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lockStructure="1"/>
  <bookViews>
    <workbookView xWindow="360" yWindow="165" windowWidth="12120" windowHeight="8130" tabRatio="687" firstSheet="3" activeTab="3"/>
  </bookViews>
  <sheets>
    <sheet name="ds thisinh" sheetId="1" state="hidden" r:id="rId1"/>
    <sheet name="Thongkeduthi" sheetId="8" state="hidden" r:id="rId2"/>
    <sheet name="ThongkeKQ" sheetId="10" state="hidden" r:id="rId3"/>
    <sheet name="CN giai" sheetId="9" r:id="rId4"/>
    <sheet name="Thkedatgiai" sheetId="13" r:id="rId5"/>
    <sheet name="KQtrangIOE" sheetId="11" state="hidden" r:id="rId6"/>
    <sheet name="K xet KQ" sheetId="12" state="hidden" r:id="rId7"/>
  </sheets>
  <definedNames>
    <definedName name="_xlnm._FilterDatabase" localSheetId="3" hidden="1">'CN giai'!$A$19:$Q$2203</definedName>
    <definedName name="_xlnm._FilterDatabase" localSheetId="0" hidden="1">'ds thisinh'!$A$5:$N$2299</definedName>
    <definedName name="_xlnm._FilterDatabase" localSheetId="5" hidden="1">KQtrangIOE!$A$2:$J$2470</definedName>
    <definedName name="_xlnm._FilterDatabase" localSheetId="2" hidden="1">ThongkeKQ!$A$4:$R$48</definedName>
    <definedName name="_xlnm.Print_Titles" localSheetId="3">'CN giai'!$19:$19</definedName>
    <definedName name="_xlnm.Print_Titles" localSheetId="1">Thongkeduthi!$3:$4</definedName>
  </definedNames>
  <calcPr calcId="144525"/>
</workbook>
</file>

<file path=xl/calcChain.xml><?xml version="1.0" encoding="utf-8"?>
<calcChain xmlns="http://schemas.openxmlformats.org/spreadsheetml/2006/main">
  <c r="R2046" i="9" l="1"/>
  <c r="R2045" i="9"/>
  <c r="R2044" i="9"/>
  <c r="R2043" i="9"/>
  <c r="R2042" i="9"/>
  <c r="R2041" i="9"/>
  <c r="R2040" i="9"/>
  <c r="R2039" i="9"/>
  <c r="R2038" i="9"/>
  <c r="R2037" i="9"/>
  <c r="R2036" i="9"/>
  <c r="R2035" i="9"/>
  <c r="R2034" i="9"/>
  <c r="R2033" i="9"/>
  <c r="R2032" i="9"/>
  <c r="R2031" i="9"/>
  <c r="R2030" i="9"/>
  <c r="R2029" i="9"/>
  <c r="R2028" i="9"/>
  <c r="R2027" i="9"/>
  <c r="R2026" i="9"/>
  <c r="R2025" i="9"/>
  <c r="R2024" i="9"/>
  <c r="R2023" i="9"/>
  <c r="R2022" i="9"/>
  <c r="R2021" i="9"/>
  <c r="R2020" i="9"/>
  <c r="R2019" i="9"/>
  <c r="R2018" i="9"/>
  <c r="R2017" i="9"/>
  <c r="R2016" i="9"/>
  <c r="R2015" i="9"/>
  <c r="R2014" i="9"/>
  <c r="R2013" i="9"/>
  <c r="R2012" i="9"/>
  <c r="R2011" i="9"/>
  <c r="R2010" i="9"/>
  <c r="R2009" i="9"/>
  <c r="R2008" i="9"/>
  <c r="R2007" i="9"/>
  <c r="R2006" i="9"/>
  <c r="R2005" i="9"/>
  <c r="R2004" i="9"/>
  <c r="R2003" i="9"/>
  <c r="R2002" i="9"/>
  <c r="R2001" i="9"/>
  <c r="R2000" i="9"/>
  <c r="R1999" i="9"/>
  <c r="R1998" i="9"/>
  <c r="R1997" i="9"/>
  <c r="R1996" i="9"/>
  <c r="R1995" i="9"/>
  <c r="R1994" i="9"/>
  <c r="R1993" i="9"/>
  <c r="R1992" i="9"/>
  <c r="R1991" i="9"/>
  <c r="R1990" i="9"/>
  <c r="R1989" i="9"/>
  <c r="R1988" i="9"/>
  <c r="R1987" i="9"/>
  <c r="R1986" i="9"/>
  <c r="R1985" i="9"/>
  <c r="R1984" i="9"/>
  <c r="R1983" i="9"/>
  <c r="R1982" i="9"/>
  <c r="R1981" i="9"/>
  <c r="R1980" i="9"/>
  <c r="R1979" i="9"/>
  <c r="R1978" i="9"/>
  <c r="R1977" i="9"/>
  <c r="R1976" i="9"/>
  <c r="R1975" i="9"/>
  <c r="R1974" i="9"/>
  <c r="R1973" i="9"/>
  <c r="R1972" i="9"/>
  <c r="R1785" i="9"/>
  <c r="R1784" i="9"/>
  <c r="R1783" i="9"/>
  <c r="R1782" i="9"/>
  <c r="R1781" i="9"/>
  <c r="R1780" i="9"/>
  <c r="R1779" i="9"/>
  <c r="R1778" i="9"/>
  <c r="R1777" i="9"/>
  <c r="R1776" i="9"/>
  <c r="R1775" i="9"/>
  <c r="R1774" i="9"/>
  <c r="R1773" i="9"/>
  <c r="R1772" i="9"/>
  <c r="R1771" i="9"/>
  <c r="R1770" i="9"/>
  <c r="R1769" i="9"/>
  <c r="R1768" i="9"/>
  <c r="R1767" i="9"/>
  <c r="R1766" i="9"/>
  <c r="R1765" i="9"/>
  <c r="R1764" i="9"/>
  <c r="R1763" i="9"/>
  <c r="R1762" i="9"/>
  <c r="R1761" i="9"/>
  <c r="R1760" i="9"/>
  <c r="R1759" i="9"/>
  <c r="R1758" i="9"/>
  <c r="R1757" i="9"/>
  <c r="R1756" i="9"/>
  <c r="R1755" i="9"/>
  <c r="R1754" i="9"/>
  <c r="R1753" i="9"/>
  <c r="R1752" i="9"/>
  <c r="R1751" i="9"/>
  <c r="R1750" i="9"/>
  <c r="R1749" i="9"/>
  <c r="R1748" i="9"/>
  <c r="R1747" i="9"/>
  <c r="R1746" i="9"/>
  <c r="R1745" i="9"/>
  <c r="R1744" i="9"/>
  <c r="R1743" i="9"/>
  <c r="R1742" i="9"/>
  <c r="R1741" i="9"/>
  <c r="R1740" i="9"/>
  <c r="R1739" i="9"/>
  <c r="R1738" i="9"/>
  <c r="R1737" i="9"/>
  <c r="R1736" i="9"/>
  <c r="R1735" i="9"/>
  <c r="R1734" i="9"/>
  <c r="R1733" i="9"/>
  <c r="R1732" i="9"/>
  <c r="R1731" i="9"/>
  <c r="R1730" i="9"/>
  <c r="R1729" i="9"/>
  <c r="R1728" i="9"/>
  <c r="R1727" i="9"/>
  <c r="R1726" i="9"/>
  <c r="R1725" i="9"/>
  <c r="R1724" i="9"/>
  <c r="R1723" i="9"/>
  <c r="R1722" i="9"/>
  <c r="R1721" i="9"/>
  <c r="R1720" i="9"/>
  <c r="R1719" i="9"/>
  <c r="R1718" i="9"/>
  <c r="R1717" i="9"/>
  <c r="R1716" i="9"/>
  <c r="R1715" i="9"/>
  <c r="R1714" i="9"/>
  <c r="R1713" i="9"/>
  <c r="R1712" i="9"/>
  <c r="R1711" i="9"/>
  <c r="R1710" i="9"/>
  <c r="R1709" i="9"/>
  <c r="R1708" i="9"/>
  <c r="R1707" i="9"/>
  <c r="R1706" i="9"/>
  <c r="R1705" i="9"/>
  <c r="R1704" i="9"/>
  <c r="R1703" i="9"/>
  <c r="R1702" i="9"/>
  <c r="R1505" i="9"/>
  <c r="R1504" i="9"/>
  <c r="R1503" i="9"/>
  <c r="R1502" i="9"/>
  <c r="R1501" i="9"/>
  <c r="R1500" i="9"/>
  <c r="R1499" i="9"/>
  <c r="R1498" i="9"/>
  <c r="R1497" i="9"/>
  <c r="R1496" i="9"/>
  <c r="R1495" i="9"/>
  <c r="R1494" i="9"/>
  <c r="R1493" i="9"/>
  <c r="R1492" i="9"/>
  <c r="R1491" i="9"/>
  <c r="R1490" i="9"/>
  <c r="R1489" i="9"/>
  <c r="R1488" i="9"/>
  <c r="R1487" i="9"/>
  <c r="R1486" i="9"/>
  <c r="R1485" i="9"/>
  <c r="R1484" i="9"/>
  <c r="R1483" i="9"/>
  <c r="R1482" i="9"/>
  <c r="R1481" i="9"/>
  <c r="R1480" i="9"/>
  <c r="R1479" i="9"/>
  <c r="R1478" i="9"/>
  <c r="R1477" i="9"/>
  <c r="R1476" i="9"/>
  <c r="R1475" i="9"/>
  <c r="R1474" i="9"/>
  <c r="R1473" i="9"/>
  <c r="R1472" i="9"/>
  <c r="R1471" i="9"/>
  <c r="R1470" i="9"/>
  <c r="R1469" i="9"/>
  <c r="R1468" i="9"/>
  <c r="R1467" i="9"/>
  <c r="R1466" i="9"/>
  <c r="R1465" i="9"/>
  <c r="R1464" i="9"/>
  <c r="R1463" i="9"/>
  <c r="R1462" i="9"/>
  <c r="R1461" i="9"/>
  <c r="R1460" i="9"/>
  <c r="R1459" i="9"/>
  <c r="R1458" i="9"/>
  <c r="R1457" i="9"/>
  <c r="R1456" i="9"/>
  <c r="R1455" i="9"/>
  <c r="R1454" i="9"/>
  <c r="R1453" i="9"/>
  <c r="R1452" i="9"/>
  <c r="R1451" i="9"/>
  <c r="R1450" i="9"/>
  <c r="R1449" i="9"/>
  <c r="R1448" i="9"/>
  <c r="R1447" i="9"/>
  <c r="R1446" i="9"/>
  <c r="R1445" i="9"/>
  <c r="R1444" i="9"/>
  <c r="R1443" i="9"/>
  <c r="R1442" i="9"/>
  <c r="R1441" i="9"/>
  <c r="R1440" i="9"/>
  <c r="R1439" i="9"/>
  <c r="R1438" i="9"/>
  <c r="R1437" i="9"/>
  <c r="R1436" i="9"/>
  <c r="R1435" i="9"/>
  <c r="R1434" i="9"/>
  <c r="R1433" i="9"/>
  <c r="R1432" i="9"/>
  <c r="R1431" i="9"/>
  <c r="R1430" i="9"/>
  <c r="R1429" i="9"/>
  <c r="R1428" i="9"/>
  <c r="R1427" i="9"/>
  <c r="R1426" i="9"/>
  <c r="R1425" i="9"/>
  <c r="R1424" i="9"/>
  <c r="R1423" i="9"/>
  <c r="R1422" i="9"/>
  <c r="R1421" i="9"/>
  <c r="R1420" i="9"/>
  <c r="R1419" i="9"/>
  <c r="R1418" i="9"/>
  <c r="R1417" i="9"/>
  <c r="R1316" i="9"/>
  <c r="R1315" i="9"/>
  <c r="R1314" i="9"/>
  <c r="R1313" i="9"/>
  <c r="R1312" i="9"/>
  <c r="R1311" i="9"/>
  <c r="R1310" i="9"/>
  <c r="R1309" i="9"/>
  <c r="R1308" i="9"/>
  <c r="R1307" i="9"/>
  <c r="R1306" i="9"/>
  <c r="R1305" i="9"/>
  <c r="R1304" i="9"/>
  <c r="R1303" i="9"/>
  <c r="R1302" i="9"/>
  <c r="R1301" i="9"/>
  <c r="R1300" i="9"/>
  <c r="R1299" i="9"/>
  <c r="R1298" i="9"/>
  <c r="R1297" i="9"/>
  <c r="R1296" i="9"/>
  <c r="R1295" i="9"/>
  <c r="R1294" i="9"/>
  <c r="R1293" i="9"/>
  <c r="R1292" i="9"/>
  <c r="R1291" i="9"/>
  <c r="R1290" i="9"/>
  <c r="R1289" i="9"/>
  <c r="R1288" i="9"/>
  <c r="R1287" i="9"/>
  <c r="R1286" i="9"/>
  <c r="R1285" i="9"/>
  <c r="R1284" i="9"/>
  <c r="R1283" i="9"/>
  <c r="R1282" i="9"/>
  <c r="R1281" i="9"/>
  <c r="R1280" i="9"/>
  <c r="R1279" i="9"/>
  <c r="R1278" i="9"/>
  <c r="R1277" i="9"/>
  <c r="R1276" i="9"/>
  <c r="R1275" i="9"/>
  <c r="R1274" i="9"/>
  <c r="R1273" i="9"/>
  <c r="R1272" i="9"/>
  <c r="R1181" i="9"/>
  <c r="R1180" i="9"/>
  <c r="R1179" i="9"/>
  <c r="R1178" i="9"/>
  <c r="R1177" i="9"/>
  <c r="R1176" i="9"/>
  <c r="R1175" i="9"/>
  <c r="R1174" i="9"/>
  <c r="R1173" i="9"/>
  <c r="R1172" i="9"/>
  <c r="R1171" i="9"/>
  <c r="R1170" i="9"/>
  <c r="R1169" i="9"/>
  <c r="R1168" i="9"/>
  <c r="R1167" i="9"/>
  <c r="R1166" i="9"/>
  <c r="R1165" i="9"/>
  <c r="R1164" i="9"/>
  <c r="R1163" i="9"/>
  <c r="R1162" i="9"/>
  <c r="R1161" i="9"/>
  <c r="R1160" i="9"/>
  <c r="R1159" i="9"/>
  <c r="R1158" i="9"/>
  <c r="R1157" i="9"/>
  <c r="R1156" i="9"/>
  <c r="R1155" i="9"/>
  <c r="R1154" i="9"/>
  <c r="R1153" i="9"/>
  <c r="R1152" i="9"/>
  <c r="R1151" i="9"/>
  <c r="R1150" i="9"/>
  <c r="R1149" i="9"/>
  <c r="R1148" i="9"/>
  <c r="R1147" i="9"/>
  <c r="R1146" i="9"/>
  <c r="R1145" i="9"/>
  <c r="R1144" i="9"/>
  <c r="R1143" i="9"/>
  <c r="R1142" i="9"/>
  <c r="R1141" i="9"/>
  <c r="R1140" i="9"/>
  <c r="R1139" i="9"/>
  <c r="R1138" i="9"/>
  <c r="R1137" i="9"/>
  <c r="R1136" i="9"/>
  <c r="R906" i="9"/>
  <c r="R905" i="9"/>
  <c r="R904" i="9"/>
  <c r="R903" i="9"/>
  <c r="R902" i="9"/>
  <c r="R901" i="9"/>
  <c r="R900" i="9"/>
  <c r="R899" i="9"/>
  <c r="R898" i="9"/>
  <c r="R897" i="9"/>
  <c r="R896" i="9"/>
  <c r="R895" i="9"/>
  <c r="R894" i="9"/>
  <c r="R893" i="9"/>
  <c r="R892" i="9"/>
  <c r="R891" i="9"/>
  <c r="R890" i="9"/>
  <c r="R889" i="9"/>
  <c r="R888" i="9"/>
  <c r="R887" i="9"/>
  <c r="R886" i="9"/>
  <c r="R885" i="9"/>
  <c r="R884" i="9"/>
  <c r="R883" i="9"/>
  <c r="R882" i="9"/>
  <c r="R881" i="9"/>
  <c r="R880" i="9"/>
  <c r="R879" i="9"/>
  <c r="R878" i="9"/>
  <c r="R877" i="9"/>
  <c r="R876" i="9"/>
  <c r="R875" i="9"/>
  <c r="R874" i="9"/>
  <c r="R873" i="9"/>
  <c r="R872" i="9"/>
  <c r="R871" i="9"/>
  <c r="R870" i="9"/>
  <c r="R869" i="9"/>
  <c r="R868" i="9"/>
  <c r="R867" i="9"/>
  <c r="R866" i="9"/>
  <c r="R865" i="9"/>
  <c r="R864" i="9"/>
  <c r="R863" i="9"/>
  <c r="R862" i="9"/>
  <c r="R861" i="9"/>
  <c r="R860" i="9"/>
  <c r="R859" i="9"/>
  <c r="R858" i="9"/>
  <c r="R857" i="9"/>
  <c r="R856" i="9"/>
  <c r="R855" i="9"/>
  <c r="R854" i="9"/>
  <c r="R853" i="9"/>
  <c r="R852" i="9"/>
  <c r="R851" i="9"/>
  <c r="R850" i="9"/>
  <c r="R849" i="9"/>
  <c r="R848" i="9"/>
  <c r="R847" i="9"/>
  <c r="R846" i="9"/>
  <c r="R845" i="9"/>
  <c r="R844" i="9"/>
  <c r="R843" i="9"/>
  <c r="R842" i="9"/>
  <c r="R841" i="9"/>
  <c r="R840" i="9"/>
  <c r="R839" i="9"/>
  <c r="R838" i="9"/>
  <c r="R837" i="9"/>
  <c r="R836" i="9"/>
  <c r="R835" i="9"/>
  <c r="R834" i="9"/>
  <c r="R833" i="9"/>
  <c r="R832" i="9"/>
  <c r="R831" i="9"/>
  <c r="R830" i="9"/>
  <c r="R829" i="9"/>
  <c r="R828" i="9"/>
  <c r="R827" i="9"/>
  <c r="R826" i="9"/>
  <c r="R825" i="9"/>
  <c r="R824" i="9"/>
  <c r="R823" i="9"/>
  <c r="R822" i="9"/>
  <c r="R821" i="9"/>
  <c r="R820" i="9"/>
  <c r="R819" i="9"/>
  <c r="R818" i="9"/>
  <c r="R817" i="9"/>
  <c r="R816" i="9"/>
  <c r="R815" i="9"/>
  <c r="R814" i="9"/>
  <c r="R813" i="9"/>
  <c r="R812" i="9"/>
  <c r="R811" i="9"/>
  <c r="R810" i="9"/>
  <c r="R809" i="9"/>
  <c r="R808" i="9"/>
  <c r="R807" i="9"/>
  <c r="R806" i="9"/>
  <c r="R805" i="9"/>
  <c r="R804" i="9"/>
  <c r="R691" i="9"/>
  <c r="R690" i="9"/>
  <c r="R689" i="9"/>
  <c r="R688" i="9"/>
  <c r="R687" i="9"/>
  <c r="R686" i="9"/>
  <c r="R685" i="9"/>
  <c r="R684" i="9"/>
  <c r="R683" i="9"/>
  <c r="R682" i="9"/>
  <c r="R681" i="9"/>
  <c r="R680" i="9"/>
  <c r="R679" i="9"/>
  <c r="R678" i="9"/>
  <c r="R677" i="9"/>
  <c r="R676" i="9"/>
  <c r="R675" i="9"/>
  <c r="R674" i="9"/>
  <c r="R673" i="9"/>
  <c r="R672" i="9"/>
  <c r="R671" i="9"/>
  <c r="R670" i="9"/>
  <c r="R669" i="9"/>
  <c r="R668" i="9"/>
  <c r="R667" i="9"/>
  <c r="R666" i="9"/>
  <c r="R665" i="9"/>
  <c r="R664" i="9"/>
  <c r="R663" i="9"/>
  <c r="R662" i="9"/>
  <c r="R661" i="9"/>
  <c r="R660" i="9"/>
  <c r="R659" i="9"/>
  <c r="R658" i="9"/>
  <c r="R657" i="9"/>
  <c r="R656" i="9"/>
  <c r="R655" i="9"/>
  <c r="R654" i="9"/>
  <c r="R653" i="9"/>
  <c r="R652" i="9"/>
  <c r="R651" i="9"/>
  <c r="R650" i="9"/>
  <c r="R649" i="9"/>
  <c r="R648" i="9"/>
  <c r="R647" i="9"/>
  <c r="R646" i="9"/>
  <c r="R645" i="9"/>
  <c r="R644" i="9"/>
  <c r="R643" i="9"/>
  <c r="R642" i="9"/>
  <c r="R641" i="9"/>
  <c r="R640" i="9"/>
  <c r="R639" i="9"/>
  <c r="R499" i="9"/>
  <c r="R498" i="9"/>
  <c r="R497" i="9"/>
  <c r="R496" i="9"/>
  <c r="R495" i="9"/>
  <c r="R494" i="9"/>
  <c r="R493" i="9"/>
  <c r="R492" i="9"/>
  <c r="R491" i="9"/>
  <c r="R490" i="9"/>
  <c r="R489" i="9"/>
  <c r="R488" i="9"/>
  <c r="R487" i="9"/>
  <c r="R486" i="9"/>
  <c r="R485" i="9"/>
  <c r="R484" i="9"/>
  <c r="R483" i="9"/>
  <c r="R482" i="9"/>
  <c r="R481" i="9"/>
  <c r="R480" i="9"/>
  <c r="R479" i="9"/>
  <c r="R478" i="9"/>
  <c r="R477" i="9"/>
  <c r="R476" i="9"/>
  <c r="R475" i="9"/>
  <c r="R474" i="9"/>
  <c r="R473" i="9"/>
  <c r="R472" i="9"/>
  <c r="R471" i="9"/>
  <c r="R470" i="9"/>
  <c r="R469" i="9"/>
  <c r="R468" i="9"/>
  <c r="R467" i="9"/>
  <c r="R466" i="9"/>
  <c r="R465" i="9"/>
  <c r="R464" i="9"/>
  <c r="R463" i="9"/>
  <c r="R462" i="9"/>
  <c r="R461" i="9"/>
  <c r="R460" i="9"/>
  <c r="R459" i="9"/>
  <c r="R458" i="9"/>
  <c r="R457" i="9"/>
  <c r="R456" i="9"/>
  <c r="R455" i="9"/>
  <c r="R454" i="9"/>
  <c r="R453" i="9"/>
  <c r="R452" i="9"/>
  <c r="R451" i="9"/>
  <c r="R450" i="9"/>
  <c r="R449" i="9"/>
  <c r="R448" i="9"/>
  <c r="R447" i="9"/>
  <c r="R446" i="9"/>
  <c r="R445" i="9"/>
  <c r="R444" i="9"/>
  <c r="R443" i="9"/>
  <c r="R442" i="9"/>
  <c r="R441" i="9"/>
  <c r="R440" i="9"/>
  <c r="R439" i="9"/>
  <c r="R438" i="9"/>
  <c r="R335" i="9"/>
  <c r="R334" i="9"/>
  <c r="R333" i="9"/>
  <c r="R332" i="9"/>
  <c r="R331" i="9"/>
  <c r="R330" i="9"/>
  <c r="R329" i="9"/>
  <c r="R328" i="9"/>
  <c r="R327" i="9"/>
  <c r="R326" i="9"/>
  <c r="R325" i="9"/>
  <c r="R324" i="9"/>
  <c r="R323" i="9"/>
  <c r="R322" i="9"/>
  <c r="R321" i="9"/>
  <c r="R320" i="9"/>
  <c r="R319" i="9"/>
  <c r="R318" i="9"/>
  <c r="R317" i="9"/>
  <c r="R316" i="9"/>
  <c r="R315" i="9"/>
  <c r="R314" i="9"/>
  <c r="R313" i="9"/>
  <c r="R312" i="9"/>
  <c r="R311" i="9"/>
  <c r="R310" i="9"/>
  <c r="R309" i="9"/>
  <c r="R308" i="9"/>
  <c r="R307" i="9"/>
  <c r="R306" i="9"/>
  <c r="R305" i="9"/>
  <c r="R304" i="9"/>
  <c r="R303" i="9"/>
  <c r="R302" i="9"/>
  <c r="R301" i="9"/>
  <c r="R300" i="9"/>
  <c r="R299" i="9"/>
  <c r="R298" i="9"/>
  <c r="R297" i="9"/>
  <c r="R296" i="9"/>
  <c r="R295" i="9"/>
  <c r="R294" i="9"/>
  <c r="R293" i="9"/>
  <c r="R292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P1998" i="9" l="1"/>
  <c r="Q1998" i="9"/>
  <c r="A1998" i="9"/>
  <c r="K2299" i="1"/>
  <c r="M2299" i="1"/>
  <c r="N2299" i="1" s="1"/>
  <c r="D60" i="13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8" i="9"/>
  <c r="Q499" i="9"/>
  <c r="Q500" i="9"/>
  <c r="Q501" i="9"/>
  <c r="Q502" i="9"/>
  <c r="Q503" i="9"/>
  <c r="Q504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Q551" i="9"/>
  <c r="Q552" i="9"/>
  <c r="Q553" i="9"/>
  <c r="Q554" i="9"/>
  <c r="Q555" i="9"/>
  <c r="Q556" i="9"/>
  <c r="Q557" i="9"/>
  <c r="Q558" i="9"/>
  <c r="Q559" i="9"/>
  <c r="Q560" i="9"/>
  <c r="Q561" i="9"/>
  <c r="Q562" i="9"/>
  <c r="Q563" i="9"/>
  <c r="Q564" i="9"/>
  <c r="Q565" i="9"/>
  <c r="Q566" i="9"/>
  <c r="Q567" i="9"/>
  <c r="Q568" i="9"/>
  <c r="Q569" i="9"/>
  <c r="Q570" i="9"/>
  <c r="Q571" i="9"/>
  <c r="Q572" i="9"/>
  <c r="Q573" i="9"/>
  <c r="Q574" i="9"/>
  <c r="Q575" i="9"/>
  <c r="Q576" i="9"/>
  <c r="Q577" i="9"/>
  <c r="Q578" i="9"/>
  <c r="Q579" i="9"/>
  <c r="Q580" i="9"/>
  <c r="Q581" i="9"/>
  <c r="Q582" i="9"/>
  <c r="Q583" i="9"/>
  <c r="Q584" i="9"/>
  <c r="Q585" i="9"/>
  <c r="Q586" i="9"/>
  <c r="Q587" i="9"/>
  <c r="Q588" i="9"/>
  <c r="Q589" i="9"/>
  <c r="Q590" i="9"/>
  <c r="Q591" i="9"/>
  <c r="Q592" i="9"/>
  <c r="Q593" i="9"/>
  <c r="Q594" i="9"/>
  <c r="Q595" i="9"/>
  <c r="Q596" i="9"/>
  <c r="Q597" i="9"/>
  <c r="Q598" i="9"/>
  <c r="Q599" i="9"/>
  <c r="Q600" i="9"/>
  <c r="Q601" i="9"/>
  <c r="Q602" i="9"/>
  <c r="Q603" i="9"/>
  <c r="Q604" i="9"/>
  <c r="Q605" i="9"/>
  <c r="Q606" i="9"/>
  <c r="Q607" i="9"/>
  <c r="Q608" i="9"/>
  <c r="Q609" i="9"/>
  <c r="Q610" i="9"/>
  <c r="Q611" i="9"/>
  <c r="Q612" i="9"/>
  <c r="Q613" i="9"/>
  <c r="Q614" i="9"/>
  <c r="Q615" i="9"/>
  <c r="Q616" i="9"/>
  <c r="Q617" i="9"/>
  <c r="Q618" i="9"/>
  <c r="Q619" i="9"/>
  <c r="Q620" i="9"/>
  <c r="Q621" i="9"/>
  <c r="Q622" i="9"/>
  <c r="Q623" i="9"/>
  <c r="Q624" i="9"/>
  <c r="Q625" i="9"/>
  <c r="Q626" i="9"/>
  <c r="Q627" i="9"/>
  <c r="Q628" i="9"/>
  <c r="Q629" i="9"/>
  <c r="Q630" i="9"/>
  <c r="Q631" i="9"/>
  <c r="Q632" i="9"/>
  <c r="Q633" i="9"/>
  <c r="Q634" i="9"/>
  <c r="Q635" i="9"/>
  <c r="Q636" i="9"/>
  <c r="Q637" i="9"/>
  <c r="Q638" i="9"/>
  <c r="Q639" i="9"/>
  <c r="Q640" i="9"/>
  <c r="Q641" i="9"/>
  <c r="Q642" i="9"/>
  <c r="Q643" i="9"/>
  <c r="Q644" i="9"/>
  <c r="Q645" i="9"/>
  <c r="Q646" i="9"/>
  <c r="Q647" i="9"/>
  <c r="Q648" i="9"/>
  <c r="Q649" i="9"/>
  <c r="Q650" i="9"/>
  <c r="Q651" i="9"/>
  <c r="Q652" i="9"/>
  <c r="Q653" i="9"/>
  <c r="Q654" i="9"/>
  <c r="Q655" i="9"/>
  <c r="Q656" i="9"/>
  <c r="Q657" i="9"/>
  <c r="Q658" i="9"/>
  <c r="Q659" i="9"/>
  <c r="Q660" i="9"/>
  <c r="Q661" i="9"/>
  <c r="Q662" i="9"/>
  <c r="Q663" i="9"/>
  <c r="Q664" i="9"/>
  <c r="Q665" i="9"/>
  <c r="Q666" i="9"/>
  <c r="Q667" i="9"/>
  <c r="Q668" i="9"/>
  <c r="Q669" i="9"/>
  <c r="Q670" i="9"/>
  <c r="Q671" i="9"/>
  <c r="Q672" i="9"/>
  <c r="Q673" i="9"/>
  <c r="Q674" i="9"/>
  <c r="Q675" i="9"/>
  <c r="Q676" i="9"/>
  <c r="Q677" i="9"/>
  <c r="Q678" i="9"/>
  <c r="Q679" i="9"/>
  <c r="Q680" i="9"/>
  <c r="Q681" i="9"/>
  <c r="Q682" i="9"/>
  <c r="Q683" i="9"/>
  <c r="Q684" i="9"/>
  <c r="Q685" i="9"/>
  <c r="Q686" i="9"/>
  <c r="Q687" i="9"/>
  <c r="Q688" i="9"/>
  <c r="Q689" i="9"/>
  <c r="Q690" i="9"/>
  <c r="Q691" i="9"/>
  <c r="Q692" i="9"/>
  <c r="Q693" i="9"/>
  <c r="Q694" i="9"/>
  <c r="Q695" i="9"/>
  <c r="Q696" i="9"/>
  <c r="Q697" i="9"/>
  <c r="Q698" i="9"/>
  <c r="Q699" i="9"/>
  <c r="Q700" i="9"/>
  <c r="Q701" i="9"/>
  <c r="Q702" i="9"/>
  <c r="Q703" i="9"/>
  <c r="Q704" i="9"/>
  <c r="Q705" i="9"/>
  <c r="Q706" i="9"/>
  <c r="Q707" i="9"/>
  <c r="Q708" i="9"/>
  <c r="Q709" i="9"/>
  <c r="Q710" i="9"/>
  <c r="Q711" i="9"/>
  <c r="Q712" i="9"/>
  <c r="Q713" i="9"/>
  <c r="Q714" i="9"/>
  <c r="Q715" i="9"/>
  <c r="Q716" i="9"/>
  <c r="Q717" i="9"/>
  <c r="Q718" i="9"/>
  <c r="Q719" i="9"/>
  <c r="Q720" i="9"/>
  <c r="Q721" i="9"/>
  <c r="Q722" i="9"/>
  <c r="Q723" i="9"/>
  <c r="Q724" i="9"/>
  <c r="Q725" i="9"/>
  <c r="Q726" i="9"/>
  <c r="Q727" i="9"/>
  <c r="Q728" i="9"/>
  <c r="Q729" i="9"/>
  <c r="Q730" i="9"/>
  <c r="Q731" i="9"/>
  <c r="Q732" i="9"/>
  <c r="Q733" i="9"/>
  <c r="Q734" i="9"/>
  <c r="Q735" i="9"/>
  <c r="Q736" i="9"/>
  <c r="Q737" i="9"/>
  <c r="Q738" i="9"/>
  <c r="Q739" i="9"/>
  <c r="Q740" i="9"/>
  <c r="Q741" i="9"/>
  <c r="Q742" i="9"/>
  <c r="Q743" i="9"/>
  <c r="Q744" i="9"/>
  <c r="Q745" i="9"/>
  <c r="Q746" i="9"/>
  <c r="Q747" i="9"/>
  <c r="Q748" i="9"/>
  <c r="Q749" i="9"/>
  <c r="Q750" i="9"/>
  <c r="Q751" i="9"/>
  <c r="Q752" i="9"/>
  <c r="Q753" i="9"/>
  <c r="Q754" i="9"/>
  <c r="Q755" i="9"/>
  <c r="Q756" i="9"/>
  <c r="Q757" i="9"/>
  <c r="Q758" i="9"/>
  <c r="Q759" i="9"/>
  <c r="Q760" i="9"/>
  <c r="Q761" i="9"/>
  <c r="Q762" i="9"/>
  <c r="Q763" i="9"/>
  <c r="Q764" i="9"/>
  <c r="Q765" i="9"/>
  <c r="Q766" i="9"/>
  <c r="Q767" i="9"/>
  <c r="Q768" i="9"/>
  <c r="Q769" i="9"/>
  <c r="Q770" i="9"/>
  <c r="Q771" i="9"/>
  <c r="Q772" i="9"/>
  <c r="Q773" i="9"/>
  <c r="Q774" i="9"/>
  <c r="Q775" i="9"/>
  <c r="Q776" i="9"/>
  <c r="Q777" i="9"/>
  <c r="Q778" i="9"/>
  <c r="Q779" i="9"/>
  <c r="Q780" i="9"/>
  <c r="Q781" i="9"/>
  <c r="Q782" i="9"/>
  <c r="Q783" i="9"/>
  <c r="Q784" i="9"/>
  <c r="Q785" i="9"/>
  <c r="Q786" i="9"/>
  <c r="Q787" i="9"/>
  <c r="Q788" i="9"/>
  <c r="Q789" i="9"/>
  <c r="Q790" i="9"/>
  <c r="Q791" i="9"/>
  <c r="Q792" i="9"/>
  <c r="Q793" i="9"/>
  <c r="Q794" i="9"/>
  <c r="Q795" i="9"/>
  <c r="Q796" i="9"/>
  <c r="Q797" i="9"/>
  <c r="Q798" i="9"/>
  <c r="Q799" i="9"/>
  <c r="Q800" i="9"/>
  <c r="Q801" i="9"/>
  <c r="Q802" i="9"/>
  <c r="Q803" i="9"/>
  <c r="Q804" i="9"/>
  <c r="Q805" i="9"/>
  <c r="Q806" i="9"/>
  <c r="Q807" i="9"/>
  <c r="Q808" i="9"/>
  <c r="Q809" i="9"/>
  <c r="Q810" i="9"/>
  <c r="Q811" i="9"/>
  <c r="Q812" i="9"/>
  <c r="Q813" i="9"/>
  <c r="Q814" i="9"/>
  <c r="Q815" i="9"/>
  <c r="Q816" i="9"/>
  <c r="Q817" i="9"/>
  <c r="Q818" i="9"/>
  <c r="Q819" i="9"/>
  <c r="Q820" i="9"/>
  <c r="Q821" i="9"/>
  <c r="Q822" i="9"/>
  <c r="Q823" i="9"/>
  <c r="Q824" i="9"/>
  <c r="Q825" i="9"/>
  <c r="Q826" i="9"/>
  <c r="Q827" i="9"/>
  <c r="Q828" i="9"/>
  <c r="Q829" i="9"/>
  <c r="Q830" i="9"/>
  <c r="Q831" i="9"/>
  <c r="Q832" i="9"/>
  <c r="Q833" i="9"/>
  <c r="Q834" i="9"/>
  <c r="Q835" i="9"/>
  <c r="Q836" i="9"/>
  <c r="Q837" i="9"/>
  <c r="Q838" i="9"/>
  <c r="Q839" i="9"/>
  <c r="Q840" i="9"/>
  <c r="Q841" i="9"/>
  <c r="Q842" i="9"/>
  <c r="Q843" i="9"/>
  <c r="Q844" i="9"/>
  <c r="Q845" i="9"/>
  <c r="Q846" i="9"/>
  <c r="Q847" i="9"/>
  <c r="Q848" i="9"/>
  <c r="Q849" i="9"/>
  <c r="Q850" i="9"/>
  <c r="Q851" i="9"/>
  <c r="Q852" i="9"/>
  <c r="Q853" i="9"/>
  <c r="Q854" i="9"/>
  <c r="Q855" i="9"/>
  <c r="Q856" i="9"/>
  <c r="Q857" i="9"/>
  <c r="Q858" i="9"/>
  <c r="Q859" i="9"/>
  <c r="Q860" i="9"/>
  <c r="Q861" i="9"/>
  <c r="Q862" i="9"/>
  <c r="Q863" i="9"/>
  <c r="Q864" i="9"/>
  <c r="Q865" i="9"/>
  <c r="Q866" i="9"/>
  <c r="Q867" i="9"/>
  <c r="Q868" i="9"/>
  <c r="Q869" i="9"/>
  <c r="Q870" i="9"/>
  <c r="Q871" i="9"/>
  <c r="Q872" i="9"/>
  <c r="Q873" i="9"/>
  <c r="Q874" i="9"/>
  <c r="Q875" i="9"/>
  <c r="Q876" i="9"/>
  <c r="Q877" i="9"/>
  <c r="Q878" i="9"/>
  <c r="Q879" i="9"/>
  <c r="Q880" i="9"/>
  <c r="Q881" i="9"/>
  <c r="Q882" i="9"/>
  <c r="Q883" i="9"/>
  <c r="Q884" i="9"/>
  <c r="Q885" i="9"/>
  <c r="Q886" i="9"/>
  <c r="Q887" i="9"/>
  <c r="Q888" i="9"/>
  <c r="Q889" i="9"/>
  <c r="Q890" i="9"/>
  <c r="Q891" i="9"/>
  <c r="Q892" i="9"/>
  <c r="Q893" i="9"/>
  <c r="Q894" i="9"/>
  <c r="Q895" i="9"/>
  <c r="Q896" i="9"/>
  <c r="Q897" i="9"/>
  <c r="Q898" i="9"/>
  <c r="Q899" i="9"/>
  <c r="Q900" i="9"/>
  <c r="Q901" i="9"/>
  <c r="Q902" i="9"/>
  <c r="Q903" i="9"/>
  <c r="Q904" i="9"/>
  <c r="Q905" i="9"/>
  <c r="Q906" i="9"/>
  <c r="Q907" i="9"/>
  <c r="Q908" i="9"/>
  <c r="Q909" i="9"/>
  <c r="Q910" i="9"/>
  <c r="Q911" i="9"/>
  <c r="Q912" i="9"/>
  <c r="Q913" i="9"/>
  <c r="Q914" i="9"/>
  <c r="Q915" i="9"/>
  <c r="Q916" i="9"/>
  <c r="Q917" i="9"/>
  <c r="Q918" i="9"/>
  <c r="Q919" i="9"/>
  <c r="Q920" i="9"/>
  <c r="Q921" i="9"/>
  <c r="Q922" i="9"/>
  <c r="Q923" i="9"/>
  <c r="Q924" i="9"/>
  <c r="Q925" i="9"/>
  <c r="Q926" i="9"/>
  <c r="Q927" i="9"/>
  <c r="Q928" i="9"/>
  <c r="Q929" i="9"/>
  <c r="Q930" i="9"/>
  <c r="Q931" i="9"/>
  <c r="Q932" i="9"/>
  <c r="Q933" i="9"/>
  <c r="Q934" i="9"/>
  <c r="Q935" i="9"/>
  <c r="Q936" i="9"/>
  <c r="Q937" i="9"/>
  <c r="Q938" i="9"/>
  <c r="Q939" i="9"/>
  <c r="Q940" i="9"/>
  <c r="Q941" i="9"/>
  <c r="Q942" i="9"/>
  <c r="Q943" i="9"/>
  <c r="Q944" i="9"/>
  <c r="Q945" i="9"/>
  <c r="Q946" i="9"/>
  <c r="Q947" i="9"/>
  <c r="Q948" i="9"/>
  <c r="Q949" i="9"/>
  <c r="Q950" i="9"/>
  <c r="Q951" i="9"/>
  <c r="Q952" i="9"/>
  <c r="Q953" i="9"/>
  <c r="Q954" i="9"/>
  <c r="Q955" i="9"/>
  <c r="Q956" i="9"/>
  <c r="Q957" i="9"/>
  <c r="Q958" i="9"/>
  <c r="Q959" i="9"/>
  <c r="Q960" i="9"/>
  <c r="Q961" i="9"/>
  <c r="Q962" i="9"/>
  <c r="Q963" i="9"/>
  <c r="Q964" i="9"/>
  <c r="Q965" i="9"/>
  <c r="Q966" i="9"/>
  <c r="Q967" i="9"/>
  <c r="Q968" i="9"/>
  <c r="Q969" i="9"/>
  <c r="Q970" i="9"/>
  <c r="Q971" i="9"/>
  <c r="Q972" i="9"/>
  <c r="Q973" i="9"/>
  <c r="Q974" i="9"/>
  <c r="Q975" i="9"/>
  <c r="Q976" i="9"/>
  <c r="Q977" i="9"/>
  <c r="Q978" i="9"/>
  <c r="Q979" i="9"/>
  <c r="Q980" i="9"/>
  <c r="Q981" i="9"/>
  <c r="Q982" i="9"/>
  <c r="Q983" i="9"/>
  <c r="Q984" i="9"/>
  <c r="Q985" i="9"/>
  <c r="Q986" i="9"/>
  <c r="Q987" i="9"/>
  <c r="Q988" i="9"/>
  <c r="Q989" i="9"/>
  <c r="Q990" i="9"/>
  <c r="Q991" i="9"/>
  <c r="Q992" i="9"/>
  <c r="Q993" i="9"/>
  <c r="Q994" i="9"/>
  <c r="Q995" i="9"/>
  <c r="Q996" i="9"/>
  <c r="Q997" i="9"/>
  <c r="Q998" i="9"/>
  <c r="Q999" i="9"/>
  <c r="Q1000" i="9"/>
  <c r="Q1001" i="9"/>
  <c r="Q1002" i="9"/>
  <c r="Q1003" i="9"/>
  <c r="Q1004" i="9"/>
  <c r="Q1005" i="9"/>
  <c r="Q1006" i="9"/>
  <c r="Q1007" i="9"/>
  <c r="Q1008" i="9"/>
  <c r="Q1009" i="9"/>
  <c r="Q1010" i="9"/>
  <c r="Q1011" i="9"/>
  <c r="Q1012" i="9"/>
  <c r="Q1013" i="9"/>
  <c r="Q1014" i="9"/>
  <c r="Q1015" i="9"/>
  <c r="Q1016" i="9"/>
  <c r="Q1017" i="9"/>
  <c r="Q1018" i="9"/>
  <c r="Q1019" i="9"/>
  <c r="Q1020" i="9"/>
  <c r="Q1021" i="9"/>
  <c r="Q1022" i="9"/>
  <c r="Q1023" i="9"/>
  <c r="Q1024" i="9"/>
  <c r="Q1025" i="9"/>
  <c r="Q1026" i="9"/>
  <c r="Q1027" i="9"/>
  <c r="Q1028" i="9"/>
  <c r="Q1029" i="9"/>
  <c r="Q1030" i="9"/>
  <c r="Q1031" i="9"/>
  <c r="Q1032" i="9"/>
  <c r="Q1033" i="9"/>
  <c r="Q1034" i="9"/>
  <c r="Q1035" i="9"/>
  <c r="Q1036" i="9"/>
  <c r="Q1037" i="9"/>
  <c r="Q1038" i="9"/>
  <c r="Q1039" i="9"/>
  <c r="Q1040" i="9"/>
  <c r="Q1041" i="9"/>
  <c r="Q1042" i="9"/>
  <c r="Q1043" i="9"/>
  <c r="Q1044" i="9"/>
  <c r="Q1045" i="9"/>
  <c r="Q1046" i="9"/>
  <c r="Q1047" i="9"/>
  <c r="Q1048" i="9"/>
  <c r="Q1049" i="9"/>
  <c r="Q1050" i="9"/>
  <c r="Q1051" i="9"/>
  <c r="Q1052" i="9"/>
  <c r="Q1053" i="9"/>
  <c r="Q1054" i="9"/>
  <c r="Q1055" i="9"/>
  <c r="Q1056" i="9"/>
  <c r="Q1057" i="9"/>
  <c r="Q1058" i="9"/>
  <c r="Q1059" i="9"/>
  <c r="Q1060" i="9"/>
  <c r="Q1061" i="9"/>
  <c r="Q1062" i="9"/>
  <c r="Q1063" i="9"/>
  <c r="Q1064" i="9"/>
  <c r="Q1065" i="9"/>
  <c r="Q1066" i="9"/>
  <c r="Q1067" i="9"/>
  <c r="Q1068" i="9"/>
  <c r="Q1069" i="9"/>
  <c r="Q1070" i="9"/>
  <c r="Q1071" i="9"/>
  <c r="Q1072" i="9"/>
  <c r="Q1073" i="9"/>
  <c r="Q1074" i="9"/>
  <c r="Q1075" i="9"/>
  <c r="Q1076" i="9"/>
  <c r="Q1077" i="9"/>
  <c r="Q1078" i="9"/>
  <c r="Q1079" i="9"/>
  <c r="Q1080" i="9"/>
  <c r="Q1081" i="9"/>
  <c r="Q1082" i="9"/>
  <c r="Q1083" i="9"/>
  <c r="Q1084" i="9"/>
  <c r="Q1085" i="9"/>
  <c r="Q1086" i="9"/>
  <c r="Q1087" i="9"/>
  <c r="Q1088" i="9"/>
  <c r="Q1089" i="9"/>
  <c r="Q1090" i="9"/>
  <c r="Q1091" i="9"/>
  <c r="Q1092" i="9"/>
  <c r="Q1093" i="9"/>
  <c r="Q1094" i="9"/>
  <c r="Q1095" i="9"/>
  <c r="Q1096" i="9"/>
  <c r="Q1097" i="9"/>
  <c r="Q1098" i="9"/>
  <c r="Q1099" i="9"/>
  <c r="Q1100" i="9"/>
  <c r="Q1101" i="9"/>
  <c r="Q1102" i="9"/>
  <c r="Q1103" i="9"/>
  <c r="Q1104" i="9"/>
  <c r="Q1105" i="9"/>
  <c r="Q1106" i="9"/>
  <c r="Q1107" i="9"/>
  <c r="Q1108" i="9"/>
  <c r="Q1109" i="9"/>
  <c r="Q1110" i="9"/>
  <c r="Q1111" i="9"/>
  <c r="Q1112" i="9"/>
  <c r="Q1113" i="9"/>
  <c r="Q1114" i="9"/>
  <c r="Q1115" i="9"/>
  <c r="Q1116" i="9"/>
  <c r="Q1117" i="9"/>
  <c r="Q1118" i="9"/>
  <c r="Q1119" i="9"/>
  <c r="Q1120" i="9"/>
  <c r="Q1121" i="9"/>
  <c r="Q1122" i="9"/>
  <c r="Q1123" i="9"/>
  <c r="Q1124" i="9"/>
  <c r="Q1125" i="9"/>
  <c r="Q1126" i="9"/>
  <c r="Q1127" i="9"/>
  <c r="Q1128" i="9"/>
  <c r="Q1129" i="9"/>
  <c r="Q1130" i="9"/>
  <c r="Q1131" i="9"/>
  <c r="Q1132" i="9"/>
  <c r="Q1133" i="9"/>
  <c r="Q1134" i="9"/>
  <c r="Q1135" i="9"/>
  <c r="Q1136" i="9"/>
  <c r="Q1137" i="9"/>
  <c r="Q1138" i="9"/>
  <c r="Q1139" i="9"/>
  <c r="Q1140" i="9"/>
  <c r="Q1141" i="9"/>
  <c r="Q1142" i="9"/>
  <c r="Q1143" i="9"/>
  <c r="Q1144" i="9"/>
  <c r="Q1145" i="9"/>
  <c r="Q1146" i="9"/>
  <c r="Q1147" i="9"/>
  <c r="Q1148" i="9"/>
  <c r="Q1149" i="9"/>
  <c r="Q1150" i="9"/>
  <c r="Q1151" i="9"/>
  <c r="Q1152" i="9"/>
  <c r="Q1153" i="9"/>
  <c r="Q1154" i="9"/>
  <c r="Q1155" i="9"/>
  <c r="Q1156" i="9"/>
  <c r="Q1157" i="9"/>
  <c r="Q1158" i="9"/>
  <c r="Q1159" i="9"/>
  <c r="Q1160" i="9"/>
  <c r="Q1161" i="9"/>
  <c r="Q1162" i="9"/>
  <c r="Q1163" i="9"/>
  <c r="Q1164" i="9"/>
  <c r="Q1165" i="9"/>
  <c r="Q1166" i="9"/>
  <c r="Q1167" i="9"/>
  <c r="Q1168" i="9"/>
  <c r="Q1169" i="9"/>
  <c r="Q1170" i="9"/>
  <c r="Q1171" i="9"/>
  <c r="Q1172" i="9"/>
  <c r="Q1173" i="9"/>
  <c r="Q1174" i="9"/>
  <c r="Q1175" i="9"/>
  <c r="Q1176" i="9"/>
  <c r="Q1177" i="9"/>
  <c r="Q1178" i="9"/>
  <c r="Q1179" i="9"/>
  <c r="Q1180" i="9"/>
  <c r="Q1181" i="9"/>
  <c r="Q1182" i="9"/>
  <c r="Q1183" i="9"/>
  <c r="Q1184" i="9"/>
  <c r="Q1185" i="9"/>
  <c r="Q1186" i="9"/>
  <c r="Q1187" i="9"/>
  <c r="Q1188" i="9"/>
  <c r="Q1189" i="9"/>
  <c r="Q1190" i="9"/>
  <c r="Q1191" i="9"/>
  <c r="Q1192" i="9"/>
  <c r="Q1193" i="9"/>
  <c r="Q1194" i="9"/>
  <c r="Q1195" i="9"/>
  <c r="Q1196" i="9"/>
  <c r="Q1197" i="9"/>
  <c r="Q1198" i="9"/>
  <c r="Q1199" i="9"/>
  <c r="Q1200" i="9"/>
  <c r="Q1201" i="9"/>
  <c r="Q1202" i="9"/>
  <c r="Q1203" i="9"/>
  <c r="Q1204" i="9"/>
  <c r="Q1205" i="9"/>
  <c r="Q1206" i="9"/>
  <c r="Q1207" i="9"/>
  <c r="Q1208" i="9"/>
  <c r="Q1209" i="9"/>
  <c r="Q1210" i="9"/>
  <c r="Q1211" i="9"/>
  <c r="Q1212" i="9"/>
  <c r="Q1213" i="9"/>
  <c r="Q1214" i="9"/>
  <c r="Q1215" i="9"/>
  <c r="Q1216" i="9"/>
  <c r="Q1217" i="9"/>
  <c r="Q1218" i="9"/>
  <c r="Q1219" i="9"/>
  <c r="Q1220" i="9"/>
  <c r="Q1221" i="9"/>
  <c r="Q1222" i="9"/>
  <c r="Q1223" i="9"/>
  <c r="Q1224" i="9"/>
  <c r="Q1225" i="9"/>
  <c r="Q1226" i="9"/>
  <c r="Q1227" i="9"/>
  <c r="Q1228" i="9"/>
  <c r="Q1229" i="9"/>
  <c r="Q1230" i="9"/>
  <c r="Q1231" i="9"/>
  <c r="Q1232" i="9"/>
  <c r="Q1233" i="9"/>
  <c r="Q1234" i="9"/>
  <c r="Q1235" i="9"/>
  <c r="Q1236" i="9"/>
  <c r="Q1237" i="9"/>
  <c r="Q1238" i="9"/>
  <c r="Q1239" i="9"/>
  <c r="Q1240" i="9"/>
  <c r="Q1241" i="9"/>
  <c r="Q1242" i="9"/>
  <c r="Q1243" i="9"/>
  <c r="Q1244" i="9"/>
  <c r="Q1245" i="9"/>
  <c r="Q1246" i="9"/>
  <c r="Q1247" i="9"/>
  <c r="Q1248" i="9"/>
  <c r="Q1249" i="9"/>
  <c r="Q1250" i="9"/>
  <c r="Q1251" i="9"/>
  <c r="Q1252" i="9"/>
  <c r="Q1253" i="9"/>
  <c r="Q1254" i="9"/>
  <c r="Q1255" i="9"/>
  <c r="Q1256" i="9"/>
  <c r="Q1257" i="9"/>
  <c r="Q1258" i="9"/>
  <c r="Q1259" i="9"/>
  <c r="Q1260" i="9"/>
  <c r="Q1261" i="9"/>
  <c r="Q1262" i="9"/>
  <c r="Q1263" i="9"/>
  <c r="Q1264" i="9"/>
  <c r="Q1265" i="9"/>
  <c r="Q1266" i="9"/>
  <c r="Q1267" i="9"/>
  <c r="Q1268" i="9"/>
  <c r="Q1269" i="9"/>
  <c r="Q1270" i="9"/>
  <c r="Q1271" i="9"/>
  <c r="Q1272" i="9"/>
  <c r="Q1273" i="9"/>
  <c r="Q1274" i="9"/>
  <c r="Q1275" i="9"/>
  <c r="Q1276" i="9"/>
  <c r="Q1277" i="9"/>
  <c r="Q1278" i="9"/>
  <c r="Q1279" i="9"/>
  <c r="Q1280" i="9"/>
  <c r="Q1281" i="9"/>
  <c r="Q1282" i="9"/>
  <c r="Q1283" i="9"/>
  <c r="Q1284" i="9"/>
  <c r="Q1285" i="9"/>
  <c r="Q1286" i="9"/>
  <c r="Q1287" i="9"/>
  <c r="Q1288" i="9"/>
  <c r="Q1289" i="9"/>
  <c r="Q1290" i="9"/>
  <c r="Q1291" i="9"/>
  <c r="Q1292" i="9"/>
  <c r="Q1293" i="9"/>
  <c r="Q1294" i="9"/>
  <c r="Q1295" i="9"/>
  <c r="Q1296" i="9"/>
  <c r="Q1297" i="9"/>
  <c r="Q1298" i="9"/>
  <c r="Q1299" i="9"/>
  <c r="Q1300" i="9"/>
  <c r="Q1301" i="9"/>
  <c r="Q1302" i="9"/>
  <c r="Q1303" i="9"/>
  <c r="Q1304" i="9"/>
  <c r="Q1305" i="9"/>
  <c r="Q1306" i="9"/>
  <c r="Q1307" i="9"/>
  <c r="Q1308" i="9"/>
  <c r="Q1309" i="9"/>
  <c r="Q1310" i="9"/>
  <c r="Q1311" i="9"/>
  <c r="Q1312" i="9"/>
  <c r="Q1313" i="9"/>
  <c r="Q1314" i="9"/>
  <c r="Q1315" i="9"/>
  <c r="Q1316" i="9"/>
  <c r="Q1317" i="9"/>
  <c r="Q1318" i="9"/>
  <c r="Q1319" i="9"/>
  <c r="Q1320" i="9"/>
  <c r="Q1321" i="9"/>
  <c r="Q1322" i="9"/>
  <c r="Q1323" i="9"/>
  <c r="Q1324" i="9"/>
  <c r="Q1325" i="9"/>
  <c r="Q1326" i="9"/>
  <c r="Q1327" i="9"/>
  <c r="Q1328" i="9"/>
  <c r="Q1329" i="9"/>
  <c r="Q1330" i="9"/>
  <c r="Q1331" i="9"/>
  <c r="Q1332" i="9"/>
  <c r="Q1333" i="9"/>
  <c r="Q1334" i="9"/>
  <c r="Q1335" i="9"/>
  <c r="Q1336" i="9"/>
  <c r="Q1337" i="9"/>
  <c r="Q1338" i="9"/>
  <c r="Q1339" i="9"/>
  <c r="Q1340" i="9"/>
  <c r="Q1341" i="9"/>
  <c r="Q1342" i="9"/>
  <c r="Q1343" i="9"/>
  <c r="Q1344" i="9"/>
  <c r="Q1345" i="9"/>
  <c r="Q1346" i="9"/>
  <c r="Q1347" i="9"/>
  <c r="Q1348" i="9"/>
  <c r="Q1349" i="9"/>
  <c r="Q1350" i="9"/>
  <c r="Q1351" i="9"/>
  <c r="Q1352" i="9"/>
  <c r="Q1353" i="9"/>
  <c r="Q1354" i="9"/>
  <c r="Q1355" i="9"/>
  <c r="Q1356" i="9"/>
  <c r="Q1357" i="9"/>
  <c r="Q1358" i="9"/>
  <c r="Q1359" i="9"/>
  <c r="Q1360" i="9"/>
  <c r="Q1361" i="9"/>
  <c r="Q1362" i="9"/>
  <c r="Q1363" i="9"/>
  <c r="Q1364" i="9"/>
  <c r="Q1365" i="9"/>
  <c r="Q1366" i="9"/>
  <c r="Q1367" i="9"/>
  <c r="Q1368" i="9"/>
  <c r="Q1369" i="9"/>
  <c r="Q1370" i="9"/>
  <c r="Q1371" i="9"/>
  <c r="Q1372" i="9"/>
  <c r="Q1373" i="9"/>
  <c r="Q1374" i="9"/>
  <c r="Q1375" i="9"/>
  <c r="Q1376" i="9"/>
  <c r="Q1377" i="9"/>
  <c r="Q1378" i="9"/>
  <c r="Q1379" i="9"/>
  <c r="Q1380" i="9"/>
  <c r="Q1381" i="9"/>
  <c r="Q1382" i="9"/>
  <c r="Q1383" i="9"/>
  <c r="Q1384" i="9"/>
  <c r="Q1385" i="9"/>
  <c r="Q1386" i="9"/>
  <c r="Q1387" i="9"/>
  <c r="Q1388" i="9"/>
  <c r="Q1389" i="9"/>
  <c r="Q1390" i="9"/>
  <c r="Q1391" i="9"/>
  <c r="Q1392" i="9"/>
  <c r="Q1393" i="9"/>
  <c r="Q1394" i="9"/>
  <c r="Q1395" i="9"/>
  <c r="Q1396" i="9"/>
  <c r="Q1397" i="9"/>
  <c r="Q1398" i="9"/>
  <c r="Q1399" i="9"/>
  <c r="Q1400" i="9"/>
  <c r="Q1401" i="9"/>
  <c r="Q1402" i="9"/>
  <c r="Q1403" i="9"/>
  <c r="Q1404" i="9"/>
  <c r="Q1405" i="9"/>
  <c r="Q1406" i="9"/>
  <c r="Q1407" i="9"/>
  <c r="Q1408" i="9"/>
  <c r="Q1409" i="9"/>
  <c r="Q1410" i="9"/>
  <c r="Q1411" i="9"/>
  <c r="Q1412" i="9"/>
  <c r="Q1413" i="9"/>
  <c r="Q1414" i="9"/>
  <c r="Q1415" i="9"/>
  <c r="Q1416" i="9"/>
  <c r="Q1417" i="9"/>
  <c r="Q1418" i="9"/>
  <c r="Q1419" i="9"/>
  <c r="Q1420" i="9"/>
  <c r="Q1421" i="9"/>
  <c r="Q1422" i="9"/>
  <c r="Q1423" i="9"/>
  <c r="Q1424" i="9"/>
  <c r="Q1425" i="9"/>
  <c r="Q1426" i="9"/>
  <c r="Q1427" i="9"/>
  <c r="Q1428" i="9"/>
  <c r="Q1429" i="9"/>
  <c r="Q1430" i="9"/>
  <c r="Q1431" i="9"/>
  <c r="Q1432" i="9"/>
  <c r="Q1433" i="9"/>
  <c r="Q1434" i="9"/>
  <c r="Q1435" i="9"/>
  <c r="Q1436" i="9"/>
  <c r="Q1437" i="9"/>
  <c r="Q1438" i="9"/>
  <c r="Q1439" i="9"/>
  <c r="Q1440" i="9"/>
  <c r="Q1441" i="9"/>
  <c r="Q1442" i="9"/>
  <c r="Q1443" i="9"/>
  <c r="Q1444" i="9"/>
  <c r="Q1445" i="9"/>
  <c r="Q1446" i="9"/>
  <c r="Q1447" i="9"/>
  <c r="Q1448" i="9"/>
  <c r="Q1449" i="9"/>
  <c r="Q1450" i="9"/>
  <c r="Q1451" i="9"/>
  <c r="Q1452" i="9"/>
  <c r="Q1453" i="9"/>
  <c r="Q1454" i="9"/>
  <c r="Q1455" i="9"/>
  <c r="Q1456" i="9"/>
  <c r="Q1457" i="9"/>
  <c r="Q1458" i="9"/>
  <c r="Q1459" i="9"/>
  <c r="Q1460" i="9"/>
  <c r="Q1461" i="9"/>
  <c r="Q1462" i="9"/>
  <c r="Q1463" i="9"/>
  <c r="Q1464" i="9"/>
  <c r="Q1465" i="9"/>
  <c r="Q1466" i="9"/>
  <c r="Q1467" i="9"/>
  <c r="Q1468" i="9"/>
  <c r="Q1469" i="9"/>
  <c r="Q1470" i="9"/>
  <c r="Q1471" i="9"/>
  <c r="Q1472" i="9"/>
  <c r="Q1473" i="9"/>
  <c r="Q1474" i="9"/>
  <c r="Q1475" i="9"/>
  <c r="Q1476" i="9"/>
  <c r="Q1477" i="9"/>
  <c r="Q1478" i="9"/>
  <c r="Q1479" i="9"/>
  <c r="Q1480" i="9"/>
  <c r="Q1481" i="9"/>
  <c r="Q1482" i="9"/>
  <c r="Q1483" i="9"/>
  <c r="Q1484" i="9"/>
  <c r="Q1485" i="9"/>
  <c r="Q1486" i="9"/>
  <c r="Q1487" i="9"/>
  <c r="Q1488" i="9"/>
  <c r="Q1489" i="9"/>
  <c r="Q1490" i="9"/>
  <c r="Q1491" i="9"/>
  <c r="Q1492" i="9"/>
  <c r="Q1493" i="9"/>
  <c r="Q1494" i="9"/>
  <c r="Q1495" i="9"/>
  <c r="Q1496" i="9"/>
  <c r="Q1497" i="9"/>
  <c r="Q1498" i="9"/>
  <c r="Q1499" i="9"/>
  <c r="Q1500" i="9"/>
  <c r="Q1501" i="9"/>
  <c r="Q1502" i="9"/>
  <c r="Q1503" i="9"/>
  <c r="Q1504" i="9"/>
  <c r="Q1505" i="9"/>
  <c r="Q1506" i="9"/>
  <c r="Q1507" i="9"/>
  <c r="Q1508" i="9"/>
  <c r="Q1509" i="9"/>
  <c r="Q1510" i="9"/>
  <c r="Q1511" i="9"/>
  <c r="Q1512" i="9"/>
  <c r="Q1513" i="9"/>
  <c r="Q1514" i="9"/>
  <c r="Q1515" i="9"/>
  <c r="Q1516" i="9"/>
  <c r="Q1517" i="9"/>
  <c r="Q1518" i="9"/>
  <c r="Q1519" i="9"/>
  <c r="Q1520" i="9"/>
  <c r="Q1521" i="9"/>
  <c r="Q1522" i="9"/>
  <c r="Q1523" i="9"/>
  <c r="Q1524" i="9"/>
  <c r="Q1525" i="9"/>
  <c r="Q1526" i="9"/>
  <c r="Q1527" i="9"/>
  <c r="Q1528" i="9"/>
  <c r="Q1529" i="9"/>
  <c r="Q1530" i="9"/>
  <c r="Q1531" i="9"/>
  <c r="Q1532" i="9"/>
  <c r="Q1533" i="9"/>
  <c r="Q1534" i="9"/>
  <c r="Q1535" i="9"/>
  <c r="Q1536" i="9"/>
  <c r="Q1537" i="9"/>
  <c r="Q1538" i="9"/>
  <c r="Q1539" i="9"/>
  <c r="Q1540" i="9"/>
  <c r="Q1541" i="9"/>
  <c r="Q1542" i="9"/>
  <c r="Q1543" i="9"/>
  <c r="Q1544" i="9"/>
  <c r="Q1545" i="9"/>
  <c r="Q1546" i="9"/>
  <c r="Q1547" i="9"/>
  <c r="Q1548" i="9"/>
  <c r="Q1549" i="9"/>
  <c r="Q1550" i="9"/>
  <c r="Q1551" i="9"/>
  <c r="Q1552" i="9"/>
  <c r="Q1553" i="9"/>
  <c r="Q1554" i="9"/>
  <c r="Q1555" i="9"/>
  <c r="Q1556" i="9"/>
  <c r="Q1557" i="9"/>
  <c r="Q1558" i="9"/>
  <c r="Q1559" i="9"/>
  <c r="Q1560" i="9"/>
  <c r="Q1561" i="9"/>
  <c r="Q1562" i="9"/>
  <c r="Q1563" i="9"/>
  <c r="Q1564" i="9"/>
  <c r="Q1565" i="9"/>
  <c r="Q1566" i="9"/>
  <c r="Q1567" i="9"/>
  <c r="Q1568" i="9"/>
  <c r="Q1569" i="9"/>
  <c r="Q1570" i="9"/>
  <c r="Q1571" i="9"/>
  <c r="Q1572" i="9"/>
  <c r="Q1573" i="9"/>
  <c r="Q1574" i="9"/>
  <c r="Q1575" i="9"/>
  <c r="Q1576" i="9"/>
  <c r="Q1577" i="9"/>
  <c r="Q1578" i="9"/>
  <c r="Q1579" i="9"/>
  <c r="Q1580" i="9"/>
  <c r="Q1581" i="9"/>
  <c r="Q1582" i="9"/>
  <c r="Q1583" i="9"/>
  <c r="Q1584" i="9"/>
  <c r="Q1585" i="9"/>
  <c r="Q1586" i="9"/>
  <c r="Q1587" i="9"/>
  <c r="Q1588" i="9"/>
  <c r="Q1589" i="9"/>
  <c r="Q1590" i="9"/>
  <c r="Q1591" i="9"/>
  <c r="Q1592" i="9"/>
  <c r="Q1593" i="9"/>
  <c r="Q1594" i="9"/>
  <c r="Q1595" i="9"/>
  <c r="Q1596" i="9"/>
  <c r="Q1597" i="9"/>
  <c r="Q1598" i="9"/>
  <c r="Q1599" i="9"/>
  <c r="Q1600" i="9"/>
  <c r="Q1601" i="9"/>
  <c r="Q1602" i="9"/>
  <c r="Q1603" i="9"/>
  <c r="Q1604" i="9"/>
  <c r="Q1605" i="9"/>
  <c r="Q1606" i="9"/>
  <c r="Q1607" i="9"/>
  <c r="Q1608" i="9"/>
  <c r="Q1609" i="9"/>
  <c r="Q1610" i="9"/>
  <c r="Q1611" i="9"/>
  <c r="Q1612" i="9"/>
  <c r="Q1613" i="9"/>
  <c r="Q1614" i="9"/>
  <c r="Q1615" i="9"/>
  <c r="Q1616" i="9"/>
  <c r="Q1617" i="9"/>
  <c r="Q1618" i="9"/>
  <c r="Q1619" i="9"/>
  <c r="Q1620" i="9"/>
  <c r="Q1621" i="9"/>
  <c r="Q1622" i="9"/>
  <c r="Q1623" i="9"/>
  <c r="Q1624" i="9"/>
  <c r="Q1625" i="9"/>
  <c r="Q1626" i="9"/>
  <c r="Q1627" i="9"/>
  <c r="Q1628" i="9"/>
  <c r="Q1629" i="9"/>
  <c r="Q1630" i="9"/>
  <c r="Q1631" i="9"/>
  <c r="Q1632" i="9"/>
  <c r="Q1633" i="9"/>
  <c r="Q1634" i="9"/>
  <c r="Q1635" i="9"/>
  <c r="Q1636" i="9"/>
  <c r="Q1637" i="9"/>
  <c r="Q1638" i="9"/>
  <c r="Q1639" i="9"/>
  <c r="Q1640" i="9"/>
  <c r="Q1641" i="9"/>
  <c r="Q1642" i="9"/>
  <c r="Q1643" i="9"/>
  <c r="Q1644" i="9"/>
  <c r="Q1645" i="9"/>
  <c r="Q1646" i="9"/>
  <c r="Q1647" i="9"/>
  <c r="Q1648" i="9"/>
  <c r="Q1649" i="9"/>
  <c r="Q1650" i="9"/>
  <c r="Q1651" i="9"/>
  <c r="Q1652" i="9"/>
  <c r="Q1653" i="9"/>
  <c r="Q1654" i="9"/>
  <c r="Q1655" i="9"/>
  <c r="Q1656" i="9"/>
  <c r="Q1657" i="9"/>
  <c r="Q1658" i="9"/>
  <c r="Q1659" i="9"/>
  <c r="Q1660" i="9"/>
  <c r="Q1661" i="9"/>
  <c r="Q1662" i="9"/>
  <c r="Q1663" i="9"/>
  <c r="Q1664" i="9"/>
  <c r="Q1665" i="9"/>
  <c r="Q1666" i="9"/>
  <c r="Q1667" i="9"/>
  <c r="Q1668" i="9"/>
  <c r="Q1669" i="9"/>
  <c r="Q1670" i="9"/>
  <c r="Q1671" i="9"/>
  <c r="Q1672" i="9"/>
  <c r="Q1673" i="9"/>
  <c r="Q1674" i="9"/>
  <c r="Q1675" i="9"/>
  <c r="Q1676" i="9"/>
  <c r="Q1677" i="9"/>
  <c r="Q1678" i="9"/>
  <c r="Q1679" i="9"/>
  <c r="Q1680" i="9"/>
  <c r="Q1681" i="9"/>
  <c r="Q1682" i="9"/>
  <c r="Q1683" i="9"/>
  <c r="Q1684" i="9"/>
  <c r="Q1685" i="9"/>
  <c r="Q1686" i="9"/>
  <c r="Q1687" i="9"/>
  <c r="Q1688" i="9"/>
  <c r="Q1689" i="9"/>
  <c r="Q1690" i="9"/>
  <c r="Q1691" i="9"/>
  <c r="Q1692" i="9"/>
  <c r="Q1693" i="9"/>
  <c r="Q1694" i="9"/>
  <c r="Q1695" i="9"/>
  <c r="Q1696" i="9"/>
  <c r="Q1697" i="9"/>
  <c r="Q1698" i="9"/>
  <c r="Q1699" i="9"/>
  <c r="Q1700" i="9"/>
  <c r="Q1701" i="9"/>
  <c r="Q1702" i="9"/>
  <c r="Q1703" i="9"/>
  <c r="Q1704" i="9"/>
  <c r="Q1705" i="9"/>
  <c r="Q1706" i="9"/>
  <c r="Q1707" i="9"/>
  <c r="Q1708" i="9"/>
  <c r="Q1709" i="9"/>
  <c r="Q1710" i="9"/>
  <c r="Q1711" i="9"/>
  <c r="Q1712" i="9"/>
  <c r="Q1713" i="9"/>
  <c r="Q1714" i="9"/>
  <c r="Q1715" i="9"/>
  <c r="Q1716" i="9"/>
  <c r="Q1717" i="9"/>
  <c r="Q1718" i="9"/>
  <c r="Q1719" i="9"/>
  <c r="Q1720" i="9"/>
  <c r="Q1721" i="9"/>
  <c r="Q1722" i="9"/>
  <c r="Q1723" i="9"/>
  <c r="Q1724" i="9"/>
  <c r="Q1725" i="9"/>
  <c r="Q1726" i="9"/>
  <c r="Q1727" i="9"/>
  <c r="Q1728" i="9"/>
  <c r="Q1729" i="9"/>
  <c r="Q1730" i="9"/>
  <c r="Q1731" i="9"/>
  <c r="Q1732" i="9"/>
  <c r="Q1733" i="9"/>
  <c r="Q1734" i="9"/>
  <c r="Q1735" i="9"/>
  <c r="Q1736" i="9"/>
  <c r="Q1737" i="9"/>
  <c r="Q1738" i="9"/>
  <c r="Q1739" i="9"/>
  <c r="Q1740" i="9"/>
  <c r="Q1741" i="9"/>
  <c r="Q1742" i="9"/>
  <c r="Q1743" i="9"/>
  <c r="Q1744" i="9"/>
  <c r="Q1745" i="9"/>
  <c r="Q1746" i="9"/>
  <c r="Q1747" i="9"/>
  <c r="Q1748" i="9"/>
  <c r="Q1749" i="9"/>
  <c r="Q1750" i="9"/>
  <c r="Q1751" i="9"/>
  <c r="Q1752" i="9"/>
  <c r="Q1753" i="9"/>
  <c r="Q1754" i="9"/>
  <c r="Q1755" i="9"/>
  <c r="Q1756" i="9"/>
  <c r="Q1757" i="9"/>
  <c r="Q1758" i="9"/>
  <c r="Q1759" i="9"/>
  <c r="Q1760" i="9"/>
  <c r="Q1761" i="9"/>
  <c r="Q1762" i="9"/>
  <c r="Q1763" i="9"/>
  <c r="Q1764" i="9"/>
  <c r="Q1765" i="9"/>
  <c r="Q1766" i="9"/>
  <c r="Q1767" i="9"/>
  <c r="Q1768" i="9"/>
  <c r="Q1769" i="9"/>
  <c r="Q1770" i="9"/>
  <c r="Q1771" i="9"/>
  <c r="Q1772" i="9"/>
  <c r="Q1773" i="9"/>
  <c r="Q1774" i="9"/>
  <c r="Q1775" i="9"/>
  <c r="Q1776" i="9"/>
  <c r="Q1777" i="9"/>
  <c r="Q1778" i="9"/>
  <c r="Q1779" i="9"/>
  <c r="Q1780" i="9"/>
  <c r="Q1781" i="9"/>
  <c r="Q1782" i="9"/>
  <c r="Q1783" i="9"/>
  <c r="Q1784" i="9"/>
  <c r="Q1785" i="9"/>
  <c r="Q1786" i="9"/>
  <c r="Q1787" i="9"/>
  <c r="Q1788" i="9"/>
  <c r="Q1789" i="9"/>
  <c r="Q1790" i="9"/>
  <c r="Q1791" i="9"/>
  <c r="Q1792" i="9"/>
  <c r="Q1793" i="9"/>
  <c r="Q1794" i="9"/>
  <c r="Q1795" i="9"/>
  <c r="Q1796" i="9"/>
  <c r="Q1797" i="9"/>
  <c r="Q1798" i="9"/>
  <c r="Q1799" i="9"/>
  <c r="Q1800" i="9"/>
  <c r="Q1801" i="9"/>
  <c r="Q1802" i="9"/>
  <c r="Q1803" i="9"/>
  <c r="Q1804" i="9"/>
  <c r="Q1805" i="9"/>
  <c r="Q1806" i="9"/>
  <c r="Q1807" i="9"/>
  <c r="Q1808" i="9"/>
  <c r="Q1809" i="9"/>
  <c r="Q1810" i="9"/>
  <c r="Q1811" i="9"/>
  <c r="Q1812" i="9"/>
  <c r="Q1813" i="9"/>
  <c r="Q1814" i="9"/>
  <c r="Q1815" i="9"/>
  <c r="Q1816" i="9"/>
  <c r="Q1817" i="9"/>
  <c r="Q1818" i="9"/>
  <c r="Q1819" i="9"/>
  <c r="Q1820" i="9"/>
  <c r="Q1821" i="9"/>
  <c r="Q1822" i="9"/>
  <c r="Q1823" i="9"/>
  <c r="Q1824" i="9"/>
  <c r="Q1825" i="9"/>
  <c r="Q1826" i="9"/>
  <c r="Q1827" i="9"/>
  <c r="Q1828" i="9"/>
  <c r="Q1829" i="9"/>
  <c r="Q1830" i="9"/>
  <c r="Q1831" i="9"/>
  <c r="Q1832" i="9"/>
  <c r="Q1833" i="9"/>
  <c r="Q1834" i="9"/>
  <c r="Q1835" i="9"/>
  <c r="Q1836" i="9"/>
  <c r="Q1837" i="9"/>
  <c r="Q1838" i="9"/>
  <c r="Q1839" i="9"/>
  <c r="Q1840" i="9"/>
  <c r="Q1841" i="9"/>
  <c r="Q1842" i="9"/>
  <c r="Q1843" i="9"/>
  <c r="Q1844" i="9"/>
  <c r="Q1845" i="9"/>
  <c r="Q1846" i="9"/>
  <c r="Q1847" i="9"/>
  <c r="Q1848" i="9"/>
  <c r="Q1849" i="9"/>
  <c r="Q1850" i="9"/>
  <c r="Q1851" i="9"/>
  <c r="Q1852" i="9"/>
  <c r="Q1853" i="9"/>
  <c r="Q1854" i="9"/>
  <c r="Q1855" i="9"/>
  <c r="Q1856" i="9"/>
  <c r="Q1857" i="9"/>
  <c r="Q1858" i="9"/>
  <c r="Q1859" i="9"/>
  <c r="Q1860" i="9"/>
  <c r="Q1861" i="9"/>
  <c r="Q1862" i="9"/>
  <c r="Q1863" i="9"/>
  <c r="Q1864" i="9"/>
  <c r="Q1865" i="9"/>
  <c r="Q1866" i="9"/>
  <c r="Q1867" i="9"/>
  <c r="Q1868" i="9"/>
  <c r="Q1869" i="9"/>
  <c r="Q1870" i="9"/>
  <c r="Q1871" i="9"/>
  <c r="Q1872" i="9"/>
  <c r="Q1873" i="9"/>
  <c r="Q1874" i="9"/>
  <c r="Q1875" i="9"/>
  <c r="Q1876" i="9"/>
  <c r="Q1877" i="9"/>
  <c r="Q1878" i="9"/>
  <c r="Q1879" i="9"/>
  <c r="Q1880" i="9"/>
  <c r="Q1881" i="9"/>
  <c r="Q1882" i="9"/>
  <c r="Q1883" i="9"/>
  <c r="Q1884" i="9"/>
  <c r="Q1885" i="9"/>
  <c r="Q1886" i="9"/>
  <c r="Q1887" i="9"/>
  <c r="Q1888" i="9"/>
  <c r="Q1889" i="9"/>
  <c r="Q1890" i="9"/>
  <c r="Q1891" i="9"/>
  <c r="Q1892" i="9"/>
  <c r="Q1893" i="9"/>
  <c r="Q1894" i="9"/>
  <c r="Q1895" i="9"/>
  <c r="Q1896" i="9"/>
  <c r="Q1897" i="9"/>
  <c r="Q1898" i="9"/>
  <c r="Q1899" i="9"/>
  <c r="Q1900" i="9"/>
  <c r="Q1901" i="9"/>
  <c r="Q1902" i="9"/>
  <c r="Q1903" i="9"/>
  <c r="Q1904" i="9"/>
  <c r="Q1905" i="9"/>
  <c r="Q1906" i="9"/>
  <c r="Q1907" i="9"/>
  <c r="Q1908" i="9"/>
  <c r="Q1909" i="9"/>
  <c r="Q1910" i="9"/>
  <c r="Q1911" i="9"/>
  <c r="Q1912" i="9"/>
  <c r="Q1913" i="9"/>
  <c r="Q1914" i="9"/>
  <c r="Q1915" i="9"/>
  <c r="Q1916" i="9"/>
  <c r="Q1917" i="9"/>
  <c r="Q1918" i="9"/>
  <c r="Q1919" i="9"/>
  <c r="Q1920" i="9"/>
  <c r="Q1921" i="9"/>
  <c r="Q1922" i="9"/>
  <c r="Q1923" i="9"/>
  <c r="Q1924" i="9"/>
  <c r="Q1925" i="9"/>
  <c r="Q1926" i="9"/>
  <c r="Q1927" i="9"/>
  <c r="Q1928" i="9"/>
  <c r="Q1929" i="9"/>
  <c r="Q1930" i="9"/>
  <c r="Q1931" i="9"/>
  <c r="Q1932" i="9"/>
  <c r="Q1933" i="9"/>
  <c r="Q1934" i="9"/>
  <c r="Q1935" i="9"/>
  <c r="Q1936" i="9"/>
  <c r="Q1937" i="9"/>
  <c r="Q1938" i="9"/>
  <c r="Q1939" i="9"/>
  <c r="Q1940" i="9"/>
  <c r="Q1941" i="9"/>
  <c r="Q1942" i="9"/>
  <c r="Q1943" i="9"/>
  <c r="Q1944" i="9"/>
  <c r="Q1945" i="9"/>
  <c r="Q1946" i="9"/>
  <c r="Q1947" i="9"/>
  <c r="Q1948" i="9"/>
  <c r="Q1949" i="9"/>
  <c r="Q1950" i="9"/>
  <c r="Q1951" i="9"/>
  <c r="Q1952" i="9"/>
  <c r="Q1953" i="9"/>
  <c r="Q1954" i="9"/>
  <c r="Q1955" i="9"/>
  <c r="Q1956" i="9"/>
  <c r="Q1957" i="9"/>
  <c r="Q1958" i="9"/>
  <c r="Q1959" i="9"/>
  <c r="Q1960" i="9"/>
  <c r="Q1961" i="9"/>
  <c r="Q1962" i="9"/>
  <c r="Q1963" i="9"/>
  <c r="Q1964" i="9"/>
  <c r="Q1965" i="9"/>
  <c r="Q1966" i="9"/>
  <c r="Q1967" i="9"/>
  <c r="Q1968" i="9"/>
  <c r="Q1969" i="9"/>
  <c r="Q1970" i="9"/>
  <c r="Q1971" i="9"/>
  <c r="Q1972" i="9"/>
  <c r="Q1973" i="9"/>
  <c r="Q1974" i="9"/>
  <c r="Q1975" i="9"/>
  <c r="Q1976" i="9"/>
  <c r="Q1977" i="9"/>
  <c r="Q1978" i="9"/>
  <c r="Q1979" i="9"/>
  <c r="Q1980" i="9"/>
  <c r="Q1981" i="9"/>
  <c r="Q1982" i="9"/>
  <c r="Q1983" i="9"/>
  <c r="Q1984" i="9"/>
  <c r="Q1985" i="9"/>
  <c r="Q1986" i="9"/>
  <c r="Q1987" i="9"/>
  <c r="Q1988" i="9"/>
  <c r="Q1989" i="9"/>
  <c r="Q1990" i="9"/>
  <c r="Q1991" i="9"/>
  <c r="Q1992" i="9"/>
  <c r="Q1993" i="9"/>
  <c r="Q1994" i="9"/>
  <c r="Q1995" i="9"/>
  <c r="Q1996" i="9"/>
  <c r="Q1997" i="9"/>
  <c r="Q1999" i="9"/>
  <c r="Q2000" i="9"/>
  <c r="Q2001" i="9"/>
  <c r="Q2002" i="9"/>
  <c r="Q2003" i="9"/>
  <c r="Q2004" i="9"/>
  <c r="Q2005" i="9"/>
  <c r="Q2006" i="9"/>
  <c r="Q2007" i="9"/>
  <c r="Q2008" i="9"/>
  <c r="Q2009" i="9"/>
  <c r="Q2010" i="9"/>
  <c r="Q2011" i="9"/>
  <c r="Q2012" i="9"/>
  <c r="Q2013" i="9"/>
  <c r="Q2014" i="9"/>
  <c r="Q2015" i="9"/>
  <c r="Q2016" i="9"/>
  <c r="Q2017" i="9"/>
  <c r="Q2018" i="9"/>
  <c r="Q2019" i="9"/>
  <c r="Q2020" i="9"/>
  <c r="Q2021" i="9"/>
  <c r="Q2022" i="9"/>
  <c r="Q2023" i="9"/>
  <c r="Q2024" i="9"/>
  <c r="Q2025" i="9"/>
  <c r="Q2026" i="9"/>
  <c r="Q2027" i="9"/>
  <c r="Q2028" i="9"/>
  <c r="Q2029" i="9"/>
  <c r="Q2030" i="9"/>
  <c r="Q2031" i="9"/>
  <c r="Q2032" i="9"/>
  <c r="Q2033" i="9"/>
  <c r="Q2034" i="9"/>
  <c r="Q2035" i="9"/>
  <c r="Q2036" i="9"/>
  <c r="Q2037" i="9"/>
  <c r="Q2038" i="9"/>
  <c r="Q2039" i="9"/>
  <c r="Q2040" i="9"/>
  <c r="Q2041" i="9"/>
  <c r="Q2042" i="9"/>
  <c r="Q2043" i="9"/>
  <c r="Q2044" i="9"/>
  <c r="Q2045" i="9"/>
  <c r="Q2046" i="9"/>
  <c r="Q2047" i="9"/>
  <c r="Q2048" i="9"/>
  <c r="Q2049" i="9"/>
  <c r="Q2050" i="9"/>
  <c r="Q2051" i="9"/>
  <c r="Q2052" i="9"/>
  <c r="Q2053" i="9"/>
  <c r="Q2054" i="9"/>
  <c r="Q2055" i="9"/>
  <c r="Q2056" i="9"/>
  <c r="Q2057" i="9"/>
  <c r="Q2058" i="9"/>
  <c r="Q2059" i="9"/>
  <c r="Q2060" i="9"/>
  <c r="Q2061" i="9"/>
  <c r="Q2062" i="9"/>
  <c r="Q2063" i="9"/>
  <c r="Q2064" i="9"/>
  <c r="Q2065" i="9"/>
  <c r="Q2066" i="9"/>
  <c r="Q2067" i="9"/>
  <c r="Q2068" i="9"/>
  <c r="Q2069" i="9"/>
  <c r="Q2070" i="9"/>
  <c r="Q2071" i="9"/>
  <c r="Q2072" i="9"/>
  <c r="Q2073" i="9"/>
  <c r="Q2074" i="9"/>
  <c r="Q2075" i="9"/>
  <c r="Q2076" i="9"/>
  <c r="Q2077" i="9"/>
  <c r="Q2078" i="9"/>
  <c r="Q2079" i="9"/>
  <c r="Q2080" i="9"/>
  <c r="Q2081" i="9"/>
  <c r="Q2082" i="9"/>
  <c r="Q2083" i="9"/>
  <c r="Q2084" i="9"/>
  <c r="Q2085" i="9"/>
  <c r="Q2086" i="9"/>
  <c r="Q2087" i="9"/>
  <c r="Q2088" i="9"/>
  <c r="Q2089" i="9"/>
  <c r="Q2090" i="9"/>
  <c r="Q2091" i="9"/>
  <c r="Q2092" i="9"/>
  <c r="Q2093" i="9"/>
  <c r="Q2094" i="9"/>
  <c r="Q2095" i="9"/>
  <c r="Q2096" i="9"/>
  <c r="Q2097" i="9"/>
  <c r="Q2098" i="9"/>
  <c r="Q2099" i="9"/>
  <c r="Q2100" i="9"/>
  <c r="Q2101" i="9"/>
  <c r="Q2102" i="9"/>
  <c r="Q2103" i="9"/>
  <c r="Q2104" i="9"/>
  <c r="Q2105" i="9"/>
  <c r="Q2106" i="9"/>
  <c r="Q2107" i="9"/>
  <c r="Q2108" i="9"/>
  <c r="Q2109" i="9"/>
  <c r="Q2110" i="9"/>
  <c r="Q2111" i="9"/>
  <c r="Q2112" i="9"/>
  <c r="Q2113" i="9"/>
  <c r="Q2114" i="9"/>
  <c r="Q2115" i="9"/>
  <c r="Q2116" i="9"/>
  <c r="Q2117" i="9"/>
  <c r="Q2118" i="9"/>
  <c r="Q2119" i="9"/>
  <c r="Q2120" i="9"/>
  <c r="Q2121" i="9"/>
  <c r="Q2122" i="9"/>
  <c r="Q2123" i="9"/>
  <c r="Q2124" i="9"/>
  <c r="Q2125" i="9"/>
  <c r="Q2126" i="9"/>
  <c r="Q2127" i="9"/>
  <c r="Q2128" i="9"/>
  <c r="Q2129" i="9"/>
  <c r="Q2130" i="9"/>
  <c r="Q2131" i="9"/>
  <c r="Q2132" i="9"/>
  <c r="Q2133" i="9"/>
  <c r="Q2134" i="9"/>
  <c r="Q2135" i="9"/>
  <c r="Q2136" i="9"/>
  <c r="Q2137" i="9"/>
  <c r="Q2138" i="9"/>
  <c r="Q2139" i="9"/>
  <c r="Q2140" i="9"/>
  <c r="Q2141" i="9"/>
  <c r="Q2142" i="9"/>
  <c r="Q2143" i="9"/>
  <c r="Q2144" i="9"/>
  <c r="Q2145" i="9"/>
  <c r="Q2146" i="9"/>
  <c r="Q2147" i="9"/>
  <c r="Q2148" i="9"/>
  <c r="Q2149" i="9"/>
  <c r="Q2150" i="9"/>
  <c r="Q2151" i="9"/>
  <c r="Q2152" i="9"/>
  <c r="Q2153" i="9"/>
  <c r="Q2154" i="9"/>
  <c r="Q2155" i="9"/>
  <c r="Q2156" i="9"/>
  <c r="Q2157" i="9"/>
  <c r="Q2158" i="9"/>
  <c r="Q2159" i="9"/>
  <c r="Q2160" i="9"/>
  <c r="Q2161" i="9"/>
  <c r="Q2162" i="9"/>
  <c r="Q2163" i="9"/>
  <c r="Q2164" i="9"/>
  <c r="Q2165" i="9"/>
  <c r="Q2166" i="9"/>
  <c r="Q2167" i="9"/>
  <c r="Q2168" i="9"/>
  <c r="Q2169" i="9"/>
  <c r="Q2170" i="9"/>
  <c r="Q2171" i="9"/>
  <c r="Q2172" i="9"/>
  <c r="Q2173" i="9"/>
  <c r="Q2174" i="9"/>
  <c r="Q2175" i="9"/>
  <c r="Q2176" i="9"/>
  <c r="Q2177" i="9"/>
  <c r="Q2178" i="9"/>
  <c r="Q2179" i="9"/>
  <c r="Q2180" i="9"/>
  <c r="Q2181" i="9"/>
  <c r="Q2182" i="9"/>
  <c r="Q2183" i="9"/>
  <c r="Q2184" i="9"/>
  <c r="Q2185" i="9"/>
  <c r="Q2186" i="9"/>
  <c r="Q2187" i="9"/>
  <c r="Q2188" i="9"/>
  <c r="Q2189" i="9"/>
  <c r="Q2190" i="9"/>
  <c r="Q2191" i="9"/>
  <c r="Q2192" i="9"/>
  <c r="Q2193" i="9"/>
  <c r="Q2194" i="9"/>
  <c r="Q2195" i="9"/>
  <c r="Q2196" i="9"/>
  <c r="Q2197" i="9"/>
  <c r="Q2198" i="9"/>
  <c r="Q2199" i="9"/>
  <c r="Q2200" i="9"/>
  <c r="Q2201" i="9"/>
  <c r="Q2202" i="9"/>
  <c r="Q20" i="9"/>
  <c r="D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C1456" i="9"/>
  <c r="C1480" i="9"/>
  <c r="C1486" i="9"/>
  <c r="C1516" i="9"/>
  <c r="C1494" i="9"/>
  <c r="C1498" i="9"/>
  <c r="C1577" i="9"/>
  <c r="C1601" i="9"/>
  <c r="C1572" i="9"/>
  <c r="C1535" i="9"/>
  <c r="C1525" i="9"/>
  <c r="C1585" i="9"/>
  <c r="C1578" i="9"/>
  <c r="C1499" i="9"/>
  <c r="C1631" i="9"/>
  <c r="C1587" i="9"/>
  <c r="C1557" i="9"/>
  <c r="C1568" i="9"/>
  <c r="C1579" i="9"/>
  <c r="C1610" i="9"/>
  <c r="C1543" i="9"/>
  <c r="C1591" i="9"/>
  <c r="C1592" i="9"/>
  <c r="C1655" i="9"/>
  <c r="C1586" i="9"/>
  <c r="C1625" i="9"/>
  <c r="C1611" i="9"/>
  <c r="C1692" i="9"/>
  <c r="C1598" i="9"/>
  <c r="C1660" i="9"/>
  <c r="C1674" i="9"/>
  <c r="C1626" i="9"/>
  <c r="C1640" i="9"/>
  <c r="C1606" i="9"/>
  <c r="C1650" i="9"/>
  <c r="C1641" i="9"/>
  <c r="C1735" i="9"/>
  <c r="C1755" i="9"/>
  <c r="C1761" i="9"/>
  <c r="C1774" i="9"/>
  <c r="C1808" i="9"/>
  <c r="C1951" i="9"/>
  <c r="C1760" i="9"/>
  <c r="C1770" i="9"/>
  <c r="C1834" i="9"/>
  <c r="C1847" i="9"/>
  <c r="C1887" i="9"/>
  <c r="C1756" i="9"/>
  <c r="C1939" i="9"/>
  <c r="C1874" i="9"/>
  <c r="C1848" i="9"/>
  <c r="C1854" i="9"/>
  <c r="C1896" i="9"/>
  <c r="C1892" i="9"/>
  <c r="C1860" i="9"/>
  <c r="C1855" i="9"/>
  <c r="C1918" i="9"/>
  <c r="C1809" i="9"/>
  <c r="C1924" i="9"/>
  <c r="C1897" i="9"/>
  <c r="C1940" i="9"/>
  <c r="C1821" i="9"/>
  <c r="C1817" i="9"/>
  <c r="C1875" i="9"/>
  <c r="C1883" i="9"/>
  <c r="C1861" i="9"/>
  <c r="C1913" i="9"/>
  <c r="C1942" i="9"/>
  <c r="C1888" i="9"/>
  <c r="C1828" i="9"/>
  <c r="C1911" i="9"/>
  <c r="C1878" i="9"/>
  <c r="C1952" i="9"/>
  <c r="C1879" i="9"/>
  <c r="C2042" i="9"/>
  <c r="C2051" i="9"/>
  <c r="C2132" i="9"/>
  <c r="C2147" i="9"/>
  <c r="C2082" i="9"/>
  <c r="C2101" i="9"/>
  <c r="C2102" i="9"/>
  <c r="C2095" i="9"/>
  <c r="C2135" i="9"/>
  <c r="C1476" i="9"/>
  <c r="C1432" i="9"/>
  <c r="C1558" i="9"/>
  <c r="C1481" i="9"/>
  <c r="C1561" i="9"/>
  <c r="C1502" i="9"/>
  <c r="C1474" i="9"/>
  <c r="C1530" i="9"/>
  <c r="C1536" i="9"/>
  <c r="C1506" i="9"/>
  <c r="C1565" i="9"/>
  <c r="C1553" i="9"/>
  <c r="C1546" i="9"/>
  <c r="C1554" i="9"/>
  <c r="C1656" i="9"/>
  <c r="C1555" i="9"/>
  <c r="C1562" i="9"/>
  <c r="C1690" i="9"/>
  <c r="C1531" i="9"/>
  <c r="C1708" i="9"/>
  <c r="C1754" i="9"/>
  <c r="C1736" i="9"/>
  <c r="C1719" i="9"/>
  <c r="C1726" i="9"/>
  <c r="C1965" i="9"/>
  <c r="C1703" i="9"/>
  <c r="C1749" i="9"/>
  <c r="C1810" i="9"/>
  <c r="C1805" i="9"/>
  <c r="C1914" i="9"/>
  <c r="C1946" i="9"/>
  <c r="C1927" i="9"/>
  <c r="C1786" i="9"/>
  <c r="C1862" i="9"/>
  <c r="C1987" i="9"/>
  <c r="C2148" i="9"/>
  <c r="C2167" i="9"/>
  <c r="C2136" i="9"/>
  <c r="C2024" i="9"/>
  <c r="C2137" i="9"/>
  <c r="C2048" i="9"/>
  <c r="C2131" i="9"/>
  <c r="C2054" i="9"/>
  <c r="C2181" i="9"/>
  <c r="C2011" i="9"/>
  <c r="C2055" i="9"/>
  <c r="C2017" i="9"/>
  <c r="C2089" i="9"/>
  <c r="C2190" i="9"/>
  <c r="C2090" i="9"/>
  <c r="C1617" i="9"/>
  <c r="C1612" i="9"/>
  <c r="C1470" i="9"/>
  <c r="C1671" i="9"/>
  <c r="C1632" i="9"/>
  <c r="C1644" i="9"/>
  <c r="C1513" i="9"/>
  <c r="C1806" i="9"/>
  <c r="C1901" i="9"/>
  <c r="C1811" i="9"/>
  <c r="C1969" i="9"/>
  <c r="C1962" i="9"/>
  <c r="C2149" i="9"/>
  <c r="C2097" i="9"/>
  <c r="C2150" i="9"/>
  <c r="C2168" i="9"/>
  <c r="C2191" i="9"/>
  <c r="C2187" i="9"/>
  <c r="C2194" i="9"/>
  <c r="C2056" i="9"/>
  <c r="C2169" i="9"/>
  <c r="C1514" i="9"/>
  <c r="C1580" i="9"/>
  <c r="C1462" i="9"/>
  <c r="C1487" i="9"/>
  <c r="C1532" i="9"/>
  <c r="C1533" i="9"/>
  <c r="C1593" i="9"/>
  <c r="C1488" i="9"/>
  <c r="C1526" i="9"/>
  <c r="C1569" i="9"/>
  <c r="C1588" i="9"/>
  <c r="C1737" i="9"/>
  <c r="C1970" i="9"/>
  <c r="C1762" i="9"/>
  <c r="C1715" i="9"/>
  <c r="C1831" i="9"/>
  <c r="C1838" i="9"/>
  <c r="C1777" i="9"/>
  <c r="C1829" i="9"/>
  <c r="C1812" i="9"/>
  <c r="C1791" i="9"/>
  <c r="C1933" i="9"/>
  <c r="C1845" i="9"/>
  <c r="C1839" i="9"/>
  <c r="C1884" i="9"/>
  <c r="C1792" i="9"/>
  <c r="C1928" i="9"/>
  <c r="C1822" i="9"/>
  <c r="C1906" i="9"/>
  <c r="C1966" i="9"/>
  <c r="C1835" i="9"/>
  <c r="C1919" i="9"/>
  <c r="C1880" i="9"/>
  <c r="C1867" i="9"/>
  <c r="C1898" i="9"/>
  <c r="C1902" i="9"/>
  <c r="C1876" i="9"/>
  <c r="C1868" i="9"/>
  <c r="C1885" i="9"/>
  <c r="C1929" i="9"/>
  <c r="C1963" i="9"/>
  <c r="C1983" i="9"/>
  <c r="C2018" i="9"/>
  <c r="C2083" i="9"/>
  <c r="C2030" i="9"/>
  <c r="C2110" i="9"/>
  <c r="C2092" i="9"/>
  <c r="C2057" i="9"/>
  <c r="C2037" i="9"/>
  <c r="C2113" i="9"/>
  <c r="C2096" i="9"/>
  <c r="C2130" i="9"/>
  <c r="C2069" i="9"/>
  <c r="C2127" i="9"/>
  <c r="C2121" i="9"/>
  <c r="C2043" i="9"/>
  <c r="C2071" i="9"/>
  <c r="C2114" i="9"/>
  <c r="C2133" i="9"/>
  <c r="C1695" i="9"/>
  <c r="C1699" i="9"/>
  <c r="C1676" i="9"/>
  <c r="C1681" i="9"/>
  <c r="C1633" i="9"/>
  <c r="C1732" i="9"/>
  <c r="C1765" i="9"/>
  <c r="C1823" i="9"/>
  <c r="C1796" i="9"/>
  <c r="C1992" i="9"/>
  <c r="C2044" i="9"/>
  <c r="C2058" i="9"/>
  <c r="C2122" i="9"/>
  <c r="C1417" i="9"/>
  <c r="C1419" i="9"/>
  <c r="C1437" i="9"/>
  <c r="C1430" i="9"/>
  <c r="C1431" i="9"/>
  <c r="C1423" i="9"/>
  <c r="C1448" i="9"/>
  <c r="C1443" i="9"/>
  <c r="C1453" i="9"/>
  <c r="C1441" i="9"/>
  <c r="C1428" i="9"/>
  <c r="C1460" i="9"/>
  <c r="C1452" i="9"/>
  <c r="C1444" i="9"/>
  <c r="C1463" i="9"/>
  <c r="C1489" i="9"/>
  <c r="C1493" i="9"/>
  <c r="C1449" i="9"/>
  <c r="C1490" i="9"/>
  <c r="C1473" i="9"/>
  <c r="C1471" i="9"/>
  <c r="C1503" i="9"/>
  <c r="C1464" i="9"/>
  <c r="C1509" i="9"/>
  <c r="C1439" i="9"/>
  <c r="C1491" i="9"/>
  <c r="C1517" i="9"/>
  <c r="C1461" i="9"/>
  <c r="C1521" i="9"/>
  <c r="C1537" i="9"/>
  <c r="C1507" i="9"/>
  <c r="C1559" i="9"/>
  <c r="C1538" i="9"/>
  <c r="C1504" i="9"/>
  <c r="C1542" i="9"/>
  <c r="C1522" i="9"/>
  <c r="C1581" i="9"/>
  <c r="C1718" i="9"/>
  <c r="C1720" i="9"/>
  <c r="C1721" i="9"/>
  <c r="C1730" i="9"/>
  <c r="C1713" i="9"/>
  <c r="C1711" i="9"/>
  <c r="C1751" i="9"/>
  <c r="C1710" i="9"/>
  <c r="C1733" i="9"/>
  <c r="C1728" i="9"/>
  <c r="C1738" i="9"/>
  <c r="C1731" i="9"/>
  <c r="C1773" i="9"/>
  <c r="C1746" i="9"/>
  <c r="C1739" i="9"/>
  <c r="C1723" i="9"/>
  <c r="C1771" i="9"/>
  <c r="C1741" i="9"/>
  <c r="C1783" i="9"/>
  <c r="C1972" i="9"/>
  <c r="C1973" i="9"/>
  <c r="C1978" i="9"/>
  <c r="C1986" i="9"/>
  <c r="C1994" i="9"/>
  <c r="C1988" i="9"/>
  <c r="C1999" i="9"/>
  <c r="C1974" i="9"/>
  <c r="C2021" i="9"/>
  <c r="C2016" i="9"/>
  <c r="C1995" i="9"/>
  <c r="C2002" i="9"/>
  <c r="C2025" i="9"/>
  <c r="C2026" i="9"/>
  <c r="C2027" i="9"/>
  <c r="C2012" i="9"/>
  <c r="C2074" i="9"/>
  <c r="C1989" i="9"/>
  <c r="C1459" i="9"/>
  <c r="C1424" i="9"/>
  <c r="C1510" i="9"/>
  <c r="C1454" i="9"/>
  <c r="C1634" i="9"/>
  <c r="C1433" i="9"/>
  <c r="C1539" i="9"/>
  <c r="C1465" i="9"/>
  <c r="C1573" i="9"/>
  <c r="C1556" i="9"/>
  <c r="C1544" i="9"/>
  <c r="C1635" i="9"/>
  <c r="C1582" i="9"/>
  <c r="C1574" i="9"/>
  <c r="C1518" i="9"/>
  <c r="C1607" i="9"/>
  <c r="C1675" i="9"/>
  <c r="C1618" i="9"/>
  <c r="C1519" i="9"/>
  <c r="C1570" i="9"/>
  <c r="C1547" i="9"/>
  <c r="C1627" i="9"/>
  <c r="C1575" i="9"/>
  <c r="C1602" i="9"/>
  <c r="C1511" i="9"/>
  <c r="C1620" i="9"/>
  <c r="C1621" i="9"/>
  <c r="C1688" i="9"/>
  <c r="C1657" i="9"/>
  <c r="C1642" i="9"/>
  <c r="C1669" i="9"/>
  <c r="C1658" i="9"/>
  <c r="C1670" i="9"/>
  <c r="C1661" i="9"/>
  <c r="C1651" i="9"/>
  <c r="C1666" i="9"/>
  <c r="C1686" i="9"/>
  <c r="C1687" i="9"/>
  <c r="C1724" i="9"/>
  <c r="C1727" i="9"/>
  <c r="C1725" i="9"/>
  <c r="C1784" i="9"/>
  <c r="C1775" i="9"/>
  <c r="C1818" i="9"/>
  <c r="C1903" i="9"/>
  <c r="C1881" i="9"/>
  <c r="C1947" i="9"/>
  <c r="C1948" i="9"/>
  <c r="C1778" i="9"/>
  <c r="C1935" i="9"/>
  <c r="C1830" i="9"/>
  <c r="C1886" i="9"/>
  <c r="C1907" i="9"/>
  <c r="C1920" i="9"/>
  <c r="C1836" i="9"/>
  <c r="C1953" i="9"/>
  <c r="C1959" i="9"/>
  <c r="C1943" i="9"/>
  <c r="C1921" i="9"/>
  <c r="C1893" i="9"/>
  <c r="C1957" i="9"/>
  <c r="C1915" i="9"/>
  <c r="C1925" i="9"/>
  <c r="C1840" i="9"/>
  <c r="C2072" i="9"/>
  <c r="C1975" i="9"/>
  <c r="C2084" i="9"/>
  <c r="C2007" i="9"/>
  <c r="C2064" i="9"/>
  <c r="C2014" i="9"/>
  <c r="C2123" i="9"/>
  <c r="C2003" i="9"/>
  <c r="C2006" i="9"/>
  <c r="C2059" i="9"/>
  <c r="C2049" i="9"/>
  <c r="C2134" i="9"/>
  <c r="C2103" i="9"/>
  <c r="C2107" i="9"/>
  <c r="C2047" i="9"/>
  <c r="C2197" i="9"/>
  <c r="C788" i="9"/>
  <c r="C1696" i="9"/>
  <c r="C1700" i="9"/>
  <c r="C1680" i="9"/>
  <c r="C2138" i="9"/>
  <c r="C1520" i="9"/>
  <c r="C1450" i="9"/>
  <c r="C1523" i="9"/>
  <c r="C1421" i="9"/>
  <c r="C1479" i="9"/>
  <c r="C1477" i="9"/>
  <c r="C1505" i="9"/>
  <c r="C1603" i="9"/>
  <c r="C1512" i="9"/>
  <c r="C1682" i="9"/>
  <c r="C1466" i="9"/>
  <c r="C1560" i="9"/>
  <c r="C1677" i="9"/>
  <c r="C1484" i="9"/>
  <c r="C1534" i="9"/>
  <c r="C1540" i="9"/>
  <c r="C1645" i="9"/>
  <c r="C1827" i="9"/>
  <c r="C1787" i="9"/>
  <c r="C1807" i="9"/>
  <c r="C1819" i="9"/>
  <c r="C1766" i="9"/>
  <c r="C1781" i="9"/>
  <c r="C1742" i="9"/>
  <c r="C1704" i="9"/>
  <c r="C1824" i="9"/>
  <c r="C1772" i="9"/>
  <c r="C1904" i="9"/>
  <c r="C1899" i="9"/>
  <c r="C1869" i="9"/>
  <c r="C1758" i="9"/>
  <c r="C1426" i="9"/>
  <c r="C1445" i="9"/>
  <c r="C1442" i="9"/>
  <c r="C1434" i="9"/>
  <c r="C1455" i="9"/>
  <c r="C1435" i="9"/>
  <c r="C1468" i="9"/>
  <c r="C1469" i="9"/>
  <c r="C1429" i="9"/>
  <c r="C1472" i="9"/>
  <c r="C1716" i="9"/>
  <c r="C1714" i="9"/>
  <c r="C1706" i="9"/>
  <c r="C1747" i="9"/>
  <c r="C1759" i="9"/>
  <c r="C1767" i="9"/>
  <c r="C1753" i="9"/>
  <c r="C1997" i="9"/>
  <c r="C2039" i="9"/>
  <c r="C2028" i="9"/>
  <c r="C2000" i="9"/>
  <c r="C2034" i="9"/>
  <c r="C2020" i="9"/>
  <c r="C2045" i="9"/>
  <c r="C2031" i="9"/>
  <c r="C2050" i="9"/>
  <c r="C2015" i="9"/>
  <c r="C1495" i="9"/>
  <c r="C1527" i="9"/>
  <c r="C1608" i="9"/>
  <c r="C1589" i="9"/>
  <c r="C1615" i="9"/>
  <c r="C1646" i="9"/>
  <c r="C1548" i="9"/>
  <c r="C1662" i="9"/>
  <c r="C1528" i="9"/>
  <c r="C1500" i="9"/>
  <c r="C1647" i="9"/>
  <c r="C1763" i="9"/>
  <c r="C1908" i="9"/>
  <c r="C1825" i="9"/>
  <c r="C1813" i="9"/>
  <c r="C1841" i="9"/>
  <c r="C1779" i="9"/>
  <c r="C1936" i="9"/>
  <c r="C1788" i="9"/>
  <c r="C1930" i="9"/>
  <c r="C2040" i="9"/>
  <c r="C2001" i="9"/>
  <c r="C1422" i="9"/>
  <c r="C1425" i="9"/>
  <c r="C1436" i="9"/>
  <c r="C1438" i="9"/>
  <c r="C1446" i="9"/>
  <c r="C1447" i="9"/>
  <c r="C1475" i="9"/>
  <c r="C1478" i="9"/>
  <c r="C1482" i="9"/>
  <c r="C1485" i="9"/>
  <c r="C1496" i="9"/>
  <c r="C1501" i="9"/>
  <c r="C1508" i="9"/>
  <c r="C1549" i="9"/>
  <c r="C1550" i="9"/>
  <c r="C1551" i="9"/>
  <c r="C1594" i="9"/>
  <c r="C1595" i="9"/>
  <c r="C1599" i="9"/>
  <c r="C1604" i="9"/>
  <c r="C1613" i="9"/>
  <c r="C1616" i="9"/>
  <c r="C1619" i="9"/>
  <c r="C1638" i="9"/>
  <c r="C1663" i="9"/>
  <c r="C1717" i="9"/>
  <c r="C1740" i="9"/>
  <c r="C1743" i="9"/>
  <c r="C1744" i="9"/>
  <c r="C1750" i="9"/>
  <c r="C1764" i="9"/>
  <c r="C1768" i="9"/>
  <c r="C1769" i="9"/>
  <c r="C1782" i="9"/>
  <c r="C1785" i="9"/>
  <c r="C1794" i="9"/>
  <c r="C1795" i="9"/>
  <c r="C1797" i="9"/>
  <c r="C1801" i="9"/>
  <c r="C1802" i="9"/>
  <c r="C1820" i="9"/>
  <c r="C1832" i="9"/>
  <c r="C1842" i="9"/>
  <c r="C1843" i="9"/>
  <c r="C1849" i="9"/>
  <c r="C1856" i="9"/>
  <c r="C1863" i="9"/>
  <c r="C1864" i="9"/>
  <c r="C1870" i="9"/>
  <c r="C1871" i="9"/>
  <c r="C1877" i="9"/>
  <c r="C1889" i="9"/>
  <c r="C1900" i="9"/>
  <c r="C1909" i="9"/>
  <c r="C1926" i="9"/>
  <c r="C1958" i="9"/>
  <c r="C1976" i="9"/>
  <c r="C1980" i="9"/>
  <c r="C1981" i="9"/>
  <c r="C1982" i="9"/>
  <c r="C1996" i="9"/>
  <c r="C2005" i="9"/>
  <c r="C2009" i="9"/>
  <c r="C2019" i="9"/>
  <c r="C2052" i="9"/>
  <c r="C2053" i="9"/>
  <c r="C2060" i="9"/>
  <c r="C2065" i="9"/>
  <c r="C2066" i="9"/>
  <c r="C2067" i="9"/>
  <c r="C2070" i="9"/>
  <c r="C2073" i="9"/>
  <c r="C2075" i="9"/>
  <c r="C2080" i="9"/>
  <c r="C2081" i="9"/>
  <c r="C2093" i="9"/>
  <c r="C2098" i="9"/>
  <c r="C2099" i="9"/>
  <c r="C2104" i="9"/>
  <c r="C2105" i="9"/>
  <c r="C2108" i="9"/>
  <c r="C2124" i="9"/>
  <c r="C2139" i="9"/>
  <c r="C2144" i="9"/>
  <c r="C2156" i="9"/>
  <c r="C2161" i="9"/>
  <c r="C2172" i="9"/>
  <c r="C2173" i="9"/>
  <c r="C2175" i="9"/>
  <c r="C2176" i="9"/>
  <c r="C2178" i="9"/>
  <c r="C2184" i="9"/>
  <c r="C2188" i="9"/>
  <c r="C2192" i="9"/>
  <c r="C2193" i="9"/>
  <c r="C2196" i="9"/>
  <c r="C2198" i="9"/>
  <c r="C2201" i="9"/>
  <c r="C1524" i="9"/>
  <c r="C1678" i="9"/>
  <c r="C1667" i="9"/>
  <c r="C1850" i="9"/>
  <c r="C1793" i="9"/>
  <c r="C1776" i="9"/>
  <c r="C1912" i="9"/>
  <c r="C1872" i="9"/>
  <c r="C2119" i="9"/>
  <c r="C2182" i="9"/>
  <c r="C2179" i="9"/>
  <c r="C1483" i="9"/>
  <c r="C1427" i="9"/>
  <c r="C1420" i="9"/>
  <c r="C1458" i="9"/>
  <c r="C1451" i="9"/>
  <c r="C1702" i="9"/>
  <c r="C1709" i="9"/>
  <c r="C1748" i="9"/>
  <c r="C1705" i="9"/>
  <c r="C1712" i="9"/>
  <c r="C1707" i="9"/>
  <c r="C1745" i="9"/>
  <c r="C1905" i="9"/>
  <c r="C1984" i="9"/>
  <c r="C1979" i="9"/>
  <c r="C2076" i="9"/>
  <c r="C2061" i="9"/>
  <c r="C2115" i="9"/>
  <c r="C1991" i="9"/>
  <c r="C2033" i="9"/>
  <c r="C2035" i="9"/>
  <c r="C1990" i="9"/>
  <c r="C2116" i="9"/>
  <c r="C2013" i="9"/>
  <c r="C2022" i="9"/>
  <c r="C1993" i="9"/>
  <c r="C1985" i="9"/>
  <c r="C2085" i="9"/>
  <c r="C1956" i="9"/>
  <c r="C1949" i="9"/>
  <c r="C1967" i="9"/>
  <c r="C1964" i="9"/>
  <c r="C1950" i="9"/>
  <c r="C2189" i="9"/>
  <c r="C2185" i="9"/>
  <c r="C2151" i="9"/>
  <c r="C1529" i="9"/>
  <c r="C1622" i="9"/>
  <c r="C1652" i="9"/>
  <c r="C1664" i="9"/>
  <c r="C1672" i="9"/>
  <c r="C1643" i="9"/>
  <c r="C1722" i="9"/>
  <c r="C1798" i="9"/>
  <c r="C1734" i="9"/>
  <c r="C1851" i="9"/>
  <c r="C1814" i="9"/>
  <c r="C1826" i="9"/>
  <c r="C1799" i="9"/>
  <c r="C1837" i="9"/>
  <c r="C2046" i="9"/>
  <c r="C2174" i="9"/>
  <c r="C25" i="9"/>
  <c r="C22" i="9"/>
  <c r="C37" i="9"/>
  <c r="C64" i="9"/>
  <c r="C57" i="9"/>
  <c r="C88" i="9"/>
  <c r="C54" i="9"/>
  <c r="C34" i="9"/>
  <c r="C98" i="9"/>
  <c r="C72" i="9"/>
  <c r="C73" i="9"/>
  <c r="C109" i="9"/>
  <c r="C136" i="9"/>
  <c r="C145" i="9"/>
  <c r="C146" i="9"/>
  <c r="C119" i="9"/>
  <c r="C176" i="9"/>
  <c r="C134" i="9"/>
  <c r="C147" i="9"/>
  <c r="C179" i="9"/>
  <c r="C75" i="9"/>
  <c r="C155" i="9"/>
  <c r="C108" i="9"/>
  <c r="C140" i="9"/>
  <c r="C193" i="9"/>
  <c r="C95" i="9"/>
  <c r="C105" i="9"/>
  <c r="C201" i="9"/>
  <c r="C185" i="9"/>
  <c r="C79" i="9"/>
  <c r="C129" i="9"/>
  <c r="C177" i="9"/>
  <c r="C180" i="9"/>
  <c r="C200" i="9"/>
  <c r="C135" i="9"/>
  <c r="C230" i="9"/>
  <c r="C149" i="9"/>
  <c r="C206" i="9"/>
  <c r="C161" i="9"/>
  <c r="C186" i="9"/>
  <c r="C182" i="9"/>
  <c r="C142" i="9"/>
  <c r="C122" i="9"/>
  <c r="C218" i="9"/>
  <c r="C220" i="9"/>
  <c r="C259" i="9"/>
  <c r="C164" i="9"/>
  <c r="C183" i="9"/>
  <c r="C253" i="9"/>
  <c r="C293" i="9"/>
  <c r="C299" i="9"/>
  <c r="C295" i="9"/>
  <c r="C300" i="9"/>
  <c r="C318" i="9"/>
  <c r="C324" i="9"/>
  <c r="C294" i="9"/>
  <c r="C313" i="9"/>
  <c r="C325" i="9"/>
  <c r="C320" i="9"/>
  <c r="C344" i="9"/>
  <c r="C345" i="9"/>
  <c r="C356" i="9"/>
  <c r="C298" i="9"/>
  <c r="C394" i="9"/>
  <c r="C407" i="9"/>
  <c r="C375" i="9"/>
  <c r="C406" i="9"/>
  <c r="C411" i="9"/>
  <c r="C439" i="9"/>
  <c r="C458" i="9"/>
  <c r="C487" i="9"/>
  <c r="C454" i="9"/>
  <c r="C482" i="9"/>
  <c r="C567" i="9"/>
  <c r="C547" i="9"/>
  <c r="C568" i="9"/>
  <c r="C508" i="9"/>
  <c r="C587" i="9"/>
  <c r="C569" i="9"/>
  <c r="C521" i="9"/>
  <c r="C522" i="9"/>
  <c r="C515" i="9"/>
  <c r="C608" i="9"/>
  <c r="C577" i="9"/>
  <c r="C535" i="9"/>
  <c r="C667" i="9"/>
  <c r="C642" i="9"/>
  <c r="C652" i="9"/>
  <c r="C660" i="9"/>
  <c r="C700" i="9"/>
  <c r="C655" i="9"/>
  <c r="C661" i="9"/>
  <c r="C656" i="9"/>
  <c r="C721" i="9"/>
  <c r="C687" i="9"/>
  <c r="C725" i="9"/>
  <c r="C766" i="9"/>
  <c r="C683" i="9"/>
  <c r="C726" i="9"/>
  <c r="C718" i="9"/>
  <c r="C681" i="9"/>
  <c r="C696" i="9"/>
  <c r="C708" i="9"/>
  <c r="C709" i="9"/>
  <c r="C715" i="9"/>
  <c r="C738" i="9"/>
  <c r="C741" i="9"/>
  <c r="C829" i="9"/>
  <c r="C806" i="9"/>
  <c r="C815" i="9"/>
  <c r="C807" i="9"/>
  <c r="C809" i="9"/>
  <c r="C810" i="9"/>
  <c r="C808" i="9"/>
  <c r="C822" i="9"/>
  <c r="C816" i="9"/>
  <c r="C858" i="9"/>
  <c r="C845" i="9"/>
  <c r="C811" i="9"/>
  <c r="C861" i="9"/>
  <c r="C830" i="9"/>
  <c r="C892" i="9"/>
  <c r="C852" i="9"/>
  <c r="C1006" i="9"/>
  <c r="C881" i="9"/>
  <c r="C923" i="9"/>
  <c r="C898" i="9"/>
  <c r="C903" i="9"/>
  <c r="C872" i="9"/>
  <c r="C885" i="9"/>
  <c r="C859" i="9"/>
  <c r="C929" i="9"/>
  <c r="C941" i="9"/>
  <c r="C866" i="9"/>
  <c r="C862" i="9"/>
  <c r="C1015" i="9"/>
  <c r="C936" i="9"/>
  <c r="C899" i="9"/>
  <c r="C942" i="9"/>
  <c r="C913" i="9"/>
  <c r="C970" i="9"/>
  <c r="C1026" i="9"/>
  <c r="C971" i="9"/>
  <c r="C997" i="9"/>
  <c r="C1089" i="9"/>
  <c r="C976" i="9"/>
  <c r="C910" i="9"/>
  <c r="C924" i="9"/>
  <c r="C990" i="9"/>
  <c r="C954" i="9"/>
  <c r="C1007" i="9"/>
  <c r="C1082" i="9"/>
  <c r="C875" i="9"/>
  <c r="C1027" i="9"/>
  <c r="C1070" i="9"/>
  <c r="C1008" i="9"/>
  <c r="C982" i="9"/>
  <c r="C1100" i="9"/>
  <c r="C1097" i="9"/>
  <c r="C1058" i="9"/>
  <c r="C998" i="9"/>
  <c r="C1146" i="9"/>
  <c r="C1142" i="9"/>
  <c r="C1152" i="9"/>
  <c r="C1159" i="9"/>
  <c r="C1173" i="9"/>
  <c r="C1166" i="9"/>
  <c r="C1157" i="9"/>
  <c r="C1156" i="9"/>
  <c r="C1177" i="9"/>
  <c r="C1193" i="9"/>
  <c r="C1206" i="9"/>
  <c r="C1213" i="9"/>
  <c r="C1161" i="9"/>
  <c r="C1160" i="9"/>
  <c r="C1214" i="9"/>
  <c r="C1216" i="9"/>
  <c r="C1224" i="9"/>
  <c r="C1215" i="9"/>
  <c r="C1210" i="9"/>
  <c r="C1281" i="9"/>
  <c r="C1341" i="9"/>
  <c r="C1312" i="9"/>
  <c r="C1282" i="9"/>
  <c r="C1334" i="9"/>
  <c r="C1330" i="9"/>
  <c r="C1320" i="9"/>
  <c r="C1354" i="9"/>
  <c r="C1351" i="9"/>
  <c r="C1391" i="9"/>
  <c r="C1355" i="9"/>
  <c r="C1387" i="9"/>
  <c r="C1384" i="9"/>
  <c r="C1328" i="9"/>
  <c r="C1401" i="9"/>
  <c r="C1380" i="9"/>
  <c r="C1335" i="9"/>
  <c r="C1388" i="9"/>
  <c r="C1414" i="9"/>
  <c r="C248" i="9"/>
  <c r="C638" i="9"/>
  <c r="C637" i="9"/>
  <c r="C143" i="9"/>
  <c r="C423" i="9"/>
  <c r="C238" i="9"/>
  <c r="C202" i="9"/>
  <c r="C144" i="9"/>
  <c r="C571" i="9"/>
  <c r="C123" i="9"/>
  <c r="C234" i="9"/>
  <c r="C151" i="9"/>
  <c r="C250" i="9"/>
  <c r="C289" i="9"/>
  <c r="C190" i="9"/>
  <c r="C403" i="9"/>
  <c r="C282" i="9"/>
  <c r="C172" i="9"/>
  <c r="C174" i="9"/>
  <c r="C417" i="9"/>
  <c r="C223" i="9"/>
  <c r="C91" i="9"/>
  <c r="C588" i="9"/>
  <c r="C211" i="9"/>
  <c r="C1105" i="9"/>
  <c r="C1118" i="9"/>
  <c r="C801" i="9"/>
  <c r="C1028" i="9"/>
  <c r="C782" i="9"/>
  <c r="C1407" i="9"/>
  <c r="C1365" i="9"/>
  <c r="C1071" i="9"/>
  <c r="C1393" i="9"/>
  <c r="C757" i="9"/>
  <c r="C1110" i="9"/>
  <c r="C1016" i="9"/>
  <c r="C1368" i="9"/>
  <c r="C1072" i="9"/>
  <c r="C1371" i="9"/>
  <c r="C1408" i="9"/>
  <c r="C900" i="9"/>
  <c r="C1083" i="9"/>
  <c r="C762" i="9"/>
  <c r="C1122" i="9"/>
  <c r="C1257" i="9"/>
  <c r="C1106" i="9"/>
  <c r="C1129" i="9"/>
  <c r="C1134" i="9"/>
  <c r="C1012" i="9"/>
  <c r="C1132" i="9"/>
  <c r="C1115" i="9"/>
  <c r="C1336" i="9"/>
  <c r="C999" i="9"/>
  <c r="C1284" i="9"/>
  <c r="C1116" i="9"/>
  <c r="C1412" i="9"/>
  <c r="C1123" i="9"/>
  <c r="C1133" i="9"/>
  <c r="C1258" i="9"/>
  <c r="C1378" i="9"/>
  <c r="C1114" i="9"/>
  <c r="C1268" i="9"/>
  <c r="C1131" i="9"/>
  <c r="C1209" i="9"/>
  <c r="C1074" i="9"/>
  <c r="C1254" i="9"/>
  <c r="C1342" i="9"/>
  <c r="C20" i="9"/>
  <c r="C80" i="9"/>
  <c r="C38" i="9"/>
  <c r="C74" i="9"/>
  <c r="C85" i="9"/>
  <c r="C153" i="9"/>
  <c r="C178" i="9"/>
  <c r="C226" i="9"/>
  <c r="C224" i="9"/>
  <c r="C82" i="9"/>
  <c r="C44" i="9"/>
  <c r="C33" i="9"/>
  <c r="C181" i="9"/>
  <c r="C50" i="9"/>
  <c r="C287" i="9"/>
  <c r="C195" i="9"/>
  <c r="C251" i="9"/>
  <c r="C162" i="9"/>
  <c r="C187" i="9"/>
  <c r="C239" i="9"/>
  <c r="C209" i="9"/>
  <c r="C219" i="9"/>
  <c r="C215" i="9"/>
  <c r="C272" i="9"/>
  <c r="C124" i="9"/>
  <c r="C301" i="9"/>
  <c r="C347" i="9"/>
  <c r="C328" i="9"/>
  <c r="C314" i="9"/>
  <c r="C362" i="9"/>
  <c r="C349" i="9"/>
  <c r="C377" i="9"/>
  <c r="C418" i="9"/>
  <c r="C331" i="9"/>
  <c r="C350" i="9"/>
  <c r="C392" i="9"/>
  <c r="C390" i="9"/>
  <c r="C415" i="9"/>
  <c r="C437" i="9"/>
  <c r="C443" i="9"/>
  <c r="C488" i="9"/>
  <c r="C469" i="9"/>
  <c r="C496" i="9"/>
  <c r="C483" i="9"/>
  <c r="C493" i="9"/>
  <c r="C572" i="9"/>
  <c r="C630" i="9"/>
  <c r="C527" i="9"/>
  <c r="C512" i="9"/>
  <c r="C510" i="9"/>
  <c r="C586" i="9"/>
  <c r="C624" i="9"/>
  <c r="C711" i="9"/>
  <c r="C668" i="9"/>
  <c r="C672" i="9"/>
  <c r="C739" i="9"/>
  <c r="C722" i="9"/>
  <c r="C793" i="9"/>
  <c r="C745" i="9"/>
  <c r="C835" i="9"/>
  <c r="C825" i="9"/>
  <c r="C841" i="9"/>
  <c r="C876" i="9"/>
  <c r="C882" i="9"/>
  <c r="C943" i="9"/>
  <c r="C839" i="9"/>
  <c r="C991" i="9"/>
  <c r="C977" i="9"/>
  <c r="C983" i="9"/>
  <c r="C1111" i="9"/>
  <c r="C1244" i="9"/>
  <c r="C1252" i="9"/>
  <c r="C1239" i="9"/>
  <c r="C1247" i="9"/>
  <c r="C1248" i="9"/>
  <c r="C1359" i="9"/>
  <c r="C1397" i="9"/>
  <c r="C1394" i="9"/>
  <c r="C2029" i="9"/>
  <c r="C2117" i="9"/>
  <c r="C2109" i="9"/>
  <c r="C2100" i="9"/>
  <c r="C23" i="9"/>
  <c r="C35" i="9"/>
  <c r="C51" i="9"/>
  <c r="C58" i="9"/>
  <c r="C52" i="9"/>
  <c r="C65" i="9"/>
  <c r="C103" i="9"/>
  <c r="C45" i="9"/>
  <c r="C76" i="9"/>
  <c r="C106" i="9"/>
  <c r="C120" i="9"/>
  <c r="C231" i="9"/>
  <c r="C212" i="9"/>
  <c r="C266" i="9"/>
  <c r="C256" i="9"/>
  <c r="C24" i="9"/>
  <c r="C28" i="9"/>
  <c r="C21" i="9"/>
  <c r="C27" i="9"/>
  <c r="C69" i="9"/>
  <c r="C137" i="9"/>
  <c r="C165" i="9"/>
  <c r="C191" i="9"/>
  <c r="C166" i="9"/>
  <c r="C227" i="9"/>
  <c r="C207" i="9"/>
  <c r="C89" i="9"/>
  <c r="C192" i="9"/>
  <c r="C261" i="9"/>
  <c r="C125" i="9"/>
  <c r="C303" i="9"/>
  <c r="C308" i="9"/>
  <c r="C329" i="9"/>
  <c r="C337" i="9"/>
  <c r="C339" i="9"/>
  <c r="C319" i="9"/>
  <c r="C353" i="9"/>
  <c r="C357" i="9"/>
  <c r="C368" i="9"/>
  <c r="C361" i="9"/>
  <c r="C408" i="9"/>
  <c r="C346" i="9"/>
  <c r="C404" i="9"/>
  <c r="C397" i="9"/>
  <c r="C315" i="9"/>
  <c r="C335" i="9"/>
  <c r="C369" i="9"/>
  <c r="C363" i="9"/>
  <c r="C376" i="9"/>
  <c r="C383" i="9"/>
  <c r="C420" i="9"/>
  <c r="C412" i="9"/>
  <c r="C348" i="9"/>
  <c r="C340" i="9"/>
  <c r="C438" i="9"/>
  <c r="C442" i="9"/>
  <c r="C467" i="9"/>
  <c r="C445" i="9"/>
  <c r="C455" i="9"/>
  <c r="C460" i="9"/>
  <c r="C447" i="9"/>
  <c r="C489" i="9"/>
  <c r="C464" i="9"/>
  <c r="C513" i="9"/>
  <c r="C530" i="9"/>
  <c r="C490" i="9"/>
  <c r="C596" i="9"/>
  <c r="C472" i="9"/>
  <c r="C539" i="9"/>
  <c r="C461" i="9"/>
  <c r="C497" i="9"/>
  <c r="C504" i="9"/>
  <c r="C505" i="9"/>
  <c r="C485" i="9"/>
  <c r="C462" i="9"/>
  <c r="C614" i="9"/>
  <c r="C615" i="9"/>
  <c r="C540" i="9"/>
  <c r="C674" i="9"/>
  <c r="C641" i="9"/>
  <c r="C643" i="9"/>
  <c r="C640" i="9"/>
  <c r="C669" i="9"/>
  <c r="C670" i="9"/>
  <c r="C645" i="9"/>
  <c r="C684" i="9"/>
  <c r="C653" i="9"/>
  <c r="C697" i="9"/>
  <c r="C692" i="9"/>
  <c r="C723" i="9"/>
  <c r="C727" i="9"/>
  <c r="C734" i="9"/>
  <c r="C675" i="9"/>
  <c r="C698" i="9"/>
  <c r="C765" i="9"/>
  <c r="C704" i="9"/>
  <c r="C682" i="9"/>
  <c r="C752" i="9"/>
  <c r="C945" i="9"/>
  <c r="C1017" i="9"/>
  <c r="C1036" i="9"/>
  <c r="C1093" i="9"/>
  <c r="C818" i="9"/>
  <c r="C925" i="9"/>
  <c r="C958" i="9"/>
  <c r="C962" i="9"/>
  <c r="C930" i="9"/>
  <c r="C1032" i="9"/>
  <c r="C1079" i="9"/>
  <c r="C870" i="9"/>
  <c r="C972" i="9"/>
  <c r="C1052" i="9"/>
  <c r="C1101" i="9"/>
  <c r="C1053" i="9"/>
  <c r="C1094" i="9"/>
  <c r="C1112" i="9"/>
  <c r="C1040" i="9"/>
  <c r="C1119" i="9"/>
  <c r="C1080" i="9"/>
  <c r="C1084" i="9"/>
  <c r="C1090" i="9"/>
  <c r="C819" i="9"/>
  <c r="C821" i="9"/>
  <c r="C831" i="9"/>
  <c r="C856" i="9"/>
  <c r="C836" i="9"/>
  <c r="C918" i="9"/>
  <c r="C889" i="9"/>
  <c r="C904" i="9"/>
  <c r="C877" i="9"/>
  <c r="C878" i="9"/>
  <c r="C886" i="9"/>
  <c r="C879" i="9"/>
  <c r="C890" i="9"/>
  <c r="C1000" i="9"/>
  <c r="C919" i="9"/>
  <c r="C931" i="9"/>
  <c r="C932" i="9"/>
  <c r="C1013" i="9"/>
  <c r="C992" i="9"/>
  <c r="C883" i="9"/>
  <c r="C1140" i="9"/>
  <c r="C1153" i="9"/>
  <c r="C1196" i="9"/>
  <c r="C1172" i="9"/>
  <c r="C1165" i="9"/>
  <c r="C1182" i="9"/>
  <c r="C1217" i="9"/>
  <c r="C1158" i="9"/>
  <c r="C1197" i="9"/>
  <c r="C1183" i="9"/>
  <c r="C1245" i="9"/>
  <c r="C1212" i="9"/>
  <c r="C1233" i="9"/>
  <c r="C1198" i="9"/>
  <c r="C1185" i="9"/>
  <c r="C1223" i="9"/>
  <c r="C1246" i="9"/>
  <c r="C1262" i="9"/>
  <c r="C1234" i="9"/>
  <c r="C1192" i="9"/>
  <c r="C1225" i="9"/>
  <c r="C1240" i="9"/>
  <c r="C1184" i="9"/>
  <c r="C1241" i="9"/>
  <c r="C1273" i="9"/>
  <c r="C1302" i="9"/>
  <c r="C1279" i="9"/>
  <c r="C1298" i="9"/>
  <c r="C1313" i="9"/>
  <c r="C1289" i="9"/>
  <c r="C1299" i="9"/>
  <c r="C1331" i="9"/>
  <c r="C1346" i="9"/>
  <c r="C1374" i="9"/>
  <c r="C1309" i="9"/>
  <c r="C1352" i="9"/>
  <c r="C1353" i="9"/>
  <c r="C1323" i="9"/>
  <c r="C1329" i="9"/>
  <c r="C1372" i="9"/>
  <c r="C1303" i="9"/>
  <c r="C1332" i="9"/>
  <c r="C1377" i="9"/>
  <c r="C1347" i="9"/>
  <c r="C268" i="9"/>
  <c r="C112" i="9"/>
  <c r="C167" i="9"/>
  <c r="C169" i="9"/>
  <c r="C263" i="9"/>
  <c r="C208" i="9"/>
  <c r="C252" i="9"/>
  <c r="C216" i="9"/>
  <c r="C203" i="9"/>
  <c r="C170" i="9"/>
  <c r="C285" i="9"/>
  <c r="C257" i="9"/>
  <c r="C83" i="9"/>
  <c r="C99" i="9"/>
  <c r="C113" i="9"/>
  <c r="C245" i="9"/>
  <c r="C232" i="9"/>
  <c r="C279" i="9"/>
  <c r="C104" i="9"/>
  <c r="C156" i="9"/>
  <c r="C196" i="9"/>
  <c r="C157" i="9"/>
  <c r="C258" i="9"/>
  <c r="C288" i="9"/>
  <c r="C154" i="9"/>
  <c r="C160" i="9"/>
  <c r="C243" i="9"/>
  <c r="C158" i="9"/>
  <c r="C262" i="9"/>
  <c r="C171" i="9"/>
  <c r="C277" i="9"/>
  <c r="C267" i="9"/>
  <c r="C59" i="9"/>
  <c r="C26" i="9"/>
  <c r="C36" i="9"/>
  <c r="C70" i="9"/>
  <c r="C62" i="9"/>
  <c r="C92" i="9"/>
  <c r="C138" i="9"/>
  <c r="C139" i="9"/>
  <c r="C159" i="9"/>
  <c r="C141" i="9"/>
  <c r="C213" i="9"/>
  <c r="C210" i="9"/>
  <c r="C244" i="9"/>
  <c r="C228" i="9"/>
  <c r="C276" i="9"/>
  <c r="C280" i="9"/>
  <c r="C286" i="9"/>
  <c r="C235" i="9"/>
  <c r="C233" i="9"/>
  <c r="C254" i="9"/>
  <c r="C273" i="9"/>
  <c r="C291" i="9"/>
  <c r="C188" i="9"/>
  <c r="C126" i="9"/>
  <c r="C175" i="9"/>
  <c r="C197" i="9"/>
  <c r="C163" i="9"/>
  <c r="C173" i="9"/>
  <c r="C204" i="9"/>
  <c r="C260" i="9"/>
  <c r="C194" i="9"/>
  <c r="C96" i="9"/>
  <c r="C100" i="9"/>
  <c r="C168" i="9"/>
  <c r="C221" i="9"/>
  <c r="C107" i="9"/>
  <c r="C117" i="9"/>
  <c r="C240" i="9"/>
  <c r="C127" i="9"/>
  <c r="C132" i="9"/>
  <c r="C66" i="9"/>
  <c r="C84" i="9"/>
  <c r="C150" i="9"/>
  <c r="C229" i="9"/>
  <c r="C255" i="9"/>
  <c r="C278" i="9"/>
  <c r="C265" i="9"/>
  <c r="C269" i="9"/>
  <c r="C222" i="9"/>
  <c r="C283" i="9"/>
  <c r="C284" i="9"/>
  <c r="C290" i="9"/>
  <c r="C270" i="9"/>
  <c r="C364" i="9"/>
  <c r="C333" i="9"/>
  <c r="C366" i="9"/>
  <c r="C395" i="9"/>
  <c r="C409" i="9"/>
  <c r="C427" i="9"/>
  <c r="C421" i="9"/>
  <c r="C430" i="9"/>
  <c r="C373" i="9"/>
  <c r="C405" i="9"/>
  <c r="C351" i="9"/>
  <c r="C419" i="9"/>
  <c r="C370" i="9"/>
  <c r="C413" i="9"/>
  <c r="C424" i="9"/>
  <c r="C431" i="9"/>
  <c r="C372" i="9"/>
  <c r="C382" i="9"/>
  <c r="C384" i="9"/>
  <c r="C292" i="9"/>
  <c r="C317" i="9"/>
  <c r="C358" i="9"/>
  <c r="C391" i="9"/>
  <c r="C380" i="9"/>
  <c r="C385" i="9"/>
  <c r="C401" i="9"/>
  <c r="C371" i="9"/>
  <c r="C388" i="9"/>
  <c r="C374" i="9"/>
  <c r="C398" i="9"/>
  <c r="C399" i="9"/>
  <c r="C386" i="9"/>
  <c r="C410" i="9"/>
  <c r="C402" i="9"/>
  <c r="C428" i="9"/>
  <c r="C378" i="9"/>
  <c r="C425" i="9"/>
  <c r="C433" i="9"/>
  <c r="C432" i="9"/>
  <c r="C393" i="9"/>
  <c r="C343" i="9"/>
  <c r="C389" i="9"/>
  <c r="C302" i="9"/>
  <c r="C309" i="9"/>
  <c r="C359" i="9"/>
  <c r="C435" i="9"/>
  <c r="C436" i="9"/>
  <c r="C342" i="9"/>
  <c r="C367" i="9"/>
  <c r="C434" i="9"/>
  <c r="C478" i="9"/>
  <c r="C559" i="9"/>
  <c r="C589" i="9"/>
  <c r="C451" i="9"/>
  <c r="C514" i="9"/>
  <c r="C533" i="9"/>
  <c r="C518" i="9"/>
  <c r="C534" i="9"/>
  <c r="C634" i="9"/>
  <c r="C621" i="9"/>
  <c r="C632" i="9"/>
  <c r="C468" i="9"/>
  <c r="C548" i="9"/>
  <c r="C603" i="9"/>
  <c r="C491" i="9"/>
  <c r="C601" i="9"/>
  <c r="C528" i="9"/>
  <c r="C583" i="9"/>
  <c r="C470" i="9"/>
  <c r="C474" i="9"/>
  <c r="C477" i="9"/>
  <c r="C544" i="9"/>
  <c r="C473" i="9"/>
  <c r="C564" i="9"/>
  <c r="C531" i="9"/>
  <c r="C554" i="9"/>
  <c r="C516" i="9"/>
  <c r="C592" i="9"/>
  <c r="C555" i="9"/>
  <c r="C594" i="9"/>
  <c r="C606" i="9"/>
  <c r="C617" i="9"/>
  <c r="C549" i="9"/>
  <c r="C607" i="9"/>
  <c r="C622" i="9"/>
  <c r="C494" i="9"/>
  <c r="C628" i="9"/>
  <c r="C635" i="9"/>
  <c r="C636" i="9"/>
  <c r="C495" i="9"/>
  <c r="C560" i="9"/>
  <c r="C545" i="9"/>
  <c r="C604" i="9"/>
  <c r="C625" i="9"/>
  <c r="C609" i="9"/>
  <c r="C612" i="9"/>
  <c r="C466" i="9"/>
  <c r="C578" i="9"/>
  <c r="C475" i="9"/>
  <c r="C519" i="9"/>
  <c r="C541" i="9"/>
  <c r="C579" i="9"/>
  <c r="C619" i="9"/>
  <c r="C629" i="9"/>
  <c r="C480" i="9"/>
  <c r="C573" i="9"/>
  <c r="C593" i="9"/>
  <c r="C605" i="9"/>
  <c r="C633" i="9"/>
  <c r="C561" i="9"/>
  <c r="C562" i="9"/>
  <c r="C597" i="9"/>
  <c r="C677" i="9"/>
  <c r="C688" i="9"/>
  <c r="C737" i="9"/>
  <c r="C731" i="9"/>
  <c r="C751" i="9"/>
  <c r="C753" i="9"/>
  <c r="C740" i="9"/>
  <c r="C639" i="9"/>
  <c r="C657" i="9"/>
  <c r="C678" i="9"/>
  <c r="C662" i="9"/>
  <c r="C664" i="9"/>
  <c r="C754" i="9"/>
  <c r="C713" i="9"/>
  <c r="C730" i="9"/>
  <c r="C772" i="9"/>
  <c r="C735" i="9"/>
  <c r="C768" i="9"/>
  <c r="C705" i="9"/>
  <c r="C800" i="9"/>
  <c r="C769" i="9"/>
  <c r="C732" i="9"/>
  <c r="C746" i="9"/>
  <c r="C784" i="9"/>
  <c r="C758" i="9"/>
  <c r="C763" i="9"/>
  <c r="C798" i="9"/>
  <c r="C773" i="9"/>
  <c r="C786" i="9"/>
  <c r="C779" i="9"/>
  <c r="C759" i="9"/>
  <c r="C783" i="9"/>
  <c r="C781" i="9"/>
  <c r="C799" i="9"/>
  <c r="C780" i="9"/>
  <c r="C671" i="9"/>
  <c r="C701" i="9"/>
  <c r="C706" i="9"/>
  <c r="C755" i="9"/>
  <c r="C767" i="9"/>
  <c r="C795" i="9"/>
  <c r="C797" i="9"/>
  <c r="C733" i="9"/>
  <c r="C756" i="9"/>
  <c r="C791" i="9"/>
  <c r="C796" i="9"/>
  <c r="C789" i="9"/>
  <c r="C676" i="9"/>
  <c r="C776" i="9"/>
  <c r="C719" i="9"/>
  <c r="C777" i="9"/>
  <c r="C764" i="9"/>
  <c r="C792" i="9"/>
  <c r="C774" i="9"/>
  <c r="C658" i="9"/>
  <c r="C785" i="9"/>
  <c r="C748" i="9"/>
  <c r="C790" i="9"/>
  <c r="C794" i="9"/>
  <c r="C1065" i="9"/>
  <c r="C1126" i="9"/>
  <c r="C1130" i="9"/>
  <c r="C1085" i="9"/>
  <c r="C1086" i="9"/>
  <c r="C1077" i="9"/>
  <c r="C993" i="9"/>
  <c r="C1018" i="9"/>
  <c r="C946" i="9"/>
  <c r="C1054" i="9"/>
  <c r="C1075" i="9"/>
  <c r="C1125" i="9"/>
  <c r="C1120" i="9"/>
  <c r="C812" i="9"/>
  <c r="C863" i="9"/>
  <c r="C832" i="9"/>
  <c r="C847" i="9"/>
  <c r="C848" i="9"/>
  <c r="C867" i="9"/>
  <c r="C860" i="9"/>
  <c r="C891" i="9"/>
  <c r="C908" i="9"/>
  <c r="C901" i="9"/>
  <c r="C905" i="9"/>
  <c r="C963" i="9"/>
  <c r="C914" i="9"/>
  <c r="C868" i="9"/>
  <c r="C978" i="9"/>
  <c r="C933" i="9"/>
  <c r="C947" i="9"/>
  <c r="C1059" i="9"/>
  <c r="C1055" i="9"/>
  <c r="C1066" i="9"/>
  <c r="C1049" i="9"/>
  <c r="C1041" i="9"/>
  <c r="C1069" i="9"/>
  <c r="C979" i="9"/>
  <c r="C1044" i="9"/>
  <c r="C1009" i="9"/>
  <c r="C1021" i="9"/>
  <c r="C1081" i="9"/>
  <c r="C1087" i="9"/>
  <c r="C1098" i="9"/>
  <c r="C1107" i="9"/>
  <c r="C1108" i="9"/>
  <c r="C902" i="9"/>
  <c r="C1099" i="9"/>
  <c r="C1037" i="9"/>
  <c r="C1091" i="9"/>
  <c r="C1128" i="9"/>
  <c r="C1076" i="9"/>
  <c r="C1102" i="9"/>
  <c r="C1135" i="9"/>
  <c r="C1127" i="9"/>
  <c r="C926" i="9"/>
  <c r="C1019" i="9"/>
  <c r="C959" i="9"/>
  <c r="C1067" i="9"/>
  <c r="C864" i="9"/>
  <c r="C853" i="9"/>
  <c r="C955" i="9"/>
  <c r="C1060" i="9"/>
  <c r="C1056" i="9"/>
  <c r="C1095" i="9"/>
  <c r="C837" i="9"/>
  <c r="C1001" i="9"/>
  <c r="C1002" i="9"/>
  <c r="C1061" i="9"/>
  <c r="C1103" i="9"/>
  <c r="C1124" i="9"/>
  <c r="C842" i="9"/>
  <c r="C984" i="9"/>
  <c r="C1062" i="9"/>
  <c r="C804" i="9"/>
  <c r="C843" i="9"/>
  <c r="C937" i="9"/>
  <c r="C944" i="9"/>
  <c r="C1045" i="9"/>
  <c r="C980" i="9"/>
  <c r="C1033" i="9"/>
  <c r="C1046" i="9"/>
  <c r="C1068" i="9"/>
  <c r="C1050" i="9"/>
  <c r="C973" i="9"/>
  <c r="C1204" i="9"/>
  <c r="C1186" i="9"/>
  <c r="C1162" i="9"/>
  <c r="C1218" i="9"/>
  <c r="C1187" i="9"/>
  <c r="C1189" i="9"/>
  <c r="C1230" i="9"/>
  <c r="C1219" i="9"/>
  <c r="C1175" i="9"/>
  <c r="C1226" i="9"/>
  <c r="C1202" i="9"/>
  <c r="C1259" i="9"/>
  <c r="C1235" i="9"/>
  <c r="C1242" i="9"/>
  <c r="C1194" i="9"/>
  <c r="C1255" i="9"/>
  <c r="C1232" i="9"/>
  <c r="C1269" i="9"/>
  <c r="C1260" i="9"/>
  <c r="C1237" i="9"/>
  <c r="C1256" i="9"/>
  <c r="C1271" i="9"/>
  <c r="C1270" i="9"/>
  <c r="C1266" i="9"/>
  <c r="C1190" i="9"/>
  <c r="C1263" i="9"/>
  <c r="C1236" i="9"/>
  <c r="C1238" i="9"/>
  <c r="C1250" i="9"/>
  <c r="C1264" i="9"/>
  <c r="C1199" i="9"/>
  <c r="C1200" i="9"/>
  <c r="C1201" i="9"/>
  <c r="C1261" i="9"/>
  <c r="C1176" i="9"/>
  <c r="C1227" i="9"/>
  <c r="C1267" i="9"/>
  <c r="C1253" i="9"/>
  <c r="C1205" i="9"/>
  <c r="C1251" i="9"/>
  <c r="C1249" i="9"/>
  <c r="C1265" i="9"/>
  <c r="C1136" i="9"/>
  <c r="C1191" i="9"/>
  <c r="C1188" i="9"/>
  <c r="C1411" i="9"/>
  <c r="C1274" i="9"/>
  <c r="C1283" i="9"/>
  <c r="C1285" i="9"/>
  <c r="C1315" i="9"/>
  <c r="C1319" i="9"/>
  <c r="C1367" i="9"/>
  <c r="C1366" i="9"/>
  <c r="C1392" i="9"/>
  <c r="C1382" i="9"/>
  <c r="C1379" i="9"/>
  <c r="C1398" i="9"/>
  <c r="C1395" i="9"/>
  <c r="C1404" i="9"/>
  <c r="C1399" i="9"/>
  <c r="C1385" i="9"/>
  <c r="C1402" i="9"/>
  <c r="C1389" i="9"/>
  <c r="C1413" i="9"/>
  <c r="C1403" i="9"/>
  <c r="C1280" i="9"/>
  <c r="C1297" i="9"/>
  <c r="C1333" i="9"/>
  <c r="C1386" i="9"/>
  <c r="C1343" i="9"/>
  <c r="C1360" i="9"/>
  <c r="C1300" i="9"/>
  <c r="C1321" i="9"/>
  <c r="C1405" i="9"/>
  <c r="C1415" i="9"/>
  <c r="C1400" i="9"/>
  <c r="C1286" i="9"/>
  <c r="C1344" i="9"/>
  <c r="C1376" i="9"/>
  <c r="C1396" i="9"/>
  <c r="C1390" i="9"/>
  <c r="C1410" i="9"/>
  <c r="C1409" i="9"/>
  <c r="C1375" i="9"/>
  <c r="C1369" i="9"/>
  <c r="C440" i="9"/>
  <c r="C441" i="9"/>
  <c r="C446" i="9"/>
  <c r="C448" i="9"/>
  <c r="C39" i="9"/>
  <c r="C479" i="9"/>
  <c r="C81" i="9"/>
  <c r="C86" i="9"/>
  <c r="C87" i="9"/>
  <c r="C827" i="9"/>
  <c r="C90" i="9"/>
  <c r="C498" i="9"/>
  <c r="C500" i="9"/>
  <c r="C501" i="9"/>
  <c r="C334" i="9"/>
  <c r="C838" i="9"/>
  <c r="C1290" i="9"/>
  <c r="C101" i="9"/>
  <c r="C102" i="9"/>
  <c r="C846" i="9"/>
  <c r="C1292" i="9"/>
  <c r="C854" i="9"/>
  <c r="C110" i="9"/>
  <c r="C114" i="9"/>
  <c r="C128" i="9"/>
  <c r="C523" i="9"/>
  <c r="C873" i="9"/>
  <c r="C365" i="9"/>
  <c r="C893" i="9"/>
  <c r="C894" i="9"/>
  <c r="C911" i="9"/>
  <c r="C381" i="9"/>
  <c r="C552" i="9"/>
  <c r="C915" i="9"/>
  <c r="C920" i="9"/>
  <c r="C565" i="9"/>
  <c r="C934" i="9"/>
  <c r="C1361" i="9"/>
  <c r="C749" i="9"/>
  <c r="C1178" i="9"/>
  <c r="C584" i="9"/>
  <c r="C964" i="9"/>
  <c r="C965" i="9"/>
  <c r="C974" i="9"/>
  <c r="C590" i="9"/>
  <c r="C985" i="9"/>
  <c r="C986" i="9"/>
  <c r="C770" i="9"/>
  <c r="C1010" i="9"/>
  <c r="C217" i="9"/>
  <c r="C1042" i="9"/>
  <c r="C236" i="9"/>
  <c r="C237" i="9"/>
  <c r="C1231" i="9"/>
  <c r="C1121" i="9"/>
  <c r="C802" i="9"/>
  <c r="C803" i="9"/>
  <c r="C1416" i="9"/>
  <c r="C1600" i="9"/>
  <c r="C1467" i="9"/>
  <c r="C1515" i="9"/>
  <c r="C1566" i="9"/>
  <c r="C1576" i="9"/>
  <c r="C1623" i="9"/>
  <c r="C1552" i="9"/>
  <c r="C1497" i="9"/>
  <c r="C1628" i="9"/>
  <c r="C1639" i="9"/>
  <c r="C1567" i="9"/>
  <c r="C1571" i="9"/>
  <c r="C1590" i="9"/>
  <c r="C1609" i="9"/>
  <c r="C1563" i="9"/>
  <c r="C1605" i="9"/>
  <c r="C1624" i="9"/>
  <c r="C1659" i="9"/>
  <c r="C1673" i="9"/>
  <c r="C1636" i="9"/>
  <c r="C1492" i="9"/>
  <c r="C1890" i="9"/>
  <c r="C1789" i="9"/>
  <c r="C1833" i="9"/>
  <c r="C1852" i="9"/>
  <c r="C1803" i="9"/>
  <c r="C1937" i="9"/>
  <c r="C1815" i="9"/>
  <c r="C1853" i="9"/>
  <c r="C1931" i="9"/>
  <c r="C1938" i="9"/>
  <c r="C1865" i="9"/>
  <c r="C1922" i="9"/>
  <c r="C1846" i="9"/>
  <c r="C1910" i="9"/>
  <c r="C1960" i="9"/>
  <c r="C1844" i="9"/>
  <c r="C1916" i="9"/>
  <c r="C1971" i="9"/>
  <c r="C1934" i="9"/>
  <c r="C1932" i="9"/>
  <c r="C1891" i="9"/>
  <c r="C1977" i="9"/>
  <c r="C2162" i="9"/>
  <c r="C2023" i="9"/>
  <c r="C2163" i="9"/>
  <c r="C2164" i="9"/>
  <c r="C2152" i="9"/>
  <c r="C2125" i="9"/>
  <c r="C2094" i="9"/>
  <c r="C2180" i="9"/>
  <c r="C2120" i="9"/>
  <c r="C2126" i="9"/>
  <c r="C2170" i="9"/>
  <c r="C2091" i="9"/>
  <c r="C2141" i="9"/>
  <c r="C2195" i="9"/>
  <c r="C2118" i="9"/>
  <c r="C2145" i="9"/>
  <c r="C2086" i="9"/>
  <c r="C2165" i="9"/>
  <c r="C2077" i="9"/>
  <c r="C2142" i="9"/>
  <c r="C214" i="9"/>
  <c r="C225" i="9"/>
  <c r="C198" i="9"/>
  <c r="C274" i="9"/>
  <c r="C184" i="9"/>
  <c r="C189" i="9"/>
  <c r="C246" i="9"/>
  <c r="C148" i="9"/>
  <c r="C133" i="9"/>
  <c r="C199" i="9"/>
  <c r="C205" i="9"/>
  <c r="C264" i="9"/>
  <c r="C241" i="9"/>
  <c r="C41" i="9"/>
  <c r="C130" i="9"/>
  <c r="C247" i="9"/>
  <c r="C152" i="9"/>
  <c r="C249" i="9"/>
  <c r="C281" i="9"/>
  <c r="C275" i="9"/>
  <c r="C271" i="9"/>
  <c r="C242" i="9"/>
  <c r="C306" i="9"/>
  <c r="C414" i="9"/>
  <c r="C426" i="9"/>
  <c r="C327" i="9"/>
  <c r="C360" i="9"/>
  <c r="C429" i="9"/>
  <c r="C416" i="9"/>
  <c r="C379" i="9"/>
  <c r="C387" i="9"/>
  <c r="C422" i="9"/>
  <c r="C400" i="9"/>
  <c r="C396" i="9"/>
  <c r="C517" i="9"/>
  <c r="C499" i="9"/>
  <c r="C550" i="9"/>
  <c r="C610" i="9"/>
  <c r="C525" i="9"/>
  <c r="C618" i="9"/>
  <c r="C537" i="9"/>
  <c r="C449" i="9"/>
  <c r="C529" i="9"/>
  <c r="C538" i="9"/>
  <c r="C620" i="9"/>
  <c r="C771" i="9"/>
  <c r="C750" i="9"/>
  <c r="C712" i="9"/>
  <c r="C778" i="9"/>
  <c r="C686" i="9"/>
  <c r="C714" i="9"/>
  <c r="C654" i="9"/>
  <c r="C679" i="9"/>
  <c r="C693" i="9"/>
  <c r="C702" i="9"/>
  <c r="C1043" i="9"/>
  <c r="C927" i="9"/>
  <c r="C956" i="9"/>
  <c r="C814" i="9"/>
  <c r="C1022" i="9"/>
  <c r="C844" i="9"/>
  <c r="C1063" i="9"/>
  <c r="C1064" i="9"/>
  <c r="C935" i="9"/>
  <c r="C938" i="9"/>
  <c r="C1051" i="9"/>
  <c r="C1014" i="9"/>
  <c r="C857" i="9"/>
  <c r="C1020" i="9"/>
  <c r="C1038" i="9"/>
  <c r="C1092" i="9"/>
  <c r="C1003" i="9"/>
  <c r="C884" i="9"/>
  <c r="C921" i="9"/>
  <c r="C960" i="9"/>
  <c r="C1023" i="9"/>
  <c r="C1073" i="9"/>
  <c r="C1078" i="9"/>
  <c r="C1113" i="9"/>
  <c r="C939" i="9"/>
  <c r="C1029" i="9"/>
  <c r="C1034" i="9"/>
  <c r="C948" i="9"/>
  <c r="C1047" i="9"/>
  <c r="C1030" i="9"/>
  <c r="C966" i="9"/>
  <c r="C817" i="9"/>
  <c r="C1039" i="9"/>
  <c r="C823" i="9"/>
  <c r="C1031" i="9"/>
  <c r="C1024" i="9"/>
  <c r="C1088" i="9"/>
  <c r="C1104" i="9"/>
  <c r="C1207" i="9"/>
  <c r="C1137" i="9"/>
  <c r="C1169" i="9"/>
  <c r="C1228" i="9"/>
  <c r="C1221" i="9"/>
  <c r="C1168" i="9"/>
  <c r="C1179" i="9"/>
  <c r="C1163" i="9"/>
  <c r="C1243" i="9"/>
  <c r="C1141" i="9"/>
  <c r="C1229" i="9"/>
  <c r="C1222" i="9"/>
  <c r="C1220" i="9"/>
  <c r="C1171" i="9"/>
  <c r="C1373" i="9"/>
  <c r="C1326" i="9"/>
  <c r="C1287" i="9"/>
  <c r="C1322" i="9"/>
  <c r="C1275" i="9"/>
  <c r="C1276" i="9"/>
  <c r="C1357" i="9"/>
  <c r="C1293" i="9"/>
  <c r="C1316" i="9"/>
  <c r="C1317" i="9"/>
  <c r="C1304" i="9"/>
  <c r="C1306" i="9"/>
  <c r="C1683" i="9"/>
  <c r="C1637" i="9"/>
  <c r="C1653" i="9"/>
  <c r="C1564" i="9"/>
  <c r="C1614" i="9"/>
  <c r="C1917" i="9"/>
  <c r="C1894" i="9"/>
  <c r="C1866" i="9"/>
  <c r="C1954" i="9"/>
  <c r="C1873" i="9"/>
  <c r="C1857" i="9"/>
  <c r="C1780" i="9"/>
  <c r="C1858" i="9"/>
  <c r="C2106" i="9"/>
  <c r="C2008" i="9"/>
  <c r="C2041" i="9"/>
  <c r="C2038" i="9"/>
  <c r="C2171" i="9"/>
  <c r="C2140" i="9"/>
  <c r="C1457" i="9"/>
  <c r="C1440" i="9"/>
  <c r="C1629" i="9"/>
  <c r="C1545" i="9"/>
  <c r="C1668" i="9"/>
  <c r="C1648" i="9"/>
  <c r="C1583" i="9"/>
  <c r="C1649" i="9"/>
  <c r="C1584" i="9"/>
  <c r="C1596" i="9"/>
  <c r="C1665" i="9"/>
  <c r="C1684" i="9"/>
  <c r="C1701" i="9"/>
  <c r="C1693" i="9"/>
  <c r="C1654" i="9"/>
  <c r="C1597" i="9"/>
  <c r="C1630" i="9"/>
  <c r="C1694" i="9"/>
  <c r="C1541" i="9"/>
  <c r="C1698" i="9"/>
  <c r="C1689" i="9"/>
  <c r="C1685" i="9"/>
  <c r="C1691" i="9"/>
  <c r="C1679" i="9"/>
  <c r="C1697" i="9"/>
  <c r="C1923" i="9"/>
  <c r="C1790" i="9"/>
  <c r="C1945" i="9"/>
  <c r="C1895" i="9"/>
  <c r="C1955" i="9"/>
  <c r="C1757" i="9"/>
  <c r="C1729" i="9"/>
  <c r="C1816" i="9"/>
  <c r="C1944" i="9"/>
  <c r="C1752" i="9"/>
  <c r="C1804" i="9"/>
  <c r="C1968" i="9"/>
  <c r="C1859" i="9"/>
  <c r="C1941" i="9"/>
  <c r="C1882" i="9"/>
  <c r="C1800" i="9"/>
  <c r="C1961" i="9"/>
  <c r="C2010" i="9"/>
  <c r="C2004" i="9"/>
  <c r="C2111" i="9"/>
  <c r="C2032" i="9"/>
  <c r="C2112" i="9"/>
  <c r="C2062" i="9"/>
  <c r="C2078" i="9"/>
  <c r="C2128" i="9"/>
  <c r="C2068" i="9"/>
  <c r="C2153" i="9"/>
  <c r="C2154" i="9"/>
  <c r="C2177" i="9"/>
  <c r="C2146" i="9"/>
  <c r="C2155" i="9"/>
  <c r="C2157" i="9"/>
  <c r="C2158" i="9"/>
  <c r="C2200" i="9"/>
  <c r="C2063" i="9"/>
  <c r="C2087" i="9"/>
  <c r="C2159" i="9"/>
  <c r="C2036" i="9"/>
  <c r="C2186" i="9"/>
  <c r="C2160" i="9"/>
  <c r="C2088" i="9"/>
  <c r="C2129" i="9"/>
  <c r="C2143" i="9"/>
  <c r="C2199" i="9"/>
  <c r="C2079" i="9"/>
  <c r="C2166" i="9"/>
  <c r="C2183" i="9"/>
  <c r="C29" i="9"/>
  <c r="C30" i="9"/>
  <c r="C60" i="9"/>
  <c r="C77" i="9"/>
  <c r="C61" i="9"/>
  <c r="C47" i="9"/>
  <c r="C53" i="9"/>
  <c r="C71" i="9"/>
  <c r="C42" i="9"/>
  <c r="C121" i="9"/>
  <c r="C49" i="9"/>
  <c r="C48" i="9"/>
  <c r="C32" i="9"/>
  <c r="C40" i="9"/>
  <c r="C43" i="9"/>
  <c r="C46" i="9"/>
  <c r="C115" i="9"/>
  <c r="C93" i="9"/>
  <c r="C97" i="9"/>
  <c r="C55" i="9"/>
  <c r="C116" i="9"/>
  <c r="C31" i="9"/>
  <c r="C63" i="9"/>
  <c r="C56" i="9"/>
  <c r="C78" i="9"/>
  <c r="C131" i="9"/>
  <c r="C111" i="9"/>
  <c r="C68" i="9"/>
  <c r="C118" i="9"/>
  <c r="C94" i="9"/>
  <c r="C67" i="9"/>
  <c r="C296" i="9"/>
  <c r="C304" i="9"/>
  <c r="C297" i="9"/>
  <c r="C310" i="9"/>
  <c r="C305" i="9"/>
  <c r="C321" i="9"/>
  <c r="C307" i="9"/>
  <c r="C312" i="9"/>
  <c r="C336" i="9"/>
  <c r="C311" i="9"/>
  <c r="C352" i="9"/>
  <c r="C316" i="9"/>
  <c r="C332" i="9"/>
  <c r="C354" i="9"/>
  <c r="C322" i="9"/>
  <c r="C341" i="9"/>
  <c r="C323" i="9"/>
  <c r="C338" i="9"/>
  <c r="C355" i="9"/>
  <c r="C330" i="9"/>
  <c r="C326" i="9"/>
  <c r="C450" i="9"/>
  <c r="C444" i="9"/>
  <c r="C456" i="9"/>
  <c r="C484" i="9"/>
  <c r="C463" i="9"/>
  <c r="C459" i="9"/>
  <c r="C452" i="9"/>
  <c r="C453" i="9"/>
  <c r="C492" i="9"/>
  <c r="C471" i="9"/>
  <c r="C520" i="9"/>
  <c r="C457" i="9"/>
  <c r="C476" i="9"/>
  <c r="C465" i="9"/>
  <c r="C526" i="9"/>
  <c r="C585" i="9"/>
  <c r="C506" i="9"/>
  <c r="C511" i="9"/>
  <c r="C481" i="9"/>
  <c r="C566" i="9"/>
  <c r="C542" i="9"/>
  <c r="C503" i="9"/>
  <c r="C580" i="9"/>
  <c r="C556" i="9"/>
  <c r="C611" i="9"/>
  <c r="C486" i="9"/>
  <c r="C570" i="9"/>
  <c r="C551" i="9"/>
  <c r="C563" i="9"/>
  <c r="C557" i="9"/>
  <c r="C524" i="9"/>
  <c r="C602" i="9"/>
  <c r="C553" i="9"/>
  <c r="C599" i="9"/>
  <c r="C502" i="9"/>
  <c r="C543" i="9"/>
  <c r="C509" i="9"/>
  <c r="C574" i="9"/>
  <c r="C575" i="9"/>
  <c r="C623" i="9"/>
  <c r="C581" i="9"/>
  <c r="C576" i="9"/>
  <c r="C626" i="9"/>
  <c r="C536" i="9"/>
  <c r="C627" i="9"/>
  <c r="C591" i="9"/>
  <c r="C600" i="9"/>
  <c r="C616" i="9"/>
  <c r="C631" i="9"/>
  <c r="C558" i="9"/>
  <c r="C546" i="9"/>
  <c r="C595" i="9"/>
  <c r="C532" i="9"/>
  <c r="C582" i="9"/>
  <c r="C598" i="9"/>
  <c r="C507" i="9"/>
  <c r="C613" i="9"/>
  <c r="C644" i="9"/>
  <c r="C650" i="9"/>
  <c r="C646" i="9"/>
  <c r="C647" i="9"/>
  <c r="C649" i="9"/>
  <c r="C665" i="9"/>
  <c r="C673" i="9"/>
  <c r="C648" i="9"/>
  <c r="C685" i="9"/>
  <c r="C699" i="9"/>
  <c r="C663" i="9"/>
  <c r="C659" i="9"/>
  <c r="C724" i="9"/>
  <c r="C651" i="9"/>
  <c r="C743" i="9"/>
  <c r="C694" i="9"/>
  <c r="C736" i="9"/>
  <c r="C666" i="9"/>
  <c r="C760" i="9"/>
  <c r="C680" i="9"/>
  <c r="C742" i="9"/>
  <c r="C690" i="9"/>
  <c r="C689" i="9"/>
  <c r="C703" i="9"/>
  <c r="C775" i="9"/>
  <c r="C716" i="9"/>
  <c r="C744" i="9"/>
  <c r="C720" i="9"/>
  <c r="C787" i="9"/>
  <c r="C729" i="9"/>
  <c r="C728" i="9"/>
  <c r="C707" i="9"/>
  <c r="C695" i="9"/>
  <c r="C747" i="9"/>
  <c r="C717" i="9"/>
  <c r="C691" i="9"/>
  <c r="C710" i="9"/>
  <c r="C761" i="9"/>
  <c r="C805" i="9"/>
  <c r="C813" i="9"/>
  <c r="C820" i="9"/>
  <c r="C824" i="9"/>
  <c r="C828" i="9"/>
  <c r="C826" i="9"/>
  <c r="C851" i="9"/>
  <c r="C833" i="9"/>
  <c r="C850" i="9"/>
  <c r="C871" i="9"/>
  <c r="C874" i="9"/>
  <c r="C855" i="9"/>
  <c r="C869" i="9"/>
  <c r="C887" i="9"/>
  <c r="C834" i="9"/>
  <c r="C949" i="9"/>
  <c r="C880" i="9"/>
  <c r="C912" i="9"/>
  <c r="C895" i="9"/>
  <c r="C896" i="9"/>
  <c r="C888" i="9"/>
  <c r="C1011" i="9"/>
  <c r="C975" i="9"/>
  <c r="C906" i="9"/>
  <c r="C994" i="9"/>
  <c r="C849" i="9"/>
  <c r="C950" i="9"/>
  <c r="C897" i="9"/>
  <c r="C840" i="9"/>
  <c r="C909" i="9"/>
  <c r="C916" i="9"/>
  <c r="C951" i="9"/>
  <c r="C928" i="9"/>
  <c r="C952" i="9"/>
  <c r="C995" i="9"/>
  <c r="C967" i="9"/>
  <c r="C940" i="9"/>
  <c r="C1004" i="9"/>
  <c r="C981" i="9"/>
  <c r="C922" i="9"/>
  <c r="C865" i="9"/>
  <c r="C907" i="9"/>
  <c r="C987" i="9"/>
  <c r="C961" i="9"/>
  <c r="C988" i="9"/>
  <c r="C957" i="9"/>
  <c r="C917" i="9"/>
  <c r="C1005" i="9"/>
  <c r="C953" i="9"/>
  <c r="C996" i="9"/>
  <c r="C968" i="9"/>
  <c r="C989" i="9"/>
  <c r="C1117" i="9"/>
  <c r="C1048" i="9"/>
  <c r="C969" i="9"/>
  <c r="C1109" i="9"/>
  <c r="C1025" i="9"/>
  <c r="C1057" i="9"/>
  <c r="C1096" i="9"/>
  <c r="C1035" i="9"/>
  <c r="C1138" i="9"/>
  <c r="C1143" i="9"/>
  <c r="C1139" i="9"/>
  <c r="C1148" i="9"/>
  <c r="C1151" i="9"/>
  <c r="C1144" i="9"/>
  <c r="C1149" i="9"/>
  <c r="C1154" i="9"/>
  <c r="C1147" i="9"/>
  <c r="C1145" i="9"/>
  <c r="C1150" i="9"/>
  <c r="C1174" i="9"/>
  <c r="C1208" i="9"/>
  <c r="C1180" i="9"/>
  <c r="C1167" i="9"/>
  <c r="C1211" i="9"/>
  <c r="C1164" i="9"/>
  <c r="C1155" i="9"/>
  <c r="C1203" i="9"/>
  <c r="C1170" i="9"/>
  <c r="C1195" i="9"/>
  <c r="C1181" i="9"/>
  <c r="C1305" i="9"/>
  <c r="C1272" i="9"/>
  <c r="C1277" i="9"/>
  <c r="C1278" i="9"/>
  <c r="C1295" i="9"/>
  <c r="C1291" i="9"/>
  <c r="C1310" i="9"/>
  <c r="C1288" i="9"/>
  <c r="C1318" i="9"/>
  <c r="C1294" i="9"/>
  <c r="C1324" i="9"/>
  <c r="C1301" i="9"/>
  <c r="C1314" i="9"/>
  <c r="C1296" i="9"/>
  <c r="C1362" i="9"/>
  <c r="C1337" i="9"/>
  <c r="C1307" i="9"/>
  <c r="C1338" i="9"/>
  <c r="C1311" i="9"/>
  <c r="C1325" i="9"/>
  <c r="C1308" i="9"/>
  <c r="C1358" i="9"/>
  <c r="C1327" i="9"/>
  <c r="C1348" i="9"/>
  <c r="C1356" i="9"/>
  <c r="C1363" i="9"/>
  <c r="C1339" i="9"/>
  <c r="C1370" i="9"/>
  <c r="C1340" i="9"/>
  <c r="C1406" i="9"/>
  <c r="C1383" i="9"/>
  <c r="C1349" i="9"/>
  <c r="C1350" i="9"/>
  <c r="C1364" i="9"/>
  <c r="C1345" i="9"/>
  <c r="C1381" i="9"/>
  <c r="C2202" i="9"/>
  <c r="C1418" i="9"/>
  <c r="E51" i="13" l="1"/>
  <c r="E50" i="13"/>
  <c r="F50" i="13"/>
  <c r="F59" i="13"/>
  <c r="G58" i="13"/>
  <c r="E58" i="13"/>
  <c r="F57" i="13"/>
  <c r="G56" i="13"/>
  <c r="E56" i="13"/>
  <c r="F55" i="13"/>
  <c r="G54" i="13"/>
  <c r="E54" i="13"/>
  <c r="F53" i="13"/>
  <c r="G52" i="13"/>
  <c r="E52" i="13"/>
  <c r="F51" i="13"/>
  <c r="G50" i="13"/>
  <c r="G59" i="13"/>
  <c r="E59" i="13"/>
  <c r="F58" i="13"/>
  <c r="G57" i="13"/>
  <c r="E57" i="13"/>
  <c r="F56" i="13"/>
  <c r="G55" i="13"/>
  <c r="E55" i="13"/>
  <c r="F54" i="13"/>
  <c r="G53" i="13"/>
  <c r="E53" i="13"/>
  <c r="F52" i="13"/>
  <c r="G51" i="13"/>
  <c r="L1683" i="9"/>
  <c r="L1637" i="9"/>
  <c r="M1637" i="9" s="1"/>
  <c r="L1653" i="9"/>
  <c r="L1564" i="9"/>
  <c r="M1564" i="9" s="1"/>
  <c r="L1614" i="9"/>
  <c r="L1917" i="9"/>
  <c r="M1917" i="9" s="1"/>
  <c r="L1894" i="9"/>
  <c r="L1866" i="9"/>
  <c r="M1866" i="9" s="1"/>
  <c r="L1954" i="9"/>
  <c r="L1873" i="9"/>
  <c r="M1873" i="9" s="1"/>
  <c r="L1857" i="9"/>
  <c r="L1780" i="9"/>
  <c r="M1780" i="9" s="1"/>
  <c r="L1858" i="9"/>
  <c r="L2106" i="9"/>
  <c r="M2106" i="9" s="1"/>
  <c r="L2008" i="9"/>
  <c r="L2041" i="9"/>
  <c r="M2041" i="9" s="1"/>
  <c r="L2038" i="9"/>
  <c r="L2171" i="9"/>
  <c r="M2171" i="9" s="1"/>
  <c r="L2140" i="9"/>
  <c r="L1457" i="9"/>
  <c r="M1457" i="9" s="1"/>
  <c r="L1440" i="9"/>
  <c r="L1629" i="9"/>
  <c r="M1629" i="9" s="1"/>
  <c r="L1545" i="9"/>
  <c r="L1668" i="9"/>
  <c r="M1668" i="9" s="1"/>
  <c r="L1648" i="9"/>
  <c r="L1583" i="9"/>
  <c r="M1583" i="9" s="1"/>
  <c r="L1649" i="9"/>
  <c r="L1584" i="9"/>
  <c r="M1584" i="9" s="1"/>
  <c r="L1596" i="9"/>
  <c r="M1596" i="9" s="1"/>
  <c r="L1665" i="9"/>
  <c r="L1684" i="9"/>
  <c r="L1701" i="9"/>
  <c r="M1701" i="9" s="1"/>
  <c r="L1693" i="9"/>
  <c r="L1654" i="9"/>
  <c r="M1654" i="9" s="1"/>
  <c r="L1597" i="9"/>
  <c r="L1630" i="9"/>
  <c r="M1630" i="9" s="1"/>
  <c r="L1694" i="9"/>
  <c r="M1694" i="9" s="1"/>
  <c r="L1541" i="9"/>
  <c r="L1698" i="9"/>
  <c r="M1698" i="9" s="1"/>
  <c r="L1689" i="9"/>
  <c r="M1689" i="9" s="1"/>
  <c r="L1685" i="9"/>
  <c r="M1685" i="9" s="1"/>
  <c r="L1691" i="9"/>
  <c r="M1691" i="9" s="1"/>
  <c r="L1679" i="9"/>
  <c r="M1679" i="9" s="1"/>
  <c r="L1697" i="9"/>
  <c r="M1697" i="9" s="1"/>
  <c r="L1923" i="9"/>
  <c r="M1923" i="9" s="1"/>
  <c r="L1790" i="9"/>
  <c r="L1945" i="9"/>
  <c r="M1945" i="9" s="1"/>
  <c r="L1895" i="9"/>
  <c r="M1895" i="9" s="1"/>
  <c r="L1955" i="9"/>
  <c r="M1955" i="9" s="1"/>
  <c r="L1757" i="9"/>
  <c r="L1729" i="9"/>
  <c r="M1729" i="9" s="1"/>
  <c r="L1816" i="9"/>
  <c r="M1816" i="9" s="1"/>
  <c r="L1944" i="9"/>
  <c r="M1944" i="9" s="1"/>
  <c r="L1752" i="9"/>
  <c r="M1752" i="9" s="1"/>
  <c r="L1804" i="9"/>
  <c r="M1804" i="9" s="1"/>
  <c r="L1968" i="9"/>
  <c r="M1968" i="9" s="1"/>
  <c r="L1859" i="9"/>
  <c r="M1859" i="9" s="1"/>
  <c r="L1941" i="9"/>
  <c r="M1941" i="9" s="1"/>
  <c r="L1882" i="9"/>
  <c r="M1882" i="9" s="1"/>
  <c r="L1800" i="9"/>
  <c r="M1800" i="9" s="1"/>
  <c r="L1961" i="9"/>
  <c r="M1961" i="9" s="1"/>
  <c r="L2010" i="9"/>
  <c r="L2004" i="9"/>
  <c r="M2004" i="9" s="1"/>
  <c r="L2111" i="9"/>
  <c r="M2111" i="9" s="1"/>
  <c r="L2032" i="9"/>
  <c r="M2032" i="9" s="1"/>
  <c r="L2112" i="9"/>
  <c r="L2062" i="9"/>
  <c r="M2062" i="9" s="1"/>
  <c r="L2078" i="9"/>
  <c r="M2078" i="9" s="1"/>
  <c r="L2128" i="9"/>
  <c r="M2128" i="9" s="1"/>
  <c r="L2068" i="9"/>
  <c r="L2153" i="9"/>
  <c r="M2153" i="9" s="1"/>
  <c r="L2154" i="9"/>
  <c r="L2177" i="9"/>
  <c r="M2177" i="9" s="1"/>
  <c r="L2146" i="9"/>
  <c r="M2146" i="9" s="1"/>
  <c r="L2155" i="9"/>
  <c r="L2157" i="9"/>
  <c r="L2158" i="9"/>
  <c r="M2158" i="9" s="1"/>
  <c r="L2200" i="9"/>
  <c r="L2063" i="9"/>
  <c r="L2087" i="9"/>
  <c r="L2159" i="9"/>
  <c r="M2159" i="9" s="1"/>
  <c r="L2036" i="9"/>
  <c r="L2186" i="9"/>
  <c r="L2160" i="9"/>
  <c r="M2160" i="9" s="1"/>
  <c r="L2088" i="9"/>
  <c r="M2088" i="9" s="1"/>
  <c r="L2129" i="9"/>
  <c r="L2143" i="9"/>
  <c r="L2199" i="9"/>
  <c r="M2199" i="9" s="1"/>
  <c r="L2079" i="9"/>
  <c r="M2079" i="9" s="1"/>
  <c r="L2166" i="9"/>
  <c r="L2183" i="9"/>
  <c r="L29" i="9"/>
  <c r="M29" i="9" s="1"/>
  <c r="L30" i="9"/>
  <c r="M30" i="9" s="1"/>
  <c r="L60" i="9"/>
  <c r="L77" i="9"/>
  <c r="L61" i="9"/>
  <c r="M61" i="9" s="1"/>
  <c r="L47" i="9"/>
  <c r="M47" i="9" s="1"/>
  <c r="L53" i="9"/>
  <c r="L71" i="9"/>
  <c r="L42" i="9"/>
  <c r="M42" i="9" s="1"/>
  <c r="L121" i="9"/>
  <c r="M121" i="9" s="1"/>
  <c r="L49" i="9"/>
  <c r="L48" i="9"/>
  <c r="L32" i="9"/>
  <c r="M32" i="9" s="1"/>
  <c r="L40" i="9"/>
  <c r="M40" i="9" s="1"/>
  <c r="L43" i="9"/>
  <c r="L46" i="9"/>
  <c r="L115" i="9"/>
  <c r="M115" i="9" s="1"/>
  <c r="L93" i="9"/>
  <c r="M93" i="9" s="1"/>
  <c r="L97" i="9"/>
  <c r="L55" i="9"/>
  <c r="L116" i="9"/>
  <c r="M116" i="9" s="1"/>
  <c r="L31" i="9"/>
  <c r="M31" i="9" s="1"/>
  <c r="L63" i="9"/>
  <c r="L56" i="9"/>
  <c r="L78" i="9"/>
  <c r="M78" i="9" s="1"/>
  <c r="L131" i="9"/>
  <c r="M131" i="9" s="1"/>
  <c r="L111" i="9"/>
  <c r="L68" i="9"/>
  <c r="L118" i="9"/>
  <c r="M118" i="9" s="1"/>
  <c r="L94" i="9"/>
  <c r="M94" i="9" s="1"/>
  <c r="L67" i="9"/>
  <c r="L296" i="9"/>
  <c r="L304" i="9"/>
  <c r="M304" i="9" s="1"/>
  <c r="L297" i="9"/>
  <c r="M297" i="9" s="1"/>
  <c r="L310" i="9"/>
  <c r="L305" i="9"/>
  <c r="L321" i="9"/>
  <c r="M321" i="9" s="1"/>
  <c r="L307" i="9"/>
  <c r="M307" i="9" s="1"/>
  <c r="L312" i="9"/>
  <c r="L336" i="9"/>
  <c r="L311" i="9"/>
  <c r="M311" i="9" s="1"/>
  <c r="L352" i="9"/>
  <c r="M352" i="9" s="1"/>
  <c r="L316" i="9"/>
  <c r="L332" i="9"/>
  <c r="L354" i="9"/>
  <c r="M354" i="9" s="1"/>
  <c r="L322" i="9"/>
  <c r="M322" i="9" s="1"/>
  <c r="L341" i="9"/>
  <c r="L323" i="9"/>
  <c r="L338" i="9"/>
  <c r="M338" i="9" s="1"/>
  <c r="L355" i="9"/>
  <c r="M355" i="9" s="1"/>
  <c r="L330" i="9"/>
  <c r="L326" i="9"/>
  <c r="L450" i="9"/>
  <c r="M450" i="9" s="1"/>
  <c r="L444" i="9"/>
  <c r="M444" i="9" s="1"/>
  <c r="L456" i="9"/>
  <c r="L484" i="9"/>
  <c r="L463" i="9"/>
  <c r="M463" i="9" s="1"/>
  <c r="L459" i="9"/>
  <c r="M459" i="9" s="1"/>
  <c r="L452" i="9"/>
  <c r="L453" i="9"/>
  <c r="L492" i="9"/>
  <c r="M492" i="9" s="1"/>
  <c r="L471" i="9"/>
  <c r="M471" i="9" s="1"/>
  <c r="L520" i="9"/>
  <c r="L457" i="9"/>
  <c r="L476" i="9"/>
  <c r="M476" i="9" s="1"/>
  <c r="L465" i="9"/>
  <c r="M465" i="9" s="1"/>
  <c r="L526" i="9"/>
  <c r="L585" i="9"/>
  <c r="L506" i="9"/>
  <c r="M506" i="9" s="1"/>
  <c r="L511" i="9"/>
  <c r="M511" i="9" s="1"/>
  <c r="L481" i="9"/>
  <c r="L566" i="9"/>
  <c r="L542" i="9"/>
  <c r="M542" i="9" s="1"/>
  <c r="L503" i="9"/>
  <c r="M503" i="9" s="1"/>
  <c r="L580" i="9"/>
  <c r="L556" i="9"/>
  <c r="L611" i="9"/>
  <c r="M611" i="9" s="1"/>
  <c r="L486" i="9"/>
  <c r="M486" i="9" s="1"/>
  <c r="L570" i="9"/>
  <c r="L551" i="9"/>
  <c r="L563" i="9"/>
  <c r="M563" i="9" s="1"/>
  <c r="L557" i="9"/>
  <c r="M557" i="9" s="1"/>
  <c r="L524" i="9"/>
  <c r="L602" i="9"/>
  <c r="L553" i="9"/>
  <c r="M553" i="9" s="1"/>
  <c r="L599" i="9"/>
  <c r="M599" i="9" s="1"/>
  <c r="L502" i="9"/>
  <c r="L543" i="9"/>
  <c r="L509" i="9"/>
  <c r="M509" i="9" s="1"/>
  <c r="L574" i="9"/>
  <c r="M574" i="9" s="1"/>
  <c r="L575" i="9"/>
  <c r="L623" i="9"/>
  <c r="L581" i="9"/>
  <c r="M581" i="9" s="1"/>
  <c r="L576" i="9"/>
  <c r="M576" i="9" s="1"/>
  <c r="L626" i="9"/>
  <c r="L536" i="9"/>
  <c r="L627" i="9"/>
  <c r="M627" i="9" s="1"/>
  <c r="L591" i="9"/>
  <c r="M591" i="9" s="1"/>
  <c r="L600" i="9"/>
  <c r="L616" i="9"/>
  <c r="L631" i="9"/>
  <c r="M631" i="9" s="1"/>
  <c r="L558" i="9"/>
  <c r="M558" i="9" s="1"/>
  <c r="L546" i="9"/>
  <c r="L595" i="9"/>
  <c r="L532" i="9"/>
  <c r="M532" i="9" s="1"/>
  <c r="L582" i="9"/>
  <c r="M582" i="9" s="1"/>
  <c r="L598" i="9"/>
  <c r="L507" i="9"/>
  <c r="L613" i="9"/>
  <c r="M613" i="9" s="1"/>
  <c r="L644" i="9"/>
  <c r="M644" i="9" s="1"/>
  <c r="L650" i="9"/>
  <c r="L646" i="9"/>
  <c r="L647" i="9"/>
  <c r="M647" i="9" s="1"/>
  <c r="L649" i="9"/>
  <c r="M649" i="9" s="1"/>
  <c r="L665" i="9"/>
  <c r="L673" i="9"/>
  <c r="L648" i="9"/>
  <c r="M648" i="9" s="1"/>
  <c r="L685" i="9"/>
  <c r="M685" i="9" s="1"/>
  <c r="L699" i="9"/>
  <c r="L663" i="9"/>
  <c r="L659" i="9"/>
  <c r="M659" i="9" s="1"/>
  <c r="L724" i="9"/>
  <c r="M724" i="9" s="1"/>
  <c r="L651" i="9"/>
  <c r="L743" i="9"/>
  <c r="L694" i="9"/>
  <c r="M694" i="9" s="1"/>
  <c r="L736" i="9"/>
  <c r="M736" i="9" s="1"/>
  <c r="L666" i="9"/>
  <c r="L760" i="9"/>
  <c r="L680" i="9"/>
  <c r="M680" i="9" s="1"/>
  <c r="L742" i="9"/>
  <c r="M742" i="9" s="1"/>
  <c r="L690" i="9"/>
  <c r="L689" i="9"/>
  <c r="L703" i="9"/>
  <c r="M703" i="9" s="1"/>
  <c r="L775" i="9"/>
  <c r="M775" i="9" s="1"/>
  <c r="L716" i="9"/>
  <c r="L744" i="9"/>
  <c r="L720" i="9"/>
  <c r="M720" i="9" s="1"/>
  <c r="L787" i="9"/>
  <c r="M787" i="9" s="1"/>
  <c r="L729" i="9"/>
  <c r="L728" i="9"/>
  <c r="L707" i="9"/>
  <c r="M707" i="9" s="1"/>
  <c r="L695" i="9"/>
  <c r="M695" i="9" s="1"/>
  <c r="L747" i="9"/>
  <c r="L717" i="9"/>
  <c r="L691" i="9"/>
  <c r="M691" i="9" s="1"/>
  <c r="L710" i="9"/>
  <c r="M710" i="9" s="1"/>
  <c r="L761" i="9"/>
  <c r="L805" i="9"/>
  <c r="L813" i="9"/>
  <c r="M813" i="9" s="1"/>
  <c r="L820" i="9"/>
  <c r="M820" i="9" s="1"/>
  <c r="L824" i="9"/>
  <c r="L828" i="9"/>
  <c r="L826" i="9"/>
  <c r="M826" i="9" s="1"/>
  <c r="L851" i="9"/>
  <c r="M851" i="9" s="1"/>
  <c r="L833" i="9"/>
  <c r="L850" i="9"/>
  <c r="L871" i="9"/>
  <c r="M871" i="9" s="1"/>
  <c r="L874" i="9"/>
  <c r="M874" i="9" s="1"/>
  <c r="L855" i="9"/>
  <c r="L869" i="9"/>
  <c r="L887" i="9"/>
  <c r="M887" i="9" s="1"/>
  <c r="L834" i="9"/>
  <c r="M834" i="9" s="1"/>
  <c r="L949" i="9"/>
  <c r="L880" i="9"/>
  <c r="L912" i="9"/>
  <c r="M912" i="9" s="1"/>
  <c r="L895" i="9"/>
  <c r="M895" i="9" s="1"/>
  <c r="L896" i="9"/>
  <c r="L888" i="9"/>
  <c r="L1011" i="9"/>
  <c r="M1011" i="9" s="1"/>
  <c r="L975" i="9"/>
  <c r="M975" i="9" s="1"/>
  <c r="L906" i="9"/>
  <c r="L994" i="9"/>
  <c r="L849" i="9"/>
  <c r="M849" i="9" s="1"/>
  <c r="L950" i="9"/>
  <c r="M950" i="9" s="1"/>
  <c r="L897" i="9"/>
  <c r="L840" i="9"/>
  <c r="L909" i="9"/>
  <c r="M909" i="9" s="1"/>
  <c r="L916" i="9"/>
  <c r="M916" i="9" s="1"/>
  <c r="L951" i="9"/>
  <c r="L928" i="9"/>
  <c r="L952" i="9"/>
  <c r="M952" i="9" s="1"/>
  <c r="L995" i="9"/>
  <c r="M995" i="9" s="1"/>
  <c r="L967" i="9"/>
  <c r="L940" i="9"/>
  <c r="L1004" i="9"/>
  <c r="M1004" i="9" s="1"/>
  <c r="L981" i="9"/>
  <c r="M981" i="9" s="1"/>
  <c r="L922" i="9"/>
  <c r="L865" i="9"/>
  <c r="L907" i="9"/>
  <c r="M907" i="9" s="1"/>
  <c r="L987" i="9"/>
  <c r="M987" i="9" s="1"/>
  <c r="L961" i="9"/>
  <c r="L988" i="9"/>
  <c r="L957" i="9"/>
  <c r="M957" i="9" s="1"/>
  <c r="L917" i="9"/>
  <c r="M917" i="9" s="1"/>
  <c r="L1005" i="9"/>
  <c r="L953" i="9"/>
  <c r="L996" i="9"/>
  <c r="M996" i="9" s="1"/>
  <c r="L968" i="9"/>
  <c r="M968" i="9" s="1"/>
  <c r="L989" i="9"/>
  <c r="L1117" i="9"/>
  <c r="L1048" i="9"/>
  <c r="M1048" i="9" s="1"/>
  <c r="L969" i="9"/>
  <c r="M969" i="9" s="1"/>
  <c r="L1109" i="9"/>
  <c r="L1025" i="9"/>
  <c r="L1057" i="9"/>
  <c r="M1057" i="9" s="1"/>
  <c r="L1096" i="9"/>
  <c r="M1096" i="9" s="1"/>
  <c r="L1035" i="9"/>
  <c r="L1138" i="9"/>
  <c r="L1143" i="9"/>
  <c r="M1143" i="9" s="1"/>
  <c r="L1139" i="9"/>
  <c r="M1139" i="9" s="1"/>
  <c r="L1148" i="9"/>
  <c r="L1151" i="9"/>
  <c r="L1144" i="9"/>
  <c r="M1144" i="9" s="1"/>
  <c r="L1149" i="9"/>
  <c r="M1149" i="9" s="1"/>
  <c r="L1154" i="9"/>
  <c r="L1147" i="9"/>
  <c r="L1145" i="9"/>
  <c r="M1145" i="9" s="1"/>
  <c r="L1150" i="9"/>
  <c r="M1150" i="9" s="1"/>
  <c r="L1174" i="9"/>
  <c r="L1208" i="9"/>
  <c r="L1180" i="9"/>
  <c r="M1180" i="9" s="1"/>
  <c r="L1167" i="9"/>
  <c r="M1167" i="9" s="1"/>
  <c r="L1211" i="9"/>
  <c r="L1164" i="9"/>
  <c r="L1155" i="9"/>
  <c r="M1155" i="9" s="1"/>
  <c r="L1203" i="9"/>
  <c r="M1203" i="9" s="1"/>
  <c r="L1170" i="9"/>
  <c r="L1195" i="9"/>
  <c r="L1181" i="9"/>
  <c r="M1181" i="9" s="1"/>
  <c r="L1305" i="9"/>
  <c r="M1305" i="9" s="1"/>
  <c r="L1272" i="9"/>
  <c r="L1277" i="9"/>
  <c r="L1278" i="9"/>
  <c r="M1278" i="9" s="1"/>
  <c r="L1295" i="9"/>
  <c r="M1295" i="9" s="1"/>
  <c r="L1291" i="9"/>
  <c r="L1310" i="9"/>
  <c r="L1288" i="9"/>
  <c r="M1288" i="9" s="1"/>
  <c r="L1318" i="9"/>
  <c r="M1318" i="9" s="1"/>
  <c r="L1294" i="9"/>
  <c r="L1324" i="9"/>
  <c r="L1301" i="9"/>
  <c r="M1301" i="9" s="1"/>
  <c r="L1314" i="9"/>
  <c r="M1314" i="9" s="1"/>
  <c r="L1296" i="9"/>
  <c r="L1362" i="9"/>
  <c r="L1337" i="9"/>
  <c r="M1337" i="9" s="1"/>
  <c r="L1307" i="9"/>
  <c r="M1307" i="9" s="1"/>
  <c r="L1338" i="9"/>
  <c r="L1311" i="9"/>
  <c r="L1325" i="9"/>
  <c r="M1325" i="9" s="1"/>
  <c r="L1308" i="9"/>
  <c r="M1308" i="9" s="1"/>
  <c r="L1358" i="9"/>
  <c r="M1358" i="9" s="1"/>
  <c r="L1327" i="9"/>
  <c r="L1348" i="9"/>
  <c r="M1348" i="9" s="1"/>
  <c r="L1356" i="9"/>
  <c r="M1356" i="9" s="1"/>
  <c r="L1363" i="9"/>
  <c r="L1339" i="9"/>
  <c r="L1370" i="9"/>
  <c r="M1370" i="9" s="1"/>
  <c r="L1340" i="9"/>
  <c r="M1340" i="9" s="1"/>
  <c r="L1406" i="9"/>
  <c r="M1406" i="9" s="1"/>
  <c r="L1383" i="9"/>
  <c r="M1383" i="9" s="1"/>
  <c r="L1349" i="9"/>
  <c r="M1349" i="9" s="1"/>
  <c r="L1350" i="9"/>
  <c r="M1350" i="9" s="1"/>
  <c r="L1364" i="9"/>
  <c r="M1364" i="9" s="1"/>
  <c r="L1345" i="9"/>
  <c r="M1345" i="9" s="1"/>
  <c r="L1381" i="9"/>
  <c r="M1381" i="9" s="1"/>
  <c r="L2202" i="9"/>
  <c r="M2202" i="9" s="1"/>
  <c r="M1683" i="9"/>
  <c r="M1653" i="9"/>
  <c r="M1614" i="9"/>
  <c r="M1894" i="9"/>
  <c r="M1954" i="9"/>
  <c r="M1857" i="9"/>
  <c r="M1858" i="9"/>
  <c r="M2008" i="9"/>
  <c r="M2038" i="9"/>
  <c r="M2140" i="9"/>
  <c r="M1440" i="9"/>
  <c r="M1545" i="9"/>
  <c r="M1648" i="9"/>
  <c r="M1665" i="9"/>
  <c r="M1684" i="9"/>
  <c r="M1693" i="9"/>
  <c r="M1541" i="9"/>
  <c r="M1790" i="9"/>
  <c r="M1757" i="9"/>
  <c r="M2010" i="9"/>
  <c r="M2112" i="9"/>
  <c r="M2068" i="9"/>
  <c r="M2155" i="9"/>
  <c r="M2157" i="9"/>
  <c r="M2200" i="9"/>
  <c r="M2063" i="9"/>
  <c r="M2087" i="9"/>
  <c r="M2036" i="9"/>
  <c r="M2186" i="9"/>
  <c r="M2129" i="9"/>
  <c r="M2143" i="9"/>
  <c r="M2166" i="9"/>
  <c r="M2183" i="9"/>
  <c r="M60" i="9"/>
  <c r="M77" i="9"/>
  <c r="M53" i="9"/>
  <c r="M71" i="9"/>
  <c r="M49" i="9"/>
  <c r="M48" i="9"/>
  <c r="M43" i="9"/>
  <c r="M46" i="9"/>
  <c r="M97" i="9"/>
  <c r="M55" i="9"/>
  <c r="M63" i="9"/>
  <c r="M56" i="9"/>
  <c r="M111" i="9"/>
  <c r="M68" i="9"/>
  <c r="M67" i="9"/>
  <c r="M296" i="9"/>
  <c r="M310" i="9"/>
  <c r="M305" i="9"/>
  <c r="M312" i="9"/>
  <c r="M336" i="9"/>
  <c r="M316" i="9"/>
  <c r="M332" i="9"/>
  <c r="M341" i="9"/>
  <c r="M323" i="9"/>
  <c r="M330" i="9"/>
  <c r="M326" i="9"/>
  <c r="M456" i="9"/>
  <c r="M484" i="9"/>
  <c r="M452" i="9"/>
  <c r="M453" i="9"/>
  <c r="M520" i="9"/>
  <c r="M457" i="9"/>
  <c r="M526" i="9"/>
  <c r="M585" i="9"/>
  <c r="M481" i="9"/>
  <c r="M566" i="9"/>
  <c r="M580" i="9"/>
  <c r="M556" i="9"/>
  <c r="M570" i="9"/>
  <c r="M551" i="9"/>
  <c r="M524" i="9"/>
  <c r="M602" i="9"/>
  <c r="M502" i="9"/>
  <c r="M543" i="9"/>
  <c r="M575" i="9"/>
  <c r="M623" i="9"/>
  <c r="M626" i="9"/>
  <c r="M536" i="9"/>
  <c r="M600" i="9"/>
  <c r="M616" i="9"/>
  <c r="M546" i="9"/>
  <c r="M595" i="9"/>
  <c r="M598" i="9"/>
  <c r="M507" i="9"/>
  <c r="M650" i="9"/>
  <c r="M646" i="9"/>
  <c r="M665" i="9"/>
  <c r="M673" i="9"/>
  <c r="M699" i="9"/>
  <c r="M663" i="9"/>
  <c r="M651" i="9"/>
  <c r="M743" i="9"/>
  <c r="M666" i="9"/>
  <c r="M760" i="9"/>
  <c r="M690" i="9"/>
  <c r="M689" i="9"/>
  <c r="M716" i="9"/>
  <c r="M744" i="9"/>
  <c r="M729" i="9"/>
  <c r="M728" i="9"/>
  <c r="M747" i="9"/>
  <c r="M717" i="9"/>
  <c r="M761" i="9"/>
  <c r="M805" i="9"/>
  <c r="M824" i="9"/>
  <c r="M828" i="9"/>
  <c r="M833" i="9"/>
  <c r="M850" i="9"/>
  <c r="M855" i="9"/>
  <c r="M869" i="9"/>
  <c r="M949" i="9"/>
  <c r="M880" i="9"/>
  <c r="M896" i="9"/>
  <c r="M888" i="9"/>
  <c r="M906" i="9"/>
  <c r="M994" i="9"/>
  <c r="M897" i="9"/>
  <c r="M840" i="9"/>
  <c r="M951" i="9"/>
  <c r="M928" i="9"/>
  <c r="M967" i="9"/>
  <c r="M940" i="9"/>
  <c r="M922" i="9"/>
  <c r="M865" i="9"/>
  <c r="M961" i="9"/>
  <c r="M988" i="9"/>
  <c r="M1005" i="9"/>
  <c r="M953" i="9"/>
  <c r="M989" i="9"/>
  <c r="M1117" i="9"/>
  <c r="M1109" i="9"/>
  <c r="M1025" i="9"/>
  <c r="M1035" i="9"/>
  <c r="M1138" i="9"/>
  <c r="M1148" i="9"/>
  <c r="M1151" i="9"/>
  <c r="M1154" i="9"/>
  <c r="M1147" i="9"/>
  <c r="M1174" i="9"/>
  <c r="M1208" i="9"/>
  <c r="M1211" i="9"/>
  <c r="M1164" i="9"/>
  <c r="M1170" i="9"/>
  <c r="M1195" i="9"/>
  <c r="M1272" i="9"/>
  <c r="M1277" i="9"/>
  <c r="M1291" i="9"/>
  <c r="M1310" i="9"/>
  <c r="M1294" i="9"/>
  <c r="M1324" i="9"/>
  <c r="M1296" i="9"/>
  <c r="M1362" i="9"/>
  <c r="M1338" i="9"/>
  <c r="M1311" i="9"/>
  <c r="M1327" i="9"/>
  <c r="M1363" i="9"/>
  <c r="M1339" i="9"/>
  <c r="L980" i="9"/>
  <c r="M980" i="9" s="1"/>
  <c r="L937" i="9"/>
  <c r="M937" i="9" s="1"/>
  <c r="L763" i="9"/>
  <c r="M763" i="9" s="1"/>
  <c r="L1434" i="9"/>
  <c r="M1434" i="9" s="1"/>
  <c r="L974" i="9"/>
  <c r="M974" i="9" s="1"/>
  <c r="L846" i="9"/>
  <c r="M846" i="9" s="1"/>
  <c r="L857" i="9"/>
  <c r="M857" i="9" s="1"/>
  <c r="L236" i="9"/>
  <c r="M236" i="9" s="1"/>
  <c r="L934" i="9"/>
  <c r="M934" i="9" s="1"/>
  <c r="L498" i="9"/>
  <c r="M498" i="9" s="1"/>
  <c r="H53" i="13" l="1"/>
  <c r="H57" i="13"/>
  <c r="H51" i="13"/>
  <c r="H54" i="13"/>
  <c r="H58" i="13"/>
  <c r="H50" i="13"/>
  <c r="E60" i="13"/>
  <c r="H55" i="13"/>
  <c r="H59" i="13"/>
  <c r="G60" i="13"/>
  <c r="H52" i="13"/>
  <c r="H56" i="13"/>
  <c r="F60" i="13"/>
  <c r="L1456" i="9"/>
  <c r="M1456" i="9" s="1"/>
  <c r="L1480" i="9"/>
  <c r="M1480" i="9" s="1"/>
  <c r="L1486" i="9"/>
  <c r="M1486" i="9" s="1"/>
  <c r="L1516" i="9"/>
  <c r="M1516" i="9" s="1"/>
  <c r="L1494" i="9"/>
  <c r="M1494" i="9" s="1"/>
  <c r="L1498" i="9"/>
  <c r="M1498" i="9" s="1"/>
  <c r="L1577" i="9"/>
  <c r="M1577" i="9" s="1"/>
  <c r="L1601" i="9"/>
  <c r="M1601" i="9" s="1"/>
  <c r="L1572" i="9"/>
  <c r="M1572" i="9" s="1"/>
  <c r="L1535" i="9"/>
  <c r="M1535" i="9" s="1"/>
  <c r="L1525" i="9"/>
  <c r="M1525" i="9" s="1"/>
  <c r="L1585" i="9"/>
  <c r="M1585" i="9" s="1"/>
  <c r="L1578" i="9"/>
  <c r="M1578" i="9" s="1"/>
  <c r="L1499" i="9"/>
  <c r="M1499" i="9" s="1"/>
  <c r="L1631" i="9"/>
  <c r="M1631" i="9" s="1"/>
  <c r="L1587" i="9"/>
  <c r="M1587" i="9" s="1"/>
  <c r="L1557" i="9"/>
  <c r="M1557" i="9" s="1"/>
  <c r="L1568" i="9"/>
  <c r="M1568" i="9" s="1"/>
  <c r="L1579" i="9"/>
  <c r="M1579" i="9" s="1"/>
  <c r="L1610" i="9"/>
  <c r="M1610" i="9" s="1"/>
  <c r="L1543" i="9"/>
  <c r="M1543" i="9" s="1"/>
  <c r="L1591" i="9"/>
  <c r="M1591" i="9" s="1"/>
  <c r="L1592" i="9"/>
  <c r="M1592" i="9" s="1"/>
  <c r="L1655" i="9"/>
  <c r="M1655" i="9" s="1"/>
  <c r="L1586" i="9"/>
  <c r="M1586" i="9" s="1"/>
  <c r="L1625" i="9"/>
  <c r="M1625" i="9" s="1"/>
  <c r="L1611" i="9"/>
  <c r="M1611" i="9" s="1"/>
  <c r="L1692" i="9"/>
  <c r="M1692" i="9" s="1"/>
  <c r="L1598" i="9"/>
  <c r="M1598" i="9" s="1"/>
  <c r="L1660" i="9"/>
  <c r="M1660" i="9" s="1"/>
  <c r="L1674" i="9"/>
  <c r="M1674" i="9" s="1"/>
  <c r="L1626" i="9"/>
  <c r="M1626" i="9" s="1"/>
  <c r="L1640" i="9"/>
  <c r="M1640" i="9" s="1"/>
  <c r="L1606" i="9"/>
  <c r="M1606" i="9" s="1"/>
  <c r="L1650" i="9"/>
  <c r="M1650" i="9" s="1"/>
  <c r="L1641" i="9"/>
  <c r="M1641" i="9" s="1"/>
  <c r="L1735" i="9"/>
  <c r="M1735" i="9" s="1"/>
  <c r="L1755" i="9"/>
  <c r="M1755" i="9" s="1"/>
  <c r="L1761" i="9"/>
  <c r="M1761" i="9" s="1"/>
  <c r="L1774" i="9"/>
  <c r="M1774" i="9" s="1"/>
  <c r="L1808" i="9"/>
  <c r="M1808" i="9" s="1"/>
  <c r="L1951" i="9"/>
  <c r="M1951" i="9" s="1"/>
  <c r="L1760" i="9"/>
  <c r="M1760" i="9" s="1"/>
  <c r="L1770" i="9"/>
  <c r="M1770" i="9" s="1"/>
  <c r="L1834" i="9"/>
  <c r="M1834" i="9" s="1"/>
  <c r="L1847" i="9"/>
  <c r="M1847" i="9" s="1"/>
  <c r="L1887" i="9"/>
  <c r="L1756" i="9"/>
  <c r="M1756" i="9" s="1"/>
  <c r="L1939" i="9"/>
  <c r="M1939" i="9" s="1"/>
  <c r="L1874" i="9"/>
  <c r="M1874" i="9" s="1"/>
  <c r="L1848" i="9"/>
  <c r="M1848" i="9" s="1"/>
  <c r="L1854" i="9"/>
  <c r="M1854" i="9" s="1"/>
  <c r="L1896" i="9"/>
  <c r="M1896" i="9" s="1"/>
  <c r="L1892" i="9"/>
  <c r="M1892" i="9" s="1"/>
  <c r="L1860" i="9"/>
  <c r="M1860" i="9" s="1"/>
  <c r="L1855" i="9"/>
  <c r="M1855" i="9" s="1"/>
  <c r="L1918" i="9"/>
  <c r="M1918" i="9" s="1"/>
  <c r="L1809" i="9"/>
  <c r="M1809" i="9" s="1"/>
  <c r="L1924" i="9"/>
  <c r="M1924" i="9" s="1"/>
  <c r="L1897" i="9"/>
  <c r="M1897" i="9" s="1"/>
  <c r="L1940" i="9"/>
  <c r="M1940" i="9" s="1"/>
  <c r="L1821" i="9"/>
  <c r="M1821" i="9" s="1"/>
  <c r="L1817" i="9"/>
  <c r="M1817" i="9" s="1"/>
  <c r="L1875" i="9"/>
  <c r="M1875" i="9" s="1"/>
  <c r="L1883" i="9"/>
  <c r="M1883" i="9" s="1"/>
  <c r="L1861" i="9"/>
  <c r="M1861" i="9" s="1"/>
  <c r="L1913" i="9"/>
  <c r="M1913" i="9" s="1"/>
  <c r="L1942" i="9"/>
  <c r="M1942" i="9" s="1"/>
  <c r="L1888" i="9"/>
  <c r="M1888" i="9" s="1"/>
  <c r="L1828" i="9"/>
  <c r="M1828" i="9" s="1"/>
  <c r="L1911" i="9"/>
  <c r="M1911" i="9" s="1"/>
  <c r="L1878" i="9"/>
  <c r="M1878" i="9" s="1"/>
  <c r="L1952" i="9"/>
  <c r="M1952" i="9" s="1"/>
  <c r="L1879" i="9"/>
  <c r="M1879" i="9" s="1"/>
  <c r="L2042" i="9"/>
  <c r="M2042" i="9" s="1"/>
  <c r="L2051" i="9"/>
  <c r="M2051" i="9" s="1"/>
  <c r="L2132" i="9"/>
  <c r="M2132" i="9" s="1"/>
  <c r="L2147" i="9"/>
  <c r="M2147" i="9" s="1"/>
  <c r="L2082" i="9"/>
  <c r="M2082" i="9" s="1"/>
  <c r="L2101" i="9"/>
  <c r="M2101" i="9" s="1"/>
  <c r="L2102" i="9"/>
  <c r="M2102" i="9" s="1"/>
  <c r="L2095" i="9"/>
  <c r="L2135" i="9"/>
  <c r="M2135" i="9" s="1"/>
  <c r="L1476" i="9"/>
  <c r="M1476" i="9" s="1"/>
  <c r="L1432" i="9"/>
  <c r="M1432" i="9" s="1"/>
  <c r="L1558" i="9"/>
  <c r="M1558" i="9" s="1"/>
  <c r="L1481" i="9"/>
  <c r="M1481" i="9" s="1"/>
  <c r="L1561" i="9"/>
  <c r="M1561" i="9" s="1"/>
  <c r="L1502" i="9"/>
  <c r="M1502" i="9" s="1"/>
  <c r="L1474" i="9"/>
  <c r="M1474" i="9" s="1"/>
  <c r="L1530" i="9"/>
  <c r="M1530" i="9" s="1"/>
  <c r="L1536" i="9"/>
  <c r="M1536" i="9" s="1"/>
  <c r="L1506" i="9"/>
  <c r="M1506" i="9" s="1"/>
  <c r="L1565" i="9"/>
  <c r="M1565" i="9" s="1"/>
  <c r="L1553" i="9"/>
  <c r="M1553" i="9" s="1"/>
  <c r="L1546" i="9"/>
  <c r="M1546" i="9" s="1"/>
  <c r="L1554" i="9"/>
  <c r="M1554" i="9" s="1"/>
  <c r="L1656" i="9"/>
  <c r="M1656" i="9" s="1"/>
  <c r="L1555" i="9"/>
  <c r="M1555" i="9" s="1"/>
  <c r="L1562" i="9"/>
  <c r="M1562" i="9" s="1"/>
  <c r="L1690" i="9"/>
  <c r="M1690" i="9" s="1"/>
  <c r="L1531" i="9"/>
  <c r="M1531" i="9" s="1"/>
  <c r="L1708" i="9"/>
  <c r="M1708" i="9" s="1"/>
  <c r="L1754" i="9"/>
  <c r="M1754" i="9" s="1"/>
  <c r="L1736" i="9"/>
  <c r="M1736" i="9" s="1"/>
  <c r="L1719" i="9"/>
  <c r="M1719" i="9" s="1"/>
  <c r="L1726" i="9"/>
  <c r="M1726" i="9" s="1"/>
  <c r="L1965" i="9"/>
  <c r="M1965" i="9" s="1"/>
  <c r="L1703" i="9"/>
  <c r="M1703" i="9" s="1"/>
  <c r="L1749" i="9"/>
  <c r="M1749" i="9" s="1"/>
  <c r="L1810" i="9"/>
  <c r="M1810" i="9" s="1"/>
  <c r="L1805" i="9"/>
  <c r="M1805" i="9" s="1"/>
  <c r="L1914" i="9"/>
  <c r="M1914" i="9" s="1"/>
  <c r="L1946" i="9"/>
  <c r="M1946" i="9" s="1"/>
  <c r="L1927" i="9"/>
  <c r="M1927" i="9" s="1"/>
  <c r="L1786" i="9"/>
  <c r="L1862" i="9"/>
  <c r="M1862" i="9" s="1"/>
  <c r="L1987" i="9"/>
  <c r="M1987" i="9" s="1"/>
  <c r="L2148" i="9"/>
  <c r="M2148" i="9" s="1"/>
  <c r="L2167" i="9"/>
  <c r="M2167" i="9" s="1"/>
  <c r="L2136" i="9"/>
  <c r="M2136" i="9" s="1"/>
  <c r="L2024" i="9"/>
  <c r="M2024" i="9" s="1"/>
  <c r="L2137" i="9"/>
  <c r="M2137" i="9" s="1"/>
  <c r="L2048" i="9"/>
  <c r="M2048" i="9" s="1"/>
  <c r="L2131" i="9"/>
  <c r="M2131" i="9" s="1"/>
  <c r="L2054" i="9"/>
  <c r="M2054" i="9" s="1"/>
  <c r="L2181" i="9"/>
  <c r="M2181" i="9" s="1"/>
  <c r="L2011" i="9"/>
  <c r="M2011" i="9" s="1"/>
  <c r="L2055" i="9"/>
  <c r="M2055" i="9" s="1"/>
  <c r="L2017" i="9"/>
  <c r="M2017" i="9" s="1"/>
  <c r="L2089" i="9"/>
  <c r="M2089" i="9" s="1"/>
  <c r="L2190" i="9"/>
  <c r="M2190" i="9" s="1"/>
  <c r="L2090" i="9"/>
  <c r="M2090" i="9" s="1"/>
  <c r="L1617" i="9"/>
  <c r="M1617" i="9" s="1"/>
  <c r="L1612" i="9"/>
  <c r="M1612" i="9" s="1"/>
  <c r="L1470" i="9"/>
  <c r="M1470" i="9" s="1"/>
  <c r="L1671" i="9"/>
  <c r="M1671" i="9" s="1"/>
  <c r="L1632" i="9"/>
  <c r="M1632" i="9" s="1"/>
  <c r="L1644" i="9"/>
  <c r="M1644" i="9" s="1"/>
  <c r="L1513" i="9"/>
  <c r="M1513" i="9" s="1"/>
  <c r="L1806" i="9"/>
  <c r="M1806" i="9" s="1"/>
  <c r="L1901" i="9"/>
  <c r="M1901" i="9" s="1"/>
  <c r="L1811" i="9"/>
  <c r="M1811" i="9" s="1"/>
  <c r="L1969" i="9"/>
  <c r="M1969" i="9" s="1"/>
  <c r="L1962" i="9"/>
  <c r="M1962" i="9" s="1"/>
  <c r="L2149" i="9"/>
  <c r="M2149" i="9" s="1"/>
  <c r="L2097" i="9"/>
  <c r="M2097" i="9" s="1"/>
  <c r="L2150" i="9"/>
  <c r="M2150" i="9" s="1"/>
  <c r="L2168" i="9"/>
  <c r="M2168" i="9" s="1"/>
  <c r="L2191" i="9"/>
  <c r="M2191" i="9" s="1"/>
  <c r="L2187" i="9"/>
  <c r="M2187" i="9" s="1"/>
  <c r="L2194" i="9"/>
  <c r="M2194" i="9" s="1"/>
  <c r="L2056" i="9"/>
  <c r="M2056" i="9" s="1"/>
  <c r="L2169" i="9"/>
  <c r="M2169" i="9" s="1"/>
  <c r="L1514" i="9"/>
  <c r="M1514" i="9" s="1"/>
  <c r="L1580" i="9"/>
  <c r="M1580" i="9" s="1"/>
  <c r="L1462" i="9"/>
  <c r="M1462" i="9" s="1"/>
  <c r="L1487" i="9"/>
  <c r="M1487" i="9" s="1"/>
  <c r="L1532" i="9"/>
  <c r="M1532" i="9" s="1"/>
  <c r="L1533" i="9"/>
  <c r="M1533" i="9" s="1"/>
  <c r="L1593" i="9"/>
  <c r="M1593" i="9" s="1"/>
  <c r="L1488" i="9"/>
  <c r="M1488" i="9" s="1"/>
  <c r="L1526" i="9"/>
  <c r="M1526" i="9" s="1"/>
  <c r="L1569" i="9"/>
  <c r="M1569" i="9" s="1"/>
  <c r="L1588" i="9"/>
  <c r="M1588" i="9" s="1"/>
  <c r="L1737" i="9"/>
  <c r="M1737" i="9" s="1"/>
  <c r="L1970" i="9"/>
  <c r="M1970" i="9" s="1"/>
  <c r="L1762" i="9"/>
  <c r="M1762" i="9" s="1"/>
  <c r="L1715" i="9"/>
  <c r="M1715" i="9" s="1"/>
  <c r="L1831" i="9"/>
  <c r="M1831" i="9" s="1"/>
  <c r="L1838" i="9"/>
  <c r="M1838" i="9" s="1"/>
  <c r="L1777" i="9"/>
  <c r="M1777" i="9" s="1"/>
  <c r="L1829" i="9"/>
  <c r="M1829" i="9" s="1"/>
  <c r="L1812" i="9"/>
  <c r="M1812" i="9" s="1"/>
  <c r="L1791" i="9"/>
  <c r="M1791" i="9" s="1"/>
  <c r="L1933" i="9"/>
  <c r="M1933" i="9" s="1"/>
  <c r="L1845" i="9"/>
  <c r="M1845" i="9" s="1"/>
  <c r="L1839" i="9"/>
  <c r="M1839" i="9" s="1"/>
  <c r="L1884" i="9"/>
  <c r="M1884" i="9" s="1"/>
  <c r="L1792" i="9"/>
  <c r="M1792" i="9" s="1"/>
  <c r="L1928" i="9"/>
  <c r="M1928" i="9" s="1"/>
  <c r="L1822" i="9"/>
  <c r="M1822" i="9" s="1"/>
  <c r="L1906" i="9"/>
  <c r="M1906" i="9" s="1"/>
  <c r="L1966" i="9"/>
  <c r="M1966" i="9" s="1"/>
  <c r="L1835" i="9"/>
  <c r="M1835" i="9" s="1"/>
  <c r="L1919" i="9"/>
  <c r="M1919" i="9" s="1"/>
  <c r="L1880" i="9"/>
  <c r="M1880" i="9" s="1"/>
  <c r="L1867" i="9"/>
  <c r="M1867" i="9" s="1"/>
  <c r="L1898" i="9"/>
  <c r="M1898" i="9" s="1"/>
  <c r="L1902" i="9"/>
  <c r="M1902" i="9" s="1"/>
  <c r="L1876" i="9"/>
  <c r="M1876" i="9" s="1"/>
  <c r="L1868" i="9"/>
  <c r="M1868" i="9" s="1"/>
  <c r="L1885" i="9"/>
  <c r="M1885" i="9" s="1"/>
  <c r="L1929" i="9"/>
  <c r="M1929" i="9" s="1"/>
  <c r="L1963" i="9"/>
  <c r="M1963" i="9" s="1"/>
  <c r="L1983" i="9"/>
  <c r="M1983" i="9" s="1"/>
  <c r="L2018" i="9"/>
  <c r="M2018" i="9" s="1"/>
  <c r="L2083" i="9"/>
  <c r="M2083" i="9" s="1"/>
  <c r="L2030" i="9"/>
  <c r="M2030" i="9" s="1"/>
  <c r="L2110" i="9"/>
  <c r="M2110" i="9" s="1"/>
  <c r="L2092" i="9"/>
  <c r="M2092" i="9" s="1"/>
  <c r="L2057" i="9"/>
  <c r="M2057" i="9" s="1"/>
  <c r="L2037" i="9"/>
  <c r="M2037" i="9" s="1"/>
  <c r="L2113" i="9"/>
  <c r="M2113" i="9" s="1"/>
  <c r="L2096" i="9"/>
  <c r="M2096" i="9" s="1"/>
  <c r="L2130" i="9"/>
  <c r="M2130" i="9" s="1"/>
  <c r="L2069" i="9"/>
  <c r="M2069" i="9" s="1"/>
  <c r="L2127" i="9"/>
  <c r="M2127" i="9" s="1"/>
  <c r="L2121" i="9"/>
  <c r="M2121" i="9" s="1"/>
  <c r="L2043" i="9"/>
  <c r="M2043" i="9" s="1"/>
  <c r="L2071" i="9"/>
  <c r="M2071" i="9" s="1"/>
  <c r="L2114" i="9"/>
  <c r="M2114" i="9" s="1"/>
  <c r="L2133" i="9"/>
  <c r="M2133" i="9" s="1"/>
  <c r="L1695" i="9"/>
  <c r="M1695" i="9" s="1"/>
  <c r="L1699" i="9"/>
  <c r="M1699" i="9" s="1"/>
  <c r="L1676" i="9"/>
  <c r="M1676" i="9" s="1"/>
  <c r="L1681" i="9"/>
  <c r="M1681" i="9" s="1"/>
  <c r="L1633" i="9"/>
  <c r="M1633" i="9" s="1"/>
  <c r="L1732" i="9"/>
  <c r="M1732" i="9" s="1"/>
  <c r="L1765" i="9"/>
  <c r="M1765" i="9" s="1"/>
  <c r="L1823" i="9"/>
  <c r="M1823" i="9" s="1"/>
  <c r="L1796" i="9"/>
  <c r="M1796" i="9" s="1"/>
  <c r="L1992" i="9"/>
  <c r="M1992" i="9" s="1"/>
  <c r="L2044" i="9"/>
  <c r="M2044" i="9" s="1"/>
  <c r="L2058" i="9"/>
  <c r="M2058" i="9" s="1"/>
  <c r="L2122" i="9"/>
  <c r="M2122" i="9" s="1"/>
  <c r="L1417" i="9"/>
  <c r="M1417" i="9" s="1"/>
  <c r="L1419" i="9"/>
  <c r="M1419" i="9" s="1"/>
  <c r="L1437" i="9"/>
  <c r="M1437" i="9" s="1"/>
  <c r="L1430" i="9"/>
  <c r="M1430" i="9" s="1"/>
  <c r="L1431" i="9"/>
  <c r="M1431" i="9" s="1"/>
  <c r="L1423" i="9"/>
  <c r="M1423" i="9" s="1"/>
  <c r="L1448" i="9"/>
  <c r="M1448" i="9" s="1"/>
  <c r="L1443" i="9"/>
  <c r="M1443" i="9" s="1"/>
  <c r="L1453" i="9"/>
  <c r="M1453" i="9" s="1"/>
  <c r="L1441" i="9"/>
  <c r="M1441" i="9" s="1"/>
  <c r="L1428" i="9"/>
  <c r="M1428" i="9" s="1"/>
  <c r="L1460" i="9"/>
  <c r="M1460" i="9" s="1"/>
  <c r="L1452" i="9"/>
  <c r="M1452" i="9" s="1"/>
  <c r="L1444" i="9"/>
  <c r="M1444" i="9" s="1"/>
  <c r="L1463" i="9"/>
  <c r="M1463" i="9" s="1"/>
  <c r="L1489" i="9"/>
  <c r="M1489" i="9" s="1"/>
  <c r="L1493" i="9"/>
  <c r="M1493" i="9" s="1"/>
  <c r="L1449" i="9"/>
  <c r="M1449" i="9" s="1"/>
  <c r="L1490" i="9"/>
  <c r="M1490" i="9" s="1"/>
  <c r="L1473" i="9"/>
  <c r="M1473" i="9" s="1"/>
  <c r="L1471" i="9"/>
  <c r="M1471" i="9" s="1"/>
  <c r="L1503" i="9"/>
  <c r="M1503" i="9" s="1"/>
  <c r="L1464" i="9"/>
  <c r="M1464" i="9" s="1"/>
  <c r="L1509" i="9"/>
  <c r="M1509" i="9" s="1"/>
  <c r="L1439" i="9"/>
  <c r="M1439" i="9" s="1"/>
  <c r="L1491" i="9"/>
  <c r="M1491" i="9" s="1"/>
  <c r="L1517" i="9"/>
  <c r="M1517" i="9" s="1"/>
  <c r="L1461" i="9"/>
  <c r="M1461" i="9" s="1"/>
  <c r="L1521" i="9"/>
  <c r="M1521" i="9" s="1"/>
  <c r="L1537" i="9"/>
  <c r="M1537" i="9" s="1"/>
  <c r="L1507" i="9"/>
  <c r="M1507" i="9" s="1"/>
  <c r="L1559" i="9"/>
  <c r="M1559" i="9" s="1"/>
  <c r="L1538" i="9"/>
  <c r="M1538" i="9" s="1"/>
  <c r="L1504" i="9"/>
  <c r="M1504" i="9" s="1"/>
  <c r="L1542" i="9"/>
  <c r="M1542" i="9" s="1"/>
  <c r="L1522" i="9"/>
  <c r="M1522" i="9" s="1"/>
  <c r="L1581" i="9"/>
  <c r="M1581" i="9" s="1"/>
  <c r="L1718" i="9"/>
  <c r="M1718" i="9" s="1"/>
  <c r="L1720" i="9"/>
  <c r="M1720" i="9" s="1"/>
  <c r="L1721" i="9"/>
  <c r="M1721" i="9" s="1"/>
  <c r="L1730" i="9"/>
  <c r="M1730" i="9" s="1"/>
  <c r="L1713" i="9"/>
  <c r="M1713" i="9" s="1"/>
  <c r="L1711" i="9"/>
  <c r="M1711" i="9" s="1"/>
  <c r="L1751" i="9"/>
  <c r="M1751" i="9" s="1"/>
  <c r="L1710" i="9"/>
  <c r="M1710" i="9" s="1"/>
  <c r="L1733" i="9"/>
  <c r="M1733" i="9" s="1"/>
  <c r="L1728" i="9"/>
  <c r="M1728" i="9" s="1"/>
  <c r="L1738" i="9"/>
  <c r="M1738" i="9" s="1"/>
  <c r="L1731" i="9"/>
  <c r="M1731" i="9" s="1"/>
  <c r="L1773" i="9"/>
  <c r="M1773" i="9" s="1"/>
  <c r="L1746" i="9"/>
  <c r="M1746" i="9" s="1"/>
  <c r="L1739" i="9"/>
  <c r="M1739" i="9" s="1"/>
  <c r="L1723" i="9"/>
  <c r="M1723" i="9" s="1"/>
  <c r="L1771" i="9"/>
  <c r="M1771" i="9" s="1"/>
  <c r="L1741" i="9"/>
  <c r="M1741" i="9" s="1"/>
  <c r="L1783" i="9"/>
  <c r="M1783" i="9" s="1"/>
  <c r="L1972" i="9"/>
  <c r="M1972" i="9" s="1"/>
  <c r="L1973" i="9"/>
  <c r="M1973" i="9" s="1"/>
  <c r="L1978" i="9"/>
  <c r="M1978" i="9" s="1"/>
  <c r="L1986" i="9"/>
  <c r="M1986" i="9" s="1"/>
  <c r="L1994" i="9"/>
  <c r="M1994" i="9" s="1"/>
  <c r="L1988" i="9"/>
  <c r="M1988" i="9" s="1"/>
  <c r="L1999" i="9"/>
  <c r="M1999" i="9" s="1"/>
  <c r="L1974" i="9"/>
  <c r="M1974" i="9" s="1"/>
  <c r="L2021" i="9"/>
  <c r="M2021" i="9" s="1"/>
  <c r="L2016" i="9"/>
  <c r="M2016" i="9" s="1"/>
  <c r="L1995" i="9"/>
  <c r="M1995" i="9" s="1"/>
  <c r="L2002" i="9"/>
  <c r="M2002" i="9" s="1"/>
  <c r="L2025" i="9"/>
  <c r="M2025" i="9" s="1"/>
  <c r="L2026" i="9"/>
  <c r="M2026" i="9" s="1"/>
  <c r="L2027" i="9"/>
  <c r="M2027" i="9" s="1"/>
  <c r="L2012" i="9"/>
  <c r="M2012" i="9" s="1"/>
  <c r="L2074" i="9"/>
  <c r="M2074" i="9" s="1"/>
  <c r="L1989" i="9"/>
  <c r="M1989" i="9" s="1"/>
  <c r="L1459" i="9"/>
  <c r="M1459" i="9" s="1"/>
  <c r="L1424" i="9"/>
  <c r="M1424" i="9" s="1"/>
  <c r="L1510" i="9"/>
  <c r="M1510" i="9" s="1"/>
  <c r="L1454" i="9"/>
  <c r="M1454" i="9" s="1"/>
  <c r="L1634" i="9"/>
  <c r="M1634" i="9" s="1"/>
  <c r="L1433" i="9"/>
  <c r="M1433" i="9" s="1"/>
  <c r="L1539" i="9"/>
  <c r="M1539" i="9" s="1"/>
  <c r="L1465" i="9"/>
  <c r="M1465" i="9" s="1"/>
  <c r="L1573" i="9"/>
  <c r="M1573" i="9" s="1"/>
  <c r="L1556" i="9"/>
  <c r="M1556" i="9" s="1"/>
  <c r="L1544" i="9"/>
  <c r="M1544" i="9" s="1"/>
  <c r="L1635" i="9"/>
  <c r="M1635" i="9" s="1"/>
  <c r="L1582" i="9"/>
  <c r="M1582" i="9" s="1"/>
  <c r="L1574" i="9"/>
  <c r="M1574" i="9" s="1"/>
  <c r="L1518" i="9"/>
  <c r="M1518" i="9" s="1"/>
  <c r="L1607" i="9"/>
  <c r="M1607" i="9" s="1"/>
  <c r="L1675" i="9"/>
  <c r="M1675" i="9" s="1"/>
  <c r="L1618" i="9"/>
  <c r="M1618" i="9" s="1"/>
  <c r="L1519" i="9"/>
  <c r="M1519" i="9" s="1"/>
  <c r="L1570" i="9"/>
  <c r="M1570" i="9" s="1"/>
  <c r="L1547" i="9"/>
  <c r="M1547" i="9" s="1"/>
  <c r="L1627" i="9"/>
  <c r="M1627" i="9" s="1"/>
  <c r="L1575" i="9"/>
  <c r="M1575" i="9" s="1"/>
  <c r="L1602" i="9"/>
  <c r="M1602" i="9" s="1"/>
  <c r="L1511" i="9"/>
  <c r="M1511" i="9" s="1"/>
  <c r="L1620" i="9"/>
  <c r="M1620" i="9" s="1"/>
  <c r="L1621" i="9"/>
  <c r="M1621" i="9" s="1"/>
  <c r="L1688" i="9"/>
  <c r="M1688" i="9" s="1"/>
  <c r="L1657" i="9"/>
  <c r="M1657" i="9" s="1"/>
  <c r="L1642" i="9"/>
  <c r="M1642" i="9" s="1"/>
  <c r="L1669" i="9"/>
  <c r="M1669" i="9" s="1"/>
  <c r="L1658" i="9"/>
  <c r="M1658" i="9" s="1"/>
  <c r="L1670" i="9"/>
  <c r="M1670" i="9" s="1"/>
  <c r="L1661" i="9"/>
  <c r="M1661" i="9" s="1"/>
  <c r="L1651" i="9"/>
  <c r="M1651" i="9" s="1"/>
  <c r="L1666" i="9"/>
  <c r="M1666" i="9" s="1"/>
  <c r="L1686" i="9"/>
  <c r="M1686" i="9" s="1"/>
  <c r="L1687" i="9"/>
  <c r="M1687" i="9" s="1"/>
  <c r="L1724" i="9"/>
  <c r="M1724" i="9" s="1"/>
  <c r="L1727" i="9"/>
  <c r="M1727" i="9" s="1"/>
  <c r="L1725" i="9"/>
  <c r="M1725" i="9" s="1"/>
  <c r="L1784" i="9"/>
  <c r="M1784" i="9" s="1"/>
  <c r="L1775" i="9"/>
  <c r="M1775" i="9" s="1"/>
  <c r="L1818" i="9"/>
  <c r="M1818" i="9" s="1"/>
  <c r="L1903" i="9"/>
  <c r="M1903" i="9" s="1"/>
  <c r="L1881" i="9"/>
  <c r="M1881" i="9" s="1"/>
  <c r="L1947" i="9"/>
  <c r="M1947" i="9" s="1"/>
  <c r="L1948" i="9"/>
  <c r="M1948" i="9" s="1"/>
  <c r="L1778" i="9"/>
  <c r="M1778" i="9" s="1"/>
  <c r="L1935" i="9"/>
  <c r="M1935" i="9" s="1"/>
  <c r="L1830" i="9"/>
  <c r="M1830" i="9" s="1"/>
  <c r="L1886" i="9"/>
  <c r="M1886" i="9" s="1"/>
  <c r="L1907" i="9"/>
  <c r="M1907" i="9" s="1"/>
  <c r="L1920" i="9"/>
  <c r="M1920" i="9" s="1"/>
  <c r="L1836" i="9"/>
  <c r="M1836" i="9" s="1"/>
  <c r="L1953" i="9"/>
  <c r="M1953" i="9" s="1"/>
  <c r="L1959" i="9"/>
  <c r="M1959" i="9" s="1"/>
  <c r="L1943" i="9"/>
  <c r="M1943" i="9" s="1"/>
  <c r="L1921" i="9"/>
  <c r="M1921" i="9" s="1"/>
  <c r="L1893" i="9"/>
  <c r="M1893" i="9" s="1"/>
  <c r="L1957" i="9"/>
  <c r="M1957" i="9" s="1"/>
  <c r="L1915" i="9"/>
  <c r="M1915" i="9" s="1"/>
  <c r="L1925" i="9"/>
  <c r="M1925" i="9" s="1"/>
  <c r="L1840" i="9"/>
  <c r="M1840" i="9" s="1"/>
  <c r="L2072" i="9"/>
  <c r="M2072" i="9" s="1"/>
  <c r="L1975" i="9"/>
  <c r="M1975" i="9" s="1"/>
  <c r="L2084" i="9"/>
  <c r="M2084" i="9" s="1"/>
  <c r="L2007" i="9"/>
  <c r="M2007" i="9" s="1"/>
  <c r="L2064" i="9"/>
  <c r="M2064" i="9" s="1"/>
  <c r="L2014" i="9"/>
  <c r="M2014" i="9" s="1"/>
  <c r="L2123" i="9"/>
  <c r="M2123" i="9" s="1"/>
  <c r="L2003" i="9"/>
  <c r="M2003" i="9" s="1"/>
  <c r="L2006" i="9"/>
  <c r="M2006" i="9" s="1"/>
  <c r="L2059" i="9"/>
  <c r="M2059" i="9" s="1"/>
  <c r="L2049" i="9"/>
  <c r="M2049" i="9" s="1"/>
  <c r="L2134" i="9"/>
  <c r="M2134" i="9" s="1"/>
  <c r="L2103" i="9"/>
  <c r="M2103" i="9" s="1"/>
  <c r="L2107" i="9"/>
  <c r="M2107" i="9" s="1"/>
  <c r="L2047" i="9"/>
  <c r="M2047" i="9" s="1"/>
  <c r="L2197" i="9"/>
  <c r="M2197" i="9" s="1"/>
  <c r="L788" i="9"/>
  <c r="M788" i="9" s="1"/>
  <c r="L1696" i="9"/>
  <c r="M1696" i="9" s="1"/>
  <c r="L1700" i="9"/>
  <c r="M1700" i="9" s="1"/>
  <c r="L1680" i="9"/>
  <c r="M1680" i="9" s="1"/>
  <c r="L2138" i="9"/>
  <c r="M2138" i="9" s="1"/>
  <c r="L1520" i="9"/>
  <c r="M1520" i="9" s="1"/>
  <c r="L1450" i="9"/>
  <c r="M1450" i="9" s="1"/>
  <c r="L1523" i="9"/>
  <c r="M1523" i="9" s="1"/>
  <c r="L1421" i="9"/>
  <c r="M1421" i="9" s="1"/>
  <c r="L1479" i="9"/>
  <c r="M1479" i="9" s="1"/>
  <c r="L1477" i="9"/>
  <c r="M1477" i="9" s="1"/>
  <c r="L1505" i="9"/>
  <c r="M1505" i="9" s="1"/>
  <c r="L1603" i="9"/>
  <c r="M1603" i="9" s="1"/>
  <c r="L1512" i="9"/>
  <c r="M1512" i="9" s="1"/>
  <c r="L1682" i="9"/>
  <c r="M1682" i="9" s="1"/>
  <c r="L1466" i="9"/>
  <c r="M1466" i="9" s="1"/>
  <c r="L1560" i="9"/>
  <c r="M1560" i="9" s="1"/>
  <c r="L1677" i="9"/>
  <c r="M1677" i="9" s="1"/>
  <c r="L1484" i="9"/>
  <c r="M1484" i="9" s="1"/>
  <c r="L1534" i="9"/>
  <c r="M1534" i="9" s="1"/>
  <c r="L1540" i="9"/>
  <c r="M1540" i="9" s="1"/>
  <c r="L1645" i="9"/>
  <c r="M1645" i="9" s="1"/>
  <c r="L1827" i="9"/>
  <c r="M1827" i="9" s="1"/>
  <c r="L1787" i="9"/>
  <c r="M1787" i="9" s="1"/>
  <c r="L1807" i="9"/>
  <c r="M1807" i="9" s="1"/>
  <c r="L1819" i="9"/>
  <c r="M1819" i="9" s="1"/>
  <c r="L1766" i="9"/>
  <c r="M1766" i="9" s="1"/>
  <c r="L1781" i="9"/>
  <c r="M1781" i="9" s="1"/>
  <c r="L1742" i="9"/>
  <c r="M1742" i="9" s="1"/>
  <c r="L1704" i="9"/>
  <c r="M1704" i="9" s="1"/>
  <c r="L1824" i="9"/>
  <c r="M1824" i="9" s="1"/>
  <c r="L1772" i="9"/>
  <c r="M1772" i="9" s="1"/>
  <c r="L1904" i="9"/>
  <c r="M1904" i="9" s="1"/>
  <c r="L1899" i="9"/>
  <c r="M1899" i="9" s="1"/>
  <c r="L1869" i="9"/>
  <c r="M1869" i="9" s="1"/>
  <c r="L1758" i="9"/>
  <c r="M1758" i="9" s="1"/>
  <c r="L1426" i="9"/>
  <c r="M1426" i="9" s="1"/>
  <c r="L1445" i="9"/>
  <c r="M1445" i="9" s="1"/>
  <c r="L1442" i="9"/>
  <c r="M1442" i="9" s="1"/>
  <c r="L1455" i="9"/>
  <c r="M1455" i="9" s="1"/>
  <c r="L1435" i="9"/>
  <c r="M1435" i="9" s="1"/>
  <c r="L1468" i="9"/>
  <c r="M1468" i="9" s="1"/>
  <c r="L1469" i="9"/>
  <c r="M1469" i="9" s="1"/>
  <c r="L1429" i="9"/>
  <c r="M1429" i="9" s="1"/>
  <c r="L1472" i="9"/>
  <c r="M1472" i="9" s="1"/>
  <c r="L1716" i="9"/>
  <c r="M1716" i="9" s="1"/>
  <c r="L1714" i="9"/>
  <c r="M1714" i="9" s="1"/>
  <c r="L1706" i="9"/>
  <c r="M1706" i="9" s="1"/>
  <c r="L1747" i="9"/>
  <c r="M1747" i="9" s="1"/>
  <c r="L1759" i="9"/>
  <c r="M1759" i="9" s="1"/>
  <c r="L1767" i="9"/>
  <c r="M1767" i="9" s="1"/>
  <c r="L1753" i="9"/>
  <c r="M1753" i="9" s="1"/>
  <c r="L1997" i="9"/>
  <c r="M1997" i="9" s="1"/>
  <c r="L2039" i="9"/>
  <c r="M2039" i="9" s="1"/>
  <c r="L2028" i="9"/>
  <c r="M2028" i="9" s="1"/>
  <c r="L2000" i="9"/>
  <c r="M2000" i="9" s="1"/>
  <c r="L2034" i="9"/>
  <c r="M2034" i="9" s="1"/>
  <c r="L2020" i="9"/>
  <c r="M2020" i="9" s="1"/>
  <c r="L2045" i="9"/>
  <c r="M2045" i="9" s="1"/>
  <c r="L2031" i="9"/>
  <c r="M2031" i="9" s="1"/>
  <c r="L2050" i="9"/>
  <c r="M2050" i="9" s="1"/>
  <c r="L2015" i="9"/>
  <c r="M2015" i="9" s="1"/>
  <c r="L1495" i="9"/>
  <c r="M1495" i="9" s="1"/>
  <c r="L1527" i="9"/>
  <c r="M1527" i="9" s="1"/>
  <c r="L1608" i="9"/>
  <c r="M1608" i="9" s="1"/>
  <c r="L1589" i="9"/>
  <c r="M1589" i="9" s="1"/>
  <c r="L1615" i="9"/>
  <c r="M1615" i="9" s="1"/>
  <c r="L1646" i="9"/>
  <c r="M1646" i="9" s="1"/>
  <c r="L1548" i="9"/>
  <c r="M1548" i="9" s="1"/>
  <c r="L1662" i="9"/>
  <c r="M1662" i="9" s="1"/>
  <c r="L1528" i="9"/>
  <c r="M1528" i="9" s="1"/>
  <c r="L1500" i="9"/>
  <c r="M1500" i="9" s="1"/>
  <c r="L1647" i="9"/>
  <c r="M1647" i="9" s="1"/>
  <c r="L1763" i="9"/>
  <c r="M1763" i="9" s="1"/>
  <c r="L1908" i="9"/>
  <c r="M1908" i="9" s="1"/>
  <c r="L1825" i="9"/>
  <c r="M1825" i="9" s="1"/>
  <c r="L1813" i="9"/>
  <c r="M1813" i="9" s="1"/>
  <c r="L1841" i="9"/>
  <c r="M1841" i="9" s="1"/>
  <c r="L1779" i="9"/>
  <c r="M1779" i="9" s="1"/>
  <c r="L1936" i="9"/>
  <c r="M1936" i="9" s="1"/>
  <c r="L1788" i="9"/>
  <c r="M1788" i="9" s="1"/>
  <c r="L1930" i="9"/>
  <c r="M1930" i="9" s="1"/>
  <c r="L2040" i="9"/>
  <c r="M2040" i="9" s="1"/>
  <c r="L2001" i="9"/>
  <c r="M2001" i="9" s="1"/>
  <c r="L1422" i="9"/>
  <c r="M1422" i="9" s="1"/>
  <c r="L1425" i="9"/>
  <c r="M1425" i="9" s="1"/>
  <c r="L1436" i="9"/>
  <c r="M1436" i="9" s="1"/>
  <c r="L1438" i="9"/>
  <c r="M1438" i="9" s="1"/>
  <c r="L1446" i="9"/>
  <c r="M1446" i="9" s="1"/>
  <c r="L1447" i="9"/>
  <c r="M1447" i="9" s="1"/>
  <c r="L1475" i="9"/>
  <c r="M1475" i="9" s="1"/>
  <c r="L1478" i="9"/>
  <c r="M1478" i="9" s="1"/>
  <c r="L1482" i="9"/>
  <c r="M1482" i="9" s="1"/>
  <c r="L1485" i="9"/>
  <c r="M1485" i="9" s="1"/>
  <c r="L1496" i="9"/>
  <c r="M1496" i="9" s="1"/>
  <c r="L1501" i="9"/>
  <c r="M1501" i="9" s="1"/>
  <c r="L1508" i="9"/>
  <c r="M1508" i="9" s="1"/>
  <c r="L1549" i="9"/>
  <c r="M1549" i="9" s="1"/>
  <c r="L1550" i="9"/>
  <c r="M1550" i="9" s="1"/>
  <c r="L1551" i="9"/>
  <c r="M1551" i="9" s="1"/>
  <c r="L1594" i="9"/>
  <c r="M1594" i="9" s="1"/>
  <c r="L1595" i="9"/>
  <c r="M1595" i="9" s="1"/>
  <c r="L1599" i="9"/>
  <c r="M1599" i="9" s="1"/>
  <c r="L1604" i="9"/>
  <c r="M1604" i="9" s="1"/>
  <c r="L1613" i="9"/>
  <c r="M1613" i="9" s="1"/>
  <c r="L1616" i="9"/>
  <c r="M1616" i="9" s="1"/>
  <c r="L1619" i="9"/>
  <c r="M1619" i="9" s="1"/>
  <c r="L1638" i="9"/>
  <c r="M1638" i="9" s="1"/>
  <c r="L1663" i="9"/>
  <c r="M1663" i="9" s="1"/>
  <c r="L1717" i="9"/>
  <c r="M1717" i="9" s="1"/>
  <c r="L1740" i="9"/>
  <c r="M1740" i="9" s="1"/>
  <c r="L1743" i="9"/>
  <c r="M1743" i="9" s="1"/>
  <c r="L1744" i="9"/>
  <c r="M1744" i="9" s="1"/>
  <c r="L1750" i="9"/>
  <c r="M1750" i="9" s="1"/>
  <c r="L1764" i="9"/>
  <c r="M1764" i="9" s="1"/>
  <c r="L1768" i="9"/>
  <c r="M1768" i="9" s="1"/>
  <c r="L1769" i="9"/>
  <c r="M1769" i="9" s="1"/>
  <c r="L1782" i="9"/>
  <c r="M1782" i="9" s="1"/>
  <c r="L1785" i="9"/>
  <c r="M1785" i="9" s="1"/>
  <c r="L1794" i="9"/>
  <c r="M1794" i="9" s="1"/>
  <c r="L1795" i="9"/>
  <c r="M1795" i="9" s="1"/>
  <c r="L1797" i="9"/>
  <c r="M1797" i="9" s="1"/>
  <c r="L1801" i="9"/>
  <c r="M1801" i="9" s="1"/>
  <c r="L1802" i="9"/>
  <c r="M1802" i="9" s="1"/>
  <c r="L1820" i="9"/>
  <c r="M1820" i="9" s="1"/>
  <c r="L1832" i="9"/>
  <c r="M1832" i="9" s="1"/>
  <c r="L1842" i="9"/>
  <c r="M1842" i="9" s="1"/>
  <c r="L1843" i="9"/>
  <c r="M1843" i="9" s="1"/>
  <c r="L1849" i="9"/>
  <c r="M1849" i="9" s="1"/>
  <c r="L1856" i="9"/>
  <c r="M1856" i="9" s="1"/>
  <c r="L1863" i="9"/>
  <c r="M1863" i="9" s="1"/>
  <c r="L1864" i="9"/>
  <c r="M1864" i="9" s="1"/>
  <c r="L1870" i="9"/>
  <c r="M1870" i="9" s="1"/>
  <c r="L1871" i="9"/>
  <c r="M1871" i="9" s="1"/>
  <c r="L1877" i="9"/>
  <c r="M1877" i="9" s="1"/>
  <c r="L1889" i="9"/>
  <c r="M1889" i="9" s="1"/>
  <c r="L1900" i="9"/>
  <c r="M1900" i="9" s="1"/>
  <c r="L1909" i="9"/>
  <c r="M1909" i="9" s="1"/>
  <c r="L1926" i="9"/>
  <c r="M1926" i="9" s="1"/>
  <c r="L1958" i="9"/>
  <c r="M1958" i="9" s="1"/>
  <c r="L1976" i="9"/>
  <c r="M1976" i="9" s="1"/>
  <c r="L1980" i="9"/>
  <c r="M1980" i="9" s="1"/>
  <c r="L1981" i="9"/>
  <c r="M1981" i="9" s="1"/>
  <c r="L1982" i="9"/>
  <c r="M1982" i="9" s="1"/>
  <c r="L1996" i="9"/>
  <c r="M1996" i="9" s="1"/>
  <c r="L2005" i="9"/>
  <c r="M2005" i="9" s="1"/>
  <c r="L2009" i="9"/>
  <c r="M2009" i="9" s="1"/>
  <c r="L2019" i="9"/>
  <c r="M2019" i="9" s="1"/>
  <c r="L2052" i="9"/>
  <c r="M2052" i="9" s="1"/>
  <c r="L2053" i="9"/>
  <c r="M2053" i="9" s="1"/>
  <c r="L2060" i="9"/>
  <c r="M2060" i="9" s="1"/>
  <c r="L2065" i="9"/>
  <c r="M2065" i="9" s="1"/>
  <c r="L2066" i="9"/>
  <c r="M2066" i="9" s="1"/>
  <c r="L2067" i="9"/>
  <c r="M2067" i="9" s="1"/>
  <c r="L2070" i="9"/>
  <c r="M2070" i="9" s="1"/>
  <c r="L2073" i="9"/>
  <c r="M2073" i="9" s="1"/>
  <c r="L2075" i="9"/>
  <c r="M2075" i="9" s="1"/>
  <c r="L2080" i="9"/>
  <c r="M2080" i="9" s="1"/>
  <c r="L2081" i="9"/>
  <c r="M2081" i="9" s="1"/>
  <c r="L2093" i="9"/>
  <c r="M2093" i="9" s="1"/>
  <c r="L2098" i="9"/>
  <c r="M2098" i="9" s="1"/>
  <c r="L2099" i="9"/>
  <c r="M2099" i="9" s="1"/>
  <c r="L2104" i="9"/>
  <c r="M2104" i="9" s="1"/>
  <c r="L2105" i="9"/>
  <c r="M2105" i="9" s="1"/>
  <c r="L2108" i="9"/>
  <c r="M2108" i="9" s="1"/>
  <c r="L2124" i="9"/>
  <c r="M2124" i="9" s="1"/>
  <c r="L2139" i="9"/>
  <c r="M2139" i="9" s="1"/>
  <c r="L2144" i="9"/>
  <c r="M2144" i="9" s="1"/>
  <c r="L2156" i="9"/>
  <c r="M2156" i="9" s="1"/>
  <c r="L2161" i="9"/>
  <c r="M2161" i="9" s="1"/>
  <c r="L2172" i="9"/>
  <c r="M2172" i="9" s="1"/>
  <c r="L2173" i="9"/>
  <c r="M2173" i="9" s="1"/>
  <c r="L2175" i="9"/>
  <c r="M2175" i="9" s="1"/>
  <c r="L2176" i="9"/>
  <c r="M2176" i="9" s="1"/>
  <c r="L2178" i="9"/>
  <c r="M2178" i="9" s="1"/>
  <c r="L2184" i="9"/>
  <c r="M2184" i="9" s="1"/>
  <c r="L2188" i="9"/>
  <c r="M2188" i="9" s="1"/>
  <c r="L2192" i="9"/>
  <c r="M2192" i="9" s="1"/>
  <c r="L2193" i="9"/>
  <c r="M2193" i="9" s="1"/>
  <c r="L2196" i="9"/>
  <c r="M2196" i="9" s="1"/>
  <c r="L2198" i="9"/>
  <c r="M2198" i="9" s="1"/>
  <c r="L2201" i="9"/>
  <c r="M2201" i="9" s="1"/>
  <c r="L1524" i="9"/>
  <c r="M1524" i="9" s="1"/>
  <c r="L1678" i="9"/>
  <c r="M1678" i="9" s="1"/>
  <c r="L1667" i="9"/>
  <c r="M1667" i="9" s="1"/>
  <c r="L1850" i="9"/>
  <c r="M1850" i="9" s="1"/>
  <c r="L1793" i="9"/>
  <c r="M1793" i="9" s="1"/>
  <c r="L1776" i="9"/>
  <c r="M1776" i="9" s="1"/>
  <c r="L1912" i="9"/>
  <c r="M1912" i="9" s="1"/>
  <c r="L1872" i="9"/>
  <c r="M1872" i="9" s="1"/>
  <c r="L2119" i="9"/>
  <c r="M2119" i="9" s="1"/>
  <c r="L2182" i="9"/>
  <c r="M2182" i="9" s="1"/>
  <c r="L2179" i="9"/>
  <c r="M2179" i="9" s="1"/>
  <c r="L1483" i="9"/>
  <c r="L1427" i="9"/>
  <c r="M1427" i="9" s="1"/>
  <c r="L1420" i="9"/>
  <c r="M1420" i="9" s="1"/>
  <c r="L1458" i="9"/>
  <c r="M1458" i="9" s="1"/>
  <c r="L1451" i="9"/>
  <c r="M1451" i="9" s="1"/>
  <c r="L1702" i="9"/>
  <c r="M1702" i="9" s="1"/>
  <c r="L1709" i="9"/>
  <c r="M1709" i="9" s="1"/>
  <c r="L1748" i="9"/>
  <c r="M1748" i="9" s="1"/>
  <c r="L1705" i="9"/>
  <c r="M1705" i="9" s="1"/>
  <c r="L1712" i="9"/>
  <c r="M1712" i="9" s="1"/>
  <c r="L1707" i="9"/>
  <c r="M1707" i="9" s="1"/>
  <c r="L1745" i="9"/>
  <c r="M1745" i="9" s="1"/>
  <c r="L1905" i="9"/>
  <c r="M1905" i="9" s="1"/>
  <c r="L1984" i="9"/>
  <c r="M1984" i="9" s="1"/>
  <c r="L1979" i="9"/>
  <c r="M1979" i="9" s="1"/>
  <c r="L2076" i="9"/>
  <c r="M2076" i="9" s="1"/>
  <c r="L2061" i="9"/>
  <c r="M2061" i="9" s="1"/>
  <c r="L2115" i="9"/>
  <c r="M2115" i="9" s="1"/>
  <c r="L1991" i="9"/>
  <c r="M1991" i="9" s="1"/>
  <c r="L2033" i="9"/>
  <c r="M2033" i="9" s="1"/>
  <c r="L2035" i="9"/>
  <c r="M2035" i="9" s="1"/>
  <c r="L1990" i="9"/>
  <c r="M1990" i="9" s="1"/>
  <c r="L2116" i="9"/>
  <c r="M2116" i="9" s="1"/>
  <c r="L2013" i="9"/>
  <c r="M2013" i="9" s="1"/>
  <c r="L2022" i="9"/>
  <c r="M2022" i="9" s="1"/>
  <c r="L1993" i="9"/>
  <c r="M1993" i="9" s="1"/>
  <c r="L1985" i="9"/>
  <c r="M1985" i="9" s="1"/>
  <c r="L2085" i="9"/>
  <c r="M2085" i="9" s="1"/>
  <c r="L1956" i="9"/>
  <c r="M1956" i="9" s="1"/>
  <c r="L1949" i="9"/>
  <c r="M1949" i="9" s="1"/>
  <c r="L1967" i="9"/>
  <c r="M1967" i="9" s="1"/>
  <c r="L1964" i="9"/>
  <c r="M1964" i="9" s="1"/>
  <c r="L1950" i="9"/>
  <c r="M1950" i="9" s="1"/>
  <c r="L2189" i="9"/>
  <c r="M2189" i="9" s="1"/>
  <c r="L2185" i="9"/>
  <c r="M2185" i="9" s="1"/>
  <c r="L2151" i="9"/>
  <c r="M2151" i="9" s="1"/>
  <c r="L1529" i="9"/>
  <c r="M1529" i="9" s="1"/>
  <c r="L1622" i="9"/>
  <c r="M1622" i="9" s="1"/>
  <c r="L1652" i="9"/>
  <c r="M1652" i="9" s="1"/>
  <c r="L1664" i="9"/>
  <c r="M1664" i="9" s="1"/>
  <c r="L1672" i="9"/>
  <c r="M1672" i="9" s="1"/>
  <c r="L1643" i="9"/>
  <c r="M1643" i="9" s="1"/>
  <c r="L1722" i="9"/>
  <c r="M1722" i="9" s="1"/>
  <c r="L1798" i="9"/>
  <c r="M1798" i="9" s="1"/>
  <c r="L1734" i="9"/>
  <c r="M1734" i="9" s="1"/>
  <c r="L1851" i="9"/>
  <c r="M1851" i="9" s="1"/>
  <c r="L1814" i="9"/>
  <c r="M1814" i="9" s="1"/>
  <c r="L1826" i="9"/>
  <c r="M1826" i="9" s="1"/>
  <c r="L1799" i="9"/>
  <c r="M1799" i="9" s="1"/>
  <c r="L1837" i="9"/>
  <c r="M1837" i="9" s="1"/>
  <c r="L2046" i="9"/>
  <c r="M2046" i="9" s="1"/>
  <c r="L2174" i="9"/>
  <c r="M2174" i="9" s="1"/>
  <c r="L25" i="9"/>
  <c r="M25" i="9" s="1"/>
  <c r="L22" i="9"/>
  <c r="M22" i="9" s="1"/>
  <c r="L37" i="9"/>
  <c r="M37" i="9" s="1"/>
  <c r="L64" i="9"/>
  <c r="M64" i="9" s="1"/>
  <c r="L57" i="9"/>
  <c r="M57" i="9" s="1"/>
  <c r="L88" i="9"/>
  <c r="M88" i="9" s="1"/>
  <c r="L54" i="9"/>
  <c r="M54" i="9" s="1"/>
  <c r="L34" i="9"/>
  <c r="M34" i="9" s="1"/>
  <c r="L98" i="9"/>
  <c r="M98" i="9" s="1"/>
  <c r="L72" i="9"/>
  <c r="M72" i="9" s="1"/>
  <c r="L73" i="9"/>
  <c r="M73" i="9" s="1"/>
  <c r="L109" i="9"/>
  <c r="M109" i="9" s="1"/>
  <c r="L136" i="9"/>
  <c r="M136" i="9" s="1"/>
  <c r="L145" i="9"/>
  <c r="M145" i="9" s="1"/>
  <c r="L146" i="9"/>
  <c r="M146" i="9" s="1"/>
  <c r="L119" i="9"/>
  <c r="M119" i="9" s="1"/>
  <c r="L176" i="9"/>
  <c r="M176" i="9" s="1"/>
  <c r="L134" i="9"/>
  <c r="M134" i="9" s="1"/>
  <c r="L147" i="9"/>
  <c r="M147" i="9" s="1"/>
  <c r="L179" i="9"/>
  <c r="M179" i="9" s="1"/>
  <c r="L75" i="9"/>
  <c r="M75" i="9" s="1"/>
  <c r="L155" i="9"/>
  <c r="M155" i="9" s="1"/>
  <c r="L108" i="9"/>
  <c r="M108" i="9" s="1"/>
  <c r="L140" i="9"/>
  <c r="M140" i="9" s="1"/>
  <c r="L193" i="9"/>
  <c r="M193" i="9" s="1"/>
  <c r="L95" i="9"/>
  <c r="M95" i="9" s="1"/>
  <c r="L105" i="9"/>
  <c r="M105" i="9" s="1"/>
  <c r="L201" i="9"/>
  <c r="M201" i="9" s="1"/>
  <c r="L185" i="9"/>
  <c r="M185" i="9" s="1"/>
  <c r="L79" i="9"/>
  <c r="M79" i="9" s="1"/>
  <c r="L129" i="9"/>
  <c r="M129" i="9" s="1"/>
  <c r="L177" i="9"/>
  <c r="M177" i="9" s="1"/>
  <c r="L180" i="9"/>
  <c r="M180" i="9" s="1"/>
  <c r="L200" i="9"/>
  <c r="M200" i="9" s="1"/>
  <c r="L135" i="9"/>
  <c r="M135" i="9" s="1"/>
  <c r="L230" i="9"/>
  <c r="M230" i="9" s="1"/>
  <c r="L149" i="9"/>
  <c r="M149" i="9" s="1"/>
  <c r="L206" i="9"/>
  <c r="M206" i="9" s="1"/>
  <c r="L161" i="9"/>
  <c r="M161" i="9" s="1"/>
  <c r="L186" i="9"/>
  <c r="M186" i="9" s="1"/>
  <c r="L182" i="9"/>
  <c r="M182" i="9" s="1"/>
  <c r="L142" i="9"/>
  <c r="M142" i="9" s="1"/>
  <c r="L122" i="9"/>
  <c r="M122" i="9" s="1"/>
  <c r="L218" i="9"/>
  <c r="M218" i="9" s="1"/>
  <c r="L220" i="9"/>
  <c r="M220" i="9" s="1"/>
  <c r="L259" i="9"/>
  <c r="M259" i="9" s="1"/>
  <c r="L164" i="9"/>
  <c r="M164" i="9" s="1"/>
  <c r="L183" i="9"/>
  <c r="M183" i="9" s="1"/>
  <c r="L253" i="9"/>
  <c r="M253" i="9" s="1"/>
  <c r="L293" i="9"/>
  <c r="M293" i="9" s="1"/>
  <c r="L299" i="9"/>
  <c r="M299" i="9" s="1"/>
  <c r="L295" i="9"/>
  <c r="M295" i="9" s="1"/>
  <c r="L300" i="9"/>
  <c r="M300" i="9" s="1"/>
  <c r="L318" i="9"/>
  <c r="M318" i="9" s="1"/>
  <c r="L324" i="9"/>
  <c r="M324" i="9" s="1"/>
  <c r="L294" i="9"/>
  <c r="M294" i="9" s="1"/>
  <c r="L313" i="9"/>
  <c r="M313" i="9" s="1"/>
  <c r="L325" i="9"/>
  <c r="M325" i="9" s="1"/>
  <c r="L320" i="9"/>
  <c r="M320" i="9" s="1"/>
  <c r="L344" i="9"/>
  <c r="M344" i="9" s="1"/>
  <c r="L345" i="9"/>
  <c r="M345" i="9" s="1"/>
  <c r="L356" i="9"/>
  <c r="M356" i="9" s="1"/>
  <c r="L298" i="9"/>
  <c r="M298" i="9" s="1"/>
  <c r="L394" i="9"/>
  <c r="M394" i="9" s="1"/>
  <c r="L407" i="9"/>
  <c r="M407" i="9" s="1"/>
  <c r="L375" i="9"/>
  <c r="M375" i="9" s="1"/>
  <c r="L406" i="9"/>
  <c r="M406" i="9" s="1"/>
  <c r="L411" i="9"/>
  <c r="M411" i="9" s="1"/>
  <c r="L439" i="9"/>
  <c r="M439" i="9" s="1"/>
  <c r="L458" i="9"/>
  <c r="M458" i="9" s="1"/>
  <c r="L487" i="9"/>
  <c r="M487" i="9" s="1"/>
  <c r="L454" i="9"/>
  <c r="M454" i="9" s="1"/>
  <c r="L482" i="9"/>
  <c r="M482" i="9" s="1"/>
  <c r="L567" i="9"/>
  <c r="M567" i="9" s="1"/>
  <c r="L547" i="9"/>
  <c r="M547" i="9" s="1"/>
  <c r="L568" i="9"/>
  <c r="M568" i="9" s="1"/>
  <c r="L508" i="9"/>
  <c r="M508" i="9" s="1"/>
  <c r="L587" i="9"/>
  <c r="M587" i="9" s="1"/>
  <c r="L569" i="9"/>
  <c r="M569" i="9" s="1"/>
  <c r="L521" i="9"/>
  <c r="M521" i="9" s="1"/>
  <c r="L522" i="9"/>
  <c r="M522" i="9" s="1"/>
  <c r="L515" i="9"/>
  <c r="M515" i="9" s="1"/>
  <c r="L608" i="9"/>
  <c r="M608" i="9" s="1"/>
  <c r="L577" i="9"/>
  <c r="M577" i="9" s="1"/>
  <c r="L535" i="9"/>
  <c r="M535" i="9" s="1"/>
  <c r="L667" i="9"/>
  <c r="M667" i="9" s="1"/>
  <c r="L642" i="9"/>
  <c r="M642" i="9" s="1"/>
  <c r="L652" i="9"/>
  <c r="M652" i="9" s="1"/>
  <c r="L660" i="9"/>
  <c r="M660" i="9" s="1"/>
  <c r="L700" i="9"/>
  <c r="M700" i="9" s="1"/>
  <c r="L655" i="9"/>
  <c r="M655" i="9" s="1"/>
  <c r="L661" i="9"/>
  <c r="M661" i="9" s="1"/>
  <c r="L656" i="9"/>
  <c r="M656" i="9" s="1"/>
  <c r="L721" i="9"/>
  <c r="M721" i="9" s="1"/>
  <c r="L687" i="9"/>
  <c r="M687" i="9" s="1"/>
  <c r="L725" i="9"/>
  <c r="M725" i="9" s="1"/>
  <c r="L766" i="9"/>
  <c r="M766" i="9" s="1"/>
  <c r="L683" i="9"/>
  <c r="M683" i="9" s="1"/>
  <c r="L726" i="9"/>
  <c r="M726" i="9" s="1"/>
  <c r="L718" i="9"/>
  <c r="M718" i="9" s="1"/>
  <c r="L681" i="9"/>
  <c r="M681" i="9" s="1"/>
  <c r="L696" i="9"/>
  <c r="M696" i="9" s="1"/>
  <c r="L708" i="9"/>
  <c r="M708" i="9" s="1"/>
  <c r="L709" i="9"/>
  <c r="M709" i="9" s="1"/>
  <c r="L715" i="9"/>
  <c r="M715" i="9" s="1"/>
  <c r="L738" i="9"/>
  <c r="M738" i="9" s="1"/>
  <c r="L741" i="9"/>
  <c r="M741" i="9" s="1"/>
  <c r="L829" i="9"/>
  <c r="L806" i="9"/>
  <c r="M806" i="9" s="1"/>
  <c r="L815" i="9"/>
  <c r="M815" i="9" s="1"/>
  <c r="L807" i="9"/>
  <c r="M807" i="9" s="1"/>
  <c r="L809" i="9"/>
  <c r="M809" i="9" s="1"/>
  <c r="L810" i="9"/>
  <c r="M810" i="9" s="1"/>
  <c r="L808" i="9"/>
  <c r="M808" i="9" s="1"/>
  <c r="L822" i="9"/>
  <c r="M822" i="9" s="1"/>
  <c r="L816" i="9"/>
  <c r="M816" i="9" s="1"/>
  <c r="L858" i="9"/>
  <c r="M858" i="9" s="1"/>
  <c r="L845" i="9"/>
  <c r="M845" i="9" s="1"/>
  <c r="L811" i="9"/>
  <c r="M811" i="9" s="1"/>
  <c r="L861" i="9"/>
  <c r="M861" i="9" s="1"/>
  <c r="L830" i="9"/>
  <c r="M830" i="9" s="1"/>
  <c r="L892" i="9"/>
  <c r="M892" i="9" s="1"/>
  <c r="L852" i="9"/>
  <c r="M852" i="9" s="1"/>
  <c r="L1006" i="9"/>
  <c r="M1006" i="9" s="1"/>
  <c r="L881" i="9"/>
  <c r="M881" i="9" s="1"/>
  <c r="L923" i="9"/>
  <c r="M923" i="9" s="1"/>
  <c r="L898" i="9"/>
  <c r="M898" i="9" s="1"/>
  <c r="L903" i="9"/>
  <c r="M903" i="9" s="1"/>
  <c r="L872" i="9"/>
  <c r="M872" i="9" s="1"/>
  <c r="L885" i="9"/>
  <c r="M885" i="9" s="1"/>
  <c r="L859" i="9"/>
  <c r="M859" i="9" s="1"/>
  <c r="L929" i="9"/>
  <c r="M929" i="9" s="1"/>
  <c r="L941" i="9"/>
  <c r="M941" i="9" s="1"/>
  <c r="L866" i="9"/>
  <c r="M866" i="9" s="1"/>
  <c r="L862" i="9"/>
  <c r="M862" i="9" s="1"/>
  <c r="L1015" i="9"/>
  <c r="M1015" i="9" s="1"/>
  <c r="L936" i="9"/>
  <c r="M936" i="9" s="1"/>
  <c r="L899" i="9"/>
  <c r="M899" i="9" s="1"/>
  <c r="L942" i="9"/>
  <c r="M942" i="9" s="1"/>
  <c r="L913" i="9"/>
  <c r="M913" i="9" s="1"/>
  <c r="L970" i="9"/>
  <c r="M970" i="9" s="1"/>
  <c r="L1026" i="9"/>
  <c r="M1026" i="9" s="1"/>
  <c r="L971" i="9"/>
  <c r="M971" i="9" s="1"/>
  <c r="L997" i="9"/>
  <c r="M997" i="9" s="1"/>
  <c r="L1089" i="9"/>
  <c r="M1089" i="9" s="1"/>
  <c r="L976" i="9"/>
  <c r="M976" i="9" s="1"/>
  <c r="L910" i="9"/>
  <c r="M910" i="9" s="1"/>
  <c r="L924" i="9"/>
  <c r="M924" i="9" s="1"/>
  <c r="L990" i="9"/>
  <c r="M990" i="9" s="1"/>
  <c r="L954" i="9"/>
  <c r="M954" i="9" s="1"/>
  <c r="L1007" i="9"/>
  <c r="M1007" i="9" s="1"/>
  <c r="L1082" i="9"/>
  <c r="M1082" i="9" s="1"/>
  <c r="L875" i="9"/>
  <c r="M875" i="9" s="1"/>
  <c r="L1027" i="9"/>
  <c r="M1027" i="9" s="1"/>
  <c r="L1070" i="9"/>
  <c r="M1070" i="9" s="1"/>
  <c r="L1008" i="9"/>
  <c r="M1008" i="9" s="1"/>
  <c r="L982" i="9"/>
  <c r="M982" i="9" s="1"/>
  <c r="L1100" i="9"/>
  <c r="M1100" i="9" s="1"/>
  <c r="L1097" i="9"/>
  <c r="M1097" i="9" s="1"/>
  <c r="L1058" i="9"/>
  <c r="M1058" i="9" s="1"/>
  <c r="L998" i="9"/>
  <c r="M998" i="9" s="1"/>
  <c r="L1146" i="9"/>
  <c r="M1146" i="9" s="1"/>
  <c r="L1142" i="9"/>
  <c r="M1142" i="9" s="1"/>
  <c r="L1152" i="9"/>
  <c r="M1152" i="9" s="1"/>
  <c r="L1159" i="9"/>
  <c r="M1159" i="9" s="1"/>
  <c r="L1173" i="9"/>
  <c r="M1173" i="9" s="1"/>
  <c r="L1166" i="9"/>
  <c r="M1166" i="9" s="1"/>
  <c r="L1157" i="9"/>
  <c r="M1157" i="9" s="1"/>
  <c r="L1156" i="9"/>
  <c r="M1156" i="9" s="1"/>
  <c r="L1177" i="9"/>
  <c r="M1177" i="9" s="1"/>
  <c r="L1193" i="9"/>
  <c r="M1193" i="9" s="1"/>
  <c r="L1206" i="9"/>
  <c r="M1206" i="9" s="1"/>
  <c r="L1213" i="9"/>
  <c r="M1213" i="9" s="1"/>
  <c r="L1161" i="9"/>
  <c r="M1161" i="9" s="1"/>
  <c r="L1160" i="9"/>
  <c r="M1160" i="9" s="1"/>
  <c r="L1214" i="9"/>
  <c r="M1214" i="9" s="1"/>
  <c r="L1216" i="9"/>
  <c r="M1216" i="9" s="1"/>
  <c r="L1224" i="9"/>
  <c r="M1224" i="9" s="1"/>
  <c r="L1215" i="9"/>
  <c r="M1215" i="9" s="1"/>
  <c r="L1210" i="9"/>
  <c r="M1210" i="9" s="1"/>
  <c r="L1281" i="9"/>
  <c r="M1281" i="9" s="1"/>
  <c r="L1341" i="9"/>
  <c r="M1341" i="9" s="1"/>
  <c r="L1312" i="9"/>
  <c r="M1312" i="9" s="1"/>
  <c r="L1282" i="9"/>
  <c r="M1282" i="9" s="1"/>
  <c r="L1334" i="9"/>
  <c r="M1334" i="9" s="1"/>
  <c r="L1330" i="9"/>
  <c r="M1330" i="9" s="1"/>
  <c r="L1320" i="9"/>
  <c r="M1320" i="9" s="1"/>
  <c r="L1354" i="9"/>
  <c r="M1354" i="9" s="1"/>
  <c r="L1351" i="9"/>
  <c r="M1351" i="9" s="1"/>
  <c r="L1391" i="9"/>
  <c r="M1391" i="9" s="1"/>
  <c r="L1355" i="9"/>
  <c r="M1355" i="9" s="1"/>
  <c r="L1387" i="9"/>
  <c r="M1387" i="9" s="1"/>
  <c r="L1384" i="9"/>
  <c r="M1384" i="9" s="1"/>
  <c r="L1328" i="9"/>
  <c r="M1328" i="9" s="1"/>
  <c r="L1401" i="9"/>
  <c r="M1401" i="9" s="1"/>
  <c r="L1380" i="9"/>
  <c r="M1380" i="9" s="1"/>
  <c r="L1335" i="9"/>
  <c r="M1335" i="9" s="1"/>
  <c r="L1388" i="9"/>
  <c r="M1388" i="9" s="1"/>
  <c r="L1414" i="9"/>
  <c r="M1414" i="9" s="1"/>
  <c r="L248" i="9"/>
  <c r="M248" i="9" s="1"/>
  <c r="L638" i="9"/>
  <c r="M638" i="9" s="1"/>
  <c r="L637" i="9"/>
  <c r="M637" i="9" s="1"/>
  <c r="L143" i="9"/>
  <c r="M143" i="9" s="1"/>
  <c r="L423" i="9"/>
  <c r="M423" i="9" s="1"/>
  <c r="L238" i="9"/>
  <c r="M238" i="9" s="1"/>
  <c r="L202" i="9"/>
  <c r="M202" i="9" s="1"/>
  <c r="L144" i="9"/>
  <c r="M144" i="9" s="1"/>
  <c r="L571" i="9"/>
  <c r="M571" i="9" s="1"/>
  <c r="L123" i="9"/>
  <c r="M123" i="9" s="1"/>
  <c r="L234" i="9"/>
  <c r="M234" i="9" s="1"/>
  <c r="L151" i="9"/>
  <c r="M151" i="9" s="1"/>
  <c r="L250" i="9"/>
  <c r="M250" i="9" s="1"/>
  <c r="L289" i="9"/>
  <c r="M289" i="9" s="1"/>
  <c r="L190" i="9"/>
  <c r="M190" i="9" s="1"/>
  <c r="L403" i="9"/>
  <c r="M403" i="9" s="1"/>
  <c r="L282" i="9"/>
  <c r="M282" i="9" s="1"/>
  <c r="L172" i="9"/>
  <c r="M172" i="9" s="1"/>
  <c r="L174" i="9"/>
  <c r="M174" i="9" s="1"/>
  <c r="L417" i="9"/>
  <c r="M417" i="9" s="1"/>
  <c r="L223" i="9"/>
  <c r="M223" i="9" s="1"/>
  <c r="L91" i="9"/>
  <c r="M91" i="9" s="1"/>
  <c r="L588" i="9"/>
  <c r="M588" i="9" s="1"/>
  <c r="L211" i="9"/>
  <c r="M211" i="9" s="1"/>
  <c r="L1105" i="9"/>
  <c r="M1105" i="9" s="1"/>
  <c r="L1118" i="9"/>
  <c r="M1118" i="9" s="1"/>
  <c r="L801" i="9"/>
  <c r="M801" i="9" s="1"/>
  <c r="L1028" i="9"/>
  <c r="M1028" i="9" s="1"/>
  <c r="L782" i="9"/>
  <c r="M782" i="9" s="1"/>
  <c r="L1407" i="9"/>
  <c r="M1407" i="9" s="1"/>
  <c r="L1365" i="9"/>
  <c r="M1365" i="9" s="1"/>
  <c r="L1071" i="9"/>
  <c r="M1071" i="9" s="1"/>
  <c r="L1393" i="9"/>
  <c r="M1393" i="9" s="1"/>
  <c r="L757" i="9"/>
  <c r="M757" i="9" s="1"/>
  <c r="L1110" i="9"/>
  <c r="M1110" i="9" s="1"/>
  <c r="L1016" i="9"/>
  <c r="M1016" i="9" s="1"/>
  <c r="L1368" i="9"/>
  <c r="M1368" i="9" s="1"/>
  <c r="L1072" i="9"/>
  <c r="M1072" i="9" s="1"/>
  <c r="L1371" i="9"/>
  <c r="M1371" i="9" s="1"/>
  <c r="L1408" i="9"/>
  <c r="M1408" i="9" s="1"/>
  <c r="L900" i="9"/>
  <c r="M900" i="9" s="1"/>
  <c r="L1083" i="9"/>
  <c r="M1083" i="9" s="1"/>
  <c r="L762" i="9"/>
  <c r="M762" i="9" s="1"/>
  <c r="L1122" i="9"/>
  <c r="M1122" i="9" s="1"/>
  <c r="L1257" i="9"/>
  <c r="M1257" i="9" s="1"/>
  <c r="L1106" i="9"/>
  <c r="M1106" i="9" s="1"/>
  <c r="L1129" i="9"/>
  <c r="M1129" i="9" s="1"/>
  <c r="L1134" i="9"/>
  <c r="M1134" i="9" s="1"/>
  <c r="L1012" i="9"/>
  <c r="M1012" i="9" s="1"/>
  <c r="L1132" i="9"/>
  <c r="M1132" i="9" s="1"/>
  <c r="L1115" i="9"/>
  <c r="M1115" i="9" s="1"/>
  <c r="L1336" i="9"/>
  <c r="M1336" i="9" s="1"/>
  <c r="L999" i="9"/>
  <c r="M999" i="9" s="1"/>
  <c r="L1284" i="9"/>
  <c r="M1284" i="9" s="1"/>
  <c r="L1116" i="9"/>
  <c r="M1116" i="9" s="1"/>
  <c r="L1412" i="9"/>
  <c r="M1412" i="9" s="1"/>
  <c r="L1123" i="9"/>
  <c r="M1123" i="9" s="1"/>
  <c r="L1133" i="9"/>
  <c r="M1133" i="9" s="1"/>
  <c r="L1258" i="9"/>
  <c r="M1258" i="9" s="1"/>
  <c r="L1378" i="9"/>
  <c r="M1378" i="9" s="1"/>
  <c r="L1114" i="9"/>
  <c r="M1114" i="9" s="1"/>
  <c r="L1268" i="9"/>
  <c r="M1268" i="9" s="1"/>
  <c r="L1131" i="9"/>
  <c r="M1131" i="9" s="1"/>
  <c r="L1209" i="9"/>
  <c r="M1209" i="9" s="1"/>
  <c r="L1074" i="9"/>
  <c r="M1074" i="9" s="1"/>
  <c r="L1254" i="9"/>
  <c r="M1254" i="9" s="1"/>
  <c r="L1342" i="9"/>
  <c r="M1342" i="9" s="1"/>
  <c r="L20" i="9"/>
  <c r="M20" i="9" s="1"/>
  <c r="L80" i="9"/>
  <c r="M80" i="9" s="1"/>
  <c r="L38" i="9"/>
  <c r="M38" i="9" s="1"/>
  <c r="L74" i="9"/>
  <c r="M74" i="9" s="1"/>
  <c r="L85" i="9"/>
  <c r="M85" i="9" s="1"/>
  <c r="L153" i="9"/>
  <c r="M153" i="9" s="1"/>
  <c r="L178" i="9"/>
  <c r="M178" i="9" s="1"/>
  <c r="L226" i="9"/>
  <c r="M226" i="9" s="1"/>
  <c r="L224" i="9"/>
  <c r="M224" i="9" s="1"/>
  <c r="L82" i="9"/>
  <c r="M82" i="9" s="1"/>
  <c r="L44" i="9"/>
  <c r="M44" i="9" s="1"/>
  <c r="L33" i="9"/>
  <c r="M33" i="9" s="1"/>
  <c r="L181" i="9"/>
  <c r="M181" i="9" s="1"/>
  <c r="L50" i="9"/>
  <c r="M50" i="9" s="1"/>
  <c r="L287" i="9"/>
  <c r="M287" i="9" s="1"/>
  <c r="L195" i="9"/>
  <c r="M195" i="9" s="1"/>
  <c r="L251" i="9"/>
  <c r="M251" i="9" s="1"/>
  <c r="L162" i="9"/>
  <c r="M162" i="9" s="1"/>
  <c r="L187" i="9"/>
  <c r="M187" i="9" s="1"/>
  <c r="L239" i="9"/>
  <c r="M239" i="9" s="1"/>
  <c r="L209" i="9"/>
  <c r="M209" i="9" s="1"/>
  <c r="L219" i="9"/>
  <c r="M219" i="9" s="1"/>
  <c r="L215" i="9"/>
  <c r="M215" i="9" s="1"/>
  <c r="L272" i="9"/>
  <c r="M272" i="9" s="1"/>
  <c r="L124" i="9"/>
  <c r="M124" i="9" s="1"/>
  <c r="L301" i="9"/>
  <c r="M301" i="9" s="1"/>
  <c r="L347" i="9"/>
  <c r="M347" i="9" s="1"/>
  <c r="L328" i="9"/>
  <c r="M328" i="9" s="1"/>
  <c r="L314" i="9"/>
  <c r="M314" i="9" s="1"/>
  <c r="L362" i="9"/>
  <c r="M362" i="9" s="1"/>
  <c r="L349" i="9"/>
  <c r="M349" i="9" s="1"/>
  <c r="L377" i="9"/>
  <c r="M377" i="9" s="1"/>
  <c r="L418" i="9"/>
  <c r="M418" i="9" s="1"/>
  <c r="L331" i="9"/>
  <c r="M331" i="9" s="1"/>
  <c r="L350" i="9"/>
  <c r="M350" i="9" s="1"/>
  <c r="L392" i="9"/>
  <c r="M392" i="9" s="1"/>
  <c r="L390" i="9"/>
  <c r="M390" i="9" s="1"/>
  <c r="L415" i="9"/>
  <c r="M415" i="9" s="1"/>
  <c r="L437" i="9"/>
  <c r="M437" i="9" s="1"/>
  <c r="L443" i="9"/>
  <c r="M443" i="9" s="1"/>
  <c r="L488" i="9"/>
  <c r="M488" i="9" s="1"/>
  <c r="L469" i="9"/>
  <c r="M469" i="9" s="1"/>
  <c r="L496" i="9"/>
  <c r="M496" i="9" s="1"/>
  <c r="L483" i="9"/>
  <c r="M483" i="9" s="1"/>
  <c r="L493" i="9"/>
  <c r="M493" i="9" s="1"/>
  <c r="L572" i="9"/>
  <c r="M572" i="9" s="1"/>
  <c r="L630" i="9"/>
  <c r="M630" i="9" s="1"/>
  <c r="L527" i="9"/>
  <c r="M527" i="9" s="1"/>
  <c r="L512" i="9"/>
  <c r="M512" i="9" s="1"/>
  <c r="L510" i="9"/>
  <c r="M510" i="9" s="1"/>
  <c r="L586" i="9"/>
  <c r="M586" i="9" s="1"/>
  <c r="L624" i="9"/>
  <c r="M624" i="9" s="1"/>
  <c r="L711" i="9"/>
  <c r="M711" i="9" s="1"/>
  <c r="L668" i="9"/>
  <c r="M668" i="9" s="1"/>
  <c r="L672" i="9"/>
  <c r="M672" i="9" s="1"/>
  <c r="L739" i="9"/>
  <c r="M739" i="9" s="1"/>
  <c r="L722" i="9"/>
  <c r="M722" i="9" s="1"/>
  <c r="L793" i="9"/>
  <c r="M793" i="9" s="1"/>
  <c r="L745" i="9"/>
  <c r="M745" i="9" s="1"/>
  <c r="L835" i="9"/>
  <c r="M835" i="9" s="1"/>
  <c r="L825" i="9"/>
  <c r="M825" i="9" s="1"/>
  <c r="L841" i="9"/>
  <c r="M841" i="9" s="1"/>
  <c r="L876" i="9"/>
  <c r="M876" i="9" s="1"/>
  <c r="L882" i="9"/>
  <c r="M882" i="9" s="1"/>
  <c r="L943" i="9"/>
  <c r="M943" i="9" s="1"/>
  <c r="L839" i="9"/>
  <c r="M839" i="9" s="1"/>
  <c r="L991" i="9"/>
  <c r="M991" i="9" s="1"/>
  <c r="L977" i="9"/>
  <c r="M977" i="9" s="1"/>
  <c r="L983" i="9"/>
  <c r="M983" i="9" s="1"/>
  <c r="L1111" i="9"/>
  <c r="M1111" i="9" s="1"/>
  <c r="L1244" i="9"/>
  <c r="M1244" i="9" s="1"/>
  <c r="L1252" i="9"/>
  <c r="M1252" i="9" s="1"/>
  <c r="L1239" i="9"/>
  <c r="M1239" i="9" s="1"/>
  <c r="L1247" i="9"/>
  <c r="M1247" i="9" s="1"/>
  <c r="L1248" i="9"/>
  <c r="M1248" i="9" s="1"/>
  <c r="L1359" i="9"/>
  <c r="M1359" i="9" s="1"/>
  <c r="L1397" i="9"/>
  <c r="M1397" i="9" s="1"/>
  <c r="L1394" i="9"/>
  <c r="M1394" i="9" s="1"/>
  <c r="L2029" i="9"/>
  <c r="M2029" i="9" s="1"/>
  <c r="L2117" i="9"/>
  <c r="M2117" i="9" s="1"/>
  <c r="L2109" i="9"/>
  <c r="M2109" i="9" s="1"/>
  <c r="L2100" i="9"/>
  <c r="M2100" i="9" s="1"/>
  <c r="L23" i="9"/>
  <c r="M23" i="9" s="1"/>
  <c r="L35" i="9"/>
  <c r="M35" i="9" s="1"/>
  <c r="L51" i="9"/>
  <c r="M51" i="9" s="1"/>
  <c r="L58" i="9"/>
  <c r="M58" i="9" s="1"/>
  <c r="L52" i="9"/>
  <c r="M52" i="9" s="1"/>
  <c r="L65" i="9"/>
  <c r="M65" i="9" s="1"/>
  <c r="L103" i="9"/>
  <c r="M103" i="9" s="1"/>
  <c r="L45" i="9"/>
  <c r="M45" i="9" s="1"/>
  <c r="L76" i="9"/>
  <c r="M76" i="9" s="1"/>
  <c r="L106" i="9"/>
  <c r="M106" i="9" s="1"/>
  <c r="L120" i="9"/>
  <c r="M120" i="9" s="1"/>
  <c r="L231" i="9"/>
  <c r="M231" i="9" s="1"/>
  <c r="L212" i="9"/>
  <c r="M212" i="9" s="1"/>
  <c r="L266" i="9"/>
  <c r="M266" i="9" s="1"/>
  <c r="L256" i="9"/>
  <c r="M256" i="9" s="1"/>
  <c r="L24" i="9"/>
  <c r="M24" i="9" s="1"/>
  <c r="L28" i="9"/>
  <c r="M28" i="9" s="1"/>
  <c r="L21" i="9"/>
  <c r="M21" i="9" s="1"/>
  <c r="L27" i="9"/>
  <c r="M27" i="9" s="1"/>
  <c r="L69" i="9"/>
  <c r="M69" i="9" s="1"/>
  <c r="L137" i="9"/>
  <c r="M137" i="9" s="1"/>
  <c r="L165" i="9"/>
  <c r="M165" i="9" s="1"/>
  <c r="L191" i="9"/>
  <c r="M191" i="9" s="1"/>
  <c r="L166" i="9"/>
  <c r="M166" i="9" s="1"/>
  <c r="L227" i="9"/>
  <c r="M227" i="9" s="1"/>
  <c r="L207" i="9"/>
  <c r="M207" i="9" s="1"/>
  <c r="L89" i="9"/>
  <c r="M89" i="9" s="1"/>
  <c r="L192" i="9"/>
  <c r="M192" i="9" s="1"/>
  <c r="L261" i="9"/>
  <c r="M261" i="9" s="1"/>
  <c r="L125" i="9"/>
  <c r="M125" i="9" s="1"/>
  <c r="L303" i="9"/>
  <c r="M303" i="9" s="1"/>
  <c r="L308" i="9"/>
  <c r="M308" i="9" s="1"/>
  <c r="L329" i="9"/>
  <c r="M329" i="9" s="1"/>
  <c r="L337" i="9"/>
  <c r="M337" i="9" s="1"/>
  <c r="L339" i="9"/>
  <c r="M339" i="9" s="1"/>
  <c r="L319" i="9"/>
  <c r="M319" i="9" s="1"/>
  <c r="L353" i="9"/>
  <c r="M353" i="9" s="1"/>
  <c r="L357" i="9"/>
  <c r="M357" i="9" s="1"/>
  <c r="L368" i="9"/>
  <c r="M368" i="9" s="1"/>
  <c r="L361" i="9"/>
  <c r="M361" i="9" s="1"/>
  <c r="L408" i="9"/>
  <c r="M408" i="9" s="1"/>
  <c r="L346" i="9"/>
  <c r="M346" i="9" s="1"/>
  <c r="L404" i="9"/>
  <c r="M404" i="9" s="1"/>
  <c r="L397" i="9"/>
  <c r="M397" i="9" s="1"/>
  <c r="L315" i="9"/>
  <c r="M315" i="9" s="1"/>
  <c r="L335" i="9"/>
  <c r="M335" i="9" s="1"/>
  <c r="L369" i="9"/>
  <c r="M369" i="9" s="1"/>
  <c r="L363" i="9"/>
  <c r="M363" i="9" s="1"/>
  <c r="L376" i="9"/>
  <c r="M376" i="9" s="1"/>
  <c r="L383" i="9"/>
  <c r="M383" i="9" s="1"/>
  <c r="L420" i="9"/>
  <c r="M420" i="9" s="1"/>
  <c r="L412" i="9"/>
  <c r="M412" i="9" s="1"/>
  <c r="L348" i="9"/>
  <c r="M348" i="9" s="1"/>
  <c r="L340" i="9"/>
  <c r="M340" i="9" s="1"/>
  <c r="L438" i="9"/>
  <c r="M438" i="9" s="1"/>
  <c r="L442" i="9"/>
  <c r="M442" i="9" s="1"/>
  <c r="L467" i="9"/>
  <c r="M467" i="9" s="1"/>
  <c r="L445" i="9"/>
  <c r="M445" i="9" s="1"/>
  <c r="L455" i="9"/>
  <c r="M455" i="9" s="1"/>
  <c r="L460" i="9"/>
  <c r="M460" i="9" s="1"/>
  <c r="L447" i="9"/>
  <c r="M447" i="9" s="1"/>
  <c r="L489" i="9"/>
  <c r="M489" i="9" s="1"/>
  <c r="L464" i="9"/>
  <c r="M464" i="9" s="1"/>
  <c r="L513" i="9"/>
  <c r="M513" i="9" s="1"/>
  <c r="L530" i="9"/>
  <c r="M530" i="9" s="1"/>
  <c r="L490" i="9"/>
  <c r="M490" i="9" s="1"/>
  <c r="L596" i="9"/>
  <c r="M596" i="9" s="1"/>
  <c r="L472" i="9"/>
  <c r="M472" i="9" s="1"/>
  <c r="L539" i="9"/>
  <c r="M539" i="9" s="1"/>
  <c r="L461" i="9"/>
  <c r="M461" i="9" s="1"/>
  <c r="L497" i="9"/>
  <c r="M497" i="9" s="1"/>
  <c r="L504" i="9"/>
  <c r="M504" i="9" s="1"/>
  <c r="L505" i="9"/>
  <c r="M505" i="9" s="1"/>
  <c r="L485" i="9"/>
  <c r="M485" i="9" s="1"/>
  <c r="L462" i="9"/>
  <c r="M462" i="9" s="1"/>
  <c r="L614" i="9"/>
  <c r="M614" i="9" s="1"/>
  <c r="L615" i="9"/>
  <c r="L540" i="9"/>
  <c r="M540" i="9" s="1"/>
  <c r="L674" i="9"/>
  <c r="M674" i="9" s="1"/>
  <c r="L641" i="9"/>
  <c r="M641" i="9" s="1"/>
  <c r="L643" i="9"/>
  <c r="M643" i="9" s="1"/>
  <c r="L640" i="9"/>
  <c r="M640" i="9" s="1"/>
  <c r="L669" i="9"/>
  <c r="M669" i="9" s="1"/>
  <c r="L670" i="9"/>
  <c r="M670" i="9" s="1"/>
  <c r="L645" i="9"/>
  <c r="M645" i="9" s="1"/>
  <c r="L684" i="9"/>
  <c r="M684" i="9" s="1"/>
  <c r="L653" i="9"/>
  <c r="M653" i="9" s="1"/>
  <c r="L697" i="9"/>
  <c r="M697" i="9" s="1"/>
  <c r="L692" i="9"/>
  <c r="M692" i="9" s="1"/>
  <c r="L723" i="9"/>
  <c r="M723" i="9" s="1"/>
  <c r="L727" i="9"/>
  <c r="M727" i="9" s="1"/>
  <c r="L734" i="9"/>
  <c r="M734" i="9" s="1"/>
  <c r="L675" i="9"/>
  <c r="M675" i="9" s="1"/>
  <c r="L698" i="9"/>
  <c r="M698" i="9" s="1"/>
  <c r="L765" i="9"/>
  <c r="M765" i="9" s="1"/>
  <c r="L704" i="9"/>
  <c r="M704" i="9" s="1"/>
  <c r="L682" i="9"/>
  <c r="M682" i="9" s="1"/>
  <c r="L752" i="9"/>
  <c r="M752" i="9" s="1"/>
  <c r="L945" i="9"/>
  <c r="M945" i="9" s="1"/>
  <c r="L1017" i="9"/>
  <c r="M1017" i="9" s="1"/>
  <c r="L1036" i="9"/>
  <c r="M1036" i="9" s="1"/>
  <c r="L1093" i="9"/>
  <c r="M1093" i="9" s="1"/>
  <c r="L818" i="9"/>
  <c r="M818" i="9" s="1"/>
  <c r="L925" i="9"/>
  <c r="M925" i="9" s="1"/>
  <c r="L958" i="9"/>
  <c r="M958" i="9" s="1"/>
  <c r="L962" i="9"/>
  <c r="M962" i="9" s="1"/>
  <c r="L930" i="9"/>
  <c r="M930" i="9" s="1"/>
  <c r="L1032" i="9"/>
  <c r="M1032" i="9" s="1"/>
  <c r="L1079" i="9"/>
  <c r="M1079" i="9" s="1"/>
  <c r="L870" i="9"/>
  <c r="M870" i="9" s="1"/>
  <c r="L972" i="9"/>
  <c r="M972" i="9" s="1"/>
  <c r="L1052" i="9"/>
  <c r="M1052" i="9" s="1"/>
  <c r="L1101" i="9"/>
  <c r="M1101" i="9" s="1"/>
  <c r="L1053" i="9"/>
  <c r="M1053" i="9" s="1"/>
  <c r="L1094" i="9"/>
  <c r="M1094" i="9" s="1"/>
  <c r="L1112" i="9"/>
  <c r="M1112" i="9" s="1"/>
  <c r="L1040" i="9"/>
  <c r="M1040" i="9" s="1"/>
  <c r="L1119" i="9"/>
  <c r="M1119" i="9" s="1"/>
  <c r="L1080" i="9"/>
  <c r="M1080" i="9" s="1"/>
  <c r="L1084" i="9"/>
  <c r="M1084" i="9" s="1"/>
  <c r="L1090" i="9"/>
  <c r="M1090" i="9" s="1"/>
  <c r="L819" i="9"/>
  <c r="M819" i="9" s="1"/>
  <c r="L821" i="9"/>
  <c r="M821" i="9" s="1"/>
  <c r="L831" i="9"/>
  <c r="M831" i="9" s="1"/>
  <c r="L856" i="9"/>
  <c r="M856" i="9" s="1"/>
  <c r="L836" i="9"/>
  <c r="M836" i="9" s="1"/>
  <c r="L918" i="9"/>
  <c r="M918" i="9" s="1"/>
  <c r="L889" i="9"/>
  <c r="M889" i="9" s="1"/>
  <c r="L904" i="9"/>
  <c r="M904" i="9" s="1"/>
  <c r="L877" i="9"/>
  <c r="M877" i="9" s="1"/>
  <c r="L878" i="9"/>
  <c r="M878" i="9" s="1"/>
  <c r="L886" i="9"/>
  <c r="M886" i="9" s="1"/>
  <c r="L879" i="9"/>
  <c r="M879" i="9" s="1"/>
  <c r="L890" i="9"/>
  <c r="M890" i="9" s="1"/>
  <c r="L1000" i="9"/>
  <c r="M1000" i="9" s="1"/>
  <c r="L919" i="9"/>
  <c r="M919" i="9" s="1"/>
  <c r="L931" i="9"/>
  <c r="M931" i="9" s="1"/>
  <c r="L932" i="9"/>
  <c r="M932" i="9" s="1"/>
  <c r="L1013" i="9"/>
  <c r="M1013" i="9" s="1"/>
  <c r="L992" i="9"/>
  <c r="M992" i="9" s="1"/>
  <c r="L883" i="9"/>
  <c r="M883" i="9" s="1"/>
  <c r="L1140" i="9"/>
  <c r="M1140" i="9" s="1"/>
  <c r="L1153" i="9"/>
  <c r="M1153" i="9" s="1"/>
  <c r="L1196" i="9"/>
  <c r="M1196" i="9" s="1"/>
  <c r="L1172" i="9"/>
  <c r="M1172" i="9" s="1"/>
  <c r="L1165" i="9"/>
  <c r="M1165" i="9" s="1"/>
  <c r="L1182" i="9"/>
  <c r="M1182" i="9" s="1"/>
  <c r="L1217" i="9"/>
  <c r="M1217" i="9" s="1"/>
  <c r="L1158" i="9"/>
  <c r="M1158" i="9" s="1"/>
  <c r="L1197" i="9"/>
  <c r="M1197" i="9" s="1"/>
  <c r="L1183" i="9"/>
  <c r="M1183" i="9" s="1"/>
  <c r="L1245" i="9"/>
  <c r="M1245" i="9" s="1"/>
  <c r="L1212" i="9"/>
  <c r="M1212" i="9" s="1"/>
  <c r="L1233" i="9"/>
  <c r="M1233" i="9" s="1"/>
  <c r="L1198" i="9"/>
  <c r="M1198" i="9" s="1"/>
  <c r="L1185" i="9"/>
  <c r="M1185" i="9" s="1"/>
  <c r="L1223" i="9"/>
  <c r="M1223" i="9" s="1"/>
  <c r="L1246" i="9"/>
  <c r="M1246" i="9" s="1"/>
  <c r="L1262" i="9"/>
  <c r="M1262" i="9" s="1"/>
  <c r="L1234" i="9"/>
  <c r="M1234" i="9" s="1"/>
  <c r="L1192" i="9"/>
  <c r="M1192" i="9" s="1"/>
  <c r="L1225" i="9"/>
  <c r="M1225" i="9" s="1"/>
  <c r="L1240" i="9"/>
  <c r="M1240" i="9" s="1"/>
  <c r="L1184" i="9"/>
  <c r="M1184" i="9" s="1"/>
  <c r="L1241" i="9"/>
  <c r="M1241" i="9" s="1"/>
  <c r="L1273" i="9"/>
  <c r="M1273" i="9" s="1"/>
  <c r="L1302" i="9"/>
  <c r="M1302" i="9" s="1"/>
  <c r="L1279" i="9"/>
  <c r="M1279" i="9" s="1"/>
  <c r="L1298" i="9"/>
  <c r="M1298" i="9" s="1"/>
  <c r="L1313" i="9"/>
  <c r="M1313" i="9" s="1"/>
  <c r="L1289" i="9"/>
  <c r="M1289" i="9" s="1"/>
  <c r="L1299" i="9"/>
  <c r="M1299" i="9" s="1"/>
  <c r="L1331" i="9"/>
  <c r="M1331" i="9" s="1"/>
  <c r="L1346" i="9"/>
  <c r="M1346" i="9" s="1"/>
  <c r="L1374" i="9"/>
  <c r="M1374" i="9" s="1"/>
  <c r="L1309" i="9"/>
  <c r="M1309" i="9" s="1"/>
  <c r="L1352" i="9"/>
  <c r="M1352" i="9" s="1"/>
  <c r="L1353" i="9"/>
  <c r="M1353" i="9" s="1"/>
  <c r="L1323" i="9"/>
  <c r="M1323" i="9" s="1"/>
  <c r="L1329" i="9"/>
  <c r="M1329" i="9" s="1"/>
  <c r="L1372" i="9"/>
  <c r="M1372" i="9" s="1"/>
  <c r="L1303" i="9"/>
  <c r="M1303" i="9" s="1"/>
  <c r="L1332" i="9"/>
  <c r="M1332" i="9" s="1"/>
  <c r="L1377" i="9"/>
  <c r="M1377" i="9" s="1"/>
  <c r="L1347" i="9"/>
  <c r="M1347" i="9" s="1"/>
  <c r="L268" i="9"/>
  <c r="M268" i="9" s="1"/>
  <c r="L112" i="9"/>
  <c r="M112" i="9" s="1"/>
  <c r="L167" i="9"/>
  <c r="M167" i="9" s="1"/>
  <c r="L169" i="9"/>
  <c r="M169" i="9" s="1"/>
  <c r="L263" i="9"/>
  <c r="M263" i="9" s="1"/>
  <c r="L208" i="9"/>
  <c r="M208" i="9" s="1"/>
  <c r="L252" i="9"/>
  <c r="M252" i="9" s="1"/>
  <c r="L216" i="9"/>
  <c r="M216" i="9" s="1"/>
  <c r="L203" i="9"/>
  <c r="M203" i="9" s="1"/>
  <c r="L170" i="9"/>
  <c r="M170" i="9" s="1"/>
  <c r="L285" i="9"/>
  <c r="M285" i="9" s="1"/>
  <c r="L257" i="9"/>
  <c r="M257" i="9" s="1"/>
  <c r="L83" i="9"/>
  <c r="M83" i="9" s="1"/>
  <c r="L99" i="9"/>
  <c r="M99" i="9" s="1"/>
  <c r="L113" i="9"/>
  <c r="M113" i="9" s="1"/>
  <c r="L245" i="9"/>
  <c r="M245" i="9" s="1"/>
  <c r="L232" i="9"/>
  <c r="M232" i="9" s="1"/>
  <c r="L279" i="9"/>
  <c r="M279" i="9" s="1"/>
  <c r="L104" i="9"/>
  <c r="M104" i="9" s="1"/>
  <c r="L156" i="9"/>
  <c r="M156" i="9" s="1"/>
  <c r="L196" i="9"/>
  <c r="M196" i="9" s="1"/>
  <c r="L157" i="9"/>
  <c r="M157" i="9" s="1"/>
  <c r="L258" i="9"/>
  <c r="M258" i="9" s="1"/>
  <c r="L288" i="9"/>
  <c r="M288" i="9" s="1"/>
  <c r="L154" i="9"/>
  <c r="M154" i="9" s="1"/>
  <c r="L160" i="9"/>
  <c r="M160" i="9" s="1"/>
  <c r="L243" i="9"/>
  <c r="M243" i="9" s="1"/>
  <c r="L158" i="9"/>
  <c r="M158" i="9" s="1"/>
  <c r="L262" i="9"/>
  <c r="M262" i="9" s="1"/>
  <c r="L171" i="9"/>
  <c r="M171" i="9" s="1"/>
  <c r="L277" i="9"/>
  <c r="M277" i="9" s="1"/>
  <c r="L267" i="9"/>
  <c r="M267" i="9" s="1"/>
  <c r="L59" i="9"/>
  <c r="M59" i="9" s="1"/>
  <c r="L26" i="9"/>
  <c r="M26" i="9" s="1"/>
  <c r="L36" i="9"/>
  <c r="M36" i="9" s="1"/>
  <c r="L70" i="9"/>
  <c r="M70" i="9" s="1"/>
  <c r="L62" i="9"/>
  <c r="M62" i="9" s="1"/>
  <c r="L92" i="9"/>
  <c r="M92" i="9" s="1"/>
  <c r="L138" i="9"/>
  <c r="M138" i="9" s="1"/>
  <c r="L139" i="9"/>
  <c r="M139" i="9" s="1"/>
  <c r="L159" i="9"/>
  <c r="M159" i="9" s="1"/>
  <c r="L141" i="9"/>
  <c r="M141" i="9" s="1"/>
  <c r="L213" i="9"/>
  <c r="M213" i="9" s="1"/>
  <c r="L210" i="9"/>
  <c r="M210" i="9" s="1"/>
  <c r="L244" i="9"/>
  <c r="M244" i="9" s="1"/>
  <c r="L228" i="9"/>
  <c r="M228" i="9" s="1"/>
  <c r="L276" i="9"/>
  <c r="M276" i="9" s="1"/>
  <c r="L280" i="9"/>
  <c r="M280" i="9" s="1"/>
  <c r="L286" i="9"/>
  <c r="M286" i="9" s="1"/>
  <c r="L235" i="9"/>
  <c r="M235" i="9" s="1"/>
  <c r="L233" i="9"/>
  <c r="M233" i="9" s="1"/>
  <c r="L254" i="9"/>
  <c r="M254" i="9" s="1"/>
  <c r="L273" i="9"/>
  <c r="M273" i="9" s="1"/>
  <c r="L291" i="9"/>
  <c r="M291" i="9" s="1"/>
  <c r="L188" i="9"/>
  <c r="M188" i="9" s="1"/>
  <c r="L126" i="9"/>
  <c r="M126" i="9" s="1"/>
  <c r="L175" i="9"/>
  <c r="M175" i="9" s="1"/>
  <c r="L197" i="9"/>
  <c r="M197" i="9" s="1"/>
  <c r="L163" i="9"/>
  <c r="M163" i="9" s="1"/>
  <c r="L173" i="9"/>
  <c r="M173" i="9" s="1"/>
  <c r="L204" i="9"/>
  <c r="M204" i="9" s="1"/>
  <c r="L260" i="9"/>
  <c r="M260" i="9" s="1"/>
  <c r="L194" i="9"/>
  <c r="M194" i="9" s="1"/>
  <c r="L96" i="9"/>
  <c r="M96" i="9" s="1"/>
  <c r="L100" i="9"/>
  <c r="M100" i="9" s="1"/>
  <c r="L168" i="9"/>
  <c r="M168" i="9" s="1"/>
  <c r="L221" i="9"/>
  <c r="M221" i="9" s="1"/>
  <c r="L107" i="9"/>
  <c r="M107" i="9" s="1"/>
  <c r="L117" i="9"/>
  <c r="M117" i="9" s="1"/>
  <c r="L240" i="9"/>
  <c r="M240" i="9" s="1"/>
  <c r="L127" i="9"/>
  <c r="M127" i="9" s="1"/>
  <c r="L132" i="9"/>
  <c r="M132" i="9" s="1"/>
  <c r="L66" i="9"/>
  <c r="M66" i="9" s="1"/>
  <c r="L84" i="9"/>
  <c r="M84" i="9" s="1"/>
  <c r="L150" i="9"/>
  <c r="M150" i="9" s="1"/>
  <c r="L229" i="9"/>
  <c r="M229" i="9" s="1"/>
  <c r="L255" i="9"/>
  <c r="M255" i="9" s="1"/>
  <c r="L278" i="9"/>
  <c r="M278" i="9" s="1"/>
  <c r="L265" i="9"/>
  <c r="M265" i="9" s="1"/>
  <c r="L269" i="9"/>
  <c r="M269" i="9" s="1"/>
  <c r="L222" i="9"/>
  <c r="M222" i="9" s="1"/>
  <c r="L283" i="9"/>
  <c r="M283" i="9" s="1"/>
  <c r="L284" i="9"/>
  <c r="M284" i="9" s="1"/>
  <c r="L290" i="9"/>
  <c r="M290" i="9" s="1"/>
  <c r="L270" i="9"/>
  <c r="M270" i="9" s="1"/>
  <c r="L364" i="9"/>
  <c r="M364" i="9" s="1"/>
  <c r="L333" i="9"/>
  <c r="M333" i="9" s="1"/>
  <c r="L366" i="9"/>
  <c r="M366" i="9" s="1"/>
  <c r="L395" i="9"/>
  <c r="M395" i="9" s="1"/>
  <c r="L409" i="9"/>
  <c r="M409" i="9" s="1"/>
  <c r="L427" i="9"/>
  <c r="M427" i="9" s="1"/>
  <c r="L421" i="9"/>
  <c r="M421" i="9" s="1"/>
  <c r="L430" i="9"/>
  <c r="M430" i="9" s="1"/>
  <c r="L373" i="9"/>
  <c r="M373" i="9" s="1"/>
  <c r="L405" i="9"/>
  <c r="M405" i="9" s="1"/>
  <c r="L351" i="9"/>
  <c r="M351" i="9" s="1"/>
  <c r="L419" i="9"/>
  <c r="M419" i="9" s="1"/>
  <c r="L370" i="9"/>
  <c r="M370" i="9" s="1"/>
  <c r="L413" i="9"/>
  <c r="M413" i="9" s="1"/>
  <c r="L424" i="9"/>
  <c r="M424" i="9" s="1"/>
  <c r="L431" i="9"/>
  <c r="M431" i="9" s="1"/>
  <c r="L372" i="9"/>
  <c r="M372" i="9" s="1"/>
  <c r="L382" i="9"/>
  <c r="M382" i="9" s="1"/>
  <c r="L384" i="9"/>
  <c r="M384" i="9" s="1"/>
  <c r="L292" i="9"/>
  <c r="M292" i="9" s="1"/>
  <c r="L317" i="9"/>
  <c r="M317" i="9" s="1"/>
  <c r="L358" i="9"/>
  <c r="M358" i="9" s="1"/>
  <c r="L391" i="9"/>
  <c r="M391" i="9" s="1"/>
  <c r="L380" i="9"/>
  <c r="M380" i="9" s="1"/>
  <c r="L385" i="9"/>
  <c r="M385" i="9" s="1"/>
  <c r="L401" i="9"/>
  <c r="M401" i="9" s="1"/>
  <c r="L371" i="9"/>
  <c r="M371" i="9" s="1"/>
  <c r="L388" i="9"/>
  <c r="M388" i="9" s="1"/>
  <c r="L374" i="9"/>
  <c r="M374" i="9" s="1"/>
  <c r="L398" i="9"/>
  <c r="M398" i="9" s="1"/>
  <c r="L399" i="9"/>
  <c r="M399" i="9" s="1"/>
  <c r="L386" i="9"/>
  <c r="M386" i="9" s="1"/>
  <c r="L410" i="9"/>
  <c r="M410" i="9" s="1"/>
  <c r="L402" i="9"/>
  <c r="M402" i="9" s="1"/>
  <c r="L428" i="9"/>
  <c r="M428" i="9" s="1"/>
  <c r="L378" i="9"/>
  <c r="M378" i="9" s="1"/>
  <c r="L425" i="9"/>
  <c r="M425" i="9" s="1"/>
  <c r="L433" i="9"/>
  <c r="M433" i="9" s="1"/>
  <c r="L432" i="9"/>
  <c r="M432" i="9" s="1"/>
  <c r="L393" i="9"/>
  <c r="M393" i="9" s="1"/>
  <c r="L343" i="9"/>
  <c r="M343" i="9" s="1"/>
  <c r="L389" i="9"/>
  <c r="M389" i="9" s="1"/>
  <c r="L302" i="9"/>
  <c r="M302" i="9" s="1"/>
  <c r="L309" i="9"/>
  <c r="M309" i="9" s="1"/>
  <c r="L359" i="9"/>
  <c r="M359" i="9" s="1"/>
  <c r="L435" i="9"/>
  <c r="M435" i="9" s="1"/>
  <c r="L436" i="9"/>
  <c r="M436" i="9" s="1"/>
  <c r="L342" i="9"/>
  <c r="M342" i="9" s="1"/>
  <c r="L367" i="9"/>
  <c r="M367" i="9" s="1"/>
  <c r="L434" i="9"/>
  <c r="M434" i="9" s="1"/>
  <c r="L478" i="9"/>
  <c r="M478" i="9" s="1"/>
  <c r="L559" i="9"/>
  <c r="M559" i="9" s="1"/>
  <c r="L589" i="9"/>
  <c r="M589" i="9" s="1"/>
  <c r="L451" i="9"/>
  <c r="M451" i="9" s="1"/>
  <c r="L514" i="9"/>
  <c r="M514" i="9" s="1"/>
  <c r="L533" i="9"/>
  <c r="M533" i="9" s="1"/>
  <c r="L518" i="9"/>
  <c r="M518" i="9" s="1"/>
  <c r="L534" i="9"/>
  <c r="M534" i="9" s="1"/>
  <c r="L634" i="9"/>
  <c r="M634" i="9" s="1"/>
  <c r="L621" i="9"/>
  <c r="M621" i="9" s="1"/>
  <c r="L632" i="9"/>
  <c r="M632" i="9" s="1"/>
  <c r="L468" i="9"/>
  <c r="M468" i="9" s="1"/>
  <c r="L548" i="9"/>
  <c r="M548" i="9" s="1"/>
  <c r="L603" i="9"/>
  <c r="M603" i="9" s="1"/>
  <c r="L491" i="9"/>
  <c r="M491" i="9" s="1"/>
  <c r="L601" i="9"/>
  <c r="M601" i="9" s="1"/>
  <c r="L528" i="9"/>
  <c r="M528" i="9" s="1"/>
  <c r="L583" i="9"/>
  <c r="M583" i="9" s="1"/>
  <c r="L470" i="9"/>
  <c r="M470" i="9" s="1"/>
  <c r="L474" i="9"/>
  <c r="M474" i="9" s="1"/>
  <c r="L477" i="9"/>
  <c r="M477" i="9" s="1"/>
  <c r="L544" i="9"/>
  <c r="M544" i="9" s="1"/>
  <c r="L473" i="9"/>
  <c r="M473" i="9" s="1"/>
  <c r="L564" i="9"/>
  <c r="M564" i="9" s="1"/>
  <c r="L531" i="9"/>
  <c r="M531" i="9" s="1"/>
  <c r="L554" i="9"/>
  <c r="M554" i="9" s="1"/>
  <c r="L516" i="9"/>
  <c r="M516" i="9" s="1"/>
  <c r="L592" i="9"/>
  <c r="M592" i="9" s="1"/>
  <c r="L555" i="9"/>
  <c r="M555" i="9" s="1"/>
  <c r="L594" i="9"/>
  <c r="M594" i="9" s="1"/>
  <c r="L606" i="9"/>
  <c r="M606" i="9" s="1"/>
  <c r="L617" i="9"/>
  <c r="M617" i="9" s="1"/>
  <c r="L549" i="9"/>
  <c r="M549" i="9" s="1"/>
  <c r="L607" i="9"/>
  <c r="M607" i="9" s="1"/>
  <c r="L622" i="9"/>
  <c r="M622" i="9" s="1"/>
  <c r="L494" i="9"/>
  <c r="M494" i="9" s="1"/>
  <c r="L628" i="9"/>
  <c r="M628" i="9" s="1"/>
  <c r="L635" i="9"/>
  <c r="M635" i="9" s="1"/>
  <c r="L636" i="9"/>
  <c r="M636" i="9" s="1"/>
  <c r="L495" i="9"/>
  <c r="M495" i="9" s="1"/>
  <c r="L560" i="9"/>
  <c r="M560" i="9" s="1"/>
  <c r="L545" i="9"/>
  <c r="M545" i="9" s="1"/>
  <c r="L604" i="9"/>
  <c r="M604" i="9" s="1"/>
  <c r="L625" i="9"/>
  <c r="M625" i="9" s="1"/>
  <c r="L609" i="9"/>
  <c r="M609" i="9" s="1"/>
  <c r="L612" i="9"/>
  <c r="M612" i="9" s="1"/>
  <c r="L466" i="9"/>
  <c r="M466" i="9" s="1"/>
  <c r="L578" i="9"/>
  <c r="M578" i="9" s="1"/>
  <c r="L475" i="9"/>
  <c r="M475" i="9" s="1"/>
  <c r="L519" i="9"/>
  <c r="M519" i="9" s="1"/>
  <c r="L541" i="9"/>
  <c r="M541" i="9" s="1"/>
  <c r="L579" i="9"/>
  <c r="M579" i="9" s="1"/>
  <c r="L619" i="9"/>
  <c r="M619" i="9" s="1"/>
  <c r="L629" i="9"/>
  <c r="M629" i="9" s="1"/>
  <c r="L480" i="9"/>
  <c r="M480" i="9" s="1"/>
  <c r="L573" i="9"/>
  <c r="M573" i="9" s="1"/>
  <c r="L593" i="9"/>
  <c r="M593" i="9" s="1"/>
  <c r="L605" i="9"/>
  <c r="M605" i="9" s="1"/>
  <c r="L633" i="9"/>
  <c r="M633" i="9" s="1"/>
  <c r="L561" i="9"/>
  <c r="M561" i="9" s="1"/>
  <c r="L562" i="9"/>
  <c r="M562" i="9" s="1"/>
  <c r="L597" i="9"/>
  <c r="M597" i="9" s="1"/>
  <c r="L677" i="9"/>
  <c r="M677" i="9" s="1"/>
  <c r="L688" i="9"/>
  <c r="M688" i="9" s="1"/>
  <c r="L737" i="9"/>
  <c r="M737" i="9" s="1"/>
  <c r="L731" i="9"/>
  <c r="M731" i="9" s="1"/>
  <c r="L751" i="9"/>
  <c r="M751" i="9" s="1"/>
  <c r="L753" i="9"/>
  <c r="M753" i="9" s="1"/>
  <c r="L740" i="9"/>
  <c r="M740" i="9" s="1"/>
  <c r="L639" i="9"/>
  <c r="M639" i="9" s="1"/>
  <c r="L657" i="9"/>
  <c r="M657" i="9" s="1"/>
  <c r="L678" i="9"/>
  <c r="M678" i="9" s="1"/>
  <c r="L662" i="9"/>
  <c r="M662" i="9" s="1"/>
  <c r="L664" i="9"/>
  <c r="M664" i="9" s="1"/>
  <c r="L754" i="9"/>
  <c r="M754" i="9" s="1"/>
  <c r="L713" i="9"/>
  <c r="M713" i="9" s="1"/>
  <c r="L730" i="9"/>
  <c r="M730" i="9" s="1"/>
  <c r="L772" i="9"/>
  <c r="M772" i="9" s="1"/>
  <c r="L735" i="9"/>
  <c r="M735" i="9" s="1"/>
  <c r="L768" i="9"/>
  <c r="M768" i="9" s="1"/>
  <c r="L705" i="9"/>
  <c r="M705" i="9" s="1"/>
  <c r="L800" i="9"/>
  <c r="M800" i="9" s="1"/>
  <c r="L769" i="9"/>
  <c r="M769" i="9" s="1"/>
  <c r="L732" i="9"/>
  <c r="M732" i="9" s="1"/>
  <c r="L746" i="9"/>
  <c r="M746" i="9" s="1"/>
  <c r="L784" i="9"/>
  <c r="M784" i="9" s="1"/>
  <c r="L758" i="9"/>
  <c r="M758" i="9" s="1"/>
  <c r="L798" i="9"/>
  <c r="M798" i="9" s="1"/>
  <c r="L773" i="9"/>
  <c r="M773" i="9" s="1"/>
  <c r="L786" i="9"/>
  <c r="M786" i="9" s="1"/>
  <c r="L779" i="9"/>
  <c r="M779" i="9" s="1"/>
  <c r="L759" i="9"/>
  <c r="M759" i="9" s="1"/>
  <c r="L783" i="9"/>
  <c r="L781" i="9"/>
  <c r="M781" i="9" s="1"/>
  <c r="L799" i="9"/>
  <c r="M799" i="9" s="1"/>
  <c r="L780" i="9"/>
  <c r="M780" i="9" s="1"/>
  <c r="L671" i="9"/>
  <c r="M671" i="9" s="1"/>
  <c r="L701" i="9"/>
  <c r="M701" i="9" s="1"/>
  <c r="L706" i="9"/>
  <c r="M706" i="9" s="1"/>
  <c r="L755" i="9"/>
  <c r="M755" i="9" s="1"/>
  <c r="L767" i="9"/>
  <c r="M767" i="9" s="1"/>
  <c r="L795" i="9"/>
  <c r="M795" i="9" s="1"/>
  <c r="L797" i="9"/>
  <c r="M797" i="9" s="1"/>
  <c r="L733" i="9"/>
  <c r="M733" i="9" s="1"/>
  <c r="L756" i="9"/>
  <c r="M756" i="9" s="1"/>
  <c r="L791" i="9"/>
  <c r="M791" i="9" s="1"/>
  <c r="L796" i="9"/>
  <c r="M796" i="9" s="1"/>
  <c r="L789" i="9"/>
  <c r="M789" i="9" s="1"/>
  <c r="L676" i="9"/>
  <c r="M676" i="9" s="1"/>
  <c r="L776" i="9"/>
  <c r="M776" i="9" s="1"/>
  <c r="L719" i="9"/>
  <c r="M719" i="9" s="1"/>
  <c r="L777" i="9"/>
  <c r="M777" i="9" s="1"/>
  <c r="L764" i="9"/>
  <c r="M764" i="9" s="1"/>
  <c r="L792" i="9"/>
  <c r="M792" i="9" s="1"/>
  <c r="L774" i="9"/>
  <c r="M774" i="9" s="1"/>
  <c r="L658" i="9"/>
  <c r="M658" i="9" s="1"/>
  <c r="L785" i="9"/>
  <c r="M785" i="9" s="1"/>
  <c r="L748" i="9"/>
  <c r="M748" i="9" s="1"/>
  <c r="L790" i="9"/>
  <c r="M790" i="9" s="1"/>
  <c r="L794" i="9"/>
  <c r="M794" i="9" s="1"/>
  <c r="L1065" i="9"/>
  <c r="M1065" i="9" s="1"/>
  <c r="L1126" i="9"/>
  <c r="M1126" i="9" s="1"/>
  <c r="L1130" i="9"/>
  <c r="M1130" i="9" s="1"/>
  <c r="L1085" i="9"/>
  <c r="M1085" i="9" s="1"/>
  <c r="L1086" i="9"/>
  <c r="M1086" i="9" s="1"/>
  <c r="L1077" i="9"/>
  <c r="M1077" i="9" s="1"/>
  <c r="L993" i="9"/>
  <c r="M993" i="9" s="1"/>
  <c r="L1018" i="9"/>
  <c r="M1018" i="9" s="1"/>
  <c r="L946" i="9"/>
  <c r="M946" i="9" s="1"/>
  <c r="L1054" i="9"/>
  <c r="M1054" i="9" s="1"/>
  <c r="L1075" i="9"/>
  <c r="M1075" i="9" s="1"/>
  <c r="L1125" i="9"/>
  <c r="M1125" i="9" s="1"/>
  <c r="L1120" i="9"/>
  <c r="M1120" i="9" s="1"/>
  <c r="L812" i="9"/>
  <c r="M812" i="9" s="1"/>
  <c r="L863" i="9"/>
  <c r="M863" i="9" s="1"/>
  <c r="L832" i="9"/>
  <c r="M832" i="9" s="1"/>
  <c r="L847" i="9"/>
  <c r="M847" i="9" s="1"/>
  <c r="L848" i="9"/>
  <c r="M848" i="9" s="1"/>
  <c r="L867" i="9"/>
  <c r="M867" i="9" s="1"/>
  <c r="L860" i="9"/>
  <c r="M860" i="9" s="1"/>
  <c r="L891" i="9"/>
  <c r="M891" i="9" s="1"/>
  <c r="L908" i="9"/>
  <c r="M908" i="9" s="1"/>
  <c r="L901" i="9"/>
  <c r="M901" i="9" s="1"/>
  <c r="L905" i="9"/>
  <c r="M905" i="9" s="1"/>
  <c r="L963" i="9"/>
  <c r="M963" i="9" s="1"/>
  <c r="L914" i="9"/>
  <c r="M914" i="9" s="1"/>
  <c r="L868" i="9"/>
  <c r="M868" i="9" s="1"/>
  <c r="L978" i="9"/>
  <c r="M978" i="9" s="1"/>
  <c r="L933" i="9"/>
  <c r="M933" i="9" s="1"/>
  <c r="L947" i="9"/>
  <c r="M947" i="9" s="1"/>
  <c r="L1059" i="9"/>
  <c r="M1059" i="9" s="1"/>
  <c r="L1055" i="9"/>
  <c r="M1055" i="9" s="1"/>
  <c r="L1066" i="9"/>
  <c r="M1066" i="9" s="1"/>
  <c r="L1049" i="9"/>
  <c r="M1049" i="9" s="1"/>
  <c r="L1041" i="9"/>
  <c r="M1041" i="9" s="1"/>
  <c r="L1069" i="9"/>
  <c r="M1069" i="9" s="1"/>
  <c r="L979" i="9"/>
  <c r="M979" i="9" s="1"/>
  <c r="L1044" i="9"/>
  <c r="M1044" i="9" s="1"/>
  <c r="L1009" i="9"/>
  <c r="M1009" i="9" s="1"/>
  <c r="L1021" i="9"/>
  <c r="M1021" i="9" s="1"/>
  <c r="L1081" i="9"/>
  <c r="M1081" i="9" s="1"/>
  <c r="L1087" i="9"/>
  <c r="M1087" i="9" s="1"/>
  <c r="L1098" i="9"/>
  <c r="M1098" i="9" s="1"/>
  <c r="L1107" i="9"/>
  <c r="M1107" i="9" s="1"/>
  <c r="L1108" i="9"/>
  <c r="M1108" i="9" s="1"/>
  <c r="L902" i="9"/>
  <c r="M902" i="9" s="1"/>
  <c r="L1099" i="9"/>
  <c r="M1099" i="9" s="1"/>
  <c r="L1037" i="9"/>
  <c r="M1037" i="9" s="1"/>
  <c r="L1091" i="9"/>
  <c r="M1091" i="9" s="1"/>
  <c r="L1128" i="9"/>
  <c r="M1128" i="9" s="1"/>
  <c r="L1076" i="9"/>
  <c r="M1076" i="9" s="1"/>
  <c r="L1102" i="9"/>
  <c r="M1102" i="9" s="1"/>
  <c r="L1135" i="9"/>
  <c r="M1135" i="9" s="1"/>
  <c r="L1127" i="9"/>
  <c r="M1127" i="9" s="1"/>
  <c r="L926" i="9"/>
  <c r="M926" i="9" s="1"/>
  <c r="L1019" i="9"/>
  <c r="M1019" i="9" s="1"/>
  <c r="L959" i="9"/>
  <c r="M959" i="9" s="1"/>
  <c r="L1067" i="9"/>
  <c r="M1067" i="9" s="1"/>
  <c r="L864" i="9"/>
  <c r="M864" i="9" s="1"/>
  <c r="L853" i="9"/>
  <c r="M853" i="9" s="1"/>
  <c r="L955" i="9"/>
  <c r="M955" i="9" s="1"/>
  <c r="L1060" i="9"/>
  <c r="M1060" i="9" s="1"/>
  <c r="L1056" i="9"/>
  <c r="M1056" i="9" s="1"/>
  <c r="L1095" i="9"/>
  <c r="M1095" i="9" s="1"/>
  <c r="L837" i="9"/>
  <c r="M837" i="9" s="1"/>
  <c r="L1001" i="9"/>
  <c r="M1001" i="9" s="1"/>
  <c r="L1002" i="9"/>
  <c r="M1002" i="9" s="1"/>
  <c r="L1061" i="9"/>
  <c r="M1061" i="9" s="1"/>
  <c r="L1103" i="9"/>
  <c r="M1103" i="9" s="1"/>
  <c r="L1124" i="9"/>
  <c r="M1124" i="9" s="1"/>
  <c r="L842" i="9"/>
  <c r="M842" i="9" s="1"/>
  <c r="L984" i="9"/>
  <c r="M984" i="9" s="1"/>
  <c r="L1062" i="9"/>
  <c r="M1062" i="9" s="1"/>
  <c r="L804" i="9"/>
  <c r="M804" i="9" s="1"/>
  <c r="L843" i="9"/>
  <c r="M843" i="9" s="1"/>
  <c r="L944" i="9"/>
  <c r="M944" i="9" s="1"/>
  <c r="L1045" i="9"/>
  <c r="M1045" i="9" s="1"/>
  <c r="L1033" i="9"/>
  <c r="M1033" i="9" s="1"/>
  <c r="L1046" i="9"/>
  <c r="M1046" i="9" s="1"/>
  <c r="L1068" i="9"/>
  <c r="M1068" i="9" s="1"/>
  <c r="L1050" i="9"/>
  <c r="M1050" i="9" s="1"/>
  <c r="L973" i="9"/>
  <c r="M973" i="9" s="1"/>
  <c r="L1204" i="9"/>
  <c r="M1204" i="9" s="1"/>
  <c r="L1186" i="9"/>
  <c r="M1186" i="9" s="1"/>
  <c r="L1162" i="9"/>
  <c r="M1162" i="9" s="1"/>
  <c r="L1218" i="9"/>
  <c r="M1218" i="9" s="1"/>
  <c r="L1187" i="9"/>
  <c r="M1187" i="9" s="1"/>
  <c r="L1189" i="9"/>
  <c r="M1189" i="9" s="1"/>
  <c r="L1230" i="9"/>
  <c r="M1230" i="9" s="1"/>
  <c r="L1219" i="9"/>
  <c r="M1219" i="9" s="1"/>
  <c r="L1175" i="9"/>
  <c r="M1175" i="9" s="1"/>
  <c r="L1226" i="9"/>
  <c r="M1226" i="9" s="1"/>
  <c r="L1202" i="9"/>
  <c r="M1202" i="9" s="1"/>
  <c r="L1259" i="9"/>
  <c r="M1259" i="9" s="1"/>
  <c r="L1235" i="9"/>
  <c r="M1235" i="9" s="1"/>
  <c r="L1242" i="9"/>
  <c r="M1242" i="9" s="1"/>
  <c r="L1194" i="9"/>
  <c r="M1194" i="9" s="1"/>
  <c r="L1255" i="9"/>
  <c r="M1255" i="9" s="1"/>
  <c r="L1232" i="9"/>
  <c r="M1232" i="9" s="1"/>
  <c r="L1269" i="9"/>
  <c r="M1269" i="9" s="1"/>
  <c r="L1260" i="9"/>
  <c r="M1260" i="9" s="1"/>
  <c r="L1237" i="9"/>
  <c r="M1237" i="9" s="1"/>
  <c r="L1256" i="9"/>
  <c r="M1256" i="9" s="1"/>
  <c r="L1271" i="9"/>
  <c r="M1271" i="9" s="1"/>
  <c r="L1270" i="9"/>
  <c r="M1270" i="9" s="1"/>
  <c r="L1266" i="9"/>
  <c r="M1266" i="9" s="1"/>
  <c r="L1190" i="9"/>
  <c r="M1190" i="9" s="1"/>
  <c r="L1263" i="9"/>
  <c r="M1263" i="9" s="1"/>
  <c r="L1236" i="9"/>
  <c r="M1236" i="9" s="1"/>
  <c r="L1238" i="9"/>
  <c r="M1238" i="9" s="1"/>
  <c r="L1250" i="9"/>
  <c r="M1250" i="9" s="1"/>
  <c r="L1264" i="9"/>
  <c r="M1264" i="9" s="1"/>
  <c r="L1199" i="9"/>
  <c r="M1199" i="9" s="1"/>
  <c r="L1200" i="9"/>
  <c r="M1200" i="9" s="1"/>
  <c r="L1201" i="9"/>
  <c r="M1201" i="9" s="1"/>
  <c r="L1261" i="9"/>
  <c r="L1176" i="9"/>
  <c r="M1176" i="9" s="1"/>
  <c r="L1227" i="9"/>
  <c r="L1267" i="9"/>
  <c r="M1267" i="9" s="1"/>
  <c r="L1253" i="9"/>
  <c r="M1253" i="9" s="1"/>
  <c r="L1205" i="9"/>
  <c r="M1205" i="9" s="1"/>
  <c r="L1251" i="9"/>
  <c r="M1251" i="9" s="1"/>
  <c r="L1249" i="9"/>
  <c r="M1249" i="9" s="1"/>
  <c r="L1265" i="9"/>
  <c r="M1265" i="9" s="1"/>
  <c r="L1136" i="9"/>
  <c r="M1136" i="9" s="1"/>
  <c r="L1191" i="9"/>
  <c r="M1191" i="9" s="1"/>
  <c r="L1188" i="9"/>
  <c r="M1188" i="9" s="1"/>
  <c r="L1411" i="9"/>
  <c r="L1274" i="9"/>
  <c r="L1283" i="9"/>
  <c r="L1285" i="9"/>
  <c r="L1315" i="9"/>
  <c r="L1319" i="9"/>
  <c r="L1367" i="9"/>
  <c r="L1366" i="9"/>
  <c r="M1366" i="9" s="1"/>
  <c r="L1392" i="9"/>
  <c r="L1382" i="9"/>
  <c r="L1379" i="9"/>
  <c r="M1379" i="9" s="1"/>
  <c r="L1398" i="9"/>
  <c r="L1395" i="9"/>
  <c r="L1404" i="9"/>
  <c r="L1399" i="9"/>
  <c r="L1385" i="9"/>
  <c r="L1402" i="9"/>
  <c r="L1389" i="9"/>
  <c r="L1413" i="9"/>
  <c r="L1403" i="9"/>
  <c r="L1280" i="9"/>
  <c r="M1280" i="9" s="1"/>
  <c r="L1297" i="9"/>
  <c r="L1333" i="9"/>
  <c r="L1386" i="9"/>
  <c r="L1343" i="9"/>
  <c r="M1343" i="9" s="1"/>
  <c r="L1360" i="9"/>
  <c r="M1360" i="9" s="1"/>
  <c r="L1300" i="9"/>
  <c r="L1321" i="9"/>
  <c r="L1405" i="9"/>
  <c r="L1415" i="9"/>
  <c r="L1400" i="9"/>
  <c r="L1286" i="9"/>
  <c r="L1344" i="9"/>
  <c r="L1376" i="9"/>
  <c r="M1376" i="9" s="1"/>
  <c r="L1396" i="9"/>
  <c r="L1390" i="9"/>
  <c r="L1410" i="9"/>
  <c r="L1409" i="9"/>
  <c r="L1375" i="9"/>
  <c r="M1375" i="9" s="1"/>
  <c r="L1369" i="9"/>
  <c r="L440" i="9"/>
  <c r="M440" i="9" s="1"/>
  <c r="L441" i="9"/>
  <c r="M441" i="9" s="1"/>
  <c r="L446" i="9"/>
  <c r="M446" i="9" s="1"/>
  <c r="L448" i="9"/>
  <c r="M448" i="9" s="1"/>
  <c r="L39" i="9"/>
  <c r="M39" i="9" s="1"/>
  <c r="L479" i="9"/>
  <c r="M479" i="9" s="1"/>
  <c r="L81" i="9"/>
  <c r="M81" i="9" s="1"/>
  <c r="L86" i="9"/>
  <c r="M86" i="9" s="1"/>
  <c r="L87" i="9"/>
  <c r="M87" i="9" s="1"/>
  <c r="L827" i="9"/>
  <c r="M827" i="9" s="1"/>
  <c r="L90" i="9"/>
  <c r="M90" i="9" s="1"/>
  <c r="L500" i="9"/>
  <c r="M500" i="9" s="1"/>
  <c r="L501" i="9"/>
  <c r="M501" i="9" s="1"/>
  <c r="L334" i="9"/>
  <c r="M334" i="9" s="1"/>
  <c r="L838" i="9"/>
  <c r="M838" i="9" s="1"/>
  <c r="L1290" i="9"/>
  <c r="M1290" i="9" s="1"/>
  <c r="L101" i="9"/>
  <c r="M101" i="9" s="1"/>
  <c r="L102" i="9"/>
  <c r="M102" i="9" s="1"/>
  <c r="L1292" i="9"/>
  <c r="M1292" i="9" s="1"/>
  <c r="L854" i="9"/>
  <c r="M854" i="9" s="1"/>
  <c r="L110" i="9"/>
  <c r="M110" i="9" s="1"/>
  <c r="L114" i="9"/>
  <c r="M114" i="9" s="1"/>
  <c r="L128" i="9"/>
  <c r="M128" i="9" s="1"/>
  <c r="L523" i="9"/>
  <c r="M523" i="9" s="1"/>
  <c r="L873" i="9"/>
  <c r="M873" i="9" s="1"/>
  <c r="L365" i="9"/>
  <c r="M365" i="9" s="1"/>
  <c r="L893" i="9"/>
  <c r="M893" i="9" s="1"/>
  <c r="L894" i="9"/>
  <c r="M894" i="9" s="1"/>
  <c r="L911" i="9"/>
  <c r="M911" i="9" s="1"/>
  <c r="L381" i="9"/>
  <c r="M381" i="9" s="1"/>
  <c r="L552" i="9"/>
  <c r="M552" i="9" s="1"/>
  <c r="L915" i="9"/>
  <c r="M915" i="9" s="1"/>
  <c r="L920" i="9"/>
  <c r="M920" i="9" s="1"/>
  <c r="L565" i="9"/>
  <c r="M565" i="9" s="1"/>
  <c r="L1361" i="9"/>
  <c r="M1361" i="9" s="1"/>
  <c r="L749" i="9"/>
  <c r="M749" i="9" s="1"/>
  <c r="L1178" i="9"/>
  <c r="M1178" i="9" s="1"/>
  <c r="L584" i="9"/>
  <c r="M584" i="9" s="1"/>
  <c r="L964" i="9"/>
  <c r="M964" i="9" s="1"/>
  <c r="L965" i="9"/>
  <c r="M965" i="9" s="1"/>
  <c r="L590" i="9"/>
  <c r="M590" i="9" s="1"/>
  <c r="L985" i="9"/>
  <c r="M985" i="9" s="1"/>
  <c r="L986" i="9"/>
  <c r="M986" i="9" s="1"/>
  <c r="L770" i="9"/>
  <c r="M770" i="9" s="1"/>
  <c r="L1010" i="9"/>
  <c r="M1010" i="9" s="1"/>
  <c r="L217" i="9"/>
  <c r="M217" i="9" s="1"/>
  <c r="L1042" i="9"/>
  <c r="M1042" i="9" s="1"/>
  <c r="L237" i="9"/>
  <c r="M237" i="9" s="1"/>
  <c r="L1231" i="9"/>
  <c r="M1231" i="9" s="1"/>
  <c r="L1121" i="9"/>
  <c r="M1121" i="9" s="1"/>
  <c r="L802" i="9"/>
  <c r="M802" i="9" s="1"/>
  <c r="L803" i="9"/>
  <c r="M803" i="9" s="1"/>
  <c r="L1416" i="9"/>
  <c r="M1416" i="9" s="1"/>
  <c r="L1600" i="9"/>
  <c r="M1600" i="9" s="1"/>
  <c r="L1467" i="9"/>
  <c r="M1467" i="9" s="1"/>
  <c r="L1515" i="9"/>
  <c r="M1515" i="9" s="1"/>
  <c r="L1566" i="9"/>
  <c r="M1566" i="9" s="1"/>
  <c r="L1576" i="9"/>
  <c r="M1576" i="9" s="1"/>
  <c r="L1623" i="9"/>
  <c r="M1623" i="9" s="1"/>
  <c r="L1552" i="9"/>
  <c r="M1552" i="9" s="1"/>
  <c r="L1497" i="9"/>
  <c r="M1497" i="9" s="1"/>
  <c r="L1628" i="9"/>
  <c r="M1628" i="9" s="1"/>
  <c r="L1639" i="9"/>
  <c r="M1639" i="9" s="1"/>
  <c r="L1567" i="9"/>
  <c r="M1567" i="9" s="1"/>
  <c r="L1571" i="9"/>
  <c r="M1571" i="9" s="1"/>
  <c r="L1590" i="9"/>
  <c r="M1590" i="9" s="1"/>
  <c r="L1609" i="9"/>
  <c r="M1609" i="9" s="1"/>
  <c r="L1563" i="9"/>
  <c r="M1563" i="9" s="1"/>
  <c r="L1605" i="9"/>
  <c r="M1605" i="9" s="1"/>
  <c r="L1624" i="9"/>
  <c r="M1624" i="9" s="1"/>
  <c r="L1659" i="9"/>
  <c r="M1659" i="9" s="1"/>
  <c r="L1673" i="9"/>
  <c r="M1673" i="9" s="1"/>
  <c r="L1636" i="9"/>
  <c r="M1636" i="9" s="1"/>
  <c r="L1492" i="9"/>
  <c r="M1492" i="9" s="1"/>
  <c r="L1890" i="9"/>
  <c r="M1890" i="9" s="1"/>
  <c r="L1789" i="9"/>
  <c r="M1789" i="9" s="1"/>
  <c r="L1833" i="9"/>
  <c r="M1833" i="9" s="1"/>
  <c r="L1852" i="9"/>
  <c r="M1852" i="9" s="1"/>
  <c r="L1803" i="9"/>
  <c r="M1803" i="9" s="1"/>
  <c r="L1937" i="9"/>
  <c r="M1937" i="9" s="1"/>
  <c r="L1815" i="9"/>
  <c r="M1815" i="9" s="1"/>
  <c r="L1853" i="9"/>
  <c r="M1853" i="9" s="1"/>
  <c r="L1931" i="9"/>
  <c r="M1931" i="9" s="1"/>
  <c r="L1938" i="9"/>
  <c r="M1938" i="9" s="1"/>
  <c r="L1865" i="9"/>
  <c r="M1865" i="9" s="1"/>
  <c r="L1922" i="9"/>
  <c r="M1922" i="9" s="1"/>
  <c r="L1846" i="9"/>
  <c r="M1846" i="9" s="1"/>
  <c r="L1910" i="9"/>
  <c r="M1910" i="9" s="1"/>
  <c r="L1960" i="9"/>
  <c r="M1960" i="9" s="1"/>
  <c r="L1844" i="9"/>
  <c r="M1844" i="9" s="1"/>
  <c r="L1916" i="9"/>
  <c r="M1916" i="9" s="1"/>
  <c r="L1971" i="9"/>
  <c r="M1971" i="9" s="1"/>
  <c r="L1934" i="9"/>
  <c r="M1934" i="9" s="1"/>
  <c r="L1932" i="9"/>
  <c r="M1932" i="9" s="1"/>
  <c r="L1891" i="9"/>
  <c r="M1891" i="9" s="1"/>
  <c r="L1977" i="9"/>
  <c r="M1977" i="9" s="1"/>
  <c r="L2162" i="9"/>
  <c r="M2162" i="9" s="1"/>
  <c r="L2023" i="9"/>
  <c r="M2023" i="9" s="1"/>
  <c r="L2163" i="9"/>
  <c r="M2163" i="9" s="1"/>
  <c r="L2164" i="9"/>
  <c r="M2164" i="9" s="1"/>
  <c r="L2152" i="9"/>
  <c r="M2152" i="9" s="1"/>
  <c r="L2125" i="9"/>
  <c r="M2125" i="9" s="1"/>
  <c r="L2094" i="9"/>
  <c r="M2094" i="9" s="1"/>
  <c r="L2180" i="9"/>
  <c r="M2180" i="9" s="1"/>
  <c r="L2120" i="9"/>
  <c r="M2120" i="9" s="1"/>
  <c r="L2126" i="9"/>
  <c r="M2126" i="9" s="1"/>
  <c r="L2170" i="9"/>
  <c r="M2170" i="9" s="1"/>
  <c r="L2091" i="9"/>
  <c r="M2091" i="9" s="1"/>
  <c r="L2141" i="9"/>
  <c r="M2141" i="9" s="1"/>
  <c r="L2195" i="9"/>
  <c r="M2195" i="9" s="1"/>
  <c r="L2118" i="9"/>
  <c r="M2118" i="9" s="1"/>
  <c r="L2145" i="9"/>
  <c r="M2145" i="9" s="1"/>
  <c r="L2086" i="9"/>
  <c r="M2086" i="9" s="1"/>
  <c r="L2165" i="9"/>
  <c r="M2165" i="9" s="1"/>
  <c r="L2077" i="9"/>
  <c r="M2077" i="9" s="1"/>
  <c r="L2142" i="9"/>
  <c r="M2142" i="9" s="1"/>
  <c r="L214" i="9"/>
  <c r="M214" i="9" s="1"/>
  <c r="L225" i="9"/>
  <c r="M225" i="9" s="1"/>
  <c r="L198" i="9"/>
  <c r="M198" i="9" s="1"/>
  <c r="L274" i="9"/>
  <c r="M274" i="9" s="1"/>
  <c r="L184" i="9"/>
  <c r="M184" i="9" s="1"/>
  <c r="L189" i="9"/>
  <c r="M189" i="9" s="1"/>
  <c r="L246" i="9"/>
  <c r="M246" i="9" s="1"/>
  <c r="L148" i="9"/>
  <c r="M148" i="9" s="1"/>
  <c r="L133" i="9"/>
  <c r="M133" i="9" s="1"/>
  <c r="L199" i="9"/>
  <c r="M199" i="9" s="1"/>
  <c r="L205" i="9"/>
  <c r="M205" i="9" s="1"/>
  <c r="L264" i="9"/>
  <c r="M264" i="9" s="1"/>
  <c r="L241" i="9"/>
  <c r="M241" i="9" s="1"/>
  <c r="L41" i="9"/>
  <c r="M41" i="9" s="1"/>
  <c r="L130" i="9"/>
  <c r="M130" i="9" s="1"/>
  <c r="L247" i="9"/>
  <c r="M247" i="9" s="1"/>
  <c r="L152" i="9"/>
  <c r="M152" i="9" s="1"/>
  <c r="L249" i="9"/>
  <c r="M249" i="9" s="1"/>
  <c r="L281" i="9"/>
  <c r="M281" i="9" s="1"/>
  <c r="L275" i="9"/>
  <c r="M275" i="9" s="1"/>
  <c r="L271" i="9"/>
  <c r="M271" i="9" s="1"/>
  <c r="L242" i="9"/>
  <c r="M242" i="9" s="1"/>
  <c r="L306" i="9"/>
  <c r="M306" i="9" s="1"/>
  <c r="L414" i="9"/>
  <c r="M414" i="9" s="1"/>
  <c r="L426" i="9"/>
  <c r="M426" i="9" s="1"/>
  <c r="L327" i="9"/>
  <c r="M327" i="9" s="1"/>
  <c r="L360" i="9"/>
  <c r="M360" i="9" s="1"/>
  <c r="L429" i="9"/>
  <c r="M429" i="9" s="1"/>
  <c r="L416" i="9"/>
  <c r="M416" i="9" s="1"/>
  <c r="L379" i="9"/>
  <c r="M379" i="9" s="1"/>
  <c r="L387" i="9"/>
  <c r="M387" i="9" s="1"/>
  <c r="L422" i="9"/>
  <c r="M422" i="9" s="1"/>
  <c r="L400" i="9"/>
  <c r="M400" i="9" s="1"/>
  <c r="L396" i="9"/>
  <c r="M396" i="9" s="1"/>
  <c r="L517" i="9"/>
  <c r="M517" i="9" s="1"/>
  <c r="L499" i="9"/>
  <c r="M499" i="9" s="1"/>
  <c r="L550" i="9"/>
  <c r="M550" i="9" s="1"/>
  <c r="L610" i="9"/>
  <c r="M610" i="9" s="1"/>
  <c r="L525" i="9"/>
  <c r="M525" i="9" s="1"/>
  <c r="L618" i="9"/>
  <c r="M618" i="9" s="1"/>
  <c r="L537" i="9"/>
  <c r="M537" i="9" s="1"/>
  <c r="L449" i="9"/>
  <c r="M449" i="9" s="1"/>
  <c r="L529" i="9"/>
  <c r="M529" i="9" s="1"/>
  <c r="L538" i="9"/>
  <c r="M538" i="9" s="1"/>
  <c r="L620" i="9"/>
  <c r="M620" i="9" s="1"/>
  <c r="L771" i="9"/>
  <c r="M771" i="9" s="1"/>
  <c r="L750" i="9"/>
  <c r="M750" i="9" s="1"/>
  <c r="L712" i="9"/>
  <c r="M712" i="9" s="1"/>
  <c r="L778" i="9"/>
  <c r="M778" i="9" s="1"/>
  <c r="L686" i="9"/>
  <c r="M686" i="9" s="1"/>
  <c r="L714" i="9"/>
  <c r="M714" i="9" s="1"/>
  <c r="L654" i="9"/>
  <c r="M654" i="9" s="1"/>
  <c r="L679" i="9"/>
  <c r="M679" i="9" s="1"/>
  <c r="L693" i="9"/>
  <c r="M693" i="9" s="1"/>
  <c r="L702" i="9"/>
  <c r="M702" i="9" s="1"/>
  <c r="L1043" i="9"/>
  <c r="M1043" i="9" s="1"/>
  <c r="L927" i="9"/>
  <c r="M927" i="9" s="1"/>
  <c r="L956" i="9"/>
  <c r="M956" i="9" s="1"/>
  <c r="L814" i="9"/>
  <c r="M814" i="9" s="1"/>
  <c r="L1022" i="9"/>
  <c r="M1022" i="9" s="1"/>
  <c r="L844" i="9"/>
  <c r="M844" i="9" s="1"/>
  <c r="L1063" i="9"/>
  <c r="M1063" i="9" s="1"/>
  <c r="L1064" i="9"/>
  <c r="M1064" i="9" s="1"/>
  <c r="L935" i="9"/>
  <c r="M935" i="9" s="1"/>
  <c r="L938" i="9"/>
  <c r="M938" i="9" s="1"/>
  <c r="L1051" i="9"/>
  <c r="M1051" i="9" s="1"/>
  <c r="L1014" i="9"/>
  <c r="M1014" i="9" s="1"/>
  <c r="L1020" i="9"/>
  <c r="M1020" i="9" s="1"/>
  <c r="L1038" i="9"/>
  <c r="M1038" i="9" s="1"/>
  <c r="L1092" i="9"/>
  <c r="M1092" i="9" s="1"/>
  <c r="L1003" i="9"/>
  <c r="M1003" i="9" s="1"/>
  <c r="L884" i="9"/>
  <c r="M884" i="9" s="1"/>
  <c r="L921" i="9"/>
  <c r="M921" i="9" s="1"/>
  <c r="L960" i="9"/>
  <c r="M960" i="9" s="1"/>
  <c r="L1023" i="9"/>
  <c r="M1023" i="9" s="1"/>
  <c r="L1073" i="9"/>
  <c r="M1073" i="9" s="1"/>
  <c r="L1078" i="9"/>
  <c r="M1078" i="9" s="1"/>
  <c r="L1113" i="9"/>
  <c r="M1113" i="9" s="1"/>
  <c r="L939" i="9"/>
  <c r="M939" i="9" s="1"/>
  <c r="L1029" i="9"/>
  <c r="M1029" i="9" s="1"/>
  <c r="L1034" i="9"/>
  <c r="M1034" i="9" s="1"/>
  <c r="L948" i="9"/>
  <c r="M948" i="9" s="1"/>
  <c r="L1047" i="9"/>
  <c r="M1047" i="9" s="1"/>
  <c r="L1030" i="9"/>
  <c r="M1030" i="9" s="1"/>
  <c r="L966" i="9"/>
  <c r="M966" i="9" s="1"/>
  <c r="L817" i="9"/>
  <c r="M817" i="9" s="1"/>
  <c r="L1039" i="9"/>
  <c r="M1039" i="9" s="1"/>
  <c r="L823" i="9"/>
  <c r="M823" i="9" s="1"/>
  <c r="L1031" i="9"/>
  <c r="M1031" i="9" s="1"/>
  <c r="L1024" i="9"/>
  <c r="M1024" i="9" s="1"/>
  <c r="L1088" i="9"/>
  <c r="M1088" i="9" s="1"/>
  <c r="L1104" i="9"/>
  <c r="M1104" i="9" s="1"/>
  <c r="L1207" i="9"/>
  <c r="M1207" i="9" s="1"/>
  <c r="L1137" i="9"/>
  <c r="M1137" i="9" s="1"/>
  <c r="L1169" i="9"/>
  <c r="M1169" i="9" s="1"/>
  <c r="L1228" i="9"/>
  <c r="M1228" i="9" s="1"/>
  <c r="L1221" i="9"/>
  <c r="M1221" i="9" s="1"/>
  <c r="L1168" i="9"/>
  <c r="M1168" i="9" s="1"/>
  <c r="L1179" i="9"/>
  <c r="M1179" i="9" s="1"/>
  <c r="L1163" i="9"/>
  <c r="M1163" i="9" s="1"/>
  <c r="L1243" i="9"/>
  <c r="M1243" i="9" s="1"/>
  <c r="L1141" i="9"/>
  <c r="M1141" i="9" s="1"/>
  <c r="L1229" i="9"/>
  <c r="M1229" i="9" s="1"/>
  <c r="L1222" i="9"/>
  <c r="M1222" i="9" s="1"/>
  <c r="L1220" i="9"/>
  <c r="M1220" i="9" s="1"/>
  <c r="L1171" i="9"/>
  <c r="M1171" i="9" s="1"/>
  <c r="L1373" i="9"/>
  <c r="M1373" i="9" s="1"/>
  <c r="L1326" i="9"/>
  <c r="M1326" i="9" s="1"/>
  <c r="L1287" i="9"/>
  <c r="M1287" i="9" s="1"/>
  <c r="L1322" i="9"/>
  <c r="M1322" i="9" s="1"/>
  <c r="L1275" i="9"/>
  <c r="M1275" i="9" s="1"/>
  <c r="L1276" i="9"/>
  <c r="M1276" i="9" s="1"/>
  <c r="L1357" i="9"/>
  <c r="M1357" i="9" s="1"/>
  <c r="L1293" i="9"/>
  <c r="M1293" i="9" s="1"/>
  <c r="L1316" i="9"/>
  <c r="M1316" i="9" s="1"/>
  <c r="L1317" i="9"/>
  <c r="M1317" i="9" s="1"/>
  <c r="L1304" i="9"/>
  <c r="M1304" i="9" s="1"/>
  <c r="L1306" i="9"/>
  <c r="M1306" i="9" s="1"/>
  <c r="L1418" i="9"/>
  <c r="M1418" i="9" s="1"/>
  <c r="H60" i="13" l="1"/>
  <c r="A1617" i="9"/>
  <c r="A1612" i="9"/>
  <c r="A1470" i="9"/>
  <c r="A1671" i="9"/>
  <c r="A1632" i="9"/>
  <c r="A1644" i="9"/>
  <c r="A1513" i="9"/>
  <c r="A1806" i="9"/>
  <c r="A1901" i="9"/>
  <c r="A1811" i="9"/>
  <c r="A1969" i="9"/>
  <c r="A1962" i="9"/>
  <c r="A2149" i="9"/>
  <c r="A2097" i="9"/>
  <c r="A2150" i="9"/>
  <c r="A2168" i="9"/>
  <c r="A2191" i="9"/>
  <c r="A2187" i="9"/>
  <c r="A2194" i="9"/>
  <c r="A2056" i="9"/>
  <c r="A2169" i="9"/>
  <c r="A1514" i="9"/>
  <c r="A1580" i="9"/>
  <c r="A1462" i="9"/>
  <c r="A1487" i="9"/>
  <c r="A1532" i="9"/>
  <c r="A1533" i="9"/>
  <c r="A1593" i="9"/>
  <c r="A1488" i="9"/>
  <c r="A1526" i="9"/>
  <c r="A1569" i="9"/>
  <c r="A1588" i="9"/>
  <c r="A1737" i="9"/>
  <c r="A1970" i="9"/>
  <c r="A1762" i="9"/>
  <c r="A1715" i="9"/>
  <c r="A1831" i="9"/>
  <c r="A1838" i="9"/>
  <c r="A1777" i="9"/>
  <c r="A1829" i="9"/>
  <c r="A1812" i="9"/>
  <c r="A1791" i="9"/>
  <c r="A1933" i="9"/>
  <c r="A1845" i="9"/>
  <c r="A1839" i="9"/>
  <c r="A1884" i="9"/>
  <c r="A1792" i="9"/>
  <c r="A1928" i="9"/>
  <c r="A1822" i="9"/>
  <c r="A1906" i="9"/>
  <c r="A1966" i="9"/>
  <c r="A1835" i="9"/>
  <c r="A1919" i="9"/>
  <c r="A1880" i="9"/>
  <c r="A1867" i="9"/>
  <c r="A1898" i="9"/>
  <c r="A1902" i="9"/>
  <c r="A1876" i="9"/>
  <c r="A1868" i="9"/>
  <c r="A1885" i="9"/>
  <c r="A1929" i="9"/>
  <c r="A1963" i="9"/>
  <c r="A1983" i="9"/>
  <c r="A2018" i="9"/>
  <c r="A2083" i="9"/>
  <c r="A2030" i="9"/>
  <c r="A2110" i="9"/>
  <c r="A2092" i="9"/>
  <c r="A2057" i="9"/>
  <c r="A2037" i="9"/>
  <c r="A2113" i="9"/>
  <c r="A2096" i="9"/>
  <c r="A2130" i="9"/>
  <c r="A2069" i="9"/>
  <c r="A2127" i="9"/>
  <c r="A2121" i="9"/>
  <c r="A2043" i="9"/>
  <c r="A2071" i="9"/>
  <c r="A2114" i="9"/>
  <c r="A2133" i="9"/>
  <c r="A1695" i="9"/>
  <c r="A1699" i="9"/>
  <c r="A1676" i="9"/>
  <c r="A1681" i="9"/>
  <c r="A1633" i="9"/>
  <c r="A1732" i="9"/>
  <c r="A1765" i="9"/>
  <c r="A1823" i="9"/>
  <c r="A1796" i="9"/>
  <c r="A1992" i="9"/>
  <c r="A2044" i="9"/>
  <c r="A2058" i="9"/>
  <c r="A2122" i="9"/>
  <c r="A1417" i="9"/>
  <c r="A1419" i="9"/>
  <c r="A1437" i="9"/>
  <c r="A1430" i="9"/>
  <c r="A1431" i="9"/>
  <c r="A1423" i="9"/>
  <c r="A1448" i="9"/>
  <c r="A1443" i="9"/>
  <c r="A1453" i="9"/>
  <c r="A1441" i="9"/>
  <c r="A1428" i="9"/>
  <c r="A1460" i="9"/>
  <c r="A1452" i="9"/>
  <c r="A1444" i="9"/>
  <c r="A1463" i="9"/>
  <c r="A1489" i="9"/>
  <c r="A1493" i="9"/>
  <c r="A1449" i="9"/>
  <c r="A1490" i="9"/>
  <c r="A1473" i="9"/>
  <c r="A1471" i="9"/>
  <c r="A1503" i="9"/>
  <c r="A1464" i="9"/>
  <c r="A1509" i="9"/>
  <c r="A1439" i="9"/>
  <c r="A1491" i="9"/>
  <c r="A1517" i="9"/>
  <c r="A1461" i="9"/>
  <c r="A1521" i="9"/>
  <c r="A1537" i="9"/>
  <c r="A1507" i="9"/>
  <c r="A1559" i="9"/>
  <c r="A1538" i="9"/>
  <c r="A1504" i="9"/>
  <c r="A1542" i="9"/>
  <c r="A1522" i="9"/>
  <c r="A1581" i="9"/>
  <c r="A1718" i="9"/>
  <c r="A1720" i="9"/>
  <c r="A1721" i="9"/>
  <c r="A1730" i="9"/>
  <c r="A1713" i="9"/>
  <c r="A1711" i="9"/>
  <c r="A1751" i="9"/>
  <c r="A1710" i="9"/>
  <c r="A1733" i="9"/>
  <c r="A1728" i="9"/>
  <c r="A1738" i="9"/>
  <c r="A1731" i="9"/>
  <c r="A1773" i="9"/>
  <c r="A1746" i="9"/>
  <c r="A1739" i="9"/>
  <c r="A1723" i="9"/>
  <c r="A1771" i="9"/>
  <c r="A1741" i="9"/>
  <c r="A1783" i="9"/>
  <c r="A1972" i="9"/>
  <c r="A1973" i="9"/>
  <c r="A1978" i="9"/>
  <c r="A1986" i="9"/>
  <c r="A1994" i="9"/>
  <c r="A1988" i="9"/>
  <c r="A1999" i="9"/>
  <c r="A1974" i="9"/>
  <c r="A2021" i="9"/>
  <c r="A2016" i="9"/>
  <c r="A1995" i="9"/>
  <c r="A2002" i="9"/>
  <c r="A2025" i="9"/>
  <c r="A2026" i="9"/>
  <c r="A2027" i="9"/>
  <c r="A2012" i="9"/>
  <c r="A2074" i="9"/>
  <c r="A1989" i="9"/>
  <c r="A1459" i="9"/>
  <c r="A1424" i="9"/>
  <c r="A1510" i="9"/>
  <c r="A1454" i="9"/>
  <c r="A1634" i="9"/>
  <c r="A1433" i="9"/>
  <c r="A1539" i="9"/>
  <c r="A1465" i="9"/>
  <c r="A1573" i="9"/>
  <c r="A1556" i="9"/>
  <c r="A1544" i="9"/>
  <c r="A1635" i="9"/>
  <c r="A1582" i="9"/>
  <c r="A1574" i="9"/>
  <c r="A1518" i="9"/>
  <c r="A1607" i="9"/>
  <c r="A1675" i="9"/>
  <c r="A1618" i="9"/>
  <c r="A1519" i="9"/>
  <c r="A1570" i="9"/>
  <c r="A1547" i="9"/>
  <c r="A1627" i="9"/>
  <c r="A1575" i="9"/>
  <c r="A1602" i="9"/>
  <c r="A1511" i="9"/>
  <c r="A1620" i="9"/>
  <c r="A1621" i="9"/>
  <c r="A1688" i="9"/>
  <c r="A1657" i="9"/>
  <c r="A1642" i="9"/>
  <c r="A1669" i="9"/>
  <c r="A1658" i="9"/>
  <c r="A1670" i="9"/>
  <c r="A1661" i="9"/>
  <c r="A1651" i="9"/>
  <c r="A1666" i="9"/>
  <c r="A1686" i="9"/>
  <c r="A1687" i="9"/>
  <c r="A1724" i="9"/>
  <c r="A1727" i="9"/>
  <c r="A1725" i="9"/>
  <c r="A1784" i="9"/>
  <c r="A1775" i="9"/>
  <c r="A1818" i="9"/>
  <c r="A1903" i="9"/>
  <c r="A1881" i="9"/>
  <c r="A1947" i="9"/>
  <c r="A1948" i="9"/>
  <c r="A1778" i="9"/>
  <c r="A1935" i="9"/>
  <c r="A1830" i="9"/>
  <c r="A1886" i="9"/>
  <c r="A1907" i="9"/>
  <c r="A1920" i="9"/>
  <c r="A1836" i="9"/>
  <c r="A1953" i="9"/>
  <c r="A1959" i="9"/>
  <c r="A1943" i="9"/>
  <c r="A1921" i="9"/>
  <c r="A1893" i="9"/>
  <c r="A1957" i="9"/>
  <c r="A1915" i="9"/>
  <c r="A1925" i="9"/>
  <c r="A1840" i="9"/>
  <c r="A2072" i="9"/>
  <c r="A1975" i="9"/>
  <c r="A2084" i="9"/>
  <c r="A2007" i="9"/>
  <c r="A2064" i="9"/>
  <c r="A2014" i="9"/>
  <c r="A2123" i="9"/>
  <c r="A2003" i="9"/>
  <c r="A2006" i="9"/>
  <c r="A2059" i="9"/>
  <c r="A2049" i="9"/>
  <c r="A2134" i="9"/>
  <c r="A2103" i="9"/>
  <c r="A2107" i="9"/>
  <c r="A2047" i="9"/>
  <c r="A2197" i="9"/>
  <c r="A788" i="9"/>
  <c r="A1696" i="9"/>
  <c r="A1700" i="9"/>
  <c r="A1680" i="9"/>
  <c r="A2138" i="9"/>
  <c r="A1520" i="9"/>
  <c r="A1450" i="9"/>
  <c r="A1523" i="9"/>
  <c r="A1421" i="9"/>
  <c r="A1479" i="9"/>
  <c r="A1477" i="9"/>
  <c r="A1505" i="9"/>
  <c r="A1603" i="9"/>
  <c r="A1512" i="9"/>
  <c r="A1682" i="9"/>
  <c r="A1466" i="9"/>
  <c r="A1560" i="9"/>
  <c r="A1677" i="9"/>
  <c r="A1484" i="9"/>
  <c r="A1534" i="9"/>
  <c r="A1540" i="9"/>
  <c r="A1645" i="9"/>
  <c r="A1827" i="9"/>
  <c r="A1787" i="9"/>
  <c r="A1807" i="9"/>
  <c r="A1819" i="9"/>
  <c r="A1766" i="9"/>
  <c r="A1781" i="9"/>
  <c r="A1742" i="9"/>
  <c r="A1704" i="9"/>
  <c r="A1824" i="9"/>
  <c r="A1772" i="9"/>
  <c r="A1904" i="9"/>
  <c r="A1899" i="9"/>
  <c r="A1869" i="9"/>
  <c r="A1758" i="9"/>
  <c r="A1426" i="9"/>
  <c r="A1445" i="9"/>
  <c r="A1442" i="9"/>
  <c r="A1434" i="9"/>
  <c r="A1455" i="9"/>
  <c r="A1435" i="9"/>
  <c r="A1468" i="9"/>
  <c r="A1469" i="9"/>
  <c r="A1429" i="9"/>
  <c r="A1472" i="9"/>
  <c r="A1716" i="9"/>
  <c r="A1714" i="9"/>
  <c r="A1706" i="9"/>
  <c r="A1747" i="9"/>
  <c r="A1759" i="9"/>
  <c r="A1767" i="9"/>
  <c r="A1753" i="9"/>
  <c r="A1997" i="9"/>
  <c r="A2039" i="9"/>
  <c r="A2028" i="9"/>
  <c r="A2000" i="9"/>
  <c r="A2034" i="9"/>
  <c r="A2020" i="9"/>
  <c r="A2045" i="9"/>
  <c r="A2031" i="9"/>
  <c r="A2050" i="9"/>
  <c r="A2015" i="9"/>
  <c r="A1495" i="9"/>
  <c r="A1527" i="9"/>
  <c r="A1608" i="9"/>
  <c r="A1589" i="9"/>
  <c r="A1615" i="9"/>
  <c r="A1646" i="9"/>
  <c r="A1548" i="9"/>
  <c r="A1662" i="9"/>
  <c r="A1528" i="9"/>
  <c r="A1500" i="9"/>
  <c r="A1647" i="9"/>
  <c r="A1763" i="9"/>
  <c r="A1908" i="9"/>
  <c r="A1825" i="9"/>
  <c r="A1813" i="9"/>
  <c r="A1841" i="9"/>
  <c r="A1779" i="9"/>
  <c r="A1936" i="9"/>
  <c r="A1788" i="9"/>
  <c r="A1930" i="9"/>
  <c r="A2040" i="9"/>
  <c r="A2001" i="9"/>
  <c r="A1422" i="9"/>
  <c r="A1425" i="9"/>
  <c r="A1436" i="9"/>
  <c r="A1438" i="9"/>
  <c r="A1446" i="9"/>
  <c r="A1447" i="9"/>
  <c r="A1475" i="9"/>
  <c r="A1478" i="9"/>
  <c r="A1482" i="9"/>
  <c r="A1485" i="9"/>
  <c r="A1496" i="9"/>
  <c r="A1501" i="9"/>
  <c r="A1508" i="9"/>
  <c r="A1549" i="9"/>
  <c r="A1550" i="9"/>
  <c r="A1551" i="9"/>
  <c r="A1594" i="9"/>
  <c r="A1595" i="9"/>
  <c r="A1599" i="9"/>
  <c r="A1604" i="9"/>
  <c r="A1613" i="9"/>
  <c r="A1616" i="9"/>
  <c r="A1619" i="9"/>
  <c r="A1638" i="9"/>
  <c r="A1663" i="9"/>
  <c r="A1717" i="9"/>
  <c r="A1740" i="9"/>
  <c r="A1743" i="9"/>
  <c r="A1744" i="9"/>
  <c r="A1750" i="9"/>
  <c r="A1764" i="9"/>
  <c r="A1768" i="9"/>
  <c r="A1769" i="9"/>
  <c r="A1782" i="9"/>
  <c r="A1785" i="9"/>
  <c r="A1794" i="9"/>
  <c r="A1795" i="9"/>
  <c r="A1797" i="9"/>
  <c r="A1801" i="9"/>
  <c r="A1802" i="9"/>
  <c r="A1820" i="9"/>
  <c r="A1832" i="9"/>
  <c r="A1842" i="9"/>
  <c r="A1843" i="9"/>
  <c r="A1849" i="9"/>
  <c r="A1856" i="9"/>
  <c r="A1863" i="9"/>
  <c r="A1864" i="9"/>
  <c r="A1870" i="9"/>
  <c r="A1871" i="9"/>
  <c r="A1877" i="9"/>
  <c r="A1889" i="9"/>
  <c r="A1900" i="9"/>
  <c r="A1909" i="9"/>
  <c r="A1926" i="9"/>
  <c r="A1958" i="9"/>
  <c r="A1976" i="9"/>
  <c r="A1980" i="9"/>
  <c r="A1981" i="9"/>
  <c r="A1982" i="9"/>
  <c r="A1996" i="9"/>
  <c r="A2005" i="9"/>
  <c r="A2009" i="9"/>
  <c r="A2019" i="9"/>
  <c r="A2052" i="9"/>
  <c r="A2053" i="9"/>
  <c r="A2060" i="9"/>
  <c r="A2065" i="9"/>
  <c r="A2066" i="9"/>
  <c r="A2067" i="9"/>
  <c r="A2070" i="9"/>
  <c r="A2073" i="9"/>
  <c r="A2075" i="9"/>
  <c r="A2080" i="9"/>
  <c r="A2081" i="9"/>
  <c r="A2093" i="9"/>
  <c r="A2098" i="9"/>
  <c r="A2099" i="9"/>
  <c r="A2104" i="9"/>
  <c r="A2105" i="9"/>
  <c r="A2108" i="9"/>
  <c r="A2124" i="9"/>
  <c r="A2139" i="9"/>
  <c r="A2144" i="9"/>
  <c r="A2156" i="9"/>
  <c r="A2161" i="9"/>
  <c r="A2172" i="9"/>
  <c r="A2173" i="9"/>
  <c r="A2175" i="9"/>
  <c r="A2176" i="9"/>
  <c r="A2178" i="9"/>
  <c r="A2184" i="9"/>
  <c r="A2188" i="9"/>
  <c r="A2192" i="9"/>
  <c r="A2193" i="9"/>
  <c r="A2196" i="9"/>
  <c r="A2198" i="9"/>
  <c r="A2201" i="9"/>
  <c r="A1524" i="9"/>
  <c r="A1678" i="9"/>
  <c r="A1667" i="9"/>
  <c r="A1850" i="9"/>
  <c r="A1793" i="9"/>
  <c r="A1776" i="9"/>
  <c r="A1912" i="9"/>
  <c r="A1872" i="9"/>
  <c r="A2119" i="9"/>
  <c r="A2182" i="9"/>
  <c r="A2179" i="9"/>
  <c r="A1483" i="9"/>
  <c r="A1427" i="9"/>
  <c r="A1420" i="9"/>
  <c r="A1458" i="9"/>
  <c r="A1451" i="9"/>
  <c r="A1702" i="9"/>
  <c r="A1709" i="9"/>
  <c r="A1748" i="9"/>
  <c r="A1705" i="9"/>
  <c r="A1712" i="9"/>
  <c r="A1707" i="9"/>
  <c r="A1745" i="9"/>
  <c r="A1905" i="9"/>
  <c r="A1984" i="9"/>
  <c r="A1979" i="9"/>
  <c r="A2076" i="9"/>
  <c r="A2061" i="9"/>
  <c r="A2115" i="9"/>
  <c r="A1991" i="9"/>
  <c r="A2033" i="9"/>
  <c r="A2035" i="9"/>
  <c r="A1990" i="9"/>
  <c r="A2116" i="9"/>
  <c r="A2013" i="9"/>
  <c r="A2022" i="9"/>
  <c r="A1993" i="9"/>
  <c r="A1985" i="9"/>
  <c r="A2085" i="9"/>
  <c r="A1956" i="9"/>
  <c r="A1949" i="9"/>
  <c r="A1967" i="9"/>
  <c r="A1964" i="9"/>
  <c r="A1950" i="9"/>
  <c r="A2189" i="9"/>
  <c r="A2185" i="9"/>
  <c r="A2151" i="9"/>
  <c r="A1529" i="9"/>
  <c r="A1622" i="9"/>
  <c r="A1652" i="9"/>
  <c r="A1664" i="9"/>
  <c r="A1672" i="9"/>
  <c r="A1643" i="9"/>
  <c r="A1722" i="9"/>
  <c r="A1798" i="9"/>
  <c r="A1734" i="9"/>
  <c r="A1851" i="9"/>
  <c r="A1814" i="9"/>
  <c r="A1826" i="9"/>
  <c r="A1799" i="9"/>
  <c r="A1837" i="9"/>
  <c r="A2046" i="9"/>
  <c r="A2174" i="9"/>
  <c r="A25" i="9"/>
  <c r="A22" i="9"/>
  <c r="A37" i="9"/>
  <c r="A64" i="9"/>
  <c r="A57" i="9"/>
  <c r="A88" i="9"/>
  <c r="A54" i="9"/>
  <c r="A34" i="9"/>
  <c r="A98" i="9"/>
  <c r="A72" i="9"/>
  <c r="A73" i="9"/>
  <c r="A109" i="9"/>
  <c r="A136" i="9"/>
  <c r="A145" i="9"/>
  <c r="A146" i="9"/>
  <c r="A119" i="9"/>
  <c r="A176" i="9"/>
  <c r="A134" i="9"/>
  <c r="A147" i="9"/>
  <c r="A179" i="9"/>
  <c r="A75" i="9"/>
  <c r="A155" i="9"/>
  <c r="A108" i="9"/>
  <c r="A140" i="9"/>
  <c r="A193" i="9"/>
  <c r="A95" i="9"/>
  <c r="A105" i="9"/>
  <c r="A201" i="9"/>
  <c r="A185" i="9"/>
  <c r="A79" i="9"/>
  <c r="A129" i="9"/>
  <c r="A177" i="9"/>
  <c r="A180" i="9"/>
  <c r="A200" i="9"/>
  <c r="A135" i="9"/>
  <c r="A230" i="9"/>
  <c r="A149" i="9"/>
  <c r="A206" i="9"/>
  <c r="A161" i="9"/>
  <c r="A186" i="9"/>
  <c r="A182" i="9"/>
  <c r="A142" i="9"/>
  <c r="A122" i="9"/>
  <c r="A218" i="9"/>
  <c r="A220" i="9"/>
  <c r="A259" i="9"/>
  <c r="A164" i="9"/>
  <c r="A183" i="9"/>
  <c r="A253" i="9"/>
  <c r="A293" i="9"/>
  <c r="A299" i="9"/>
  <c r="A295" i="9"/>
  <c r="A300" i="9"/>
  <c r="A318" i="9"/>
  <c r="A324" i="9"/>
  <c r="A294" i="9"/>
  <c r="A313" i="9"/>
  <c r="A325" i="9"/>
  <c r="A320" i="9"/>
  <c r="A344" i="9"/>
  <c r="A345" i="9"/>
  <c r="A356" i="9"/>
  <c r="A298" i="9"/>
  <c r="A394" i="9"/>
  <c r="A407" i="9"/>
  <c r="A375" i="9"/>
  <c r="A406" i="9"/>
  <c r="A411" i="9"/>
  <c r="A439" i="9"/>
  <c r="A458" i="9"/>
  <c r="A487" i="9"/>
  <c r="A454" i="9"/>
  <c r="A482" i="9"/>
  <c r="A567" i="9"/>
  <c r="A547" i="9"/>
  <c r="A568" i="9"/>
  <c r="A508" i="9"/>
  <c r="A587" i="9"/>
  <c r="A569" i="9"/>
  <c r="A521" i="9"/>
  <c r="A522" i="9"/>
  <c r="A515" i="9"/>
  <c r="A608" i="9"/>
  <c r="A577" i="9"/>
  <c r="A535" i="9"/>
  <c r="A667" i="9"/>
  <c r="A642" i="9"/>
  <c r="A652" i="9"/>
  <c r="A660" i="9"/>
  <c r="A700" i="9"/>
  <c r="A655" i="9"/>
  <c r="A661" i="9"/>
  <c r="A656" i="9"/>
  <c r="A721" i="9"/>
  <c r="A687" i="9"/>
  <c r="A725" i="9"/>
  <c r="A766" i="9"/>
  <c r="A683" i="9"/>
  <c r="A726" i="9"/>
  <c r="A718" i="9"/>
  <c r="A681" i="9"/>
  <c r="A696" i="9"/>
  <c r="A708" i="9"/>
  <c r="A709" i="9"/>
  <c r="A715" i="9"/>
  <c r="A738" i="9"/>
  <c r="A741" i="9"/>
  <c r="A829" i="9"/>
  <c r="A806" i="9"/>
  <c r="A815" i="9"/>
  <c r="A807" i="9"/>
  <c r="A809" i="9"/>
  <c r="A810" i="9"/>
  <c r="A808" i="9"/>
  <c r="A822" i="9"/>
  <c r="A816" i="9"/>
  <c r="A858" i="9"/>
  <c r="A845" i="9"/>
  <c r="A811" i="9"/>
  <c r="A861" i="9"/>
  <c r="A830" i="9"/>
  <c r="A892" i="9"/>
  <c r="A852" i="9"/>
  <c r="A1006" i="9"/>
  <c r="A881" i="9"/>
  <c r="A923" i="9"/>
  <c r="A898" i="9"/>
  <c r="A903" i="9"/>
  <c r="A872" i="9"/>
  <c r="A885" i="9"/>
  <c r="A859" i="9"/>
  <c r="A929" i="9"/>
  <c r="A941" i="9"/>
  <c r="A866" i="9"/>
  <c r="A862" i="9"/>
  <c r="A1015" i="9"/>
  <c r="A936" i="9"/>
  <c r="A899" i="9"/>
  <c r="A942" i="9"/>
  <c r="A913" i="9"/>
  <c r="A970" i="9"/>
  <c r="A1026" i="9"/>
  <c r="A971" i="9"/>
  <c r="A997" i="9"/>
  <c r="A1089" i="9"/>
  <c r="A976" i="9"/>
  <c r="A910" i="9"/>
  <c r="A924" i="9"/>
  <c r="A990" i="9"/>
  <c r="A954" i="9"/>
  <c r="A1007" i="9"/>
  <c r="A1082" i="9"/>
  <c r="A875" i="9"/>
  <c r="A1027" i="9"/>
  <c r="A1070" i="9"/>
  <c r="A1008" i="9"/>
  <c r="A982" i="9"/>
  <c r="A1100" i="9"/>
  <c r="A1097" i="9"/>
  <c r="A1058" i="9"/>
  <c r="A998" i="9"/>
  <c r="A1146" i="9"/>
  <c r="A1142" i="9"/>
  <c r="A1152" i="9"/>
  <c r="A1159" i="9"/>
  <c r="A1173" i="9"/>
  <c r="A1166" i="9"/>
  <c r="A1157" i="9"/>
  <c r="A1156" i="9"/>
  <c r="A1177" i="9"/>
  <c r="A1193" i="9"/>
  <c r="A1206" i="9"/>
  <c r="A1213" i="9"/>
  <c r="A1161" i="9"/>
  <c r="A1160" i="9"/>
  <c r="A1214" i="9"/>
  <c r="A1216" i="9"/>
  <c r="A1224" i="9"/>
  <c r="A1215" i="9"/>
  <c r="A1210" i="9"/>
  <c r="A1281" i="9"/>
  <c r="A1341" i="9"/>
  <c r="A1312" i="9"/>
  <c r="A1282" i="9"/>
  <c r="A1334" i="9"/>
  <c r="A1330" i="9"/>
  <c r="A1320" i="9"/>
  <c r="A1354" i="9"/>
  <c r="A1351" i="9"/>
  <c r="A1391" i="9"/>
  <c r="A1355" i="9"/>
  <c r="A1387" i="9"/>
  <c r="A1384" i="9"/>
  <c r="A1328" i="9"/>
  <c r="A1401" i="9"/>
  <c r="A1380" i="9"/>
  <c r="A1335" i="9"/>
  <c r="A1388" i="9"/>
  <c r="A1414" i="9"/>
  <c r="A248" i="9"/>
  <c r="A638" i="9"/>
  <c r="A637" i="9"/>
  <c r="A143" i="9"/>
  <c r="A423" i="9"/>
  <c r="A238" i="9"/>
  <c r="A202" i="9"/>
  <c r="A144" i="9"/>
  <c r="A571" i="9"/>
  <c r="A123" i="9"/>
  <c r="A234" i="9"/>
  <c r="A151" i="9"/>
  <c r="A250" i="9"/>
  <c r="A289" i="9"/>
  <c r="A190" i="9"/>
  <c r="A403" i="9"/>
  <c r="A282" i="9"/>
  <c r="A172" i="9"/>
  <c r="A174" i="9"/>
  <c r="A417" i="9"/>
  <c r="A223" i="9"/>
  <c r="A91" i="9"/>
  <c r="A588" i="9"/>
  <c r="A211" i="9"/>
  <c r="A1105" i="9"/>
  <c r="A1118" i="9"/>
  <c r="A801" i="9"/>
  <c r="A1028" i="9"/>
  <c r="A782" i="9"/>
  <c r="A1407" i="9"/>
  <c r="A1365" i="9"/>
  <c r="A1071" i="9"/>
  <c r="A1393" i="9"/>
  <c r="A757" i="9"/>
  <c r="A1110" i="9"/>
  <c r="A1016" i="9"/>
  <c r="A1368" i="9"/>
  <c r="A1072" i="9"/>
  <c r="A1371" i="9"/>
  <c r="A1408" i="9"/>
  <c r="A900" i="9"/>
  <c r="A1083" i="9"/>
  <c r="A762" i="9"/>
  <c r="A1122" i="9"/>
  <c r="A1257" i="9"/>
  <c r="A1106" i="9"/>
  <c r="A1129" i="9"/>
  <c r="A1134" i="9"/>
  <c r="A1012" i="9"/>
  <c r="A1132" i="9"/>
  <c r="A1115" i="9"/>
  <c r="A1336" i="9"/>
  <c r="A999" i="9"/>
  <c r="A1284" i="9"/>
  <c r="A1116" i="9"/>
  <c r="A1412" i="9"/>
  <c r="A1123" i="9"/>
  <c r="A1133" i="9"/>
  <c r="A1258" i="9"/>
  <c r="A1378" i="9"/>
  <c r="A1114" i="9"/>
  <c r="A1268" i="9"/>
  <c r="A1131" i="9"/>
  <c r="A1209" i="9"/>
  <c r="A1074" i="9"/>
  <c r="A1254" i="9"/>
  <c r="A1342" i="9"/>
  <c r="A20" i="9"/>
  <c r="A80" i="9"/>
  <c r="A38" i="9"/>
  <c r="A74" i="9"/>
  <c r="A85" i="9"/>
  <c r="A153" i="9"/>
  <c r="A178" i="9"/>
  <c r="A226" i="9"/>
  <c r="A224" i="9"/>
  <c r="A82" i="9"/>
  <c r="A44" i="9"/>
  <c r="A33" i="9"/>
  <c r="A181" i="9"/>
  <c r="A50" i="9"/>
  <c r="A287" i="9"/>
  <c r="A195" i="9"/>
  <c r="A251" i="9"/>
  <c r="A162" i="9"/>
  <c r="A187" i="9"/>
  <c r="A239" i="9"/>
  <c r="A209" i="9"/>
  <c r="A219" i="9"/>
  <c r="A215" i="9"/>
  <c r="A272" i="9"/>
  <c r="A124" i="9"/>
  <c r="A301" i="9"/>
  <c r="A347" i="9"/>
  <c r="A328" i="9"/>
  <c r="A314" i="9"/>
  <c r="A362" i="9"/>
  <c r="A349" i="9"/>
  <c r="A377" i="9"/>
  <c r="A418" i="9"/>
  <c r="A331" i="9"/>
  <c r="A350" i="9"/>
  <c r="A392" i="9"/>
  <c r="A390" i="9"/>
  <c r="A415" i="9"/>
  <c r="A437" i="9"/>
  <c r="A443" i="9"/>
  <c r="A488" i="9"/>
  <c r="A469" i="9"/>
  <c r="A496" i="9"/>
  <c r="A483" i="9"/>
  <c r="A493" i="9"/>
  <c r="A572" i="9"/>
  <c r="A630" i="9"/>
  <c r="A527" i="9"/>
  <c r="A512" i="9"/>
  <c r="A510" i="9"/>
  <c r="A586" i="9"/>
  <c r="A624" i="9"/>
  <c r="A711" i="9"/>
  <c r="A668" i="9"/>
  <c r="A672" i="9"/>
  <c r="A739" i="9"/>
  <c r="A722" i="9"/>
  <c r="A793" i="9"/>
  <c r="A745" i="9"/>
  <c r="A835" i="9"/>
  <c r="A825" i="9"/>
  <c r="A841" i="9"/>
  <c r="A876" i="9"/>
  <c r="A882" i="9"/>
  <c r="A943" i="9"/>
  <c r="A839" i="9"/>
  <c r="A991" i="9"/>
  <c r="A977" i="9"/>
  <c r="A983" i="9"/>
  <c r="A1111" i="9"/>
  <c r="A1244" i="9"/>
  <c r="A1252" i="9"/>
  <c r="A1239" i="9"/>
  <c r="A1247" i="9"/>
  <c r="A1248" i="9"/>
  <c r="A1359" i="9"/>
  <c r="A1397" i="9"/>
  <c r="A1394" i="9"/>
  <c r="A2029" i="9"/>
  <c r="A2117" i="9"/>
  <c r="A2109" i="9"/>
  <c r="A2100" i="9"/>
  <c r="A23" i="9"/>
  <c r="A35" i="9"/>
  <c r="A51" i="9"/>
  <c r="A58" i="9"/>
  <c r="A52" i="9"/>
  <c r="A65" i="9"/>
  <c r="A103" i="9"/>
  <c r="A45" i="9"/>
  <c r="A76" i="9"/>
  <c r="A106" i="9"/>
  <c r="A120" i="9"/>
  <c r="A231" i="9"/>
  <c r="A212" i="9"/>
  <c r="A266" i="9"/>
  <c r="A256" i="9"/>
  <c r="A24" i="9"/>
  <c r="A28" i="9"/>
  <c r="A21" i="9"/>
  <c r="A27" i="9"/>
  <c r="A69" i="9"/>
  <c r="A137" i="9"/>
  <c r="A165" i="9"/>
  <c r="A191" i="9"/>
  <c r="A166" i="9"/>
  <c r="A227" i="9"/>
  <c r="A207" i="9"/>
  <c r="A89" i="9"/>
  <c r="A192" i="9"/>
  <c r="A261" i="9"/>
  <c r="A125" i="9"/>
  <c r="A303" i="9"/>
  <c r="A308" i="9"/>
  <c r="A329" i="9"/>
  <c r="A337" i="9"/>
  <c r="A339" i="9"/>
  <c r="A319" i="9"/>
  <c r="A353" i="9"/>
  <c r="A357" i="9"/>
  <c r="A368" i="9"/>
  <c r="A361" i="9"/>
  <c r="A408" i="9"/>
  <c r="A346" i="9"/>
  <c r="A404" i="9"/>
  <c r="A397" i="9"/>
  <c r="A315" i="9"/>
  <c r="A335" i="9"/>
  <c r="A369" i="9"/>
  <c r="A363" i="9"/>
  <c r="A376" i="9"/>
  <c r="A383" i="9"/>
  <c r="A420" i="9"/>
  <c r="A412" i="9"/>
  <c r="A348" i="9"/>
  <c r="A340" i="9"/>
  <c r="A438" i="9"/>
  <c r="A442" i="9"/>
  <c r="A467" i="9"/>
  <c r="A445" i="9"/>
  <c r="A455" i="9"/>
  <c r="A460" i="9"/>
  <c r="A447" i="9"/>
  <c r="A489" i="9"/>
  <c r="A464" i="9"/>
  <c r="A513" i="9"/>
  <c r="A530" i="9"/>
  <c r="A490" i="9"/>
  <c r="A596" i="9"/>
  <c r="A472" i="9"/>
  <c r="A539" i="9"/>
  <c r="A461" i="9"/>
  <c r="A497" i="9"/>
  <c r="A504" i="9"/>
  <c r="A505" i="9"/>
  <c r="A485" i="9"/>
  <c r="A462" i="9"/>
  <c r="A614" i="9"/>
  <c r="A615" i="9"/>
  <c r="A540" i="9"/>
  <c r="A674" i="9"/>
  <c r="A641" i="9"/>
  <c r="A643" i="9"/>
  <c r="A640" i="9"/>
  <c r="A669" i="9"/>
  <c r="A670" i="9"/>
  <c r="A645" i="9"/>
  <c r="A684" i="9"/>
  <c r="A653" i="9"/>
  <c r="A697" i="9"/>
  <c r="A692" i="9"/>
  <c r="A723" i="9"/>
  <c r="A727" i="9"/>
  <c r="A734" i="9"/>
  <c r="A675" i="9"/>
  <c r="A698" i="9"/>
  <c r="A765" i="9"/>
  <c r="A704" i="9"/>
  <c r="A682" i="9"/>
  <c r="A752" i="9"/>
  <c r="A945" i="9"/>
  <c r="A1017" i="9"/>
  <c r="A1036" i="9"/>
  <c r="A1093" i="9"/>
  <c r="A818" i="9"/>
  <c r="A925" i="9"/>
  <c r="A958" i="9"/>
  <c r="A962" i="9"/>
  <c r="A930" i="9"/>
  <c r="A1032" i="9"/>
  <c r="A1079" i="9"/>
  <c r="A870" i="9"/>
  <c r="A972" i="9"/>
  <c r="A1052" i="9"/>
  <c r="A1101" i="9"/>
  <c r="A1053" i="9"/>
  <c r="A1094" i="9"/>
  <c r="A1112" i="9"/>
  <c r="A1040" i="9"/>
  <c r="A1119" i="9"/>
  <c r="A1080" i="9"/>
  <c r="A1084" i="9"/>
  <c r="A1090" i="9"/>
  <c r="A819" i="9"/>
  <c r="A821" i="9"/>
  <c r="A831" i="9"/>
  <c r="A856" i="9"/>
  <c r="A836" i="9"/>
  <c r="A918" i="9"/>
  <c r="A889" i="9"/>
  <c r="A904" i="9"/>
  <c r="A877" i="9"/>
  <c r="A878" i="9"/>
  <c r="A886" i="9"/>
  <c r="A879" i="9"/>
  <c r="A890" i="9"/>
  <c r="A1000" i="9"/>
  <c r="A919" i="9"/>
  <c r="A931" i="9"/>
  <c r="A932" i="9"/>
  <c r="A1013" i="9"/>
  <c r="A992" i="9"/>
  <c r="A883" i="9"/>
  <c r="A1140" i="9"/>
  <c r="A1153" i="9"/>
  <c r="A1196" i="9"/>
  <c r="A1172" i="9"/>
  <c r="A1165" i="9"/>
  <c r="A1182" i="9"/>
  <c r="A1217" i="9"/>
  <c r="A1158" i="9"/>
  <c r="A1197" i="9"/>
  <c r="A1183" i="9"/>
  <c r="A1245" i="9"/>
  <c r="A1212" i="9"/>
  <c r="A1233" i="9"/>
  <c r="A1198" i="9"/>
  <c r="A1185" i="9"/>
  <c r="A1223" i="9"/>
  <c r="A1246" i="9"/>
  <c r="A1262" i="9"/>
  <c r="A1234" i="9"/>
  <c r="A1192" i="9"/>
  <c r="A1225" i="9"/>
  <c r="A1240" i="9"/>
  <c r="A1184" i="9"/>
  <c r="A1241" i="9"/>
  <c r="A1273" i="9"/>
  <c r="A1302" i="9"/>
  <c r="A1279" i="9"/>
  <c r="A1298" i="9"/>
  <c r="A1313" i="9"/>
  <c r="A1289" i="9"/>
  <c r="A1299" i="9"/>
  <c r="A1331" i="9"/>
  <c r="A1346" i="9"/>
  <c r="A1374" i="9"/>
  <c r="A1309" i="9"/>
  <c r="A1352" i="9"/>
  <c r="A1353" i="9"/>
  <c r="A1323" i="9"/>
  <c r="A1329" i="9"/>
  <c r="A1372" i="9"/>
  <c r="A1303" i="9"/>
  <c r="A1332" i="9"/>
  <c r="A1377" i="9"/>
  <c r="A1347" i="9"/>
  <c r="A268" i="9"/>
  <c r="A112" i="9"/>
  <c r="A167" i="9"/>
  <c r="A169" i="9"/>
  <c r="A263" i="9"/>
  <c r="A208" i="9"/>
  <c r="A252" i="9"/>
  <c r="A216" i="9"/>
  <c r="A203" i="9"/>
  <c r="A170" i="9"/>
  <c r="A285" i="9"/>
  <c r="A257" i="9"/>
  <c r="A83" i="9"/>
  <c r="A99" i="9"/>
  <c r="A113" i="9"/>
  <c r="A245" i="9"/>
  <c r="A232" i="9"/>
  <c r="A279" i="9"/>
  <c r="A104" i="9"/>
  <c r="A156" i="9"/>
  <c r="A196" i="9"/>
  <c r="A157" i="9"/>
  <c r="A258" i="9"/>
  <c r="A288" i="9"/>
  <c r="A154" i="9"/>
  <c r="A160" i="9"/>
  <c r="A243" i="9"/>
  <c r="A158" i="9"/>
  <c r="A262" i="9"/>
  <c r="A171" i="9"/>
  <c r="A277" i="9"/>
  <c r="A267" i="9"/>
  <c r="A59" i="9"/>
  <c r="A26" i="9"/>
  <c r="A36" i="9"/>
  <c r="A70" i="9"/>
  <c r="A62" i="9"/>
  <c r="A92" i="9"/>
  <c r="A138" i="9"/>
  <c r="A139" i="9"/>
  <c r="A159" i="9"/>
  <c r="A141" i="9"/>
  <c r="A213" i="9"/>
  <c r="A210" i="9"/>
  <c r="A244" i="9"/>
  <c r="A228" i="9"/>
  <c r="A276" i="9"/>
  <c r="A280" i="9"/>
  <c r="A286" i="9"/>
  <c r="A235" i="9"/>
  <c r="A233" i="9"/>
  <c r="A254" i="9"/>
  <c r="A273" i="9"/>
  <c r="A291" i="9"/>
  <c r="A188" i="9"/>
  <c r="A126" i="9"/>
  <c r="A175" i="9"/>
  <c r="A197" i="9"/>
  <c r="A163" i="9"/>
  <c r="A173" i="9"/>
  <c r="A204" i="9"/>
  <c r="A260" i="9"/>
  <c r="A194" i="9"/>
  <c r="A96" i="9"/>
  <c r="A100" i="9"/>
  <c r="A168" i="9"/>
  <c r="A221" i="9"/>
  <c r="A107" i="9"/>
  <c r="A117" i="9"/>
  <c r="A240" i="9"/>
  <c r="A127" i="9"/>
  <c r="A132" i="9"/>
  <c r="A66" i="9"/>
  <c r="A84" i="9"/>
  <c r="A150" i="9"/>
  <c r="A229" i="9"/>
  <c r="A255" i="9"/>
  <c r="A278" i="9"/>
  <c r="A265" i="9"/>
  <c r="A269" i="9"/>
  <c r="A222" i="9"/>
  <c r="A283" i="9"/>
  <c r="A284" i="9"/>
  <c r="A290" i="9"/>
  <c r="A270" i="9"/>
  <c r="A364" i="9"/>
  <c r="A333" i="9"/>
  <c r="A366" i="9"/>
  <c r="A395" i="9"/>
  <c r="A409" i="9"/>
  <c r="A427" i="9"/>
  <c r="A421" i="9"/>
  <c r="A430" i="9"/>
  <c r="A373" i="9"/>
  <c r="A405" i="9"/>
  <c r="A351" i="9"/>
  <c r="A419" i="9"/>
  <c r="A370" i="9"/>
  <c r="A413" i="9"/>
  <c r="A424" i="9"/>
  <c r="A431" i="9"/>
  <c r="A372" i="9"/>
  <c r="A382" i="9"/>
  <c r="A384" i="9"/>
  <c r="A292" i="9"/>
  <c r="A317" i="9"/>
  <c r="A358" i="9"/>
  <c r="A391" i="9"/>
  <c r="A380" i="9"/>
  <c r="A385" i="9"/>
  <c r="A401" i="9"/>
  <c r="A371" i="9"/>
  <c r="A388" i="9"/>
  <c r="A374" i="9"/>
  <c r="A398" i="9"/>
  <c r="A399" i="9"/>
  <c r="A386" i="9"/>
  <c r="A410" i="9"/>
  <c r="A402" i="9"/>
  <c r="A428" i="9"/>
  <c r="A378" i="9"/>
  <c r="A425" i="9"/>
  <c r="A433" i="9"/>
  <c r="A432" i="9"/>
  <c r="A393" i="9"/>
  <c r="A343" i="9"/>
  <c r="A389" i="9"/>
  <c r="A302" i="9"/>
  <c r="A309" i="9"/>
  <c r="A359" i="9"/>
  <c r="A435" i="9"/>
  <c r="A436" i="9"/>
  <c r="A342" i="9"/>
  <c r="A367" i="9"/>
  <c r="A434" i="9"/>
  <c r="A478" i="9"/>
  <c r="A559" i="9"/>
  <c r="A589" i="9"/>
  <c r="A451" i="9"/>
  <c r="A514" i="9"/>
  <c r="A533" i="9"/>
  <c r="A518" i="9"/>
  <c r="A534" i="9"/>
  <c r="A634" i="9"/>
  <c r="A621" i="9"/>
  <c r="A632" i="9"/>
  <c r="A468" i="9"/>
  <c r="A548" i="9"/>
  <c r="A603" i="9"/>
  <c r="A491" i="9"/>
  <c r="A601" i="9"/>
  <c r="A528" i="9"/>
  <c r="A583" i="9"/>
  <c r="A470" i="9"/>
  <c r="A474" i="9"/>
  <c r="A477" i="9"/>
  <c r="A544" i="9"/>
  <c r="A473" i="9"/>
  <c r="A564" i="9"/>
  <c r="A531" i="9"/>
  <c r="A554" i="9"/>
  <c r="A516" i="9"/>
  <c r="A592" i="9"/>
  <c r="A555" i="9"/>
  <c r="A594" i="9"/>
  <c r="A606" i="9"/>
  <c r="A617" i="9"/>
  <c r="A549" i="9"/>
  <c r="A607" i="9"/>
  <c r="A622" i="9"/>
  <c r="A494" i="9"/>
  <c r="A628" i="9"/>
  <c r="A635" i="9"/>
  <c r="A636" i="9"/>
  <c r="A495" i="9"/>
  <c r="A560" i="9"/>
  <c r="A545" i="9"/>
  <c r="A604" i="9"/>
  <c r="A625" i="9"/>
  <c r="A609" i="9"/>
  <c r="A612" i="9"/>
  <c r="A466" i="9"/>
  <c r="A578" i="9"/>
  <c r="A475" i="9"/>
  <c r="A519" i="9"/>
  <c r="A541" i="9"/>
  <c r="A579" i="9"/>
  <c r="A619" i="9"/>
  <c r="A629" i="9"/>
  <c r="A480" i="9"/>
  <c r="A573" i="9"/>
  <c r="A593" i="9"/>
  <c r="A605" i="9"/>
  <c r="A633" i="9"/>
  <c r="A561" i="9"/>
  <c r="A562" i="9"/>
  <c r="A597" i="9"/>
  <c r="A677" i="9"/>
  <c r="A688" i="9"/>
  <c r="A737" i="9"/>
  <c r="A731" i="9"/>
  <c r="A751" i="9"/>
  <c r="A753" i="9"/>
  <c r="A740" i="9"/>
  <c r="A639" i="9"/>
  <c r="A657" i="9"/>
  <c r="A678" i="9"/>
  <c r="A662" i="9"/>
  <c r="A664" i="9"/>
  <c r="A754" i="9"/>
  <c r="A713" i="9"/>
  <c r="A730" i="9"/>
  <c r="A772" i="9"/>
  <c r="A735" i="9"/>
  <c r="A768" i="9"/>
  <c r="A705" i="9"/>
  <c r="A800" i="9"/>
  <c r="A769" i="9"/>
  <c r="A732" i="9"/>
  <c r="A746" i="9"/>
  <c r="A784" i="9"/>
  <c r="A758" i="9"/>
  <c r="A763" i="9"/>
  <c r="A798" i="9"/>
  <c r="A773" i="9"/>
  <c r="A786" i="9"/>
  <c r="A779" i="9"/>
  <c r="A759" i="9"/>
  <c r="A783" i="9"/>
  <c r="A781" i="9"/>
  <c r="A799" i="9"/>
  <c r="A780" i="9"/>
  <c r="A671" i="9"/>
  <c r="A701" i="9"/>
  <c r="A706" i="9"/>
  <c r="A755" i="9"/>
  <c r="A767" i="9"/>
  <c r="A795" i="9"/>
  <c r="A797" i="9"/>
  <c r="A733" i="9"/>
  <c r="A756" i="9"/>
  <c r="A791" i="9"/>
  <c r="A796" i="9"/>
  <c r="A789" i="9"/>
  <c r="A676" i="9"/>
  <c r="A776" i="9"/>
  <c r="A719" i="9"/>
  <c r="A777" i="9"/>
  <c r="A764" i="9"/>
  <c r="A792" i="9"/>
  <c r="A774" i="9"/>
  <c r="A658" i="9"/>
  <c r="A785" i="9"/>
  <c r="A748" i="9"/>
  <c r="A790" i="9"/>
  <c r="A794" i="9"/>
  <c r="A1065" i="9"/>
  <c r="A1126" i="9"/>
  <c r="A1130" i="9"/>
  <c r="A1085" i="9"/>
  <c r="A1086" i="9"/>
  <c r="A1077" i="9"/>
  <c r="A993" i="9"/>
  <c r="A1018" i="9"/>
  <c r="A946" i="9"/>
  <c r="A1054" i="9"/>
  <c r="A1075" i="9"/>
  <c r="A1125" i="9"/>
  <c r="A1120" i="9"/>
  <c r="A812" i="9"/>
  <c r="A863" i="9"/>
  <c r="A832" i="9"/>
  <c r="A847" i="9"/>
  <c r="A848" i="9"/>
  <c r="A867" i="9"/>
  <c r="A860" i="9"/>
  <c r="A891" i="9"/>
  <c r="A908" i="9"/>
  <c r="A901" i="9"/>
  <c r="A905" i="9"/>
  <c r="A963" i="9"/>
  <c r="A914" i="9"/>
  <c r="A868" i="9"/>
  <c r="A978" i="9"/>
  <c r="A933" i="9"/>
  <c r="A947" i="9"/>
  <c r="A1059" i="9"/>
  <c r="A1055" i="9"/>
  <c r="A1066" i="9"/>
  <c r="A1049" i="9"/>
  <c r="A1041" i="9"/>
  <c r="A1069" i="9"/>
  <c r="A979" i="9"/>
  <c r="A1044" i="9"/>
  <c r="A1009" i="9"/>
  <c r="A1021" i="9"/>
  <c r="A1081" i="9"/>
  <c r="A1087" i="9"/>
  <c r="A1098" i="9"/>
  <c r="A1107" i="9"/>
  <c r="A1108" i="9"/>
  <c r="A902" i="9"/>
  <c r="A1099" i="9"/>
  <c r="A1037" i="9"/>
  <c r="A1091" i="9"/>
  <c r="A1128" i="9"/>
  <c r="A1076" i="9"/>
  <c r="A1102" i="9"/>
  <c r="A1135" i="9"/>
  <c r="A1127" i="9"/>
  <c r="A926" i="9"/>
  <c r="A1019" i="9"/>
  <c r="A959" i="9"/>
  <c r="A1067" i="9"/>
  <c r="A864" i="9"/>
  <c r="A853" i="9"/>
  <c r="A955" i="9"/>
  <c r="A1060" i="9"/>
  <c r="A1056" i="9"/>
  <c r="A1095" i="9"/>
  <c r="A837" i="9"/>
  <c r="A1001" i="9"/>
  <c r="A1002" i="9"/>
  <c r="A1061" i="9"/>
  <c r="A1103" i="9"/>
  <c r="A1124" i="9"/>
  <c r="A842" i="9"/>
  <c r="A984" i="9"/>
  <c r="A1062" i="9"/>
  <c r="A804" i="9"/>
  <c r="A843" i="9"/>
  <c r="A937" i="9"/>
  <c r="A944" i="9"/>
  <c r="A1045" i="9"/>
  <c r="A980" i="9"/>
  <c r="A1033" i="9"/>
  <c r="A1046" i="9"/>
  <c r="A1068" i="9"/>
  <c r="A1050" i="9"/>
  <c r="A973" i="9"/>
  <c r="A1204" i="9"/>
  <c r="A1186" i="9"/>
  <c r="A1162" i="9"/>
  <c r="A1218" i="9"/>
  <c r="A1187" i="9"/>
  <c r="A1189" i="9"/>
  <c r="A1230" i="9"/>
  <c r="A1219" i="9"/>
  <c r="A1175" i="9"/>
  <c r="A1226" i="9"/>
  <c r="A1202" i="9"/>
  <c r="A1259" i="9"/>
  <c r="A1235" i="9"/>
  <c r="A1242" i="9"/>
  <c r="A1194" i="9"/>
  <c r="A1255" i="9"/>
  <c r="A1232" i="9"/>
  <c r="A1269" i="9"/>
  <c r="A1260" i="9"/>
  <c r="A1237" i="9"/>
  <c r="A1256" i="9"/>
  <c r="A1271" i="9"/>
  <c r="A1270" i="9"/>
  <c r="A1266" i="9"/>
  <c r="A1190" i="9"/>
  <c r="A1263" i="9"/>
  <c r="A1236" i="9"/>
  <c r="A1238" i="9"/>
  <c r="A1250" i="9"/>
  <c r="A1264" i="9"/>
  <c r="A1199" i="9"/>
  <c r="A1200" i="9"/>
  <c r="A1201" i="9"/>
  <c r="A1261" i="9"/>
  <c r="A1176" i="9"/>
  <c r="A1227" i="9"/>
  <c r="A1267" i="9"/>
  <c r="A1253" i="9"/>
  <c r="A1205" i="9"/>
  <c r="A1251" i="9"/>
  <c r="A1249" i="9"/>
  <c r="A1265" i="9"/>
  <c r="A1136" i="9"/>
  <c r="A1191" i="9"/>
  <c r="A1188" i="9"/>
  <c r="A1411" i="9"/>
  <c r="A1274" i="9"/>
  <c r="A1283" i="9"/>
  <c r="A1285" i="9"/>
  <c r="A1315" i="9"/>
  <c r="A1319" i="9"/>
  <c r="A1367" i="9"/>
  <c r="A1366" i="9"/>
  <c r="A1392" i="9"/>
  <c r="A1382" i="9"/>
  <c r="A1379" i="9"/>
  <c r="A1398" i="9"/>
  <c r="A1395" i="9"/>
  <c r="A1404" i="9"/>
  <c r="A1399" i="9"/>
  <c r="A1385" i="9"/>
  <c r="A1402" i="9"/>
  <c r="A1389" i="9"/>
  <c r="A1413" i="9"/>
  <c r="A1403" i="9"/>
  <c r="A1280" i="9"/>
  <c r="A1297" i="9"/>
  <c r="A1333" i="9"/>
  <c r="A1386" i="9"/>
  <c r="A1343" i="9"/>
  <c r="A1360" i="9"/>
  <c r="A1300" i="9"/>
  <c r="A1321" i="9"/>
  <c r="A1405" i="9"/>
  <c r="A1415" i="9"/>
  <c r="A1400" i="9"/>
  <c r="A1286" i="9"/>
  <c r="A1344" i="9"/>
  <c r="A1376" i="9"/>
  <c r="A1396" i="9"/>
  <c r="A1390" i="9"/>
  <c r="A1410" i="9"/>
  <c r="A1409" i="9"/>
  <c r="A1375" i="9"/>
  <c r="A1369" i="9"/>
  <c r="A440" i="9"/>
  <c r="A441" i="9"/>
  <c r="A446" i="9"/>
  <c r="A448" i="9"/>
  <c r="A39" i="9"/>
  <c r="A479" i="9"/>
  <c r="A81" i="9"/>
  <c r="A86" i="9"/>
  <c r="A87" i="9"/>
  <c r="A827" i="9"/>
  <c r="A90" i="9"/>
  <c r="A498" i="9"/>
  <c r="A500" i="9"/>
  <c r="A501" i="9"/>
  <c r="A334" i="9"/>
  <c r="A838" i="9"/>
  <c r="A1290" i="9"/>
  <c r="A101" i="9"/>
  <c r="A102" i="9"/>
  <c r="A846" i="9"/>
  <c r="A1292" i="9"/>
  <c r="A854" i="9"/>
  <c r="A110" i="9"/>
  <c r="A114" i="9"/>
  <c r="A128" i="9"/>
  <c r="A523" i="9"/>
  <c r="A873" i="9"/>
  <c r="A365" i="9"/>
  <c r="A893" i="9"/>
  <c r="A894" i="9"/>
  <c r="A911" i="9"/>
  <c r="A381" i="9"/>
  <c r="A552" i="9"/>
  <c r="A915" i="9"/>
  <c r="A920" i="9"/>
  <c r="A565" i="9"/>
  <c r="A934" i="9"/>
  <c r="A1361" i="9"/>
  <c r="A749" i="9"/>
  <c r="A1178" i="9"/>
  <c r="A584" i="9"/>
  <c r="A964" i="9"/>
  <c r="A965" i="9"/>
  <c r="A974" i="9"/>
  <c r="A590" i="9"/>
  <c r="A985" i="9"/>
  <c r="A986" i="9"/>
  <c r="A770" i="9"/>
  <c r="A1010" i="9"/>
  <c r="A217" i="9"/>
  <c r="A1042" i="9"/>
  <c r="A236" i="9"/>
  <c r="A237" i="9"/>
  <c r="A1231" i="9"/>
  <c r="A1121" i="9"/>
  <c r="A802" i="9"/>
  <c r="A803" i="9"/>
  <c r="A1416" i="9"/>
  <c r="A1600" i="9"/>
  <c r="A1467" i="9"/>
  <c r="A1515" i="9"/>
  <c r="A1566" i="9"/>
  <c r="A1576" i="9"/>
  <c r="A1623" i="9"/>
  <c r="A1552" i="9"/>
  <c r="A1497" i="9"/>
  <c r="A1628" i="9"/>
  <c r="A1639" i="9"/>
  <c r="A1567" i="9"/>
  <c r="A1571" i="9"/>
  <c r="A1590" i="9"/>
  <c r="A1609" i="9"/>
  <c r="A1563" i="9"/>
  <c r="A1605" i="9"/>
  <c r="A1624" i="9"/>
  <c r="A1659" i="9"/>
  <c r="A1673" i="9"/>
  <c r="A1636" i="9"/>
  <c r="A1492" i="9"/>
  <c r="A1890" i="9"/>
  <c r="A1789" i="9"/>
  <c r="A1833" i="9"/>
  <c r="A1852" i="9"/>
  <c r="A1803" i="9"/>
  <c r="A1937" i="9"/>
  <c r="A1815" i="9"/>
  <c r="A1853" i="9"/>
  <c r="A1931" i="9"/>
  <c r="A1938" i="9"/>
  <c r="A1865" i="9"/>
  <c r="A1922" i="9"/>
  <c r="A1846" i="9"/>
  <c r="A1910" i="9"/>
  <c r="A1960" i="9"/>
  <c r="A1844" i="9"/>
  <c r="A1916" i="9"/>
  <c r="A1971" i="9"/>
  <c r="A1934" i="9"/>
  <c r="A1932" i="9"/>
  <c r="A1891" i="9"/>
  <c r="A1977" i="9"/>
  <c r="A2162" i="9"/>
  <c r="A2023" i="9"/>
  <c r="A2163" i="9"/>
  <c r="A2164" i="9"/>
  <c r="A2152" i="9"/>
  <c r="A2125" i="9"/>
  <c r="A2094" i="9"/>
  <c r="A2180" i="9"/>
  <c r="A2120" i="9"/>
  <c r="A2126" i="9"/>
  <c r="A2170" i="9"/>
  <c r="A2091" i="9"/>
  <c r="A2141" i="9"/>
  <c r="A2195" i="9"/>
  <c r="A2118" i="9"/>
  <c r="A2145" i="9"/>
  <c r="A2086" i="9"/>
  <c r="A2165" i="9"/>
  <c r="A2077" i="9"/>
  <c r="A2142" i="9"/>
  <c r="A214" i="9"/>
  <c r="A225" i="9"/>
  <c r="A198" i="9"/>
  <c r="A274" i="9"/>
  <c r="A184" i="9"/>
  <c r="A189" i="9"/>
  <c r="A246" i="9"/>
  <c r="A148" i="9"/>
  <c r="A133" i="9"/>
  <c r="A199" i="9"/>
  <c r="A205" i="9"/>
  <c r="A264" i="9"/>
  <c r="A241" i="9"/>
  <c r="A41" i="9"/>
  <c r="A130" i="9"/>
  <c r="A247" i="9"/>
  <c r="A152" i="9"/>
  <c r="A249" i="9"/>
  <c r="A281" i="9"/>
  <c r="A275" i="9"/>
  <c r="A271" i="9"/>
  <c r="A242" i="9"/>
  <c r="A306" i="9"/>
  <c r="A414" i="9"/>
  <c r="A426" i="9"/>
  <c r="A327" i="9"/>
  <c r="A360" i="9"/>
  <c r="A429" i="9"/>
  <c r="A416" i="9"/>
  <c r="A379" i="9"/>
  <c r="A387" i="9"/>
  <c r="A422" i="9"/>
  <c r="A400" i="9"/>
  <c r="A396" i="9"/>
  <c r="A517" i="9"/>
  <c r="A499" i="9"/>
  <c r="A550" i="9"/>
  <c r="A610" i="9"/>
  <c r="A525" i="9"/>
  <c r="A618" i="9"/>
  <c r="A537" i="9"/>
  <c r="A449" i="9"/>
  <c r="A529" i="9"/>
  <c r="A538" i="9"/>
  <c r="A620" i="9"/>
  <c r="A771" i="9"/>
  <c r="A750" i="9"/>
  <c r="A712" i="9"/>
  <c r="A778" i="9"/>
  <c r="A686" i="9"/>
  <c r="A714" i="9"/>
  <c r="A654" i="9"/>
  <c r="A679" i="9"/>
  <c r="A693" i="9"/>
  <c r="A702" i="9"/>
  <c r="A1043" i="9"/>
  <c r="A927" i="9"/>
  <c r="A956" i="9"/>
  <c r="A814" i="9"/>
  <c r="A1022" i="9"/>
  <c r="A844" i="9"/>
  <c r="A1063" i="9"/>
  <c r="A1064" i="9"/>
  <c r="A935" i="9"/>
  <c r="A938" i="9"/>
  <c r="A1051" i="9"/>
  <c r="A1014" i="9"/>
  <c r="A857" i="9"/>
  <c r="A1020" i="9"/>
  <c r="A1038" i="9"/>
  <c r="A1092" i="9"/>
  <c r="A1003" i="9"/>
  <c r="A884" i="9"/>
  <c r="A921" i="9"/>
  <c r="A960" i="9"/>
  <c r="A1023" i="9"/>
  <c r="A1073" i="9"/>
  <c r="A1078" i="9"/>
  <c r="A1113" i="9"/>
  <c r="A939" i="9"/>
  <c r="A1029" i="9"/>
  <c r="A1034" i="9"/>
  <c r="A948" i="9"/>
  <c r="A1047" i="9"/>
  <c r="A1030" i="9"/>
  <c r="A966" i="9"/>
  <c r="A817" i="9"/>
  <c r="A1039" i="9"/>
  <c r="A823" i="9"/>
  <c r="A1031" i="9"/>
  <c r="A1024" i="9"/>
  <c r="A1088" i="9"/>
  <c r="A1104" i="9"/>
  <c r="A1207" i="9"/>
  <c r="A1137" i="9"/>
  <c r="A1169" i="9"/>
  <c r="A1228" i="9"/>
  <c r="A1221" i="9"/>
  <c r="A1168" i="9"/>
  <c r="A1179" i="9"/>
  <c r="A1163" i="9"/>
  <c r="A1243" i="9"/>
  <c r="A1141" i="9"/>
  <c r="A1229" i="9"/>
  <c r="A1222" i="9"/>
  <c r="A1220" i="9"/>
  <c r="A1171" i="9"/>
  <c r="A1373" i="9"/>
  <c r="A1326" i="9"/>
  <c r="A1287" i="9"/>
  <c r="A1322" i="9"/>
  <c r="A1275" i="9"/>
  <c r="A1276" i="9"/>
  <c r="A1357" i="9"/>
  <c r="A1293" i="9"/>
  <c r="A1316" i="9"/>
  <c r="A1317" i="9"/>
  <c r="A1304" i="9"/>
  <c r="A1306" i="9"/>
  <c r="A1683" i="9"/>
  <c r="A1637" i="9"/>
  <c r="A1653" i="9"/>
  <c r="A1564" i="9"/>
  <c r="A1614" i="9"/>
  <c r="A1917" i="9"/>
  <c r="A1894" i="9"/>
  <c r="A1866" i="9"/>
  <c r="A1954" i="9"/>
  <c r="A1873" i="9"/>
  <c r="A1857" i="9"/>
  <c r="A1780" i="9"/>
  <c r="A1858" i="9"/>
  <c r="A2106" i="9"/>
  <c r="A2008" i="9"/>
  <c r="A2041" i="9"/>
  <c r="A2038" i="9"/>
  <c r="A2171" i="9"/>
  <c r="A2140" i="9"/>
  <c r="A1457" i="9"/>
  <c r="A1440" i="9"/>
  <c r="A1629" i="9"/>
  <c r="A1545" i="9"/>
  <c r="A1668" i="9"/>
  <c r="A1648" i="9"/>
  <c r="A1583" i="9"/>
  <c r="A1649" i="9"/>
  <c r="A1584" i="9"/>
  <c r="A1596" i="9"/>
  <c r="A1665" i="9"/>
  <c r="A1684" i="9"/>
  <c r="A1701" i="9"/>
  <c r="A1693" i="9"/>
  <c r="A1654" i="9"/>
  <c r="A1597" i="9"/>
  <c r="A1630" i="9"/>
  <c r="A1694" i="9"/>
  <c r="A1541" i="9"/>
  <c r="A1698" i="9"/>
  <c r="A1689" i="9"/>
  <c r="A1685" i="9"/>
  <c r="A1691" i="9"/>
  <c r="A1679" i="9"/>
  <c r="A1697" i="9"/>
  <c r="A1923" i="9"/>
  <c r="A1790" i="9"/>
  <c r="A1945" i="9"/>
  <c r="A1895" i="9"/>
  <c r="A1955" i="9"/>
  <c r="A1757" i="9"/>
  <c r="A1729" i="9"/>
  <c r="A1816" i="9"/>
  <c r="A1944" i="9"/>
  <c r="A1752" i="9"/>
  <c r="A1804" i="9"/>
  <c r="A1968" i="9"/>
  <c r="A1859" i="9"/>
  <c r="A1941" i="9"/>
  <c r="A1882" i="9"/>
  <c r="A1800" i="9"/>
  <c r="A1961" i="9"/>
  <c r="A2010" i="9"/>
  <c r="A2004" i="9"/>
  <c r="A2111" i="9"/>
  <c r="A2032" i="9"/>
  <c r="A2112" i="9"/>
  <c r="A2062" i="9"/>
  <c r="A2078" i="9"/>
  <c r="A2128" i="9"/>
  <c r="A2068" i="9"/>
  <c r="A2153" i="9"/>
  <c r="A2154" i="9"/>
  <c r="A2177" i="9"/>
  <c r="A2146" i="9"/>
  <c r="A2155" i="9"/>
  <c r="A2157" i="9"/>
  <c r="A2158" i="9"/>
  <c r="A2200" i="9"/>
  <c r="A2063" i="9"/>
  <c r="A2087" i="9"/>
  <c r="A2159" i="9"/>
  <c r="A2036" i="9"/>
  <c r="A2186" i="9"/>
  <c r="A2160" i="9"/>
  <c r="A2088" i="9"/>
  <c r="A2129" i="9"/>
  <c r="A2143" i="9"/>
  <c r="A2199" i="9"/>
  <c r="A2079" i="9"/>
  <c r="A2166" i="9"/>
  <c r="A2183" i="9"/>
  <c r="A29" i="9"/>
  <c r="A30" i="9"/>
  <c r="A60" i="9"/>
  <c r="A77" i="9"/>
  <c r="A61" i="9"/>
  <c r="A47" i="9"/>
  <c r="A53" i="9"/>
  <c r="A71" i="9"/>
  <c r="A42" i="9"/>
  <c r="A121" i="9"/>
  <c r="A49" i="9"/>
  <c r="A48" i="9"/>
  <c r="A32" i="9"/>
  <c r="A40" i="9"/>
  <c r="A43" i="9"/>
  <c r="A46" i="9"/>
  <c r="A115" i="9"/>
  <c r="A93" i="9"/>
  <c r="A97" i="9"/>
  <c r="A55" i="9"/>
  <c r="A116" i="9"/>
  <c r="A31" i="9"/>
  <c r="A63" i="9"/>
  <c r="A56" i="9"/>
  <c r="A78" i="9"/>
  <c r="A131" i="9"/>
  <c r="A111" i="9"/>
  <c r="A68" i="9"/>
  <c r="A118" i="9"/>
  <c r="A94" i="9"/>
  <c r="A67" i="9"/>
  <c r="A296" i="9"/>
  <c r="A304" i="9"/>
  <c r="A297" i="9"/>
  <c r="A310" i="9"/>
  <c r="A305" i="9"/>
  <c r="A321" i="9"/>
  <c r="A307" i="9"/>
  <c r="A312" i="9"/>
  <c r="A336" i="9"/>
  <c r="A311" i="9"/>
  <c r="A352" i="9"/>
  <c r="A316" i="9"/>
  <c r="A332" i="9"/>
  <c r="A354" i="9"/>
  <c r="A322" i="9"/>
  <c r="A341" i="9"/>
  <c r="A323" i="9"/>
  <c r="A338" i="9"/>
  <c r="A355" i="9"/>
  <c r="A330" i="9"/>
  <c r="A326" i="9"/>
  <c r="A450" i="9"/>
  <c r="A444" i="9"/>
  <c r="A456" i="9"/>
  <c r="A484" i="9"/>
  <c r="A463" i="9"/>
  <c r="A459" i="9"/>
  <c r="A452" i="9"/>
  <c r="A453" i="9"/>
  <c r="A492" i="9"/>
  <c r="A471" i="9"/>
  <c r="A520" i="9"/>
  <c r="A457" i="9"/>
  <c r="A476" i="9"/>
  <c r="A465" i="9"/>
  <c r="A526" i="9"/>
  <c r="A585" i="9"/>
  <c r="A506" i="9"/>
  <c r="A511" i="9"/>
  <c r="A481" i="9"/>
  <c r="A566" i="9"/>
  <c r="A542" i="9"/>
  <c r="A503" i="9"/>
  <c r="A580" i="9"/>
  <c r="A556" i="9"/>
  <c r="A611" i="9"/>
  <c r="A486" i="9"/>
  <c r="A570" i="9"/>
  <c r="A551" i="9"/>
  <c r="A563" i="9"/>
  <c r="A557" i="9"/>
  <c r="A524" i="9"/>
  <c r="A602" i="9"/>
  <c r="A553" i="9"/>
  <c r="A599" i="9"/>
  <c r="A502" i="9"/>
  <c r="A543" i="9"/>
  <c r="A509" i="9"/>
  <c r="A574" i="9"/>
  <c r="A575" i="9"/>
  <c r="A623" i="9"/>
  <c r="A581" i="9"/>
  <c r="A576" i="9"/>
  <c r="A626" i="9"/>
  <c r="A536" i="9"/>
  <c r="A627" i="9"/>
  <c r="A591" i="9"/>
  <c r="A600" i="9"/>
  <c r="A616" i="9"/>
  <c r="A631" i="9"/>
  <c r="A558" i="9"/>
  <c r="A546" i="9"/>
  <c r="A595" i="9"/>
  <c r="A532" i="9"/>
  <c r="A582" i="9"/>
  <c r="A598" i="9"/>
  <c r="A507" i="9"/>
  <c r="A613" i="9"/>
  <c r="A644" i="9"/>
  <c r="A650" i="9"/>
  <c r="A646" i="9"/>
  <c r="A647" i="9"/>
  <c r="A649" i="9"/>
  <c r="A665" i="9"/>
  <c r="A673" i="9"/>
  <c r="A648" i="9"/>
  <c r="A685" i="9"/>
  <c r="A699" i="9"/>
  <c r="A663" i="9"/>
  <c r="A659" i="9"/>
  <c r="A724" i="9"/>
  <c r="A651" i="9"/>
  <c r="A743" i="9"/>
  <c r="A694" i="9"/>
  <c r="A736" i="9"/>
  <c r="A666" i="9"/>
  <c r="A760" i="9"/>
  <c r="A680" i="9"/>
  <c r="A742" i="9"/>
  <c r="A690" i="9"/>
  <c r="A689" i="9"/>
  <c r="A703" i="9"/>
  <c r="A775" i="9"/>
  <c r="A716" i="9"/>
  <c r="A744" i="9"/>
  <c r="A720" i="9"/>
  <c r="A787" i="9"/>
  <c r="A729" i="9"/>
  <c r="A728" i="9"/>
  <c r="A707" i="9"/>
  <c r="A695" i="9"/>
  <c r="A747" i="9"/>
  <c r="A717" i="9"/>
  <c r="A691" i="9"/>
  <c r="A710" i="9"/>
  <c r="A761" i="9"/>
  <c r="A805" i="9"/>
  <c r="A813" i="9"/>
  <c r="A820" i="9"/>
  <c r="A824" i="9"/>
  <c r="A828" i="9"/>
  <c r="A826" i="9"/>
  <c r="A851" i="9"/>
  <c r="A833" i="9"/>
  <c r="A850" i="9"/>
  <c r="A871" i="9"/>
  <c r="A874" i="9"/>
  <c r="A855" i="9"/>
  <c r="A869" i="9"/>
  <c r="A887" i="9"/>
  <c r="A834" i="9"/>
  <c r="A949" i="9"/>
  <c r="A880" i="9"/>
  <c r="A912" i="9"/>
  <c r="A895" i="9"/>
  <c r="A896" i="9"/>
  <c r="A888" i="9"/>
  <c r="A1011" i="9"/>
  <c r="A975" i="9"/>
  <c r="A906" i="9"/>
  <c r="A994" i="9"/>
  <c r="A849" i="9"/>
  <c r="A950" i="9"/>
  <c r="A897" i="9"/>
  <c r="A840" i="9"/>
  <c r="A909" i="9"/>
  <c r="A916" i="9"/>
  <c r="A951" i="9"/>
  <c r="A928" i="9"/>
  <c r="A952" i="9"/>
  <c r="A995" i="9"/>
  <c r="A967" i="9"/>
  <c r="A940" i="9"/>
  <c r="A1004" i="9"/>
  <c r="A981" i="9"/>
  <c r="A922" i="9"/>
  <c r="A865" i="9"/>
  <c r="A907" i="9"/>
  <c r="A987" i="9"/>
  <c r="A961" i="9"/>
  <c r="A988" i="9"/>
  <c r="A957" i="9"/>
  <c r="A917" i="9"/>
  <c r="A1005" i="9"/>
  <c r="A953" i="9"/>
  <c r="A996" i="9"/>
  <c r="A968" i="9"/>
  <c r="A989" i="9"/>
  <c r="A1117" i="9"/>
  <c r="A1048" i="9"/>
  <c r="A969" i="9"/>
  <c r="A1109" i="9"/>
  <c r="A1025" i="9"/>
  <c r="A1057" i="9"/>
  <c r="A1096" i="9"/>
  <c r="A1035" i="9"/>
  <c r="A1138" i="9"/>
  <c r="A1143" i="9"/>
  <c r="A1139" i="9"/>
  <c r="A1148" i="9"/>
  <c r="A1151" i="9"/>
  <c r="A1144" i="9"/>
  <c r="A1149" i="9"/>
  <c r="A1154" i="9"/>
  <c r="A1147" i="9"/>
  <c r="A1145" i="9"/>
  <c r="A1150" i="9"/>
  <c r="A1174" i="9"/>
  <c r="A1208" i="9"/>
  <c r="A1180" i="9"/>
  <c r="A1167" i="9"/>
  <c r="A1211" i="9"/>
  <c r="A1164" i="9"/>
  <c r="A1155" i="9"/>
  <c r="A1203" i="9"/>
  <c r="A1170" i="9"/>
  <c r="A1195" i="9"/>
  <c r="A1181" i="9"/>
  <c r="A1305" i="9"/>
  <c r="A1272" i="9"/>
  <c r="A1277" i="9"/>
  <c r="A1278" i="9"/>
  <c r="A1295" i="9"/>
  <c r="A1291" i="9"/>
  <c r="A1310" i="9"/>
  <c r="A1288" i="9"/>
  <c r="A1318" i="9"/>
  <c r="A1294" i="9"/>
  <c r="A1324" i="9"/>
  <c r="A1301" i="9"/>
  <c r="A1314" i="9"/>
  <c r="A1296" i="9"/>
  <c r="A1362" i="9"/>
  <c r="A1337" i="9"/>
  <c r="A1307" i="9"/>
  <c r="A1338" i="9"/>
  <c r="A1311" i="9"/>
  <c r="A1325" i="9"/>
  <c r="A1308" i="9"/>
  <c r="A1358" i="9"/>
  <c r="A1327" i="9"/>
  <c r="A1348" i="9"/>
  <c r="A1356" i="9"/>
  <c r="A1363" i="9"/>
  <c r="A1339" i="9"/>
  <c r="A1370" i="9"/>
  <c r="A1340" i="9"/>
  <c r="A1406" i="9"/>
  <c r="A1383" i="9"/>
  <c r="A1349" i="9"/>
  <c r="A1350" i="9"/>
  <c r="A1364" i="9"/>
  <c r="A1345" i="9"/>
  <c r="A1381" i="9"/>
  <c r="A2202" i="9"/>
  <c r="A1456" i="9"/>
  <c r="A1480" i="9"/>
  <c r="A1486" i="9"/>
  <c r="A1516" i="9"/>
  <c r="A1494" i="9"/>
  <c r="A1498" i="9"/>
  <c r="A1577" i="9"/>
  <c r="A1601" i="9"/>
  <c r="A1572" i="9"/>
  <c r="A1535" i="9"/>
  <c r="A1525" i="9"/>
  <c r="A1585" i="9"/>
  <c r="A1578" i="9"/>
  <c r="A1499" i="9"/>
  <c r="A1631" i="9"/>
  <c r="A1587" i="9"/>
  <c r="A1557" i="9"/>
  <c r="A1568" i="9"/>
  <c r="A1579" i="9"/>
  <c r="A1610" i="9"/>
  <c r="A1543" i="9"/>
  <c r="A1591" i="9"/>
  <c r="A1592" i="9"/>
  <c r="A1655" i="9"/>
  <c r="A1586" i="9"/>
  <c r="A1625" i="9"/>
  <c r="A1611" i="9"/>
  <c r="A1692" i="9"/>
  <c r="A1598" i="9"/>
  <c r="A1660" i="9"/>
  <c r="A1674" i="9"/>
  <c r="A1626" i="9"/>
  <c r="A1640" i="9"/>
  <c r="A1606" i="9"/>
  <c r="A1650" i="9"/>
  <c r="A1641" i="9"/>
  <c r="A1735" i="9"/>
  <c r="A1755" i="9"/>
  <c r="A1761" i="9"/>
  <c r="A1774" i="9"/>
  <c r="A1808" i="9"/>
  <c r="A1951" i="9"/>
  <c r="A1760" i="9"/>
  <c r="A1770" i="9"/>
  <c r="A1834" i="9"/>
  <c r="A1847" i="9"/>
  <c r="A1887" i="9"/>
  <c r="A1756" i="9"/>
  <c r="A1939" i="9"/>
  <c r="A1874" i="9"/>
  <c r="A1848" i="9"/>
  <c r="A1854" i="9"/>
  <c r="A1896" i="9"/>
  <c r="A1892" i="9"/>
  <c r="A1860" i="9"/>
  <c r="A1855" i="9"/>
  <c r="A1918" i="9"/>
  <c r="A1809" i="9"/>
  <c r="A1924" i="9"/>
  <c r="A1897" i="9"/>
  <c r="A1940" i="9"/>
  <c r="A1821" i="9"/>
  <c r="A1817" i="9"/>
  <c r="A1875" i="9"/>
  <c r="A1883" i="9"/>
  <c r="A1861" i="9"/>
  <c r="A1913" i="9"/>
  <c r="A1942" i="9"/>
  <c r="A1888" i="9"/>
  <c r="A1828" i="9"/>
  <c r="A1911" i="9"/>
  <c r="A1878" i="9"/>
  <c r="A1952" i="9"/>
  <c r="A1879" i="9"/>
  <c r="A2042" i="9"/>
  <c r="A2051" i="9"/>
  <c r="A2132" i="9"/>
  <c r="A2147" i="9"/>
  <c r="A2082" i="9"/>
  <c r="A2101" i="9"/>
  <c r="A2102" i="9"/>
  <c r="A2095" i="9"/>
  <c r="A2135" i="9"/>
  <c r="A1476" i="9"/>
  <c r="A1432" i="9"/>
  <c r="A1558" i="9"/>
  <c r="A1481" i="9"/>
  <c r="A1561" i="9"/>
  <c r="A1502" i="9"/>
  <c r="A1474" i="9"/>
  <c r="A1530" i="9"/>
  <c r="A1536" i="9"/>
  <c r="A1506" i="9"/>
  <c r="A1565" i="9"/>
  <c r="A1553" i="9"/>
  <c r="A1546" i="9"/>
  <c r="A1554" i="9"/>
  <c r="A1656" i="9"/>
  <c r="A1555" i="9"/>
  <c r="A1562" i="9"/>
  <c r="A1690" i="9"/>
  <c r="A1531" i="9"/>
  <c r="A1708" i="9"/>
  <c r="A1754" i="9"/>
  <c r="A1736" i="9"/>
  <c r="A1719" i="9"/>
  <c r="A1726" i="9"/>
  <c r="A1965" i="9"/>
  <c r="A1703" i="9"/>
  <c r="A1749" i="9"/>
  <c r="A1810" i="9"/>
  <c r="A1805" i="9"/>
  <c r="A1914" i="9"/>
  <c r="A1946" i="9"/>
  <c r="A1927" i="9"/>
  <c r="A1786" i="9"/>
  <c r="A1862" i="9"/>
  <c r="A1987" i="9"/>
  <c r="A2148" i="9"/>
  <c r="A2167" i="9"/>
  <c r="A2136" i="9"/>
  <c r="A2024" i="9"/>
  <c r="A2137" i="9"/>
  <c r="A2048" i="9"/>
  <c r="A2131" i="9"/>
  <c r="A2054" i="9"/>
  <c r="A2181" i="9"/>
  <c r="A2011" i="9"/>
  <c r="A2055" i="9"/>
  <c r="A2017" i="9"/>
  <c r="A2089" i="9"/>
  <c r="A2190" i="9"/>
  <c r="A2090" i="9"/>
  <c r="A1418" i="9"/>
  <c r="P43" i="10"/>
  <c r="A43" i="10"/>
  <c r="P42" i="10"/>
  <c r="A42" i="10"/>
  <c r="P41" i="10"/>
  <c r="A41" i="10"/>
  <c r="P40" i="10"/>
  <c r="A40" i="10"/>
  <c r="P39" i="10"/>
  <c r="A39" i="10"/>
  <c r="P38" i="10"/>
  <c r="A38" i="10"/>
  <c r="P37" i="10"/>
  <c r="A37" i="10"/>
  <c r="P36" i="10"/>
  <c r="A36" i="10"/>
  <c r="P35" i="10"/>
  <c r="A35" i="10"/>
  <c r="P34" i="10"/>
  <c r="A34" i="10"/>
  <c r="P33" i="10"/>
  <c r="A33" i="10"/>
  <c r="P32" i="10"/>
  <c r="A32" i="10"/>
  <c r="P31" i="10"/>
  <c r="A31" i="10"/>
  <c r="P30" i="10"/>
  <c r="A30" i="10"/>
  <c r="P29" i="10"/>
  <c r="A29" i="10"/>
  <c r="P28" i="10"/>
  <c r="A28" i="10"/>
  <c r="P27" i="10"/>
  <c r="A27" i="10"/>
  <c r="P26" i="10"/>
  <c r="A26" i="10"/>
  <c r="P25" i="10"/>
  <c r="A25" i="10"/>
  <c r="P24" i="10"/>
  <c r="A24" i="10"/>
  <c r="P23" i="10"/>
  <c r="A23" i="10"/>
  <c r="P22" i="10"/>
  <c r="A22" i="10"/>
  <c r="P21" i="10"/>
  <c r="A21" i="10"/>
  <c r="P20" i="10"/>
  <c r="A20" i="10"/>
  <c r="P19" i="10"/>
  <c r="A19" i="10"/>
  <c r="P18" i="10"/>
  <c r="A18" i="10"/>
  <c r="P17" i="10"/>
  <c r="A17" i="10"/>
  <c r="P16" i="10"/>
  <c r="A16" i="10"/>
  <c r="P15" i="10"/>
  <c r="A15" i="10"/>
  <c r="P14" i="10"/>
  <c r="A14" i="10"/>
  <c r="P13" i="10"/>
  <c r="A13" i="10"/>
  <c r="P12" i="10"/>
  <c r="A12" i="10"/>
  <c r="P11" i="10"/>
  <c r="A11" i="10"/>
  <c r="P10" i="10"/>
  <c r="A10" i="10"/>
  <c r="P9" i="10"/>
  <c r="A9" i="10"/>
  <c r="P8" i="10"/>
  <c r="A8" i="10"/>
  <c r="P7" i="10"/>
  <c r="A7" i="10"/>
  <c r="P6" i="10"/>
  <c r="A6" i="10"/>
  <c r="P5" i="10"/>
  <c r="A5" i="10"/>
  <c r="N1418" i="9" l="1"/>
  <c r="N2095" i="9"/>
  <c r="N2101" i="9"/>
  <c r="N2147" i="9"/>
  <c r="N2051" i="9"/>
  <c r="N1879" i="9"/>
  <c r="N1878" i="9"/>
  <c r="N1828" i="9"/>
  <c r="N1942" i="9"/>
  <c r="N1861" i="9"/>
  <c r="N1875" i="9"/>
  <c r="N1821" i="9"/>
  <c r="N1897" i="9"/>
  <c r="N1809" i="9"/>
  <c r="N1860" i="9"/>
  <c r="N1896" i="9"/>
  <c r="N1848" i="9"/>
  <c r="N1939" i="9"/>
  <c r="N1887" i="9"/>
  <c r="N1834" i="9"/>
  <c r="N1760" i="9"/>
  <c r="N1808" i="9"/>
  <c r="N1761" i="9"/>
  <c r="N1735" i="9"/>
  <c r="N1650" i="9"/>
  <c r="N1640" i="9"/>
  <c r="N1674" i="9"/>
  <c r="N1598" i="9"/>
  <c r="N1611" i="9"/>
  <c r="N1586" i="9"/>
  <c r="N1655" i="9"/>
  <c r="N1592" i="9"/>
  <c r="N1543" i="9"/>
  <c r="N1579" i="9"/>
  <c r="N1557" i="9"/>
  <c r="N1631" i="9"/>
  <c r="N1578" i="9"/>
  <c r="N1525" i="9"/>
  <c r="N1572" i="9"/>
  <c r="N1577" i="9"/>
  <c r="N1494" i="9"/>
  <c r="N1486" i="9"/>
  <c r="N1456" i="9"/>
  <c r="N1432" i="9"/>
  <c r="N1481" i="9"/>
  <c r="N1502" i="9"/>
  <c r="N1530" i="9"/>
  <c r="N1506" i="9"/>
  <c r="N1553" i="9"/>
  <c r="N1554" i="9"/>
  <c r="N1555" i="9"/>
  <c r="N1690" i="9"/>
  <c r="N1531" i="9"/>
  <c r="N1754" i="9"/>
  <c r="N1719" i="9"/>
  <c r="N1703" i="9"/>
  <c r="N1810" i="9"/>
  <c r="N1914" i="9"/>
  <c r="N1786" i="9"/>
  <c r="N1987" i="9"/>
  <c r="N2167" i="9"/>
  <c r="N2024" i="9"/>
  <c r="N2048" i="9"/>
  <c r="N2054" i="9"/>
  <c r="N2011" i="9"/>
  <c r="N2017" i="9"/>
  <c r="N2190" i="9"/>
  <c r="N1617" i="9"/>
  <c r="N1470" i="9"/>
  <c r="N1632" i="9"/>
  <c r="N1513" i="9"/>
  <c r="N1901" i="9"/>
  <c r="N1969" i="9"/>
  <c r="N2149" i="9"/>
  <c r="N2150" i="9"/>
  <c r="N2191" i="9"/>
  <c r="N2194" i="9"/>
  <c r="N2169" i="9"/>
  <c r="N1580" i="9"/>
  <c r="N1487" i="9"/>
  <c r="N1593" i="9"/>
  <c r="N1526" i="9"/>
  <c r="N1970" i="9"/>
  <c r="N1715" i="9"/>
  <c r="N1838" i="9"/>
  <c r="N1812" i="9"/>
  <c r="N1791" i="9"/>
  <c r="N1845" i="9"/>
  <c r="N1839" i="9"/>
  <c r="N1884" i="9"/>
  <c r="N1928" i="9"/>
  <c r="N1906" i="9"/>
  <c r="N1835" i="9"/>
  <c r="N1919" i="9"/>
  <c r="N1880" i="9"/>
  <c r="N1898" i="9"/>
  <c r="N1876" i="9"/>
  <c r="N1868" i="9"/>
  <c r="N1929" i="9"/>
  <c r="N1963" i="9"/>
  <c r="N2083" i="9"/>
  <c r="N2110" i="9"/>
  <c r="N2057" i="9"/>
  <c r="N2113" i="9"/>
  <c r="N2130" i="9"/>
  <c r="N2069" i="9"/>
  <c r="N2121" i="9"/>
  <c r="N2071" i="9"/>
  <c r="N2133" i="9"/>
  <c r="N1699" i="9"/>
  <c r="N1476" i="9"/>
  <c r="N1558" i="9"/>
  <c r="N1561" i="9"/>
  <c r="N1474" i="9"/>
  <c r="N1536" i="9"/>
  <c r="N1565" i="9"/>
  <c r="N1546" i="9"/>
  <c r="N1656" i="9"/>
  <c r="N1562" i="9"/>
  <c r="N1708" i="9"/>
  <c r="N1736" i="9"/>
  <c r="N1726" i="9"/>
  <c r="N1965" i="9"/>
  <c r="N1749" i="9"/>
  <c r="N1805" i="9"/>
  <c r="N1946" i="9"/>
  <c r="N1927" i="9"/>
  <c r="N1862" i="9"/>
  <c r="N2148" i="9"/>
  <c r="N2136" i="9"/>
  <c r="N2137" i="9"/>
  <c r="N2131" i="9"/>
  <c r="N2181" i="9"/>
  <c r="N2055" i="9"/>
  <c r="N2089" i="9"/>
  <c r="N2090" i="9"/>
  <c r="N1612" i="9"/>
  <c r="N1671" i="9"/>
  <c r="N1644" i="9"/>
  <c r="N1806" i="9"/>
  <c r="N1811" i="9"/>
  <c r="N1962" i="9"/>
  <c r="N2097" i="9"/>
  <c r="N2168" i="9"/>
  <c r="N2187" i="9"/>
  <c r="N2056" i="9"/>
  <c r="N1514" i="9"/>
  <c r="N1462" i="9"/>
  <c r="N1532" i="9"/>
  <c r="N1533" i="9"/>
  <c r="N1488" i="9"/>
  <c r="N1569" i="9"/>
  <c r="N1588" i="9"/>
  <c r="N1737" i="9"/>
  <c r="N1762" i="9"/>
  <c r="N1831" i="9"/>
  <c r="N1777" i="9"/>
  <c r="N1829" i="9"/>
  <c r="N1933" i="9"/>
  <c r="N1792" i="9"/>
  <c r="N1822" i="9"/>
  <c r="N1966" i="9"/>
  <c r="N1867" i="9"/>
  <c r="N1902" i="9"/>
  <c r="N1885" i="9"/>
  <c r="N1983" i="9"/>
  <c r="N2018" i="9"/>
  <c r="N2030" i="9"/>
  <c r="N2092" i="9"/>
  <c r="N2037" i="9"/>
  <c r="N2096" i="9"/>
  <c r="N2127" i="9"/>
  <c r="N2043" i="9"/>
  <c r="N2114" i="9"/>
  <c r="N1695" i="9"/>
  <c r="N1681" i="9"/>
  <c r="N1732" i="9"/>
  <c r="N1823" i="9"/>
  <c r="N1992" i="9"/>
  <c r="N2058" i="9"/>
  <c r="N1417" i="9"/>
  <c r="N1437" i="9"/>
  <c r="N1431" i="9"/>
  <c r="N1448" i="9"/>
  <c r="N1453" i="9"/>
  <c r="N1428" i="9"/>
  <c r="N1452" i="9"/>
  <c r="N1463" i="9"/>
  <c r="N1449" i="9"/>
  <c r="N1473" i="9"/>
  <c r="N1503" i="9"/>
  <c r="N1509" i="9"/>
  <c r="N1491" i="9"/>
  <c r="N1461" i="9"/>
  <c r="N1521" i="9"/>
  <c r="N1507" i="9"/>
  <c r="N1559" i="9"/>
  <c r="N1504" i="9"/>
  <c r="N1718" i="9"/>
  <c r="N1721" i="9"/>
  <c r="N1713" i="9"/>
  <c r="N1751" i="9"/>
  <c r="N1733" i="9"/>
  <c r="N1738" i="9"/>
  <c r="N1746" i="9"/>
  <c r="N1739" i="9"/>
  <c r="N1771" i="9"/>
  <c r="N1783" i="9"/>
  <c r="N1973" i="9"/>
  <c r="N1986" i="9"/>
  <c r="N1988" i="9"/>
  <c r="N1974" i="9"/>
  <c r="N2016" i="9"/>
  <c r="N2002" i="9"/>
  <c r="N2026" i="9"/>
  <c r="N2012" i="9"/>
  <c r="N1989" i="9"/>
  <c r="N1424" i="9"/>
  <c r="N1454" i="9"/>
  <c r="N1433" i="9"/>
  <c r="N1465" i="9"/>
  <c r="N1556" i="9"/>
  <c r="N1544" i="9"/>
  <c r="N1582" i="9"/>
  <c r="N1675" i="9"/>
  <c r="N1519" i="9"/>
  <c r="N1547" i="9"/>
  <c r="N1575" i="9"/>
  <c r="N1511" i="9"/>
  <c r="N1620" i="9"/>
  <c r="N1688" i="9"/>
  <c r="N1642" i="9"/>
  <c r="N1658" i="9"/>
  <c r="N1661" i="9"/>
  <c r="N1666" i="9"/>
  <c r="N1687" i="9"/>
  <c r="N1727" i="9"/>
  <c r="N1784" i="9"/>
  <c r="N1818" i="9"/>
  <c r="N1881" i="9"/>
  <c r="N1948" i="9"/>
  <c r="N1935" i="9"/>
  <c r="N1886" i="9"/>
  <c r="N1920" i="9"/>
  <c r="N1953" i="9"/>
  <c r="N1943" i="9"/>
  <c r="N1893" i="9"/>
  <c r="N1915" i="9"/>
  <c r="N1676" i="9"/>
  <c r="N1633" i="9"/>
  <c r="N1765" i="9"/>
  <c r="N1796" i="9"/>
  <c r="N2044" i="9"/>
  <c r="N2122" i="9"/>
  <c r="N1419" i="9"/>
  <c r="N1430" i="9"/>
  <c r="N1423" i="9"/>
  <c r="N1443" i="9"/>
  <c r="N1441" i="9"/>
  <c r="N1460" i="9"/>
  <c r="N1444" i="9"/>
  <c r="N1489" i="9"/>
  <c r="N1493" i="9"/>
  <c r="N1490" i="9"/>
  <c r="N1471" i="9"/>
  <c r="N1464" i="9"/>
  <c r="N1439" i="9"/>
  <c r="N1517" i="9"/>
  <c r="N1537" i="9"/>
  <c r="N1538" i="9"/>
  <c r="N1542" i="9"/>
  <c r="N1522" i="9"/>
  <c r="N1581" i="9"/>
  <c r="N1720" i="9"/>
  <c r="N1730" i="9"/>
  <c r="N1711" i="9"/>
  <c r="N1710" i="9"/>
  <c r="N1728" i="9"/>
  <c r="N1731" i="9"/>
  <c r="N1773" i="9"/>
  <c r="N1723" i="9"/>
  <c r="N1741" i="9"/>
  <c r="N1972" i="9"/>
  <c r="N1978" i="9"/>
  <c r="N1994" i="9"/>
  <c r="N1999" i="9"/>
  <c r="N2021" i="9"/>
  <c r="N1995" i="9"/>
  <c r="N2025" i="9"/>
  <c r="N2027" i="9"/>
  <c r="N2074" i="9"/>
  <c r="N1459" i="9"/>
  <c r="N1510" i="9"/>
  <c r="N1634" i="9"/>
  <c r="N1539" i="9"/>
  <c r="N1573" i="9"/>
  <c r="N1635" i="9"/>
  <c r="N1574" i="9"/>
  <c r="N1518" i="9"/>
  <c r="N1607" i="9"/>
  <c r="N1618" i="9"/>
  <c r="N1570" i="9"/>
  <c r="N1627" i="9"/>
  <c r="N1602" i="9"/>
  <c r="N1621" i="9"/>
  <c r="N1657" i="9"/>
  <c r="N1669" i="9"/>
  <c r="N1670" i="9"/>
  <c r="N1651" i="9"/>
  <c r="N1686" i="9"/>
  <c r="N1724" i="9"/>
  <c r="N1725" i="9"/>
  <c r="N1775" i="9"/>
  <c r="N1903" i="9"/>
  <c r="N1947" i="9"/>
  <c r="N1778" i="9"/>
  <c r="N1830" i="9"/>
  <c r="N1907" i="9"/>
  <c r="N1836" i="9"/>
  <c r="N1959" i="9"/>
  <c r="N1921" i="9"/>
  <c r="N1957" i="9"/>
  <c r="N1925" i="9"/>
  <c r="N1975" i="9"/>
  <c r="N2007" i="9"/>
  <c r="N2014" i="9"/>
  <c r="N2003" i="9"/>
  <c r="N2049" i="9"/>
  <c r="N2103" i="9"/>
  <c r="N2197" i="9"/>
  <c r="N1696" i="9"/>
  <c r="N1680" i="9"/>
  <c r="N1520" i="9"/>
  <c r="N1523" i="9"/>
  <c r="N1479" i="9"/>
  <c r="N1505" i="9"/>
  <c r="N1512" i="9"/>
  <c r="N1466" i="9"/>
  <c r="N1484" i="9"/>
  <c r="N1540" i="9"/>
  <c r="N1827" i="9"/>
  <c r="N1807" i="9"/>
  <c r="N1766" i="9"/>
  <c r="N1742" i="9"/>
  <c r="N1824" i="9"/>
  <c r="N1904" i="9"/>
  <c r="N1869" i="9"/>
  <c r="N1426" i="9"/>
  <c r="N1442" i="9"/>
  <c r="N1455" i="9"/>
  <c r="N1468" i="9"/>
  <c r="N1429" i="9"/>
  <c r="N1716" i="9"/>
  <c r="N1706" i="9"/>
  <c r="N1759" i="9"/>
  <c r="N1753" i="9"/>
  <c r="N2039" i="9"/>
  <c r="N2034" i="9"/>
  <c r="N2045" i="9"/>
  <c r="N2050" i="9"/>
  <c r="N2015" i="9"/>
  <c r="N1527" i="9"/>
  <c r="N1589" i="9"/>
  <c r="N1646" i="9"/>
  <c r="N1662" i="9"/>
  <c r="N1500" i="9"/>
  <c r="N1908" i="9"/>
  <c r="N1813" i="9"/>
  <c r="N1779" i="9"/>
  <c r="N1788" i="9"/>
  <c r="N2040" i="9"/>
  <c r="N1422" i="9"/>
  <c r="N1436" i="9"/>
  <c r="N1446" i="9"/>
  <c r="N1475" i="9"/>
  <c r="N1482" i="9"/>
  <c r="N1496" i="9"/>
  <c r="N1508" i="9"/>
  <c r="N1550" i="9"/>
  <c r="N1594" i="9"/>
  <c r="N1599" i="9"/>
  <c r="N1613" i="9"/>
  <c r="N1619" i="9"/>
  <c r="N1663" i="9"/>
  <c r="N1740" i="9"/>
  <c r="N1744" i="9"/>
  <c r="N1764" i="9"/>
  <c r="N1769" i="9"/>
  <c r="N1785" i="9"/>
  <c r="N1795" i="9"/>
  <c r="N1801" i="9"/>
  <c r="N1820" i="9"/>
  <c r="N1842" i="9"/>
  <c r="N1849" i="9"/>
  <c r="N1863" i="9"/>
  <c r="N1870" i="9"/>
  <c r="N1877" i="9"/>
  <c r="N1900" i="9"/>
  <c r="N1926" i="9"/>
  <c r="N1976" i="9"/>
  <c r="N1981" i="9"/>
  <c r="N1996" i="9"/>
  <c r="N2009" i="9"/>
  <c r="N2052" i="9"/>
  <c r="N2060" i="9"/>
  <c r="N2066" i="9"/>
  <c r="N2070" i="9"/>
  <c r="N2075" i="9"/>
  <c r="N2081" i="9"/>
  <c r="N2098" i="9"/>
  <c r="N2104" i="9"/>
  <c r="N2108" i="9"/>
  <c r="N2139" i="9"/>
  <c r="N2156" i="9"/>
  <c r="N2172" i="9"/>
  <c r="N2175" i="9"/>
  <c r="N2178" i="9"/>
  <c r="N2188" i="9"/>
  <c r="N2193" i="9"/>
  <c r="N2198" i="9"/>
  <c r="N1524" i="9"/>
  <c r="N1667" i="9"/>
  <c r="N1793" i="9"/>
  <c r="N1776" i="9"/>
  <c r="N1872" i="9"/>
  <c r="N2182" i="9"/>
  <c r="N1483" i="9"/>
  <c r="N1420" i="9"/>
  <c r="N1451" i="9"/>
  <c r="N1709" i="9"/>
  <c r="N1705" i="9"/>
  <c r="N1707" i="9"/>
  <c r="N1905" i="9"/>
  <c r="N1979" i="9"/>
  <c r="N2061" i="9"/>
  <c r="N1991" i="9"/>
  <c r="N2035" i="9"/>
  <c r="N2116" i="9"/>
  <c r="N2022" i="9"/>
  <c r="N1985" i="9"/>
  <c r="N1956" i="9"/>
  <c r="N1967" i="9"/>
  <c r="N1950" i="9"/>
  <c r="N2185" i="9"/>
  <c r="N1529" i="9"/>
  <c r="N1652" i="9"/>
  <c r="N1672" i="9"/>
  <c r="N1722" i="9"/>
  <c r="N1734" i="9"/>
  <c r="N1814" i="9"/>
  <c r="N1799" i="9"/>
  <c r="N2046" i="9"/>
  <c r="N25" i="9"/>
  <c r="N37" i="9"/>
  <c r="N57" i="9"/>
  <c r="N54" i="9"/>
  <c r="N98" i="9"/>
  <c r="N73" i="9"/>
  <c r="N136" i="9"/>
  <c r="N146" i="9"/>
  <c r="N176" i="9"/>
  <c r="N147" i="9"/>
  <c r="N75" i="9"/>
  <c r="N108" i="9"/>
  <c r="N193" i="9"/>
  <c r="N105" i="9"/>
  <c r="N185" i="9"/>
  <c r="N129" i="9"/>
  <c r="N180" i="9"/>
  <c r="N135" i="9"/>
  <c r="N149" i="9"/>
  <c r="N161" i="9"/>
  <c r="N182" i="9"/>
  <c r="N122" i="9"/>
  <c r="N220" i="9"/>
  <c r="N164" i="9"/>
  <c r="N253" i="9"/>
  <c r="N299" i="9"/>
  <c r="N300" i="9"/>
  <c r="N324" i="9"/>
  <c r="N313" i="9"/>
  <c r="N1840" i="9"/>
  <c r="N2072" i="9"/>
  <c r="N2084" i="9"/>
  <c r="N2064" i="9"/>
  <c r="N2123" i="9"/>
  <c r="N2006" i="9"/>
  <c r="N2059" i="9"/>
  <c r="N2134" i="9"/>
  <c r="N2107" i="9"/>
  <c r="N2047" i="9"/>
  <c r="N788" i="9"/>
  <c r="N1700" i="9"/>
  <c r="N2138" i="9"/>
  <c r="N1450" i="9"/>
  <c r="N1421" i="9"/>
  <c r="N1477" i="9"/>
  <c r="N1603" i="9"/>
  <c r="N1682" i="9"/>
  <c r="N1560" i="9"/>
  <c r="N1677" i="9"/>
  <c r="N1534" i="9"/>
  <c r="N1645" i="9"/>
  <c r="N1787" i="9"/>
  <c r="N1819" i="9"/>
  <c r="N1781" i="9"/>
  <c r="N1704" i="9"/>
  <c r="N1772" i="9"/>
  <c r="N1899" i="9"/>
  <c r="N1758" i="9"/>
  <c r="N1445" i="9"/>
  <c r="N1434" i="9"/>
  <c r="N1435" i="9"/>
  <c r="N1469" i="9"/>
  <c r="N1472" i="9"/>
  <c r="N1714" i="9"/>
  <c r="N1747" i="9"/>
  <c r="N1767" i="9"/>
  <c r="N1997" i="9"/>
  <c r="N2028" i="9"/>
  <c r="N2000" i="9"/>
  <c r="N2020" i="9"/>
  <c r="N2031" i="9"/>
  <c r="N1495" i="9"/>
  <c r="N1608" i="9"/>
  <c r="N1615" i="9"/>
  <c r="N1548" i="9"/>
  <c r="N1528" i="9"/>
  <c r="N1647" i="9"/>
  <c r="N1763" i="9"/>
  <c r="N1825" i="9"/>
  <c r="N1841" i="9"/>
  <c r="N1936" i="9"/>
  <c r="N1930" i="9"/>
  <c r="N2001" i="9"/>
  <c r="N1425" i="9"/>
  <c r="N1438" i="9"/>
  <c r="N1447" i="9"/>
  <c r="N1478" i="9"/>
  <c r="N1485" i="9"/>
  <c r="N1501" i="9"/>
  <c r="N1549" i="9"/>
  <c r="N1551" i="9"/>
  <c r="N1595" i="9"/>
  <c r="N1604" i="9"/>
  <c r="N1616" i="9"/>
  <c r="N1638" i="9"/>
  <c r="N1717" i="9"/>
  <c r="N1743" i="9"/>
  <c r="N1750" i="9"/>
  <c r="N1768" i="9"/>
  <c r="N1782" i="9"/>
  <c r="N1794" i="9"/>
  <c r="N1797" i="9"/>
  <c r="N1802" i="9"/>
  <c r="N1832" i="9"/>
  <c r="N1843" i="9"/>
  <c r="N1856" i="9"/>
  <c r="N1864" i="9"/>
  <c r="N1871" i="9"/>
  <c r="N1889" i="9"/>
  <c r="N1909" i="9"/>
  <c r="N1958" i="9"/>
  <c r="N1980" i="9"/>
  <c r="N1982" i="9"/>
  <c r="N2005" i="9"/>
  <c r="N2019" i="9"/>
  <c r="N2053" i="9"/>
  <c r="N2065" i="9"/>
  <c r="N2067" i="9"/>
  <c r="N2073" i="9"/>
  <c r="N2080" i="9"/>
  <c r="N2093" i="9"/>
  <c r="N2099" i="9"/>
  <c r="N2105" i="9"/>
  <c r="N2124" i="9"/>
  <c r="N2144" i="9"/>
  <c r="N2161" i="9"/>
  <c r="N2173" i="9"/>
  <c r="N2176" i="9"/>
  <c r="N2184" i="9"/>
  <c r="N2192" i="9"/>
  <c r="N2196" i="9"/>
  <c r="N2201" i="9"/>
  <c r="N1678" i="9"/>
  <c r="N1850" i="9"/>
  <c r="N1912" i="9"/>
  <c r="N2119" i="9"/>
  <c r="N2179" i="9"/>
  <c r="N1427" i="9"/>
  <c r="N1458" i="9"/>
  <c r="N1702" i="9"/>
  <c r="N1748" i="9"/>
  <c r="N1712" i="9"/>
  <c r="N1745" i="9"/>
  <c r="N1984" i="9"/>
  <c r="N2076" i="9"/>
  <c r="N2115" i="9"/>
  <c r="N2033" i="9"/>
  <c r="N1990" i="9"/>
  <c r="N2013" i="9"/>
  <c r="N1993" i="9"/>
  <c r="N2085" i="9"/>
  <c r="N1949" i="9"/>
  <c r="N1964" i="9"/>
  <c r="N2189" i="9"/>
  <c r="N2151" i="9"/>
  <c r="N1622" i="9"/>
  <c r="N1664" i="9"/>
  <c r="N1643" i="9"/>
  <c r="N1798" i="9"/>
  <c r="N1851" i="9"/>
  <c r="N1826" i="9"/>
  <c r="N1837" i="9"/>
  <c r="N2174" i="9"/>
  <c r="N22" i="9"/>
  <c r="N64" i="9"/>
  <c r="N88" i="9"/>
  <c r="N34" i="9"/>
  <c r="N72" i="9"/>
  <c r="N109" i="9"/>
  <c r="N145" i="9"/>
  <c r="N119" i="9"/>
  <c r="N134" i="9"/>
  <c r="N179" i="9"/>
  <c r="N155" i="9"/>
  <c r="N140" i="9"/>
  <c r="N95" i="9"/>
  <c r="N201" i="9"/>
  <c r="N79" i="9"/>
  <c r="N177" i="9"/>
  <c r="N200" i="9"/>
  <c r="N230" i="9"/>
  <c r="N206" i="9"/>
  <c r="N186" i="9"/>
  <c r="N142" i="9"/>
  <c r="N218" i="9"/>
  <c r="N259" i="9"/>
  <c r="N183" i="9"/>
  <c r="N293" i="9"/>
  <c r="N295" i="9"/>
  <c r="N318" i="9"/>
  <c r="N294" i="9"/>
  <c r="N320" i="9"/>
  <c r="N345" i="9"/>
  <c r="N298" i="9"/>
  <c r="N407" i="9"/>
  <c r="N406" i="9"/>
  <c r="N439" i="9"/>
  <c r="N487" i="9"/>
  <c r="N482" i="9"/>
  <c r="N547" i="9"/>
  <c r="N508" i="9"/>
  <c r="N569" i="9"/>
  <c r="N522" i="9"/>
  <c r="N608" i="9"/>
  <c r="N535" i="9"/>
  <c r="N642" i="9"/>
  <c r="N660" i="9"/>
  <c r="N655" i="9"/>
  <c r="N656" i="9"/>
  <c r="N687" i="9"/>
  <c r="N766" i="9"/>
  <c r="N726" i="9"/>
  <c r="N681" i="9"/>
  <c r="N708" i="9"/>
  <c r="N715" i="9"/>
  <c r="N741" i="9"/>
  <c r="N806" i="9"/>
  <c r="N807" i="9"/>
  <c r="N810" i="9"/>
  <c r="N822" i="9"/>
  <c r="N858" i="9"/>
  <c r="N811" i="9"/>
  <c r="N830" i="9"/>
  <c r="N852" i="9"/>
  <c r="N881" i="9"/>
  <c r="N898" i="9"/>
  <c r="N872" i="9"/>
  <c r="N859" i="9"/>
  <c r="N941" i="9"/>
  <c r="N862" i="9"/>
  <c r="N936" i="9"/>
  <c r="N942" i="9"/>
  <c r="N970" i="9"/>
  <c r="N971" i="9"/>
  <c r="N1089" i="9"/>
  <c r="N910" i="9"/>
  <c r="N990" i="9"/>
  <c r="N1007" i="9"/>
  <c r="N875" i="9"/>
  <c r="N1070" i="9"/>
  <c r="N982" i="9"/>
  <c r="N1097" i="9"/>
  <c r="N998" i="9"/>
  <c r="N1142" i="9"/>
  <c r="N1159" i="9"/>
  <c r="N1166" i="9"/>
  <c r="N1156" i="9"/>
  <c r="N1193" i="9"/>
  <c r="N1213" i="9"/>
  <c r="N1160" i="9"/>
  <c r="N1216" i="9"/>
  <c r="N1215" i="9"/>
  <c r="N1281" i="9"/>
  <c r="N1312" i="9"/>
  <c r="N1334" i="9"/>
  <c r="N1320" i="9"/>
  <c r="N1391" i="9"/>
  <c r="N1387" i="9"/>
  <c r="N1328" i="9"/>
  <c r="N1380" i="9"/>
  <c r="N1388" i="9"/>
  <c r="N248" i="9"/>
  <c r="N637" i="9"/>
  <c r="N423" i="9"/>
  <c r="N202" i="9"/>
  <c r="N571" i="9"/>
  <c r="N234" i="9"/>
  <c r="N250" i="9"/>
  <c r="N190" i="9"/>
  <c r="N282" i="9"/>
  <c r="N174" i="9"/>
  <c r="N223" i="9"/>
  <c r="N588" i="9"/>
  <c r="N1105" i="9"/>
  <c r="N801" i="9"/>
  <c r="N1028" i="9"/>
  <c r="N1407" i="9"/>
  <c r="N1365" i="9"/>
  <c r="N1393" i="9"/>
  <c r="N1110" i="9"/>
  <c r="N1368" i="9"/>
  <c r="N1371" i="9"/>
  <c r="N900" i="9"/>
  <c r="N762" i="9"/>
  <c r="N1257" i="9"/>
  <c r="N1129" i="9"/>
  <c r="N1012" i="9"/>
  <c r="N1115" i="9"/>
  <c r="N999" i="9"/>
  <c r="N1116" i="9"/>
  <c r="N1123" i="9"/>
  <c r="N1258" i="9"/>
  <c r="N1114" i="9"/>
  <c r="N1131" i="9"/>
  <c r="N1074" i="9"/>
  <c r="N1342" i="9"/>
  <c r="N80" i="9"/>
  <c r="N74" i="9"/>
  <c r="N153" i="9"/>
  <c r="N226" i="9"/>
  <c r="N82" i="9"/>
  <c r="N33" i="9"/>
  <c r="N50" i="9"/>
  <c r="N195" i="9"/>
  <c r="N162" i="9"/>
  <c r="N239" i="9"/>
  <c r="N219" i="9"/>
  <c r="N272" i="9"/>
  <c r="N301" i="9"/>
  <c r="N328" i="9"/>
  <c r="N362" i="9"/>
  <c r="N377" i="9"/>
  <c r="N331" i="9"/>
  <c r="N392" i="9"/>
  <c r="N415" i="9"/>
  <c r="N443" i="9"/>
  <c r="N469" i="9"/>
  <c r="N483" i="9"/>
  <c r="N572" i="9"/>
  <c r="N527" i="9"/>
  <c r="N510" i="9"/>
  <c r="N624" i="9"/>
  <c r="N668" i="9"/>
  <c r="N739" i="9"/>
  <c r="N793" i="9"/>
  <c r="N835" i="9"/>
  <c r="N841" i="9"/>
  <c r="N882" i="9"/>
  <c r="N839" i="9"/>
  <c r="N977" i="9"/>
  <c r="N1111" i="9"/>
  <c r="N1244" i="9"/>
  <c r="N1239" i="9"/>
  <c r="N1248" i="9"/>
  <c r="N1397" i="9"/>
  <c r="N2029" i="9"/>
  <c r="N2109" i="9"/>
  <c r="N23" i="9"/>
  <c r="N51" i="9"/>
  <c r="N52" i="9"/>
  <c r="N103" i="9"/>
  <c r="N76" i="9"/>
  <c r="N120" i="9"/>
  <c r="N212" i="9"/>
  <c r="N256" i="9"/>
  <c r="N28" i="9"/>
  <c r="N27" i="9"/>
  <c r="N137" i="9"/>
  <c r="N191" i="9"/>
  <c r="N227" i="9"/>
  <c r="N89" i="9"/>
  <c r="N261" i="9"/>
  <c r="N303" i="9"/>
  <c r="N329" i="9"/>
  <c r="N339" i="9"/>
  <c r="N353" i="9"/>
  <c r="N368" i="9"/>
  <c r="N408" i="9"/>
  <c r="N404" i="9"/>
  <c r="N315" i="9"/>
  <c r="N325" i="9"/>
  <c r="N344" i="9"/>
  <c r="N356" i="9"/>
  <c r="N394" i="9"/>
  <c r="N375" i="9"/>
  <c r="N411" i="9"/>
  <c r="N458" i="9"/>
  <c r="N454" i="9"/>
  <c r="N567" i="9"/>
  <c r="N568" i="9"/>
  <c r="N587" i="9"/>
  <c r="N521" i="9"/>
  <c r="N515" i="9"/>
  <c r="N577" i="9"/>
  <c r="N667" i="9"/>
  <c r="N652" i="9"/>
  <c r="N700" i="9"/>
  <c r="N661" i="9"/>
  <c r="N721" i="9"/>
  <c r="N725" i="9"/>
  <c r="N683" i="9"/>
  <c r="N718" i="9"/>
  <c r="N696" i="9"/>
  <c r="N709" i="9"/>
  <c r="N738" i="9"/>
  <c r="N829" i="9"/>
  <c r="N815" i="9"/>
  <c r="N809" i="9"/>
  <c r="N808" i="9"/>
  <c r="N816" i="9"/>
  <c r="N845" i="9"/>
  <c r="N861" i="9"/>
  <c r="N892" i="9"/>
  <c r="N1006" i="9"/>
  <c r="N923" i="9"/>
  <c r="N903" i="9"/>
  <c r="N885" i="9"/>
  <c r="N929" i="9"/>
  <c r="N866" i="9"/>
  <c r="N1015" i="9"/>
  <c r="N899" i="9"/>
  <c r="N913" i="9"/>
  <c r="N1026" i="9"/>
  <c r="N997" i="9"/>
  <c r="N976" i="9"/>
  <c r="N924" i="9"/>
  <c r="N954" i="9"/>
  <c r="N1082" i="9"/>
  <c r="N1027" i="9"/>
  <c r="N1008" i="9"/>
  <c r="N1100" i="9"/>
  <c r="N1058" i="9"/>
  <c r="N1146" i="9"/>
  <c r="N1152" i="9"/>
  <c r="N1173" i="9"/>
  <c r="N1157" i="9"/>
  <c r="N1177" i="9"/>
  <c r="N1206" i="9"/>
  <c r="N1161" i="9"/>
  <c r="N1214" i="9"/>
  <c r="N1224" i="9"/>
  <c r="N1210" i="9"/>
  <c r="N1341" i="9"/>
  <c r="N1282" i="9"/>
  <c r="N1330" i="9"/>
  <c r="N1354" i="9"/>
  <c r="N1351" i="9"/>
  <c r="N1355" i="9"/>
  <c r="N1384" i="9"/>
  <c r="N1401" i="9"/>
  <c r="N1335" i="9"/>
  <c r="N1414" i="9"/>
  <c r="N638" i="9"/>
  <c r="N143" i="9"/>
  <c r="N238" i="9"/>
  <c r="N144" i="9"/>
  <c r="N123" i="9"/>
  <c r="N151" i="9"/>
  <c r="N289" i="9"/>
  <c r="N403" i="9"/>
  <c r="N172" i="9"/>
  <c r="N417" i="9"/>
  <c r="N91" i="9"/>
  <c r="N211" i="9"/>
  <c r="N1118" i="9"/>
  <c r="N782" i="9"/>
  <c r="N1071" i="9"/>
  <c r="N757" i="9"/>
  <c r="N1016" i="9"/>
  <c r="N1072" i="9"/>
  <c r="N1408" i="9"/>
  <c r="N1083" i="9"/>
  <c r="N1122" i="9"/>
  <c r="N1106" i="9"/>
  <c r="N1134" i="9"/>
  <c r="N1132" i="9"/>
  <c r="N1336" i="9"/>
  <c r="N1284" i="9"/>
  <c r="N1412" i="9"/>
  <c r="N1133" i="9"/>
  <c r="N1378" i="9"/>
  <c r="N1268" i="9"/>
  <c r="N1209" i="9"/>
  <c r="N1254" i="9"/>
  <c r="N20" i="9"/>
  <c r="N38" i="9"/>
  <c r="N85" i="9"/>
  <c r="N178" i="9"/>
  <c r="N224" i="9"/>
  <c r="N44" i="9"/>
  <c r="N181" i="9"/>
  <c r="N287" i="9"/>
  <c r="N251" i="9"/>
  <c r="N187" i="9"/>
  <c r="N209" i="9"/>
  <c r="N215" i="9"/>
  <c r="N124" i="9"/>
  <c r="N347" i="9"/>
  <c r="N314" i="9"/>
  <c r="N349" i="9"/>
  <c r="N418" i="9"/>
  <c r="N350" i="9"/>
  <c r="N390" i="9"/>
  <c r="N437" i="9"/>
  <c r="N488" i="9"/>
  <c r="N496" i="9"/>
  <c r="N630" i="9"/>
  <c r="N586" i="9"/>
  <c r="N672" i="9"/>
  <c r="N745" i="9"/>
  <c r="N876" i="9"/>
  <c r="N991" i="9"/>
  <c r="N1247" i="9"/>
  <c r="N1394" i="9"/>
  <c r="N2100" i="9"/>
  <c r="N58" i="9"/>
  <c r="N45" i="9"/>
  <c r="N231" i="9"/>
  <c r="N24" i="9"/>
  <c r="N69" i="9"/>
  <c r="N166" i="9"/>
  <c r="N192" i="9"/>
  <c r="N308" i="9"/>
  <c r="N319" i="9"/>
  <c r="N361" i="9"/>
  <c r="N397" i="9"/>
  <c r="N369" i="9"/>
  <c r="N376" i="9"/>
  <c r="N420" i="9"/>
  <c r="N348" i="9"/>
  <c r="N438" i="9"/>
  <c r="N467" i="9"/>
  <c r="N455" i="9"/>
  <c r="N447" i="9"/>
  <c r="N464" i="9"/>
  <c r="N530" i="9"/>
  <c r="N596" i="9"/>
  <c r="N539" i="9"/>
  <c r="N497" i="9"/>
  <c r="N505" i="9"/>
  <c r="N462" i="9"/>
  <c r="N615" i="9"/>
  <c r="N674" i="9"/>
  <c r="N643" i="9"/>
  <c r="N669" i="9"/>
  <c r="N645" i="9"/>
  <c r="N653" i="9"/>
  <c r="N692" i="9"/>
  <c r="N727" i="9"/>
  <c r="N675" i="9"/>
  <c r="N765" i="9"/>
  <c r="N682" i="9"/>
  <c r="N1017" i="9"/>
  <c r="N1093" i="9"/>
  <c r="N925" i="9"/>
  <c r="N962" i="9"/>
  <c r="N1032" i="9"/>
  <c r="N870" i="9"/>
  <c r="N1052" i="9"/>
  <c r="N1053" i="9"/>
  <c r="N1112" i="9"/>
  <c r="N1119" i="9"/>
  <c r="N1084" i="9"/>
  <c r="N819" i="9"/>
  <c r="N831" i="9"/>
  <c r="N836" i="9"/>
  <c r="N889" i="9"/>
  <c r="N877" i="9"/>
  <c r="N886" i="9"/>
  <c r="N890" i="9"/>
  <c r="N919" i="9"/>
  <c r="N932" i="9"/>
  <c r="N992" i="9"/>
  <c r="N1140" i="9"/>
  <c r="N1196" i="9"/>
  <c r="N1165" i="9"/>
  <c r="N1217" i="9"/>
  <c r="N1197" i="9"/>
  <c r="N1245" i="9"/>
  <c r="N1233" i="9"/>
  <c r="N1185" i="9"/>
  <c r="N1246" i="9"/>
  <c r="N1234" i="9"/>
  <c r="N1225" i="9"/>
  <c r="N1184" i="9"/>
  <c r="N1273" i="9"/>
  <c r="N1279" i="9"/>
  <c r="N1313" i="9"/>
  <c r="N1299" i="9"/>
  <c r="N1346" i="9"/>
  <c r="N1309" i="9"/>
  <c r="N1353" i="9"/>
  <c r="N1329" i="9"/>
  <c r="N1303" i="9"/>
  <c r="N1377" i="9"/>
  <c r="N268" i="9"/>
  <c r="N167" i="9"/>
  <c r="N263" i="9"/>
  <c r="N252" i="9"/>
  <c r="N203" i="9"/>
  <c r="N285" i="9"/>
  <c r="N83" i="9"/>
  <c r="N113" i="9"/>
  <c r="N232" i="9"/>
  <c r="N104" i="9"/>
  <c r="N196" i="9"/>
  <c r="N258" i="9"/>
  <c r="N154" i="9"/>
  <c r="N243" i="9"/>
  <c r="N262" i="9"/>
  <c r="N277" i="9"/>
  <c r="N59" i="9"/>
  <c r="N36" i="9"/>
  <c r="N62" i="9"/>
  <c r="N138" i="9"/>
  <c r="N159" i="9"/>
  <c r="N213" i="9"/>
  <c r="N244" i="9"/>
  <c r="N276" i="9"/>
  <c r="N286" i="9"/>
  <c r="N233" i="9"/>
  <c r="N273" i="9"/>
  <c r="N188" i="9"/>
  <c r="N175" i="9"/>
  <c r="N163" i="9"/>
  <c r="N204" i="9"/>
  <c r="N194" i="9"/>
  <c r="N100" i="9"/>
  <c r="N221" i="9"/>
  <c r="N117" i="9"/>
  <c r="N132" i="9"/>
  <c r="N84" i="9"/>
  <c r="N255" i="9"/>
  <c r="N265" i="9"/>
  <c r="N222" i="9"/>
  <c r="N284" i="9"/>
  <c r="N270" i="9"/>
  <c r="N333" i="9"/>
  <c r="N395" i="9"/>
  <c r="N427" i="9"/>
  <c r="N430" i="9"/>
  <c r="N405" i="9"/>
  <c r="N419" i="9"/>
  <c r="N413" i="9"/>
  <c r="N431" i="9"/>
  <c r="N382" i="9"/>
  <c r="N292" i="9"/>
  <c r="N358" i="9"/>
  <c r="N380" i="9"/>
  <c r="N401" i="9"/>
  <c r="N388" i="9"/>
  <c r="N398" i="9"/>
  <c r="N386" i="9"/>
  <c r="N402" i="9"/>
  <c r="N378" i="9"/>
  <c r="N433" i="9"/>
  <c r="N393" i="9"/>
  <c r="N389" i="9"/>
  <c r="N309" i="9"/>
  <c r="N435" i="9"/>
  <c r="N342" i="9"/>
  <c r="N434" i="9"/>
  <c r="N559" i="9"/>
  <c r="N451" i="9"/>
  <c r="N533" i="9"/>
  <c r="N534" i="9"/>
  <c r="N621" i="9"/>
  <c r="N468" i="9"/>
  <c r="N603" i="9"/>
  <c r="N601" i="9"/>
  <c r="N583" i="9"/>
  <c r="N474" i="9"/>
  <c r="N544" i="9"/>
  <c r="N564" i="9"/>
  <c r="N554" i="9"/>
  <c r="N592" i="9"/>
  <c r="N594" i="9"/>
  <c r="N617" i="9"/>
  <c r="N607" i="9"/>
  <c r="N494" i="9"/>
  <c r="N635" i="9"/>
  <c r="N495" i="9"/>
  <c r="N545" i="9"/>
  <c r="N625" i="9"/>
  <c r="N612" i="9"/>
  <c r="N578" i="9"/>
  <c r="N519" i="9"/>
  <c r="N579" i="9"/>
  <c r="N629" i="9"/>
  <c r="N573" i="9"/>
  <c r="N605" i="9"/>
  <c r="N561" i="9"/>
  <c r="N597" i="9"/>
  <c r="N688" i="9"/>
  <c r="N731" i="9"/>
  <c r="N753" i="9"/>
  <c r="N639" i="9"/>
  <c r="N678" i="9"/>
  <c r="N664" i="9"/>
  <c r="N713" i="9"/>
  <c r="N772" i="9"/>
  <c r="N768" i="9"/>
  <c r="N800" i="9"/>
  <c r="N732" i="9"/>
  <c r="N784" i="9"/>
  <c r="N758" i="9"/>
  <c r="N798" i="9"/>
  <c r="N773" i="9"/>
  <c r="N779" i="9"/>
  <c r="N783" i="9"/>
  <c r="N799" i="9"/>
  <c r="N701" i="9"/>
  <c r="N755" i="9"/>
  <c r="N795" i="9"/>
  <c r="N733" i="9"/>
  <c r="N791" i="9"/>
  <c r="N789" i="9"/>
  <c r="N776" i="9"/>
  <c r="N777" i="9"/>
  <c r="N792" i="9"/>
  <c r="N658" i="9"/>
  <c r="N748" i="9"/>
  <c r="N794" i="9"/>
  <c r="N1126" i="9"/>
  <c r="N1085" i="9"/>
  <c r="N1077" i="9"/>
  <c r="N1018" i="9"/>
  <c r="N1054" i="9"/>
  <c r="N1125" i="9"/>
  <c r="N812" i="9"/>
  <c r="N832" i="9"/>
  <c r="N848" i="9"/>
  <c r="N860" i="9"/>
  <c r="N908" i="9"/>
  <c r="N905" i="9"/>
  <c r="N914" i="9"/>
  <c r="N978" i="9"/>
  <c r="N947" i="9"/>
  <c r="N1055" i="9"/>
  <c r="N1049" i="9"/>
  <c r="N1069" i="9"/>
  <c r="N1044" i="9"/>
  <c r="N1021" i="9"/>
  <c r="N1087" i="9"/>
  <c r="N1107" i="9"/>
  <c r="N902" i="9"/>
  <c r="N1091" i="9"/>
  <c r="N1076" i="9"/>
  <c r="N1135" i="9"/>
  <c r="N926" i="9"/>
  <c r="N959" i="9"/>
  <c r="N864" i="9"/>
  <c r="N955" i="9"/>
  <c r="N1056" i="9"/>
  <c r="N837" i="9"/>
  <c r="N1002" i="9"/>
  <c r="N1061" i="9"/>
  <c r="N1103" i="9"/>
  <c r="N842" i="9"/>
  <c r="N1062" i="9"/>
  <c r="N843" i="9"/>
  <c r="N944" i="9"/>
  <c r="N980" i="9"/>
  <c r="N1046" i="9"/>
  <c r="N1050" i="9"/>
  <c r="N1204" i="9"/>
  <c r="N1162" i="9"/>
  <c r="N1187" i="9"/>
  <c r="N1189" i="9"/>
  <c r="N1219" i="9"/>
  <c r="N1226" i="9"/>
  <c r="N1259" i="9"/>
  <c r="N1242" i="9"/>
  <c r="N1255" i="9"/>
  <c r="N1269" i="9"/>
  <c r="N1237" i="9"/>
  <c r="N1271" i="9"/>
  <c r="N1266" i="9"/>
  <c r="N1263" i="9"/>
  <c r="N1238" i="9"/>
  <c r="N1264" i="9"/>
  <c r="N1200" i="9"/>
  <c r="N1261" i="9"/>
  <c r="N1227" i="9"/>
  <c r="N1253" i="9"/>
  <c r="N1251" i="9"/>
  <c r="N1265" i="9"/>
  <c r="N1191" i="9"/>
  <c r="N1411" i="9"/>
  <c r="N1283" i="9"/>
  <c r="N1315" i="9"/>
  <c r="N1367" i="9"/>
  <c r="N1392" i="9"/>
  <c r="N1379" i="9"/>
  <c r="N1395" i="9"/>
  <c r="N1399" i="9"/>
  <c r="N1402" i="9"/>
  <c r="N1413" i="9"/>
  <c r="N1280" i="9"/>
  <c r="N1333" i="9"/>
  <c r="N1343" i="9"/>
  <c r="N1300" i="9"/>
  <c r="N1405" i="9"/>
  <c r="N1400" i="9"/>
  <c r="N1344" i="9"/>
  <c r="N1396" i="9"/>
  <c r="N1410" i="9"/>
  <c r="N1375" i="9"/>
  <c r="N440" i="9"/>
  <c r="N446" i="9"/>
  <c r="N39" i="9"/>
  <c r="N81" i="9"/>
  <c r="N87" i="9"/>
  <c r="N90" i="9"/>
  <c r="N500" i="9"/>
  <c r="N334" i="9"/>
  <c r="N1290" i="9"/>
  <c r="N102" i="9"/>
  <c r="N1292" i="9"/>
  <c r="N110" i="9"/>
  <c r="N128" i="9"/>
  <c r="N873" i="9"/>
  <c r="N893" i="9"/>
  <c r="N911" i="9"/>
  <c r="N552" i="9"/>
  <c r="N920" i="9"/>
  <c r="N934" i="9"/>
  <c r="N749" i="9"/>
  <c r="N584" i="9"/>
  <c r="N965" i="9"/>
  <c r="N590" i="9"/>
  <c r="N986" i="9"/>
  <c r="N1010" i="9"/>
  <c r="N1042" i="9"/>
  <c r="N237" i="9"/>
  <c r="N1121" i="9"/>
  <c r="N803" i="9"/>
  <c r="N1467" i="9"/>
  <c r="N1566" i="9"/>
  <c r="N493" i="9"/>
  <c r="N512" i="9"/>
  <c r="N711" i="9"/>
  <c r="N722" i="9"/>
  <c r="N825" i="9"/>
  <c r="N943" i="9"/>
  <c r="N983" i="9"/>
  <c r="N1252" i="9"/>
  <c r="N1359" i="9"/>
  <c r="N2117" i="9"/>
  <c r="N35" i="9"/>
  <c r="N65" i="9"/>
  <c r="N106" i="9"/>
  <c r="N266" i="9"/>
  <c r="N21" i="9"/>
  <c r="N165" i="9"/>
  <c r="N207" i="9"/>
  <c r="N125" i="9"/>
  <c r="N337" i="9"/>
  <c r="N357" i="9"/>
  <c r="N346" i="9"/>
  <c r="N335" i="9"/>
  <c r="N363" i="9"/>
  <c r="N383" i="9"/>
  <c r="N412" i="9"/>
  <c r="N340" i="9"/>
  <c r="N442" i="9"/>
  <c r="N445" i="9"/>
  <c r="N460" i="9"/>
  <c r="N489" i="9"/>
  <c r="N513" i="9"/>
  <c r="N490" i="9"/>
  <c r="N472" i="9"/>
  <c r="N461" i="9"/>
  <c r="N504" i="9"/>
  <c r="N485" i="9"/>
  <c r="N614" i="9"/>
  <c r="N540" i="9"/>
  <c r="N641" i="9"/>
  <c r="N640" i="9"/>
  <c r="N670" i="9"/>
  <c r="N684" i="9"/>
  <c r="N697" i="9"/>
  <c r="N723" i="9"/>
  <c r="N734" i="9"/>
  <c r="N698" i="9"/>
  <c r="N704" i="9"/>
  <c r="N752" i="9"/>
  <c r="N945" i="9"/>
  <c r="N1036" i="9"/>
  <c r="N818" i="9"/>
  <c r="N958" i="9"/>
  <c r="N930" i="9"/>
  <c r="N1079" i="9"/>
  <c r="N972" i="9"/>
  <c r="N1101" i="9"/>
  <c r="N1094" i="9"/>
  <c r="N1040" i="9"/>
  <c r="N1080" i="9"/>
  <c r="N1090" i="9"/>
  <c r="N821" i="9"/>
  <c r="N856" i="9"/>
  <c r="N918" i="9"/>
  <c r="N904" i="9"/>
  <c r="N878" i="9"/>
  <c r="N879" i="9"/>
  <c r="N1000" i="9"/>
  <c r="N931" i="9"/>
  <c r="N1013" i="9"/>
  <c r="N883" i="9"/>
  <c r="N1153" i="9"/>
  <c r="N1172" i="9"/>
  <c r="N1182" i="9"/>
  <c r="N1158" i="9"/>
  <c r="N1183" i="9"/>
  <c r="N1212" i="9"/>
  <c r="N1198" i="9"/>
  <c r="N1223" i="9"/>
  <c r="N1262" i="9"/>
  <c r="N1192" i="9"/>
  <c r="N1240" i="9"/>
  <c r="N1241" i="9"/>
  <c r="N1302" i="9"/>
  <c r="N1298" i="9"/>
  <c r="N1289" i="9"/>
  <c r="N1331" i="9"/>
  <c r="N1374" i="9"/>
  <c r="N1352" i="9"/>
  <c r="N1323" i="9"/>
  <c r="N1372" i="9"/>
  <c r="N1332" i="9"/>
  <c r="N1347" i="9"/>
  <c r="N112" i="9"/>
  <c r="N169" i="9"/>
  <c r="N208" i="9"/>
  <c r="N216" i="9"/>
  <c r="N170" i="9"/>
  <c r="N257" i="9"/>
  <c r="N99" i="9"/>
  <c r="N245" i="9"/>
  <c r="N279" i="9"/>
  <c r="N156" i="9"/>
  <c r="N157" i="9"/>
  <c r="N288" i="9"/>
  <c r="N160" i="9"/>
  <c r="N158" i="9"/>
  <c r="N171" i="9"/>
  <c r="N267" i="9"/>
  <c r="N26" i="9"/>
  <c r="N70" i="9"/>
  <c r="N92" i="9"/>
  <c r="N139" i="9"/>
  <c r="N141" i="9"/>
  <c r="N210" i="9"/>
  <c r="N228" i="9"/>
  <c r="N280" i="9"/>
  <c r="N235" i="9"/>
  <c r="N254" i="9"/>
  <c r="N291" i="9"/>
  <c r="N126" i="9"/>
  <c r="N197" i="9"/>
  <c r="N173" i="9"/>
  <c r="N260" i="9"/>
  <c r="N96" i="9"/>
  <c r="N168" i="9"/>
  <c r="N107" i="9"/>
  <c r="N240" i="9"/>
  <c r="N127" i="9"/>
  <c r="N66" i="9"/>
  <c r="N150" i="9"/>
  <c r="N229" i="9"/>
  <c r="N278" i="9"/>
  <c r="N269" i="9"/>
  <c r="N283" i="9"/>
  <c r="N290" i="9"/>
  <c r="N364" i="9"/>
  <c r="N366" i="9"/>
  <c r="N409" i="9"/>
  <c r="N421" i="9"/>
  <c r="N373" i="9"/>
  <c r="N351" i="9"/>
  <c r="N370" i="9"/>
  <c r="N424" i="9"/>
  <c r="N372" i="9"/>
  <c r="N384" i="9"/>
  <c r="N317" i="9"/>
  <c r="N391" i="9"/>
  <c r="N385" i="9"/>
  <c r="N371" i="9"/>
  <c r="N374" i="9"/>
  <c r="N399" i="9"/>
  <c r="N410" i="9"/>
  <c r="N428" i="9"/>
  <c r="N425" i="9"/>
  <c r="N432" i="9"/>
  <c r="N343" i="9"/>
  <c r="N302" i="9"/>
  <c r="N359" i="9"/>
  <c r="N436" i="9"/>
  <c r="N367" i="9"/>
  <c r="N478" i="9"/>
  <c r="N589" i="9"/>
  <c r="N514" i="9"/>
  <c r="N518" i="9"/>
  <c r="N634" i="9"/>
  <c r="N632" i="9"/>
  <c r="N548" i="9"/>
  <c r="N491" i="9"/>
  <c r="N528" i="9"/>
  <c r="N470" i="9"/>
  <c r="N477" i="9"/>
  <c r="N473" i="9"/>
  <c r="N531" i="9"/>
  <c r="N516" i="9"/>
  <c r="N555" i="9"/>
  <c r="N606" i="9"/>
  <c r="N549" i="9"/>
  <c r="N622" i="9"/>
  <c r="N628" i="9"/>
  <c r="N636" i="9"/>
  <c r="N560" i="9"/>
  <c r="N604" i="9"/>
  <c r="N609" i="9"/>
  <c r="N466" i="9"/>
  <c r="N475" i="9"/>
  <c r="N541" i="9"/>
  <c r="N619" i="9"/>
  <c r="N480" i="9"/>
  <c r="N593" i="9"/>
  <c r="N633" i="9"/>
  <c r="N562" i="9"/>
  <c r="N677" i="9"/>
  <c r="N737" i="9"/>
  <c r="N751" i="9"/>
  <c r="N740" i="9"/>
  <c r="N657" i="9"/>
  <c r="N662" i="9"/>
  <c r="N754" i="9"/>
  <c r="N730" i="9"/>
  <c r="N735" i="9"/>
  <c r="N705" i="9"/>
  <c r="N769" i="9"/>
  <c r="N746" i="9"/>
  <c r="N763" i="9"/>
  <c r="N786" i="9"/>
  <c r="N759" i="9"/>
  <c r="N781" i="9"/>
  <c r="N780" i="9"/>
  <c r="N671" i="9"/>
  <c r="N706" i="9"/>
  <c r="N767" i="9"/>
  <c r="N797" i="9"/>
  <c r="N756" i="9"/>
  <c r="N796" i="9"/>
  <c r="N676" i="9"/>
  <c r="N719" i="9"/>
  <c r="N764" i="9"/>
  <c r="N774" i="9"/>
  <c r="N785" i="9"/>
  <c r="N790" i="9"/>
  <c r="N1065" i="9"/>
  <c r="N1130" i="9"/>
  <c r="N1086" i="9"/>
  <c r="N993" i="9"/>
  <c r="N946" i="9"/>
  <c r="N1075" i="9"/>
  <c r="N1120" i="9"/>
  <c r="N863" i="9"/>
  <c r="N847" i="9"/>
  <c r="N867" i="9"/>
  <c r="N891" i="9"/>
  <c r="N901" i="9"/>
  <c r="N963" i="9"/>
  <c r="N868" i="9"/>
  <c r="N933" i="9"/>
  <c r="N1059" i="9"/>
  <c r="N1066" i="9"/>
  <c r="N1041" i="9"/>
  <c r="N979" i="9"/>
  <c r="N1009" i="9"/>
  <c r="N1081" i="9"/>
  <c r="N1098" i="9"/>
  <c r="N1108" i="9"/>
  <c r="N1099" i="9"/>
  <c r="N1037" i="9"/>
  <c r="N1128" i="9"/>
  <c r="N1102" i="9"/>
  <c r="N1127" i="9"/>
  <c r="N1019" i="9"/>
  <c r="N1067" i="9"/>
  <c r="N853" i="9"/>
  <c r="N1060" i="9"/>
  <c r="N1095" i="9"/>
  <c r="N1001" i="9"/>
  <c r="N1124" i="9"/>
  <c r="N984" i="9"/>
  <c r="N804" i="9"/>
  <c r="N937" i="9"/>
  <c r="N1045" i="9"/>
  <c r="N1033" i="9"/>
  <c r="N1068" i="9"/>
  <c r="N973" i="9"/>
  <c r="N1186" i="9"/>
  <c r="N1218" i="9"/>
  <c r="N1230" i="9"/>
  <c r="N1175" i="9"/>
  <c r="N1202" i="9"/>
  <c r="N1235" i="9"/>
  <c r="N1194" i="9"/>
  <c r="N1232" i="9"/>
  <c r="N1260" i="9"/>
  <c r="N1256" i="9"/>
  <c r="N1270" i="9"/>
  <c r="N1190" i="9"/>
  <c r="N1236" i="9"/>
  <c r="N1250" i="9"/>
  <c r="N1199" i="9"/>
  <c r="N1201" i="9"/>
  <c r="N1176" i="9"/>
  <c r="N1267" i="9"/>
  <c r="N1205" i="9"/>
  <c r="N1249" i="9"/>
  <c r="N1136" i="9"/>
  <c r="N1188" i="9"/>
  <c r="N1274" i="9"/>
  <c r="N1285" i="9"/>
  <c r="N1319" i="9"/>
  <c r="N1366" i="9"/>
  <c r="N1382" i="9"/>
  <c r="N1398" i="9"/>
  <c r="N1404" i="9"/>
  <c r="N1385" i="9"/>
  <c r="N1389" i="9"/>
  <c r="N1403" i="9"/>
  <c r="N1297" i="9"/>
  <c r="N1386" i="9"/>
  <c r="N1360" i="9"/>
  <c r="N1321" i="9"/>
  <c r="N1415" i="9"/>
  <c r="N1286" i="9"/>
  <c r="N1376" i="9"/>
  <c r="N1390" i="9"/>
  <c r="N1409" i="9"/>
  <c r="N1369" i="9"/>
  <c r="N441" i="9"/>
  <c r="N448" i="9"/>
  <c r="N479" i="9"/>
  <c r="N86" i="9"/>
  <c r="N827" i="9"/>
  <c r="N498" i="9"/>
  <c r="N501" i="9"/>
  <c r="N838" i="9"/>
  <c r="N101" i="9"/>
  <c r="N846" i="9"/>
  <c r="N854" i="9"/>
  <c r="N114" i="9"/>
  <c r="N523" i="9"/>
  <c r="N365" i="9"/>
  <c r="N894" i="9"/>
  <c r="N381" i="9"/>
  <c r="N915" i="9"/>
  <c r="N565" i="9"/>
  <c r="N1361" i="9"/>
  <c r="N1178" i="9"/>
  <c r="N964" i="9"/>
  <c r="N974" i="9"/>
  <c r="N985" i="9"/>
  <c r="N770" i="9"/>
  <c r="N217" i="9"/>
  <c r="N236" i="9"/>
  <c r="N1231" i="9"/>
  <c r="N802" i="9"/>
  <c r="N1416" i="9"/>
  <c r="N1600" i="9"/>
  <c r="N1515" i="9"/>
  <c r="N1623" i="9"/>
  <c r="N1497" i="9"/>
  <c r="N1639" i="9"/>
  <c r="N1571" i="9"/>
  <c r="N1609" i="9"/>
  <c r="N1605" i="9"/>
  <c r="N1659" i="9"/>
  <c r="N1636" i="9"/>
  <c r="N1890" i="9"/>
  <c r="N1833" i="9"/>
  <c r="N1803" i="9"/>
  <c r="N1815" i="9"/>
  <c r="N1931" i="9"/>
  <c r="N1865" i="9"/>
  <c r="N1846" i="9"/>
  <c r="N1960" i="9"/>
  <c r="N1916" i="9"/>
  <c r="N1934" i="9"/>
  <c r="N1891" i="9"/>
  <c r="N2162" i="9"/>
  <c r="N2163" i="9"/>
  <c r="N2152" i="9"/>
  <c r="N2094" i="9"/>
  <c r="N2120" i="9"/>
  <c r="N2170" i="9"/>
  <c r="N2141" i="9"/>
  <c r="N2118" i="9"/>
  <c r="N2086" i="9"/>
  <c r="N2077" i="9"/>
  <c r="N214" i="9"/>
  <c r="N198" i="9"/>
  <c r="N184" i="9"/>
  <c r="N246" i="9"/>
  <c r="N199" i="9"/>
  <c r="N264" i="9"/>
  <c r="N41" i="9"/>
  <c r="N247" i="9"/>
  <c r="N249" i="9"/>
  <c r="N275" i="9"/>
  <c r="N242" i="9"/>
  <c r="N414" i="9"/>
  <c r="N327" i="9"/>
  <c r="N429" i="9"/>
  <c r="N379" i="9"/>
  <c r="N422" i="9"/>
  <c r="N396" i="9"/>
  <c r="N499" i="9"/>
  <c r="N610" i="9"/>
  <c r="N618" i="9"/>
  <c r="N449" i="9"/>
  <c r="N538" i="9"/>
  <c r="N771" i="9"/>
  <c r="N712" i="9"/>
  <c r="N686" i="9"/>
  <c r="N654" i="9"/>
  <c r="N693" i="9"/>
  <c r="N1043" i="9"/>
  <c r="N956" i="9"/>
  <c r="N1022" i="9"/>
  <c r="N1063" i="9"/>
  <c r="N935" i="9"/>
  <c r="N1051" i="9"/>
  <c r="N857" i="9"/>
  <c r="N1038" i="9"/>
  <c r="N1003" i="9"/>
  <c r="N921" i="9"/>
  <c r="N1023" i="9"/>
  <c r="N1078" i="9"/>
  <c r="N939" i="9"/>
  <c r="N948" i="9"/>
  <c r="N1030" i="9"/>
  <c r="N817" i="9"/>
  <c r="N823" i="9"/>
  <c r="N1024" i="9"/>
  <c r="N1104" i="9"/>
  <c r="N1137" i="9"/>
  <c r="N1228" i="9"/>
  <c r="N1168" i="9"/>
  <c r="N1163" i="9"/>
  <c r="N1141" i="9"/>
  <c r="N1222" i="9"/>
  <c r="N1171" i="9"/>
  <c r="N1326" i="9"/>
  <c r="N1322" i="9"/>
  <c r="N1276" i="9"/>
  <c r="N1293" i="9"/>
  <c r="N1317" i="9"/>
  <c r="N1306" i="9"/>
  <c r="N1637" i="9"/>
  <c r="N1564" i="9"/>
  <c r="N1917" i="9"/>
  <c r="N1866" i="9"/>
  <c r="N1873" i="9"/>
  <c r="N1858" i="9"/>
  <c r="N2008" i="9"/>
  <c r="N2038" i="9"/>
  <c r="N2140" i="9"/>
  <c r="N1440" i="9"/>
  <c r="N1545" i="9"/>
  <c r="N1648" i="9"/>
  <c r="N1583" i="9"/>
  <c r="N1584" i="9"/>
  <c r="N1596" i="9"/>
  <c r="N1684" i="9"/>
  <c r="N1693" i="9"/>
  <c r="N1597" i="9"/>
  <c r="N1694" i="9"/>
  <c r="N1689" i="9"/>
  <c r="N1691" i="9"/>
  <c r="N1923" i="9"/>
  <c r="N1945" i="9"/>
  <c r="N1955" i="9"/>
  <c r="N1729" i="9"/>
  <c r="N1944" i="9"/>
  <c r="N1968" i="9"/>
  <c r="N1941" i="9"/>
  <c r="N1800" i="9"/>
  <c r="N2010" i="9"/>
  <c r="N2111" i="9"/>
  <c r="N2112" i="9"/>
  <c r="N2078" i="9"/>
  <c r="N2068" i="9"/>
  <c r="N2154" i="9"/>
  <c r="N2146" i="9"/>
  <c r="N2157" i="9"/>
  <c r="N2200" i="9"/>
  <c r="N2087" i="9"/>
  <c r="N2036" i="9"/>
  <c r="N2160" i="9"/>
  <c r="N2129" i="9"/>
  <c r="N2199" i="9"/>
  <c r="N2166" i="9"/>
  <c r="N30" i="9"/>
  <c r="N77" i="9"/>
  <c r="N47" i="9"/>
  <c r="N71" i="9"/>
  <c r="N121" i="9"/>
  <c r="N48" i="9"/>
  <c r="N40" i="9"/>
  <c r="N46" i="9"/>
  <c r="N93" i="9"/>
  <c r="N55" i="9"/>
  <c r="N31" i="9"/>
  <c r="N56" i="9"/>
  <c r="N131" i="9"/>
  <c r="N68" i="9"/>
  <c r="N94" i="9"/>
  <c r="N296" i="9"/>
  <c r="N297" i="9"/>
  <c r="N305" i="9"/>
  <c r="N307" i="9"/>
  <c r="N336" i="9"/>
  <c r="N352" i="9"/>
  <c r="N332" i="9"/>
  <c r="N322" i="9"/>
  <c r="N323" i="9"/>
  <c r="N355" i="9"/>
  <c r="N326" i="9"/>
  <c r="N444" i="9"/>
  <c r="N484" i="9"/>
  <c r="N459" i="9"/>
  <c r="N453" i="9"/>
  <c r="N471" i="9"/>
  <c r="N457" i="9"/>
  <c r="N465" i="9"/>
  <c r="N585" i="9"/>
  <c r="N511" i="9"/>
  <c r="N566" i="9"/>
  <c r="N503" i="9"/>
  <c r="N556" i="9"/>
  <c r="N486" i="9"/>
  <c r="N551" i="9"/>
  <c r="N557" i="9"/>
  <c r="N602" i="9"/>
  <c r="N599" i="9"/>
  <c r="N543" i="9"/>
  <c r="N574" i="9"/>
  <c r="N623" i="9"/>
  <c r="N576" i="9"/>
  <c r="N536" i="9"/>
  <c r="N591" i="9"/>
  <c r="N616" i="9"/>
  <c r="N558" i="9"/>
  <c r="N595" i="9"/>
  <c r="N582" i="9"/>
  <c r="N507" i="9"/>
  <c r="N644" i="9"/>
  <c r="N646" i="9"/>
  <c r="N649" i="9"/>
  <c r="N673" i="9"/>
  <c r="N685" i="9"/>
  <c r="N663" i="9"/>
  <c r="N724" i="9"/>
  <c r="N743" i="9"/>
  <c r="N736" i="9"/>
  <c r="N760" i="9"/>
  <c r="N742" i="9"/>
  <c r="N689" i="9"/>
  <c r="N775" i="9"/>
  <c r="N744" i="9"/>
  <c r="N787" i="9"/>
  <c r="N728" i="9"/>
  <c r="N695" i="9"/>
  <c r="N717" i="9"/>
  <c r="N710" i="9"/>
  <c r="N805" i="9"/>
  <c r="N820" i="9"/>
  <c r="N828" i="9"/>
  <c r="N851" i="9"/>
  <c r="N850" i="9"/>
  <c r="N874" i="9"/>
  <c r="N869" i="9"/>
  <c r="N834" i="9"/>
  <c r="N912" i="9"/>
  <c r="N896" i="9"/>
  <c r="N1011" i="9"/>
  <c r="N906" i="9"/>
  <c r="N849" i="9"/>
  <c r="N897" i="9"/>
  <c r="N909" i="9"/>
  <c r="N951" i="9"/>
  <c r="N952" i="9"/>
  <c r="N967" i="9"/>
  <c r="N1004" i="9"/>
  <c r="N922" i="9"/>
  <c r="N907" i="9"/>
  <c r="N961" i="9"/>
  <c r="N957" i="9"/>
  <c r="N1005" i="9"/>
  <c r="N996" i="9"/>
  <c r="N989" i="9"/>
  <c r="N1048" i="9"/>
  <c r="N1109" i="9"/>
  <c r="N1057" i="9"/>
  <c r="N1035" i="9"/>
  <c r="N1143" i="9"/>
  <c r="N1148" i="9"/>
  <c r="N1144" i="9"/>
  <c r="N1154" i="9"/>
  <c r="N1145" i="9"/>
  <c r="N1174" i="9"/>
  <c r="N1180" i="9"/>
  <c r="N1211" i="9"/>
  <c r="N1155" i="9"/>
  <c r="N1170" i="9"/>
  <c r="N1181" i="9"/>
  <c r="N1272" i="9"/>
  <c r="N1278" i="9"/>
  <c r="N1291" i="9"/>
  <c r="N1288" i="9"/>
  <c r="N1294" i="9"/>
  <c r="N1301" i="9"/>
  <c r="N1296" i="9"/>
  <c r="N1337" i="9"/>
  <c r="N1338" i="9"/>
  <c r="N1325" i="9"/>
  <c r="N1358" i="9"/>
  <c r="N1348" i="9"/>
  <c r="N1363" i="9"/>
  <c r="N1370" i="9"/>
  <c r="N1406" i="9"/>
  <c r="N1349" i="9"/>
  <c r="N1364" i="9"/>
  <c r="N1381" i="9"/>
  <c r="N1576" i="9"/>
  <c r="N1552" i="9"/>
  <c r="N1628" i="9"/>
  <c r="N1567" i="9"/>
  <c r="N1590" i="9"/>
  <c r="N1563" i="9"/>
  <c r="N1624" i="9"/>
  <c r="N1673" i="9"/>
  <c r="N1492" i="9"/>
  <c r="N1789" i="9"/>
  <c r="N1852" i="9"/>
  <c r="N1937" i="9"/>
  <c r="N1853" i="9"/>
  <c r="N1938" i="9"/>
  <c r="N1922" i="9"/>
  <c r="N1910" i="9"/>
  <c r="N1844" i="9"/>
  <c r="N1971" i="9"/>
  <c r="N1932" i="9"/>
  <c r="N1977" i="9"/>
  <c r="N2023" i="9"/>
  <c r="N2164" i="9"/>
  <c r="N2125" i="9"/>
  <c r="N2180" i="9"/>
  <c r="N2126" i="9"/>
  <c r="N2091" i="9"/>
  <c r="N2195" i="9"/>
  <c r="N2145" i="9"/>
  <c r="N2165" i="9"/>
  <c r="N2142" i="9"/>
  <c r="N225" i="9"/>
  <c r="N274" i="9"/>
  <c r="N189" i="9"/>
  <c r="N148" i="9"/>
  <c r="N133" i="9"/>
  <c r="N205" i="9"/>
  <c r="N241" i="9"/>
  <c r="N130" i="9"/>
  <c r="N152" i="9"/>
  <c r="N281" i="9"/>
  <c r="N271" i="9"/>
  <c r="N306" i="9"/>
  <c r="N426" i="9"/>
  <c r="N360" i="9"/>
  <c r="N416" i="9"/>
  <c r="N387" i="9"/>
  <c r="N400" i="9"/>
  <c r="N517" i="9"/>
  <c r="N550" i="9"/>
  <c r="N525" i="9"/>
  <c r="N537" i="9"/>
  <c r="N529" i="9"/>
  <c r="N620" i="9"/>
  <c r="N750" i="9"/>
  <c r="N778" i="9"/>
  <c r="N714" i="9"/>
  <c r="N679" i="9"/>
  <c r="N702" i="9"/>
  <c r="N927" i="9"/>
  <c r="N814" i="9"/>
  <c r="N844" i="9"/>
  <c r="N1064" i="9"/>
  <c r="N938" i="9"/>
  <c r="N1014" i="9"/>
  <c r="N1020" i="9"/>
  <c r="N1092" i="9"/>
  <c r="N884" i="9"/>
  <c r="N960" i="9"/>
  <c r="N1073" i="9"/>
  <c r="N1113" i="9"/>
  <c r="N1029" i="9"/>
  <c r="N1034" i="9"/>
  <c r="N1047" i="9"/>
  <c r="N966" i="9"/>
  <c r="N1039" i="9"/>
  <c r="N1031" i="9"/>
  <c r="N1088" i="9"/>
  <c r="N1207" i="9"/>
  <c r="N1169" i="9"/>
  <c r="N1221" i="9"/>
  <c r="N1179" i="9"/>
  <c r="N1243" i="9"/>
  <c r="N1229" i="9"/>
  <c r="N1220" i="9"/>
  <c r="N1373" i="9"/>
  <c r="N1287" i="9"/>
  <c r="N1275" i="9"/>
  <c r="N1357" i="9"/>
  <c r="N1316" i="9"/>
  <c r="N1304" i="9"/>
  <c r="N1683" i="9"/>
  <c r="N1653" i="9"/>
  <c r="N1614" i="9"/>
  <c r="N1894" i="9"/>
  <c r="N1954" i="9"/>
  <c r="N1857" i="9"/>
  <c r="N1780" i="9"/>
  <c r="N2106" i="9"/>
  <c r="N2041" i="9"/>
  <c r="N2171" i="9"/>
  <c r="N1457" i="9"/>
  <c r="N1629" i="9"/>
  <c r="N1668" i="9"/>
  <c r="N1649" i="9"/>
  <c r="N1665" i="9"/>
  <c r="N1701" i="9"/>
  <c r="N1654" i="9"/>
  <c r="N1630" i="9"/>
  <c r="N1541" i="9"/>
  <c r="N1698" i="9"/>
  <c r="N1685" i="9"/>
  <c r="N1679" i="9"/>
  <c r="N1697" i="9"/>
  <c r="N1790" i="9"/>
  <c r="N1895" i="9"/>
  <c r="N1757" i="9"/>
  <c r="N1816" i="9"/>
  <c r="N1752" i="9"/>
  <c r="N1804" i="9"/>
  <c r="N1859" i="9"/>
  <c r="N1882" i="9"/>
  <c r="N1961" i="9"/>
  <c r="N2004" i="9"/>
  <c r="N2032" i="9"/>
  <c r="N2062" i="9"/>
  <c r="N2128" i="9"/>
  <c r="N2153" i="9"/>
  <c r="N2177" i="9"/>
  <c r="N2155" i="9"/>
  <c r="N2158" i="9"/>
  <c r="N2063" i="9"/>
  <c r="N2159" i="9"/>
  <c r="N2186" i="9"/>
  <c r="N2088" i="9"/>
  <c r="N2143" i="9"/>
  <c r="N2079" i="9"/>
  <c r="N2183" i="9"/>
  <c r="N29" i="9"/>
  <c r="N60" i="9"/>
  <c r="N61" i="9"/>
  <c r="N53" i="9"/>
  <c r="N42" i="9"/>
  <c r="N49" i="9"/>
  <c r="N32" i="9"/>
  <c r="N43" i="9"/>
  <c r="N115" i="9"/>
  <c r="N97" i="9"/>
  <c r="N116" i="9"/>
  <c r="N63" i="9"/>
  <c r="N78" i="9"/>
  <c r="N111" i="9"/>
  <c r="N118" i="9"/>
  <c r="N67" i="9"/>
  <c r="N304" i="9"/>
  <c r="N310" i="9"/>
  <c r="N321" i="9"/>
  <c r="N312" i="9"/>
  <c r="N311" i="9"/>
  <c r="N316" i="9"/>
  <c r="N354" i="9"/>
  <c r="N341" i="9"/>
  <c r="N338" i="9"/>
  <c r="N330" i="9"/>
  <c r="N450" i="9"/>
  <c r="N456" i="9"/>
  <c r="N463" i="9"/>
  <c r="N452" i="9"/>
  <c r="N492" i="9"/>
  <c r="N520" i="9"/>
  <c r="N476" i="9"/>
  <c r="N526" i="9"/>
  <c r="N506" i="9"/>
  <c r="N481" i="9"/>
  <c r="N542" i="9"/>
  <c r="N580" i="9"/>
  <c r="N611" i="9"/>
  <c r="N570" i="9"/>
  <c r="N563" i="9"/>
  <c r="N524" i="9"/>
  <c r="N553" i="9"/>
  <c r="N502" i="9"/>
  <c r="N509" i="9"/>
  <c r="N575" i="9"/>
  <c r="N581" i="9"/>
  <c r="N626" i="9"/>
  <c r="N627" i="9"/>
  <c r="N600" i="9"/>
  <c r="N631" i="9"/>
  <c r="N546" i="9"/>
  <c r="N532" i="9"/>
  <c r="N598" i="9"/>
  <c r="N613" i="9"/>
  <c r="N650" i="9"/>
  <c r="N647" i="9"/>
  <c r="N665" i="9"/>
  <c r="N648" i="9"/>
  <c r="N699" i="9"/>
  <c r="N659" i="9"/>
  <c r="N651" i="9"/>
  <c r="N694" i="9"/>
  <c r="N666" i="9"/>
  <c r="N680" i="9"/>
  <c r="N690" i="9"/>
  <c r="N703" i="9"/>
  <c r="N716" i="9"/>
  <c r="N720" i="9"/>
  <c r="N729" i="9"/>
  <c r="N707" i="9"/>
  <c r="N747" i="9"/>
  <c r="N691" i="9"/>
  <c r="N761" i="9"/>
  <c r="N813" i="9"/>
  <c r="N824" i="9"/>
  <c r="N826" i="9"/>
  <c r="N833" i="9"/>
  <c r="N871" i="9"/>
  <c r="N855" i="9"/>
  <c r="N887" i="9"/>
  <c r="N949" i="9"/>
  <c r="N880" i="9"/>
  <c r="N895" i="9"/>
  <c r="N888" i="9"/>
  <c r="N975" i="9"/>
  <c r="N994" i="9"/>
  <c r="N950" i="9"/>
  <c r="N840" i="9"/>
  <c r="N916" i="9"/>
  <c r="N928" i="9"/>
  <c r="N995" i="9"/>
  <c r="N940" i="9"/>
  <c r="N981" i="9"/>
  <c r="N865" i="9"/>
  <c r="N987" i="9"/>
  <c r="N988" i="9"/>
  <c r="N917" i="9"/>
  <c r="N953" i="9"/>
  <c r="N968" i="9"/>
  <c r="N1117" i="9"/>
  <c r="N969" i="9"/>
  <c r="N1025" i="9"/>
  <c r="N1096" i="9"/>
  <c r="N1138" i="9"/>
  <c r="N1139" i="9"/>
  <c r="N1151" i="9"/>
  <c r="N1149" i="9"/>
  <c r="N1147" i="9"/>
  <c r="N1150" i="9"/>
  <c r="N1208" i="9"/>
  <c r="N1167" i="9"/>
  <c r="N1164" i="9"/>
  <c r="N1203" i="9"/>
  <c r="N1195" i="9"/>
  <c r="N1305" i="9"/>
  <c r="N1277" i="9"/>
  <c r="N1295" i="9"/>
  <c r="N1310" i="9"/>
  <c r="N1318" i="9"/>
  <c r="N1324" i="9"/>
  <c r="N1314" i="9"/>
  <c r="N1362" i="9"/>
  <c r="N1307" i="9"/>
  <c r="N1311" i="9"/>
  <c r="N1308" i="9"/>
  <c r="N1327" i="9"/>
  <c r="N1356" i="9"/>
  <c r="N1339" i="9"/>
  <c r="N1340" i="9"/>
  <c r="N1383" i="9"/>
  <c r="N1350" i="9"/>
  <c r="N1345" i="9"/>
  <c r="N2202" i="9"/>
  <c r="N2135" i="9"/>
  <c r="N2102" i="9"/>
  <c r="N2082" i="9"/>
  <c r="N2132" i="9"/>
  <c r="N2042" i="9"/>
  <c r="N1952" i="9"/>
  <c r="N1911" i="9"/>
  <c r="N1888" i="9"/>
  <c r="N1913" i="9"/>
  <c r="N1883" i="9"/>
  <c r="N1817" i="9"/>
  <c r="N1940" i="9"/>
  <c r="N1924" i="9"/>
  <c r="N1918" i="9"/>
  <c r="N1855" i="9"/>
  <c r="N1892" i="9"/>
  <c r="N1854" i="9"/>
  <c r="N1874" i="9"/>
  <c r="N1756" i="9"/>
  <c r="N1847" i="9"/>
  <c r="N1770" i="9"/>
  <c r="N1951" i="9"/>
  <c r="N1774" i="9"/>
  <c r="N1755" i="9"/>
  <c r="N1641" i="9"/>
  <c r="N1606" i="9"/>
  <c r="N1626" i="9"/>
  <c r="N1660" i="9"/>
  <c r="N1692" i="9"/>
  <c r="N1625" i="9"/>
  <c r="N1591" i="9"/>
  <c r="N1610" i="9"/>
  <c r="N1568" i="9"/>
  <c r="N1587" i="9"/>
  <c r="N1499" i="9"/>
  <c r="N1585" i="9"/>
  <c r="N1535" i="9"/>
  <c r="N1601" i="9"/>
  <c r="N1498" i="9"/>
  <c r="N1516" i="9"/>
  <c r="N1480" i="9"/>
  <c r="A2296" i="1"/>
  <c r="A2297" i="1"/>
  <c r="A2298" i="1"/>
  <c r="M2297" i="1"/>
  <c r="M2298" i="1"/>
  <c r="K2297" i="1"/>
  <c r="K2298" i="1"/>
  <c r="O1480" i="9" l="1"/>
  <c r="P1480" i="9"/>
  <c r="O1535" i="9"/>
  <c r="P1535" i="9"/>
  <c r="O1568" i="9"/>
  <c r="P1568" i="9"/>
  <c r="O1692" i="9"/>
  <c r="P1692" i="9"/>
  <c r="O1641" i="9"/>
  <c r="P1641" i="9"/>
  <c r="O1770" i="9"/>
  <c r="P1770" i="9"/>
  <c r="O1854" i="9"/>
  <c r="P1854" i="9"/>
  <c r="O1817" i="9"/>
  <c r="P1817" i="9"/>
  <c r="O1345" i="9"/>
  <c r="P1345" i="9"/>
  <c r="O1339" i="9"/>
  <c r="P1339" i="9"/>
  <c r="O1311" i="9"/>
  <c r="P1311" i="9"/>
  <c r="O1324" i="9"/>
  <c r="P1324" i="9"/>
  <c r="O1277" i="9"/>
  <c r="P1277" i="9"/>
  <c r="O1164" i="9"/>
  <c r="P1164" i="9"/>
  <c r="O1147" i="9"/>
  <c r="P1147" i="9"/>
  <c r="O1138" i="9"/>
  <c r="P1138" i="9"/>
  <c r="O1117" i="9"/>
  <c r="P1117" i="9"/>
  <c r="O988" i="9"/>
  <c r="P988" i="9"/>
  <c r="O940" i="9"/>
  <c r="P940" i="9"/>
  <c r="O840" i="9"/>
  <c r="P840" i="9"/>
  <c r="O888" i="9"/>
  <c r="P888" i="9"/>
  <c r="O887" i="9"/>
  <c r="P887" i="9"/>
  <c r="O826" i="9"/>
  <c r="P826" i="9"/>
  <c r="O691" i="9"/>
  <c r="P691" i="9"/>
  <c r="O720" i="9"/>
  <c r="P720" i="9"/>
  <c r="O680" i="9"/>
  <c r="P680" i="9"/>
  <c r="O659" i="9"/>
  <c r="P659" i="9"/>
  <c r="O647" i="9"/>
  <c r="P647" i="9"/>
  <c r="O532" i="9"/>
  <c r="P532" i="9"/>
  <c r="O627" i="9"/>
  <c r="P627" i="9"/>
  <c r="O509" i="9"/>
  <c r="P509" i="9"/>
  <c r="O563" i="9"/>
  <c r="P563" i="9"/>
  <c r="O542" i="9"/>
  <c r="P542" i="9"/>
  <c r="O476" i="9"/>
  <c r="P476" i="9"/>
  <c r="O463" i="9"/>
  <c r="P463" i="9"/>
  <c r="O338" i="9"/>
  <c r="P338" i="9"/>
  <c r="O311" i="9"/>
  <c r="P311" i="9"/>
  <c r="O304" i="9"/>
  <c r="P304" i="9"/>
  <c r="O78" i="9"/>
  <c r="P78" i="9"/>
  <c r="O115" i="9"/>
  <c r="P115" i="9"/>
  <c r="O42" i="9"/>
  <c r="P42" i="9"/>
  <c r="O29" i="9"/>
  <c r="P29" i="9"/>
  <c r="O2088" i="9"/>
  <c r="P2088" i="9"/>
  <c r="O2158" i="9"/>
  <c r="P2158" i="9"/>
  <c r="O2128" i="9"/>
  <c r="P2128" i="9"/>
  <c r="O1961" i="9"/>
  <c r="P1961" i="9"/>
  <c r="O1752" i="9"/>
  <c r="P1752" i="9"/>
  <c r="O1790" i="9"/>
  <c r="P1790" i="9"/>
  <c r="O1698" i="9"/>
  <c r="P1698" i="9"/>
  <c r="O1701" i="9"/>
  <c r="P1701" i="9"/>
  <c r="O1649" i="9"/>
  <c r="P1649" i="9"/>
  <c r="O1629" i="9"/>
  <c r="P1629" i="9"/>
  <c r="O2106" i="9"/>
  <c r="P2106" i="9"/>
  <c r="O1894" i="9"/>
  <c r="P1894" i="9"/>
  <c r="O1304" i="9"/>
  <c r="P1304" i="9"/>
  <c r="O1287" i="9"/>
  <c r="P1287" i="9"/>
  <c r="O1243" i="9"/>
  <c r="P1243" i="9"/>
  <c r="O1207" i="9"/>
  <c r="P1207" i="9"/>
  <c r="O966" i="9"/>
  <c r="P966" i="9"/>
  <c r="O1113" i="9"/>
  <c r="P1113" i="9"/>
  <c r="O1092" i="9"/>
  <c r="P1092" i="9"/>
  <c r="O1064" i="9"/>
  <c r="P1064" i="9"/>
  <c r="O702" i="9"/>
  <c r="P702" i="9"/>
  <c r="O750" i="9"/>
  <c r="P750" i="9"/>
  <c r="O525" i="9"/>
  <c r="P525" i="9"/>
  <c r="O387" i="9"/>
  <c r="P387" i="9"/>
  <c r="O306" i="9"/>
  <c r="P306" i="9"/>
  <c r="O130" i="9"/>
  <c r="P130" i="9"/>
  <c r="O148" i="9"/>
  <c r="P148" i="9"/>
  <c r="O2145" i="9"/>
  <c r="P2145" i="9"/>
  <c r="O2180" i="9"/>
  <c r="P2180" i="9"/>
  <c r="O1977" i="9"/>
  <c r="P1977" i="9"/>
  <c r="O1971" i="9"/>
  <c r="P1971" i="9"/>
  <c r="O1910" i="9"/>
  <c r="P1910" i="9"/>
  <c r="O1938" i="9"/>
  <c r="P1938" i="9"/>
  <c r="O1937" i="9"/>
  <c r="P1937" i="9"/>
  <c r="O1789" i="9"/>
  <c r="P1789" i="9"/>
  <c r="O1673" i="9"/>
  <c r="P1673" i="9"/>
  <c r="O1563" i="9"/>
  <c r="P1563" i="9"/>
  <c r="O1567" i="9"/>
  <c r="P1567" i="9"/>
  <c r="O1552" i="9"/>
  <c r="P1552" i="9"/>
  <c r="O1381" i="9"/>
  <c r="P1381" i="9"/>
  <c r="O1349" i="9"/>
  <c r="P1349" i="9"/>
  <c r="O1370" i="9"/>
  <c r="P1370" i="9"/>
  <c r="O1348" i="9"/>
  <c r="P1348" i="9"/>
  <c r="O1325" i="9"/>
  <c r="P1325" i="9"/>
  <c r="O1337" i="9"/>
  <c r="P1337" i="9"/>
  <c r="O1301" i="9"/>
  <c r="P1301" i="9"/>
  <c r="O1288" i="9"/>
  <c r="P1288" i="9"/>
  <c r="O1278" i="9"/>
  <c r="P1278" i="9"/>
  <c r="O1181" i="9"/>
  <c r="P1181" i="9"/>
  <c r="O1155" i="9"/>
  <c r="P1155" i="9"/>
  <c r="O1180" i="9"/>
  <c r="P1180" i="9"/>
  <c r="O1145" i="9"/>
  <c r="P1145" i="9"/>
  <c r="O1144" i="9"/>
  <c r="P1144" i="9"/>
  <c r="O1143" i="9"/>
  <c r="P1143" i="9"/>
  <c r="O1057" i="9"/>
  <c r="P1057" i="9"/>
  <c r="O1048" i="9"/>
  <c r="P1048" i="9"/>
  <c r="O996" i="9"/>
  <c r="P996" i="9"/>
  <c r="O957" i="9"/>
  <c r="P957" i="9"/>
  <c r="O907" i="9"/>
  <c r="P907" i="9"/>
  <c r="O1004" i="9"/>
  <c r="P1004" i="9"/>
  <c r="O952" i="9"/>
  <c r="P952" i="9"/>
  <c r="O909" i="9"/>
  <c r="P909" i="9"/>
  <c r="O849" i="9"/>
  <c r="P849" i="9"/>
  <c r="O1011" i="9"/>
  <c r="P1011" i="9"/>
  <c r="O912" i="9"/>
  <c r="P912" i="9"/>
  <c r="O869" i="9"/>
  <c r="P869" i="9"/>
  <c r="O850" i="9"/>
  <c r="P850" i="9"/>
  <c r="O828" i="9"/>
  <c r="P828" i="9"/>
  <c r="O805" i="9"/>
  <c r="P805" i="9"/>
  <c r="O717" i="9"/>
  <c r="P717" i="9"/>
  <c r="O728" i="9"/>
  <c r="P728" i="9"/>
  <c r="O744" i="9"/>
  <c r="P744" i="9"/>
  <c r="O689" i="9"/>
  <c r="P689" i="9"/>
  <c r="O760" i="9"/>
  <c r="P760" i="9"/>
  <c r="O743" i="9"/>
  <c r="P743" i="9"/>
  <c r="O663" i="9"/>
  <c r="P663" i="9"/>
  <c r="O673" i="9"/>
  <c r="P673" i="9"/>
  <c r="O646" i="9"/>
  <c r="P646" i="9"/>
  <c r="O507" i="9"/>
  <c r="P507" i="9"/>
  <c r="O595" i="9"/>
  <c r="P595" i="9"/>
  <c r="O616" i="9"/>
  <c r="P616" i="9"/>
  <c r="O536" i="9"/>
  <c r="P536" i="9"/>
  <c r="O623" i="9"/>
  <c r="P623" i="9"/>
  <c r="O543" i="9"/>
  <c r="P543" i="9"/>
  <c r="O602" i="9"/>
  <c r="P602" i="9"/>
  <c r="O551" i="9"/>
  <c r="P551" i="9"/>
  <c r="O556" i="9"/>
  <c r="P556" i="9"/>
  <c r="O566" i="9"/>
  <c r="P566" i="9"/>
  <c r="O585" i="9"/>
  <c r="P585" i="9"/>
  <c r="O457" i="9"/>
  <c r="P457" i="9"/>
  <c r="O453" i="9"/>
  <c r="P453" i="9"/>
  <c r="O484" i="9"/>
  <c r="P484" i="9"/>
  <c r="O326" i="9"/>
  <c r="P326" i="9"/>
  <c r="O323" i="9"/>
  <c r="P323" i="9"/>
  <c r="O332" i="9"/>
  <c r="P332" i="9"/>
  <c r="O336" i="9"/>
  <c r="P336" i="9"/>
  <c r="O305" i="9"/>
  <c r="P305" i="9"/>
  <c r="O296" i="9"/>
  <c r="P296" i="9"/>
  <c r="O68" i="9"/>
  <c r="P68" i="9"/>
  <c r="O56" i="9"/>
  <c r="P56" i="9"/>
  <c r="O55" i="9"/>
  <c r="P55" i="9"/>
  <c r="O46" i="9"/>
  <c r="P46" i="9"/>
  <c r="O48" i="9"/>
  <c r="P48" i="9"/>
  <c r="O71" i="9"/>
  <c r="P71" i="9"/>
  <c r="O77" i="9"/>
  <c r="P77" i="9"/>
  <c r="O2166" i="9"/>
  <c r="P2166" i="9"/>
  <c r="O2129" i="9"/>
  <c r="P2129" i="9"/>
  <c r="O2036" i="9"/>
  <c r="P2036" i="9"/>
  <c r="O2200" i="9"/>
  <c r="P2200" i="9"/>
  <c r="O2146" i="9"/>
  <c r="P2146" i="9"/>
  <c r="O2068" i="9"/>
  <c r="P2068" i="9"/>
  <c r="O2112" i="9"/>
  <c r="P2112" i="9"/>
  <c r="O2010" i="9"/>
  <c r="P2010" i="9"/>
  <c r="O1941" i="9"/>
  <c r="P1941" i="9"/>
  <c r="O1944" i="9"/>
  <c r="P1944" i="9"/>
  <c r="O1955" i="9"/>
  <c r="P1955" i="9"/>
  <c r="O1923" i="9"/>
  <c r="P1923" i="9"/>
  <c r="O1689" i="9"/>
  <c r="P1689" i="9"/>
  <c r="O1597" i="9"/>
  <c r="P1597" i="9"/>
  <c r="O1684" i="9"/>
  <c r="P1684" i="9"/>
  <c r="O1584" i="9"/>
  <c r="P1584" i="9"/>
  <c r="O1648" i="9"/>
  <c r="P1648" i="9"/>
  <c r="O1440" i="9"/>
  <c r="P1440" i="9"/>
  <c r="O2038" i="9"/>
  <c r="P2038" i="9"/>
  <c r="O1858" i="9"/>
  <c r="P1858" i="9"/>
  <c r="O1866" i="9"/>
  <c r="P1866" i="9"/>
  <c r="O1564" i="9"/>
  <c r="P1564" i="9"/>
  <c r="O1306" i="9"/>
  <c r="P1306" i="9"/>
  <c r="O1293" i="9"/>
  <c r="P1293" i="9"/>
  <c r="O1322" i="9"/>
  <c r="P1322" i="9"/>
  <c r="O1171" i="9"/>
  <c r="P1171" i="9"/>
  <c r="O1141" i="9"/>
  <c r="P1141" i="9"/>
  <c r="O1168" i="9"/>
  <c r="P1168" i="9"/>
  <c r="O1137" i="9"/>
  <c r="P1137" i="9"/>
  <c r="O1024" i="9"/>
  <c r="P1024" i="9"/>
  <c r="O817" i="9"/>
  <c r="P817" i="9"/>
  <c r="O948" i="9"/>
  <c r="P948" i="9"/>
  <c r="O1078" i="9"/>
  <c r="P1078" i="9"/>
  <c r="O921" i="9"/>
  <c r="P921" i="9"/>
  <c r="O1038" i="9"/>
  <c r="P1038" i="9"/>
  <c r="O1051" i="9"/>
  <c r="P1051" i="9"/>
  <c r="O1063" i="9"/>
  <c r="P1063" i="9"/>
  <c r="O956" i="9"/>
  <c r="P956" i="9"/>
  <c r="O693" i="9"/>
  <c r="P693" i="9"/>
  <c r="O686" i="9"/>
  <c r="P686" i="9"/>
  <c r="O771" i="9"/>
  <c r="P771" i="9"/>
  <c r="O449" i="9"/>
  <c r="P449" i="9"/>
  <c r="O610" i="9"/>
  <c r="P610" i="9"/>
  <c r="O396" i="9"/>
  <c r="P396" i="9"/>
  <c r="O379" i="9"/>
  <c r="P379" i="9"/>
  <c r="O327" i="9"/>
  <c r="P327" i="9"/>
  <c r="O242" i="9"/>
  <c r="P242" i="9"/>
  <c r="O249" i="9"/>
  <c r="P249" i="9"/>
  <c r="O41" i="9"/>
  <c r="P41" i="9"/>
  <c r="O199" i="9"/>
  <c r="P199" i="9"/>
  <c r="O184" i="9"/>
  <c r="P184" i="9"/>
  <c r="O214" i="9"/>
  <c r="P214" i="9"/>
  <c r="O2086" i="9"/>
  <c r="P2086" i="9"/>
  <c r="O2141" i="9"/>
  <c r="P2141" i="9"/>
  <c r="O2120" i="9"/>
  <c r="P2120" i="9"/>
  <c r="O2152" i="9"/>
  <c r="P2152" i="9"/>
  <c r="O2162" i="9"/>
  <c r="P2162" i="9"/>
  <c r="O1934" i="9"/>
  <c r="P1934" i="9"/>
  <c r="O1960" i="9"/>
  <c r="P1960" i="9"/>
  <c r="O1865" i="9"/>
  <c r="P1865" i="9"/>
  <c r="O1815" i="9"/>
  <c r="P1815" i="9"/>
  <c r="O1833" i="9"/>
  <c r="P1833" i="9"/>
  <c r="O1636" i="9"/>
  <c r="P1636" i="9"/>
  <c r="O1605" i="9"/>
  <c r="P1605" i="9"/>
  <c r="O1571" i="9"/>
  <c r="P1571" i="9"/>
  <c r="O1497" i="9"/>
  <c r="P1497" i="9"/>
  <c r="O1515" i="9"/>
  <c r="P1515" i="9"/>
  <c r="O1416" i="9"/>
  <c r="P1416" i="9"/>
  <c r="O1231" i="9"/>
  <c r="P1231" i="9"/>
  <c r="O217" i="9"/>
  <c r="P217" i="9"/>
  <c r="O985" i="9"/>
  <c r="P985" i="9"/>
  <c r="O964" i="9"/>
  <c r="P964" i="9"/>
  <c r="O1361" i="9"/>
  <c r="P1361" i="9"/>
  <c r="O915" i="9"/>
  <c r="P915" i="9"/>
  <c r="O894" i="9"/>
  <c r="P894" i="9"/>
  <c r="O523" i="9"/>
  <c r="P523" i="9"/>
  <c r="O854" i="9"/>
  <c r="P854" i="9"/>
  <c r="O101" i="9"/>
  <c r="P101" i="9"/>
  <c r="O501" i="9"/>
  <c r="P501" i="9"/>
  <c r="O827" i="9"/>
  <c r="P827" i="9"/>
  <c r="O479" i="9"/>
  <c r="P479" i="9"/>
  <c r="O441" i="9"/>
  <c r="P441" i="9"/>
  <c r="O1409" i="9"/>
  <c r="P1409" i="9"/>
  <c r="O1376" i="9"/>
  <c r="P1376" i="9"/>
  <c r="O1415" i="9"/>
  <c r="P1415" i="9"/>
  <c r="O1360" i="9"/>
  <c r="P1360" i="9"/>
  <c r="O1297" i="9"/>
  <c r="P1297" i="9"/>
  <c r="O1389" i="9"/>
  <c r="P1389" i="9"/>
  <c r="O1404" i="9"/>
  <c r="P1404" i="9"/>
  <c r="O1382" i="9"/>
  <c r="P1382" i="9"/>
  <c r="O1319" i="9"/>
  <c r="P1319" i="9"/>
  <c r="O1274" i="9"/>
  <c r="P1274" i="9"/>
  <c r="O1136" i="9"/>
  <c r="P1136" i="9"/>
  <c r="O1205" i="9"/>
  <c r="P1205" i="9"/>
  <c r="O1176" i="9"/>
  <c r="P1176" i="9"/>
  <c r="O1199" i="9"/>
  <c r="P1199" i="9"/>
  <c r="O1236" i="9"/>
  <c r="P1236" i="9"/>
  <c r="O1270" i="9"/>
  <c r="P1270" i="9"/>
  <c r="O1260" i="9"/>
  <c r="P1260" i="9"/>
  <c r="O1194" i="9"/>
  <c r="P1194" i="9"/>
  <c r="O1202" i="9"/>
  <c r="P1202" i="9"/>
  <c r="O1230" i="9"/>
  <c r="P1230" i="9"/>
  <c r="O1186" i="9"/>
  <c r="P1186" i="9"/>
  <c r="O1068" i="9"/>
  <c r="P1068" i="9"/>
  <c r="O1045" i="9"/>
  <c r="P1045" i="9"/>
  <c r="O804" i="9"/>
  <c r="P804" i="9"/>
  <c r="O1124" i="9"/>
  <c r="P1124" i="9"/>
  <c r="O1095" i="9"/>
  <c r="P1095" i="9"/>
  <c r="O853" i="9"/>
  <c r="P853" i="9"/>
  <c r="O1019" i="9"/>
  <c r="P1019" i="9"/>
  <c r="O1102" i="9"/>
  <c r="P1102" i="9"/>
  <c r="O1037" i="9"/>
  <c r="P1037" i="9"/>
  <c r="O1108" i="9"/>
  <c r="P1108" i="9"/>
  <c r="O1081" i="9"/>
  <c r="P1081" i="9"/>
  <c r="O979" i="9"/>
  <c r="P979" i="9"/>
  <c r="O1066" i="9"/>
  <c r="P1066" i="9"/>
  <c r="O933" i="9"/>
  <c r="P933" i="9"/>
  <c r="O963" i="9"/>
  <c r="P963" i="9"/>
  <c r="O891" i="9"/>
  <c r="P891" i="9"/>
  <c r="O847" i="9"/>
  <c r="P847" i="9"/>
  <c r="O1120" i="9"/>
  <c r="P1120" i="9"/>
  <c r="O946" i="9"/>
  <c r="P946" i="9"/>
  <c r="O1086" i="9"/>
  <c r="P1086" i="9"/>
  <c r="O1065" i="9"/>
  <c r="P1065" i="9"/>
  <c r="O785" i="9"/>
  <c r="P785" i="9"/>
  <c r="O764" i="9"/>
  <c r="P764" i="9"/>
  <c r="O676" i="9"/>
  <c r="P676" i="9"/>
  <c r="O756" i="9"/>
  <c r="P756" i="9"/>
  <c r="O767" i="9"/>
  <c r="P767" i="9"/>
  <c r="O671" i="9"/>
  <c r="P671" i="9"/>
  <c r="O781" i="9"/>
  <c r="P781" i="9"/>
  <c r="O786" i="9"/>
  <c r="P786" i="9"/>
  <c r="O746" i="9"/>
  <c r="P746" i="9"/>
  <c r="O705" i="9"/>
  <c r="P705" i="9"/>
  <c r="O730" i="9"/>
  <c r="P730" i="9"/>
  <c r="O662" i="9"/>
  <c r="P662" i="9"/>
  <c r="O740" i="9"/>
  <c r="P740" i="9"/>
  <c r="O737" i="9"/>
  <c r="P737" i="9"/>
  <c r="O562" i="9"/>
  <c r="P562" i="9"/>
  <c r="O593" i="9"/>
  <c r="P593" i="9"/>
  <c r="O619" i="9"/>
  <c r="P619" i="9"/>
  <c r="O475" i="9"/>
  <c r="P475" i="9"/>
  <c r="O609" i="9"/>
  <c r="P609" i="9"/>
  <c r="O560" i="9"/>
  <c r="P560" i="9"/>
  <c r="O628" i="9"/>
  <c r="P628" i="9"/>
  <c r="O549" i="9"/>
  <c r="P549" i="9"/>
  <c r="O555" i="9"/>
  <c r="P555" i="9"/>
  <c r="O531" i="9"/>
  <c r="P531" i="9"/>
  <c r="O477" i="9"/>
  <c r="P477" i="9"/>
  <c r="O528" i="9"/>
  <c r="P528" i="9"/>
  <c r="O548" i="9"/>
  <c r="P548" i="9"/>
  <c r="O634" i="9"/>
  <c r="P634" i="9"/>
  <c r="O514" i="9"/>
  <c r="P514" i="9"/>
  <c r="O478" i="9"/>
  <c r="P478" i="9"/>
  <c r="O436" i="9"/>
  <c r="P436" i="9"/>
  <c r="O302" i="9"/>
  <c r="P302" i="9"/>
  <c r="O432" i="9"/>
  <c r="P432" i="9"/>
  <c r="O428" i="9"/>
  <c r="P428" i="9"/>
  <c r="O399" i="9"/>
  <c r="P399" i="9"/>
  <c r="O371" i="9"/>
  <c r="P371" i="9"/>
  <c r="O391" i="9"/>
  <c r="P391" i="9"/>
  <c r="O384" i="9"/>
  <c r="P384" i="9"/>
  <c r="O424" i="9"/>
  <c r="P424" i="9"/>
  <c r="O351" i="9"/>
  <c r="P351" i="9"/>
  <c r="O421" i="9"/>
  <c r="P421" i="9"/>
  <c r="O366" i="9"/>
  <c r="P366" i="9"/>
  <c r="O290" i="9"/>
  <c r="P290" i="9"/>
  <c r="O269" i="9"/>
  <c r="P269" i="9"/>
  <c r="O229" i="9"/>
  <c r="P229" i="9"/>
  <c r="O66" i="9"/>
  <c r="P66" i="9"/>
  <c r="O240" i="9"/>
  <c r="P240" i="9"/>
  <c r="O168" i="9"/>
  <c r="P168" i="9"/>
  <c r="O260" i="9"/>
  <c r="P260" i="9"/>
  <c r="O197" i="9"/>
  <c r="P197" i="9"/>
  <c r="O291" i="9"/>
  <c r="P291" i="9"/>
  <c r="O235" i="9"/>
  <c r="P235" i="9"/>
  <c r="O228" i="9"/>
  <c r="P228" i="9"/>
  <c r="O141" i="9"/>
  <c r="P141" i="9"/>
  <c r="O92" i="9"/>
  <c r="P92" i="9"/>
  <c r="O26" i="9"/>
  <c r="P26" i="9"/>
  <c r="O171" i="9"/>
  <c r="P171" i="9"/>
  <c r="O160" i="9"/>
  <c r="P160" i="9"/>
  <c r="O157" i="9"/>
  <c r="P157" i="9"/>
  <c r="O279" i="9"/>
  <c r="P279" i="9"/>
  <c r="O99" i="9"/>
  <c r="P99" i="9"/>
  <c r="O170" i="9"/>
  <c r="P170" i="9"/>
  <c r="O208" i="9"/>
  <c r="P208" i="9"/>
  <c r="O112" i="9"/>
  <c r="P112" i="9"/>
  <c r="O1332" i="9"/>
  <c r="P1332" i="9"/>
  <c r="O1323" i="9"/>
  <c r="P1323" i="9"/>
  <c r="O1374" i="9"/>
  <c r="P1374" i="9"/>
  <c r="O1289" i="9"/>
  <c r="P1289" i="9"/>
  <c r="O1302" i="9"/>
  <c r="P1302" i="9"/>
  <c r="O1240" i="9"/>
  <c r="P1240" i="9"/>
  <c r="O1262" i="9"/>
  <c r="P1262" i="9"/>
  <c r="O1198" i="9"/>
  <c r="P1198" i="9"/>
  <c r="O1183" i="9"/>
  <c r="P1183" i="9"/>
  <c r="O1182" i="9"/>
  <c r="P1182" i="9"/>
  <c r="O1153" i="9"/>
  <c r="P1153" i="9"/>
  <c r="O1013" i="9"/>
  <c r="P1013" i="9"/>
  <c r="O1000" i="9"/>
  <c r="P1000" i="9"/>
  <c r="O878" i="9"/>
  <c r="P878" i="9"/>
  <c r="O918" i="9"/>
  <c r="P918" i="9"/>
  <c r="O821" i="9"/>
  <c r="P821" i="9"/>
  <c r="O1080" i="9"/>
  <c r="P1080" i="9"/>
  <c r="O1094" i="9"/>
  <c r="P1094" i="9"/>
  <c r="O972" i="9"/>
  <c r="P972" i="9"/>
  <c r="O930" i="9"/>
  <c r="P930" i="9"/>
  <c r="O818" i="9"/>
  <c r="P818" i="9"/>
  <c r="O945" i="9"/>
  <c r="P945" i="9"/>
  <c r="O704" i="9"/>
  <c r="P704" i="9"/>
  <c r="O734" i="9"/>
  <c r="P734" i="9"/>
  <c r="O697" i="9"/>
  <c r="P697" i="9"/>
  <c r="O670" i="9"/>
  <c r="P670" i="9"/>
  <c r="O641" i="9"/>
  <c r="P641" i="9"/>
  <c r="O614" i="9"/>
  <c r="P614" i="9"/>
  <c r="O504" i="9"/>
  <c r="P504" i="9"/>
  <c r="O472" i="9"/>
  <c r="P472" i="9"/>
  <c r="O513" i="9"/>
  <c r="P513" i="9"/>
  <c r="O460" i="9"/>
  <c r="P460" i="9"/>
  <c r="O442" i="9"/>
  <c r="P442" i="9"/>
  <c r="O412" i="9"/>
  <c r="P412" i="9"/>
  <c r="O363" i="9"/>
  <c r="P363" i="9"/>
  <c r="O346" i="9"/>
  <c r="P346" i="9"/>
  <c r="O337" i="9"/>
  <c r="P337" i="9"/>
  <c r="O207" i="9"/>
  <c r="P207" i="9"/>
  <c r="O21" i="9"/>
  <c r="P21" i="9"/>
  <c r="O106" i="9"/>
  <c r="P106" i="9"/>
  <c r="O35" i="9"/>
  <c r="P35" i="9"/>
  <c r="O1359" i="9"/>
  <c r="P1359" i="9"/>
  <c r="O983" i="9"/>
  <c r="P983" i="9"/>
  <c r="O825" i="9"/>
  <c r="P825" i="9"/>
  <c r="O711" i="9"/>
  <c r="P711" i="9"/>
  <c r="O493" i="9"/>
  <c r="P493" i="9"/>
  <c r="O1467" i="9"/>
  <c r="P1467" i="9"/>
  <c r="O1121" i="9"/>
  <c r="P1121" i="9"/>
  <c r="O1042" i="9"/>
  <c r="P1042" i="9"/>
  <c r="O986" i="9"/>
  <c r="P986" i="9"/>
  <c r="O965" i="9"/>
  <c r="P965" i="9"/>
  <c r="O749" i="9"/>
  <c r="P749" i="9"/>
  <c r="O920" i="9"/>
  <c r="P920" i="9"/>
  <c r="O911" i="9"/>
  <c r="P911" i="9"/>
  <c r="O873" i="9"/>
  <c r="P873" i="9"/>
  <c r="O110" i="9"/>
  <c r="P110" i="9"/>
  <c r="O102" i="9"/>
  <c r="P102" i="9"/>
  <c r="O334" i="9"/>
  <c r="P334" i="9"/>
  <c r="O90" i="9"/>
  <c r="P90" i="9"/>
  <c r="O81" i="9"/>
  <c r="P81" i="9"/>
  <c r="O446" i="9"/>
  <c r="P446" i="9"/>
  <c r="O1375" i="9"/>
  <c r="P1375" i="9"/>
  <c r="O1396" i="9"/>
  <c r="P1396" i="9"/>
  <c r="O1400" i="9"/>
  <c r="P1400" i="9"/>
  <c r="O1300" i="9"/>
  <c r="P1300" i="9"/>
  <c r="O1333" i="9"/>
  <c r="P1333" i="9"/>
  <c r="O1413" i="9"/>
  <c r="P1413" i="9"/>
  <c r="O1399" i="9"/>
  <c r="P1399" i="9"/>
  <c r="O1379" i="9"/>
  <c r="P1379" i="9"/>
  <c r="O1367" i="9"/>
  <c r="P1367" i="9"/>
  <c r="O1283" i="9"/>
  <c r="P1283" i="9"/>
  <c r="O1191" i="9"/>
  <c r="P1191" i="9"/>
  <c r="O1251" i="9"/>
  <c r="P1251" i="9"/>
  <c r="O1227" i="9"/>
  <c r="P1227" i="9"/>
  <c r="O1200" i="9"/>
  <c r="P1200" i="9"/>
  <c r="O1238" i="9"/>
  <c r="P1238" i="9"/>
  <c r="O1266" i="9"/>
  <c r="P1266" i="9"/>
  <c r="O1237" i="9"/>
  <c r="P1237" i="9"/>
  <c r="O1255" i="9"/>
  <c r="P1255" i="9"/>
  <c r="O1259" i="9"/>
  <c r="P1259" i="9"/>
  <c r="O1219" i="9"/>
  <c r="P1219" i="9"/>
  <c r="O1187" i="9"/>
  <c r="P1187" i="9"/>
  <c r="O1204" i="9"/>
  <c r="P1204" i="9"/>
  <c r="O1046" i="9"/>
  <c r="P1046" i="9"/>
  <c r="O944" i="9"/>
  <c r="P944" i="9"/>
  <c r="O1062" i="9"/>
  <c r="P1062" i="9"/>
  <c r="O1103" i="9"/>
  <c r="P1103" i="9"/>
  <c r="O1002" i="9"/>
  <c r="P1002" i="9"/>
  <c r="O1056" i="9"/>
  <c r="P1056" i="9"/>
  <c r="O864" i="9"/>
  <c r="P864" i="9"/>
  <c r="O926" i="9"/>
  <c r="P926" i="9"/>
  <c r="O1076" i="9"/>
  <c r="P1076" i="9"/>
  <c r="O902" i="9"/>
  <c r="P902" i="9"/>
  <c r="O1087" i="9"/>
  <c r="P1087" i="9"/>
  <c r="O1044" i="9"/>
  <c r="P1044" i="9"/>
  <c r="O1049" i="9"/>
  <c r="P1049" i="9"/>
  <c r="O947" i="9"/>
  <c r="P947" i="9"/>
  <c r="O914" i="9"/>
  <c r="P914" i="9"/>
  <c r="O908" i="9"/>
  <c r="P908" i="9"/>
  <c r="O848" i="9"/>
  <c r="P848" i="9"/>
  <c r="O812" i="9"/>
  <c r="P812" i="9"/>
  <c r="O1054" i="9"/>
  <c r="P1054" i="9"/>
  <c r="O1077" i="9"/>
  <c r="P1077" i="9"/>
  <c r="O1126" i="9"/>
  <c r="P1126" i="9"/>
  <c r="O748" i="9"/>
  <c r="P748" i="9"/>
  <c r="O792" i="9"/>
  <c r="P792" i="9"/>
  <c r="O776" i="9"/>
  <c r="P776" i="9"/>
  <c r="O791" i="9"/>
  <c r="P791" i="9"/>
  <c r="O795" i="9"/>
  <c r="P795" i="9"/>
  <c r="O701" i="9"/>
  <c r="P701" i="9"/>
  <c r="O783" i="9"/>
  <c r="P783" i="9"/>
  <c r="O773" i="9"/>
  <c r="P773" i="9"/>
  <c r="O758" i="9"/>
  <c r="P758" i="9"/>
  <c r="O732" i="9"/>
  <c r="P732" i="9"/>
  <c r="O768" i="9"/>
  <c r="P768" i="9"/>
  <c r="O713" i="9"/>
  <c r="P713" i="9"/>
  <c r="O678" i="9"/>
  <c r="P678" i="9"/>
  <c r="O753" i="9"/>
  <c r="P753" i="9"/>
  <c r="O688" i="9"/>
  <c r="P688" i="9"/>
  <c r="O561" i="9"/>
  <c r="P561" i="9"/>
  <c r="O573" i="9"/>
  <c r="P573" i="9"/>
  <c r="O579" i="9"/>
  <c r="P579" i="9"/>
  <c r="O578" i="9"/>
  <c r="P578" i="9"/>
  <c r="O625" i="9"/>
  <c r="P625" i="9"/>
  <c r="O495" i="9"/>
  <c r="P495" i="9"/>
  <c r="O494" i="9"/>
  <c r="P494" i="9"/>
  <c r="O617" i="9"/>
  <c r="P617" i="9"/>
  <c r="O592" i="9"/>
  <c r="P592" i="9"/>
  <c r="O564" i="9"/>
  <c r="P564" i="9"/>
  <c r="O474" i="9"/>
  <c r="P474" i="9"/>
  <c r="O601" i="9"/>
  <c r="P601" i="9"/>
  <c r="O468" i="9"/>
  <c r="P468" i="9"/>
  <c r="O534" i="9"/>
  <c r="P534" i="9"/>
  <c r="O451" i="9"/>
  <c r="P451" i="9"/>
  <c r="O434" i="9"/>
  <c r="P434" i="9"/>
  <c r="O435" i="9"/>
  <c r="P435" i="9"/>
  <c r="O389" i="9"/>
  <c r="P389" i="9"/>
  <c r="O433" i="9"/>
  <c r="P433" i="9"/>
  <c r="O402" i="9"/>
  <c r="P402" i="9"/>
  <c r="O398" i="9"/>
  <c r="P398" i="9"/>
  <c r="O401" i="9"/>
  <c r="P401" i="9"/>
  <c r="O358" i="9"/>
  <c r="P358" i="9"/>
  <c r="O382" i="9"/>
  <c r="P382" i="9"/>
  <c r="O413" i="9"/>
  <c r="P413" i="9"/>
  <c r="O405" i="9"/>
  <c r="P405" i="9"/>
  <c r="O427" i="9"/>
  <c r="P427" i="9"/>
  <c r="O333" i="9"/>
  <c r="P333" i="9"/>
  <c r="O284" i="9"/>
  <c r="P284" i="9"/>
  <c r="O265" i="9"/>
  <c r="P265" i="9"/>
  <c r="O84" i="9"/>
  <c r="P84" i="9"/>
  <c r="O117" i="9"/>
  <c r="P117" i="9"/>
  <c r="O100" i="9"/>
  <c r="P100" i="9"/>
  <c r="O204" i="9"/>
  <c r="P204" i="9"/>
  <c r="O175" i="9"/>
  <c r="P175" i="9"/>
  <c r="O273" i="9"/>
  <c r="P273" i="9"/>
  <c r="O286" i="9"/>
  <c r="P286" i="9"/>
  <c r="O244" i="9"/>
  <c r="P244" i="9"/>
  <c r="O159" i="9"/>
  <c r="P159" i="9"/>
  <c r="O62" i="9"/>
  <c r="P62" i="9"/>
  <c r="O59" i="9"/>
  <c r="P59" i="9"/>
  <c r="O262" i="9"/>
  <c r="P262" i="9"/>
  <c r="O154" i="9"/>
  <c r="P154" i="9"/>
  <c r="O196" i="9"/>
  <c r="P196" i="9"/>
  <c r="O232" i="9"/>
  <c r="P232" i="9"/>
  <c r="O83" i="9"/>
  <c r="P83" i="9"/>
  <c r="O203" i="9"/>
  <c r="P203" i="9"/>
  <c r="O263" i="9"/>
  <c r="P263" i="9"/>
  <c r="O268" i="9"/>
  <c r="P268" i="9"/>
  <c r="O1303" i="9"/>
  <c r="P1303" i="9"/>
  <c r="O1353" i="9"/>
  <c r="P1353" i="9"/>
  <c r="O1346" i="9"/>
  <c r="P1346" i="9"/>
  <c r="O1313" i="9"/>
  <c r="P1313" i="9"/>
  <c r="O1273" i="9"/>
  <c r="P1273" i="9"/>
  <c r="O1225" i="9"/>
  <c r="P1225" i="9"/>
  <c r="O1246" i="9"/>
  <c r="P1246" i="9"/>
  <c r="O1233" i="9"/>
  <c r="P1233" i="9"/>
  <c r="O1197" i="9"/>
  <c r="P1197" i="9"/>
  <c r="O1165" i="9"/>
  <c r="P1165" i="9"/>
  <c r="O1140" i="9"/>
  <c r="P1140" i="9"/>
  <c r="O932" i="9"/>
  <c r="P932" i="9"/>
  <c r="O890" i="9"/>
  <c r="P890" i="9"/>
  <c r="O877" i="9"/>
  <c r="P877" i="9"/>
  <c r="O836" i="9"/>
  <c r="P836" i="9"/>
  <c r="O819" i="9"/>
  <c r="P819" i="9"/>
  <c r="O1119" i="9"/>
  <c r="P1119" i="9"/>
  <c r="O1053" i="9"/>
  <c r="P1053" i="9"/>
  <c r="O870" i="9"/>
  <c r="P870" i="9"/>
  <c r="O962" i="9"/>
  <c r="P962" i="9"/>
  <c r="O1093" i="9"/>
  <c r="P1093" i="9"/>
  <c r="O682" i="9"/>
  <c r="P682" i="9"/>
  <c r="O675" i="9"/>
  <c r="P675" i="9"/>
  <c r="O692" i="9"/>
  <c r="P692" i="9"/>
  <c r="O645" i="9"/>
  <c r="P645" i="9"/>
  <c r="O643" i="9"/>
  <c r="P643" i="9"/>
  <c r="O615" i="9"/>
  <c r="P615" i="9"/>
  <c r="O505" i="9"/>
  <c r="P505" i="9"/>
  <c r="O539" i="9"/>
  <c r="P539" i="9"/>
  <c r="O530" i="9"/>
  <c r="P530" i="9"/>
  <c r="O447" i="9"/>
  <c r="P447" i="9"/>
  <c r="O467" i="9"/>
  <c r="P467" i="9"/>
  <c r="O348" i="9"/>
  <c r="P348" i="9"/>
  <c r="O376" i="9"/>
  <c r="P376" i="9"/>
  <c r="O397" i="9"/>
  <c r="P397" i="9"/>
  <c r="O319" i="9"/>
  <c r="P319" i="9"/>
  <c r="O192" i="9"/>
  <c r="P192" i="9"/>
  <c r="O69" i="9"/>
  <c r="P69" i="9"/>
  <c r="O231" i="9"/>
  <c r="P231" i="9"/>
  <c r="O58" i="9"/>
  <c r="P58" i="9"/>
  <c r="O1394" i="9"/>
  <c r="P1394" i="9"/>
  <c r="O991" i="9"/>
  <c r="P991" i="9"/>
  <c r="O745" i="9"/>
  <c r="P745" i="9"/>
  <c r="O586" i="9"/>
  <c r="P586" i="9"/>
  <c r="O496" i="9"/>
  <c r="P496" i="9"/>
  <c r="O437" i="9"/>
  <c r="P437" i="9"/>
  <c r="O350" i="9"/>
  <c r="P350" i="9"/>
  <c r="O349" i="9"/>
  <c r="P349" i="9"/>
  <c r="O347" i="9"/>
  <c r="P347" i="9"/>
  <c r="O215" i="9"/>
  <c r="P215" i="9"/>
  <c r="O187" i="9"/>
  <c r="P187" i="9"/>
  <c r="O287" i="9"/>
  <c r="P287" i="9"/>
  <c r="O44" i="9"/>
  <c r="P44" i="9"/>
  <c r="O178" i="9"/>
  <c r="P178" i="9"/>
  <c r="O38" i="9"/>
  <c r="P38" i="9"/>
  <c r="O1254" i="9"/>
  <c r="P1254" i="9"/>
  <c r="O1268" i="9"/>
  <c r="P1268" i="9"/>
  <c r="O1133" i="9"/>
  <c r="P1133" i="9"/>
  <c r="O1284" i="9"/>
  <c r="P1284" i="9"/>
  <c r="O1132" i="9"/>
  <c r="P1132" i="9"/>
  <c r="O1106" i="9"/>
  <c r="P1106" i="9"/>
  <c r="O1083" i="9"/>
  <c r="P1083" i="9"/>
  <c r="O1072" i="9"/>
  <c r="P1072" i="9"/>
  <c r="O757" i="9"/>
  <c r="P757" i="9"/>
  <c r="O782" i="9"/>
  <c r="P782" i="9"/>
  <c r="O211" i="9"/>
  <c r="P211" i="9"/>
  <c r="O417" i="9"/>
  <c r="P417" i="9"/>
  <c r="O403" i="9"/>
  <c r="P403" i="9"/>
  <c r="O151" i="9"/>
  <c r="P151" i="9"/>
  <c r="O144" i="9"/>
  <c r="P144" i="9"/>
  <c r="O143" i="9"/>
  <c r="P143" i="9"/>
  <c r="O1414" i="9"/>
  <c r="P1414" i="9"/>
  <c r="O1401" i="9"/>
  <c r="P1401" i="9"/>
  <c r="O1355" i="9"/>
  <c r="P1355" i="9"/>
  <c r="O1354" i="9"/>
  <c r="P1354" i="9"/>
  <c r="O1282" i="9"/>
  <c r="P1282" i="9"/>
  <c r="O1210" i="9"/>
  <c r="P1210" i="9"/>
  <c r="O1214" i="9"/>
  <c r="P1214" i="9"/>
  <c r="O1206" i="9"/>
  <c r="P1206" i="9"/>
  <c r="O1157" i="9"/>
  <c r="P1157" i="9"/>
  <c r="O1152" i="9"/>
  <c r="P1152" i="9"/>
  <c r="O1058" i="9"/>
  <c r="P1058" i="9"/>
  <c r="O1008" i="9"/>
  <c r="P1008" i="9"/>
  <c r="O1082" i="9"/>
  <c r="P1082" i="9"/>
  <c r="O924" i="9"/>
  <c r="P924" i="9"/>
  <c r="O997" i="9"/>
  <c r="P997" i="9"/>
  <c r="O913" i="9"/>
  <c r="P913" i="9"/>
  <c r="O1015" i="9"/>
  <c r="P1015" i="9"/>
  <c r="O929" i="9"/>
  <c r="P929" i="9"/>
  <c r="O903" i="9"/>
  <c r="P903" i="9"/>
  <c r="O1006" i="9"/>
  <c r="P1006" i="9"/>
  <c r="O861" i="9"/>
  <c r="P861" i="9"/>
  <c r="O816" i="9"/>
  <c r="P816" i="9"/>
  <c r="O809" i="9"/>
  <c r="P809" i="9"/>
  <c r="O829" i="9"/>
  <c r="P829" i="9"/>
  <c r="O709" i="9"/>
  <c r="P709" i="9"/>
  <c r="O718" i="9"/>
  <c r="P718" i="9"/>
  <c r="O725" i="9"/>
  <c r="P725" i="9"/>
  <c r="O661" i="9"/>
  <c r="P661" i="9"/>
  <c r="O652" i="9"/>
  <c r="P652" i="9"/>
  <c r="O577" i="9"/>
  <c r="P577" i="9"/>
  <c r="O521" i="9"/>
  <c r="P521" i="9"/>
  <c r="O568" i="9"/>
  <c r="P568" i="9"/>
  <c r="O454" i="9"/>
  <c r="P454" i="9"/>
  <c r="O411" i="9"/>
  <c r="P411" i="9"/>
  <c r="O394" i="9"/>
  <c r="P394" i="9"/>
  <c r="O344" i="9"/>
  <c r="P344" i="9"/>
  <c r="O315" i="9"/>
  <c r="P315" i="9"/>
  <c r="O408" i="9"/>
  <c r="P408" i="9"/>
  <c r="O353" i="9"/>
  <c r="P353" i="9"/>
  <c r="O329" i="9"/>
  <c r="P329" i="9"/>
  <c r="O261" i="9"/>
  <c r="P261" i="9"/>
  <c r="O227" i="9"/>
  <c r="P227" i="9"/>
  <c r="O137" i="9"/>
  <c r="P137" i="9"/>
  <c r="O28" i="9"/>
  <c r="P28" i="9"/>
  <c r="O212" i="9"/>
  <c r="P212" i="9"/>
  <c r="O76" i="9"/>
  <c r="P76" i="9"/>
  <c r="O52" i="9"/>
  <c r="P52" i="9"/>
  <c r="O23" i="9"/>
  <c r="P23" i="9"/>
  <c r="O2029" i="9"/>
  <c r="P2029" i="9"/>
  <c r="O1248" i="9"/>
  <c r="P1248" i="9"/>
  <c r="O1244" i="9"/>
  <c r="P1244" i="9"/>
  <c r="O977" i="9"/>
  <c r="P977" i="9"/>
  <c r="O882" i="9"/>
  <c r="P882" i="9"/>
  <c r="O835" i="9"/>
  <c r="P835" i="9"/>
  <c r="O739" i="9"/>
  <c r="P739" i="9"/>
  <c r="O624" i="9"/>
  <c r="P624" i="9"/>
  <c r="O527" i="9"/>
  <c r="P527" i="9"/>
  <c r="O483" i="9"/>
  <c r="P483" i="9"/>
  <c r="O443" i="9"/>
  <c r="P443" i="9"/>
  <c r="O392" i="9"/>
  <c r="P392" i="9"/>
  <c r="O377" i="9"/>
  <c r="P377" i="9"/>
  <c r="O328" i="9"/>
  <c r="P328" i="9"/>
  <c r="O272" i="9"/>
  <c r="P272" i="9"/>
  <c r="O239" i="9"/>
  <c r="P239" i="9"/>
  <c r="O195" i="9"/>
  <c r="P195" i="9"/>
  <c r="O33" i="9"/>
  <c r="P33" i="9"/>
  <c r="O226" i="9"/>
  <c r="P226" i="9"/>
  <c r="O74" i="9"/>
  <c r="P74" i="9"/>
  <c r="O1342" i="9"/>
  <c r="P1342" i="9"/>
  <c r="O1131" i="9"/>
  <c r="P1131" i="9"/>
  <c r="O1258" i="9"/>
  <c r="P1258" i="9"/>
  <c r="O1116" i="9"/>
  <c r="P1116" i="9"/>
  <c r="O1115" i="9"/>
  <c r="P1115" i="9"/>
  <c r="O1129" i="9"/>
  <c r="P1129" i="9"/>
  <c r="O762" i="9"/>
  <c r="P762" i="9"/>
  <c r="O1371" i="9"/>
  <c r="P1371" i="9"/>
  <c r="O1110" i="9"/>
  <c r="P1110" i="9"/>
  <c r="O1365" i="9"/>
  <c r="P1365" i="9"/>
  <c r="O1028" i="9"/>
  <c r="P1028" i="9"/>
  <c r="O1105" i="9"/>
  <c r="P1105" i="9"/>
  <c r="O223" i="9"/>
  <c r="P223" i="9"/>
  <c r="O282" i="9"/>
  <c r="P282" i="9"/>
  <c r="O250" i="9"/>
  <c r="P250" i="9"/>
  <c r="O571" i="9"/>
  <c r="P571" i="9"/>
  <c r="O423" i="9"/>
  <c r="P423" i="9"/>
  <c r="O248" i="9"/>
  <c r="P248" i="9"/>
  <c r="O1380" i="9"/>
  <c r="P1380" i="9"/>
  <c r="O1387" i="9"/>
  <c r="P1387" i="9"/>
  <c r="O1320" i="9"/>
  <c r="P1320" i="9"/>
  <c r="O1312" i="9"/>
  <c r="P1312" i="9"/>
  <c r="O1215" i="9"/>
  <c r="P1215" i="9"/>
  <c r="O1160" i="9"/>
  <c r="P1160" i="9"/>
  <c r="O1193" i="9"/>
  <c r="P1193" i="9"/>
  <c r="O1166" i="9"/>
  <c r="P1166" i="9"/>
  <c r="O1142" i="9"/>
  <c r="P1142" i="9"/>
  <c r="O1097" i="9"/>
  <c r="P1097" i="9"/>
  <c r="O1070" i="9"/>
  <c r="P1070" i="9"/>
  <c r="O1007" i="9"/>
  <c r="P1007" i="9"/>
  <c r="O910" i="9"/>
  <c r="P910" i="9"/>
  <c r="O971" i="9"/>
  <c r="P971" i="9"/>
  <c r="O942" i="9"/>
  <c r="P942" i="9"/>
  <c r="O862" i="9"/>
  <c r="P862" i="9"/>
  <c r="O859" i="9"/>
  <c r="P859" i="9"/>
  <c r="O898" i="9"/>
  <c r="P898" i="9"/>
  <c r="O852" i="9"/>
  <c r="P852" i="9"/>
  <c r="O811" i="9"/>
  <c r="P811" i="9"/>
  <c r="O822" i="9"/>
  <c r="P822" i="9"/>
  <c r="O807" i="9"/>
  <c r="P807" i="9"/>
  <c r="O741" i="9"/>
  <c r="P741" i="9"/>
  <c r="O708" i="9"/>
  <c r="P708" i="9"/>
  <c r="O726" i="9"/>
  <c r="P726" i="9"/>
  <c r="O687" i="9"/>
  <c r="P687" i="9"/>
  <c r="O655" i="9"/>
  <c r="P655" i="9"/>
  <c r="O642" i="9"/>
  <c r="P642" i="9"/>
  <c r="O608" i="9"/>
  <c r="P608" i="9"/>
  <c r="O569" i="9"/>
  <c r="P569" i="9"/>
  <c r="O547" i="9"/>
  <c r="P547" i="9"/>
  <c r="O487" i="9"/>
  <c r="P487" i="9"/>
  <c r="O406" i="9"/>
  <c r="P406" i="9"/>
  <c r="O298" i="9"/>
  <c r="P298" i="9"/>
  <c r="O320" i="9"/>
  <c r="P320" i="9"/>
  <c r="O318" i="9"/>
  <c r="P318" i="9"/>
  <c r="O293" i="9"/>
  <c r="P293" i="9"/>
  <c r="O259" i="9"/>
  <c r="P259" i="9"/>
  <c r="O142" i="9"/>
  <c r="P142" i="9"/>
  <c r="O206" i="9"/>
  <c r="P206" i="9"/>
  <c r="O200" i="9"/>
  <c r="P200" i="9"/>
  <c r="O79" i="9"/>
  <c r="P79" i="9"/>
  <c r="O95" i="9"/>
  <c r="P95" i="9"/>
  <c r="O155" i="9"/>
  <c r="P155" i="9"/>
  <c r="O134" i="9"/>
  <c r="P134" i="9"/>
  <c r="O145" i="9"/>
  <c r="P145" i="9"/>
  <c r="O72" i="9"/>
  <c r="P72" i="9"/>
  <c r="O88" i="9"/>
  <c r="P88" i="9"/>
  <c r="O22" i="9"/>
  <c r="P22" i="9"/>
  <c r="O1837" i="9"/>
  <c r="P1837" i="9"/>
  <c r="O1851" i="9"/>
  <c r="P1851" i="9"/>
  <c r="O1643" i="9"/>
  <c r="P1643" i="9"/>
  <c r="O1622" i="9"/>
  <c r="P1622" i="9"/>
  <c r="O2189" i="9"/>
  <c r="P2189" i="9"/>
  <c r="O1949" i="9"/>
  <c r="P1949" i="9"/>
  <c r="O1993" i="9"/>
  <c r="P1993" i="9"/>
  <c r="O1990" i="9"/>
  <c r="P1990" i="9"/>
  <c r="O2115" i="9"/>
  <c r="P2115" i="9"/>
  <c r="O1984" i="9"/>
  <c r="P1984" i="9"/>
  <c r="O1712" i="9"/>
  <c r="P1712" i="9"/>
  <c r="O1702" i="9"/>
  <c r="P1702" i="9"/>
  <c r="O1427" i="9"/>
  <c r="P1427" i="9"/>
  <c r="O2119" i="9"/>
  <c r="P2119" i="9"/>
  <c r="O1850" i="9"/>
  <c r="P1850" i="9"/>
  <c r="O2201" i="9"/>
  <c r="P2201" i="9"/>
  <c r="O2192" i="9"/>
  <c r="P2192" i="9"/>
  <c r="O2176" i="9"/>
  <c r="P2176" i="9"/>
  <c r="O2161" i="9"/>
  <c r="P2161" i="9"/>
  <c r="O2124" i="9"/>
  <c r="P2124" i="9"/>
  <c r="O2099" i="9"/>
  <c r="P2099" i="9"/>
  <c r="O2080" i="9"/>
  <c r="P2080" i="9"/>
  <c r="O2067" i="9"/>
  <c r="P2067" i="9"/>
  <c r="O2053" i="9"/>
  <c r="P2053" i="9"/>
  <c r="O2005" i="9"/>
  <c r="P2005" i="9"/>
  <c r="O1980" i="9"/>
  <c r="P1980" i="9"/>
  <c r="O1909" i="9"/>
  <c r="P1909" i="9"/>
  <c r="O1871" i="9"/>
  <c r="P1871" i="9"/>
  <c r="O1856" i="9"/>
  <c r="P1856" i="9"/>
  <c r="O1832" i="9"/>
  <c r="P1832" i="9"/>
  <c r="O1797" i="9"/>
  <c r="P1797" i="9"/>
  <c r="O1782" i="9"/>
  <c r="P1782" i="9"/>
  <c r="O1750" i="9"/>
  <c r="P1750" i="9"/>
  <c r="O1717" i="9"/>
  <c r="P1717" i="9"/>
  <c r="O1616" i="9"/>
  <c r="P1616" i="9"/>
  <c r="O1595" i="9"/>
  <c r="P1595" i="9"/>
  <c r="O1549" i="9"/>
  <c r="P1549" i="9"/>
  <c r="O1485" i="9"/>
  <c r="P1485" i="9"/>
  <c r="O1447" i="9"/>
  <c r="P1447" i="9"/>
  <c r="O1425" i="9"/>
  <c r="P1425" i="9"/>
  <c r="O1930" i="9"/>
  <c r="P1930" i="9"/>
  <c r="O1841" i="9"/>
  <c r="P1841" i="9"/>
  <c r="O1763" i="9"/>
  <c r="P1763" i="9"/>
  <c r="O1528" i="9"/>
  <c r="P1528" i="9"/>
  <c r="O1615" i="9"/>
  <c r="P1615" i="9"/>
  <c r="O1495" i="9"/>
  <c r="P1495" i="9"/>
  <c r="O2020" i="9"/>
  <c r="P2020" i="9"/>
  <c r="O2028" i="9"/>
  <c r="P2028" i="9"/>
  <c r="O1767" i="9"/>
  <c r="P1767" i="9"/>
  <c r="O1714" i="9"/>
  <c r="P1714" i="9"/>
  <c r="O1469" i="9"/>
  <c r="P1469" i="9"/>
  <c r="O1434" i="9"/>
  <c r="P1434" i="9"/>
  <c r="O1758" i="9"/>
  <c r="P1758" i="9"/>
  <c r="O1772" i="9"/>
  <c r="P1772" i="9"/>
  <c r="O1781" i="9"/>
  <c r="P1781" i="9"/>
  <c r="O1787" i="9"/>
  <c r="P1787" i="9"/>
  <c r="O1534" i="9"/>
  <c r="P1534" i="9"/>
  <c r="O1560" i="9"/>
  <c r="P1560" i="9"/>
  <c r="O1603" i="9"/>
  <c r="P1603" i="9"/>
  <c r="O1421" i="9"/>
  <c r="P1421" i="9"/>
  <c r="O2138" i="9"/>
  <c r="P2138" i="9"/>
  <c r="O788" i="9"/>
  <c r="P788" i="9"/>
  <c r="O2107" i="9"/>
  <c r="P2107" i="9"/>
  <c r="O2059" i="9"/>
  <c r="P2059" i="9"/>
  <c r="O2123" i="9"/>
  <c r="P2123" i="9"/>
  <c r="O2084" i="9"/>
  <c r="P2084" i="9"/>
  <c r="O1840" i="9"/>
  <c r="P1840" i="9"/>
  <c r="O324" i="9"/>
  <c r="P324" i="9"/>
  <c r="O299" i="9"/>
  <c r="P299" i="9"/>
  <c r="O164" i="9"/>
  <c r="P164" i="9"/>
  <c r="O122" i="9"/>
  <c r="P122" i="9"/>
  <c r="O161" i="9"/>
  <c r="P161" i="9"/>
  <c r="O135" i="9"/>
  <c r="P135" i="9"/>
  <c r="O129" i="9"/>
  <c r="P129" i="9"/>
  <c r="O105" i="9"/>
  <c r="P105" i="9"/>
  <c r="O108" i="9"/>
  <c r="P108" i="9"/>
  <c r="O147" i="9"/>
  <c r="P147" i="9"/>
  <c r="O146" i="9"/>
  <c r="P146" i="9"/>
  <c r="O73" i="9"/>
  <c r="P73" i="9"/>
  <c r="O54" i="9"/>
  <c r="P54" i="9"/>
  <c r="O37" i="9"/>
  <c r="P37" i="9"/>
  <c r="O2046" i="9"/>
  <c r="P2046" i="9"/>
  <c r="O1814" i="9"/>
  <c r="P1814" i="9"/>
  <c r="O1722" i="9"/>
  <c r="P1722" i="9"/>
  <c r="O1652" i="9"/>
  <c r="P1652" i="9"/>
  <c r="O2185" i="9"/>
  <c r="P2185" i="9"/>
  <c r="O1967" i="9"/>
  <c r="P1967" i="9"/>
  <c r="O1985" i="9"/>
  <c r="P1985" i="9"/>
  <c r="O2116" i="9"/>
  <c r="P2116" i="9"/>
  <c r="O1991" i="9"/>
  <c r="P1991" i="9"/>
  <c r="O1979" i="9"/>
  <c r="P1979" i="9"/>
  <c r="O1707" i="9"/>
  <c r="P1707" i="9"/>
  <c r="O1709" i="9"/>
  <c r="P1709" i="9"/>
  <c r="O1420" i="9"/>
  <c r="P1420" i="9"/>
  <c r="O2182" i="9"/>
  <c r="P2182" i="9"/>
  <c r="O1776" i="9"/>
  <c r="P1776" i="9"/>
  <c r="O1667" i="9"/>
  <c r="P1667" i="9"/>
  <c r="O2198" i="9"/>
  <c r="P2198" i="9"/>
  <c r="O2188" i="9"/>
  <c r="P2188" i="9"/>
  <c r="O2175" i="9"/>
  <c r="P2175" i="9"/>
  <c r="O2156" i="9"/>
  <c r="P2156" i="9"/>
  <c r="O2108" i="9"/>
  <c r="P2108" i="9"/>
  <c r="O2098" i="9"/>
  <c r="P2098" i="9"/>
  <c r="O2075" i="9"/>
  <c r="P2075" i="9"/>
  <c r="O2066" i="9"/>
  <c r="P2066" i="9"/>
  <c r="O2052" i="9"/>
  <c r="P2052" i="9"/>
  <c r="O1996" i="9"/>
  <c r="P1996" i="9"/>
  <c r="O1976" i="9"/>
  <c r="P1976" i="9"/>
  <c r="O1900" i="9"/>
  <c r="P1900" i="9"/>
  <c r="O1870" i="9"/>
  <c r="P1870" i="9"/>
  <c r="O1849" i="9"/>
  <c r="P1849" i="9"/>
  <c r="O1820" i="9"/>
  <c r="P1820" i="9"/>
  <c r="O1795" i="9"/>
  <c r="P1795" i="9"/>
  <c r="O1769" i="9"/>
  <c r="P1769" i="9"/>
  <c r="O1744" i="9"/>
  <c r="P1744" i="9"/>
  <c r="O1663" i="9"/>
  <c r="P1663" i="9"/>
  <c r="O1613" i="9"/>
  <c r="P1613" i="9"/>
  <c r="O1594" i="9"/>
  <c r="P1594" i="9"/>
  <c r="O1508" i="9"/>
  <c r="P1508" i="9"/>
  <c r="O1482" i="9"/>
  <c r="P1482" i="9"/>
  <c r="O1446" i="9"/>
  <c r="P1446" i="9"/>
  <c r="O1422" i="9"/>
  <c r="P1422" i="9"/>
  <c r="O1788" i="9"/>
  <c r="P1788" i="9"/>
  <c r="O1813" i="9"/>
  <c r="P1813" i="9"/>
  <c r="O1500" i="9"/>
  <c r="P1500" i="9"/>
  <c r="O1646" i="9"/>
  <c r="P1646" i="9"/>
  <c r="O1527" i="9"/>
  <c r="P1527" i="9"/>
  <c r="O2050" i="9"/>
  <c r="P2050" i="9"/>
  <c r="O2034" i="9"/>
  <c r="P2034" i="9"/>
  <c r="O1753" i="9"/>
  <c r="P1753" i="9"/>
  <c r="O1706" i="9"/>
  <c r="P1706" i="9"/>
  <c r="O1429" i="9"/>
  <c r="P1429" i="9"/>
  <c r="O1455" i="9"/>
  <c r="P1455" i="9"/>
  <c r="O1426" i="9"/>
  <c r="P1426" i="9"/>
  <c r="O1904" i="9"/>
  <c r="P1904" i="9"/>
  <c r="O1742" i="9"/>
  <c r="P1742" i="9"/>
  <c r="O1807" i="9"/>
  <c r="P1807" i="9"/>
  <c r="O1540" i="9"/>
  <c r="P1540" i="9"/>
  <c r="O1466" i="9"/>
  <c r="P1466" i="9"/>
  <c r="O1505" i="9"/>
  <c r="P1505" i="9"/>
  <c r="O1523" i="9"/>
  <c r="P1523" i="9"/>
  <c r="O1680" i="9"/>
  <c r="P1680" i="9"/>
  <c r="O2197" i="9"/>
  <c r="P2197" i="9"/>
  <c r="O2049" i="9"/>
  <c r="P2049" i="9"/>
  <c r="O2014" i="9"/>
  <c r="P2014" i="9"/>
  <c r="O1975" i="9"/>
  <c r="P1975" i="9"/>
  <c r="O1957" i="9"/>
  <c r="P1957" i="9"/>
  <c r="O1959" i="9"/>
  <c r="P1959" i="9"/>
  <c r="O1907" i="9"/>
  <c r="P1907" i="9"/>
  <c r="O1778" i="9"/>
  <c r="P1778" i="9"/>
  <c r="O1903" i="9"/>
  <c r="P1903" i="9"/>
  <c r="O1725" i="9"/>
  <c r="P1725" i="9"/>
  <c r="O1686" i="9"/>
  <c r="P1686" i="9"/>
  <c r="O1670" i="9"/>
  <c r="P1670" i="9"/>
  <c r="O1657" i="9"/>
  <c r="P1657" i="9"/>
  <c r="O1602" i="9"/>
  <c r="P1602" i="9"/>
  <c r="O1570" i="9"/>
  <c r="P1570" i="9"/>
  <c r="O1607" i="9"/>
  <c r="P1607" i="9"/>
  <c r="O1574" i="9"/>
  <c r="P1574" i="9"/>
  <c r="O1573" i="9"/>
  <c r="P1573" i="9"/>
  <c r="O1634" i="9"/>
  <c r="P1634" i="9"/>
  <c r="O1459" i="9"/>
  <c r="P1459" i="9"/>
  <c r="O2027" i="9"/>
  <c r="P2027" i="9"/>
  <c r="O1995" i="9"/>
  <c r="P1995" i="9"/>
  <c r="O1999" i="9"/>
  <c r="P1999" i="9"/>
  <c r="O1978" i="9"/>
  <c r="P1978" i="9"/>
  <c r="O1741" i="9"/>
  <c r="P1741" i="9"/>
  <c r="O1773" i="9"/>
  <c r="P1773" i="9"/>
  <c r="O1728" i="9"/>
  <c r="P1728" i="9"/>
  <c r="O1711" i="9"/>
  <c r="P1711" i="9"/>
  <c r="O1720" i="9"/>
  <c r="P1720" i="9"/>
  <c r="O1522" i="9"/>
  <c r="P1522" i="9"/>
  <c r="O1538" i="9"/>
  <c r="P1538" i="9"/>
  <c r="O1517" i="9"/>
  <c r="P1517" i="9"/>
  <c r="O1464" i="9"/>
  <c r="P1464" i="9"/>
  <c r="O1490" i="9"/>
  <c r="P1490" i="9"/>
  <c r="O1489" i="9"/>
  <c r="P1489" i="9"/>
  <c r="O1460" i="9"/>
  <c r="P1460" i="9"/>
  <c r="O1443" i="9"/>
  <c r="P1443" i="9"/>
  <c r="O1430" i="9"/>
  <c r="P1430" i="9"/>
  <c r="O2122" i="9"/>
  <c r="P2122" i="9"/>
  <c r="O1796" i="9"/>
  <c r="P1796" i="9"/>
  <c r="O1633" i="9"/>
  <c r="P1633" i="9"/>
  <c r="O1915" i="9"/>
  <c r="P1915" i="9"/>
  <c r="O1943" i="9"/>
  <c r="P1943" i="9"/>
  <c r="O1920" i="9"/>
  <c r="P1920" i="9"/>
  <c r="O1935" i="9"/>
  <c r="P1935" i="9"/>
  <c r="O1881" i="9"/>
  <c r="P1881" i="9"/>
  <c r="O1784" i="9"/>
  <c r="P1784" i="9"/>
  <c r="O1687" i="9"/>
  <c r="P1687" i="9"/>
  <c r="O1661" i="9"/>
  <c r="P1661" i="9"/>
  <c r="O1642" i="9"/>
  <c r="P1642" i="9"/>
  <c r="O1620" i="9"/>
  <c r="P1620" i="9"/>
  <c r="O1575" i="9"/>
  <c r="P1575" i="9"/>
  <c r="O1519" i="9"/>
  <c r="P1519" i="9"/>
  <c r="O1582" i="9"/>
  <c r="P1582" i="9"/>
  <c r="O1556" i="9"/>
  <c r="P1556" i="9"/>
  <c r="O1433" i="9"/>
  <c r="P1433" i="9"/>
  <c r="O1424" i="9"/>
  <c r="P1424" i="9"/>
  <c r="O2012" i="9"/>
  <c r="P2012" i="9"/>
  <c r="O2002" i="9"/>
  <c r="P2002" i="9"/>
  <c r="O1974" i="9"/>
  <c r="P1974" i="9"/>
  <c r="O1986" i="9"/>
  <c r="P1986" i="9"/>
  <c r="O1783" i="9"/>
  <c r="P1783" i="9"/>
  <c r="O1739" i="9"/>
  <c r="P1739" i="9"/>
  <c r="O1738" i="9"/>
  <c r="P1738" i="9"/>
  <c r="O1751" i="9"/>
  <c r="P1751" i="9"/>
  <c r="O1721" i="9"/>
  <c r="P1721" i="9"/>
  <c r="O1504" i="9"/>
  <c r="P1504" i="9"/>
  <c r="O1507" i="9"/>
  <c r="P1507" i="9"/>
  <c r="O1461" i="9"/>
  <c r="P1461" i="9"/>
  <c r="O1509" i="9"/>
  <c r="P1509" i="9"/>
  <c r="O1473" i="9"/>
  <c r="P1473" i="9"/>
  <c r="O1463" i="9"/>
  <c r="P1463" i="9"/>
  <c r="O1428" i="9"/>
  <c r="P1428" i="9"/>
  <c r="O1448" i="9"/>
  <c r="P1448" i="9"/>
  <c r="O1437" i="9"/>
  <c r="P1437" i="9"/>
  <c r="O2058" i="9"/>
  <c r="P2058" i="9"/>
  <c r="O1823" i="9"/>
  <c r="P1823" i="9"/>
  <c r="O1681" i="9"/>
  <c r="P1681" i="9"/>
  <c r="O2114" i="9"/>
  <c r="P2114" i="9"/>
  <c r="O2127" i="9"/>
  <c r="P2127" i="9"/>
  <c r="O2037" i="9"/>
  <c r="P2037" i="9"/>
  <c r="O2030" i="9"/>
  <c r="P2030" i="9"/>
  <c r="O1983" i="9"/>
  <c r="P1983" i="9"/>
  <c r="O1902" i="9"/>
  <c r="P1902" i="9"/>
  <c r="O1966" i="9"/>
  <c r="P1966" i="9"/>
  <c r="O1792" i="9"/>
  <c r="P1792" i="9"/>
  <c r="O1829" i="9"/>
  <c r="P1829" i="9"/>
  <c r="O1831" i="9"/>
  <c r="P1831" i="9"/>
  <c r="O1737" i="9"/>
  <c r="P1737" i="9"/>
  <c r="O1569" i="9"/>
  <c r="P1569" i="9"/>
  <c r="O1533" i="9"/>
  <c r="P1533" i="9"/>
  <c r="O1462" i="9"/>
  <c r="P1462" i="9"/>
  <c r="O2056" i="9"/>
  <c r="P2056" i="9"/>
  <c r="O2168" i="9"/>
  <c r="P2168" i="9"/>
  <c r="O1962" i="9"/>
  <c r="P1962" i="9"/>
  <c r="O1806" i="9"/>
  <c r="P1806" i="9"/>
  <c r="O1671" i="9"/>
  <c r="P1671" i="9"/>
  <c r="O2090" i="9"/>
  <c r="P2090" i="9"/>
  <c r="O2055" i="9"/>
  <c r="P2055" i="9"/>
  <c r="O2131" i="9"/>
  <c r="P2131" i="9"/>
  <c r="O2136" i="9"/>
  <c r="P2136" i="9"/>
  <c r="O1862" i="9"/>
  <c r="P1862" i="9"/>
  <c r="O1946" i="9"/>
  <c r="P1946" i="9"/>
  <c r="O1749" i="9"/>
  <c r="P1749" i="9"/>
  <c r="O1726" i="9"/>
  <c r="P1726" i="9"/>
  <c r="O1708" i="9"/>
  <c r="P1708" i="9"/>
  <c r="O1656" i="9"/>
  <c r="P1656" i="9"/>
  <c r="O1565" i="9"/>
  <c r="P1565" i="9"/>
  <c r="O1474" i="9"/>
  <c r="P1474" i="9"/>
  <c r="O1558" i="9"/>
  <c r="P1558" i="9"/>
  <c r="O1699" i="9"/>
  <c r="P1699" i="9"/>
  <c r="O2071" i="9"/>
  <c r="P2071" i="9"/>
  <c r="O2069" i="9"/>
  <c r="P2069" i="9"/>
  <c r="O2113" i="9"/>
  <c r="P2113" i="9"/>
  <c r="O2110" i="9"/>
  <c r="P2110" i="9"/>
  <c r="O1963" i="9"/>
  <c r="P1963" i="9"/>
  <c r="O1868" i="9"/>
  <c r="P1868" i="9"/>
  <c r="O1898" i="9"/>
  <c r="P1898" i="9"/>
  <c r="O1919" i="9"/>
  <c r="P1919" i="9"/>
  <c r="O1906" i="9"/>
  <c r="P1906" i="9"/>
  <c r="O1884" i="9"/>
  <c r="P1884" i="9"/>
  <c r="O1845" i="9"/>
  <c r="P1845" i="9"/>
  <c r="O1812" i="9"/>
  <c r="P1812" i="9"/>
  <c r="O1715" i="9"/>
  <c r="P1715" i="9"/>
  <c r="O1526" i="9"/>
  <c r="P1526" i="9"/>
  <c r="O1487" i="9"/>
  <c r="P1487" i="9"/>
  <c r="O2169" i="9"/>
  <c r="P2169" i="9"/>
  <c r="O2191" i="9"/>
  <c r="P2191" i="9"/>
  <c r="O2149" i="9"/>
  <c r="P2149" i="9"/>
  <c r="O1901" i="9"/>
  <c r="P1901" i="9"/>
  <c r="O1632" i="9"/>
  <c r="P1632" i="9"/>
  <c r="O1617" i="9"/>
  <c r="P1617" i="9"/>
  <c r="O2017" i="9"/>
  <c r="P2017" i="9"/>
  <c r="O2054" i="9"/>
  <c r="P2054" i="9"/>
  <c r="O2024" i="9"/>
  <c r="P2024" i="9"/>
  <c r="O1987" i="9"/>
  <c r="P1987" i="9"/>
  <c r="O1914" i="9"/>
  <c r="P1914" i="9"/>
  <c r="O1703" i="9"/>
  <c r="P1703" i="9"/>
  <c r="O1754" i="9"/>
  <c r="P1754" i="9"/>
  <c r="O1690" i="9"/>
  <c r="P1690" i="9"/>
  <c r="O1554" i="9"/>
  <c r="P1554" i="9"/>
  <c r="O1506" i="9"/>
  <c r="P1506" i="9"/>
  <c r="O1502" i="9"/>
  <c r="P1502" i="9"/>
  <c r="O1432" i="9"/>
  <c r="P1432" i="9"/>
  <c r="O1486" i="9"/>
  <c r="P1486" i="9"/>
  <c r="O1577" i="9"/>
  <c r="P1577" i="9"/>
  <c r="O1525" i="9"/>
  <c r="P1525" i="9"/>
  <c r="O1631" i="9"/>
  <c r="P1631" i="9"/>
  <c r="O1579" i="9"/>
  <c r="P1579" i="9"/>
  <c r="O1592" i="9"/>
  <c r="P1592" i="9"/>
  <c r="O1586" i="9"/>
  <c r="P1586" i="9"/>
  <c r="O1598" i="9"/>
  <c r="P1598" i="9"/>
  <c r="O1640" i="9"/>
  <c r="P1640" i="9"/>
  <c r="O1735" i="9"/>
  <c r="P1735" i="9"/>
  <c r="O1808" i="9"/>
  <c r="P1808" i="9"/>
  <c r="O1834" i="9"/>
  <c r="P1834" i="9"/>
  <c r="O1939" i="9"/>
  <c r="P1939" i="9"/>
  <c r="O1896" i="9"/>
  <c r="P1896" i="9"/>
  <c r="O1809" i="9"/>
  <c r="P1809" i="9"/>
  <c r="O1821" i="9"/>
  <c r="P1821" i="9"/>
  <c r="O1861" i="9"/>
  <c r="P1861" i="9"/>
  <c r="O1828" i="9"/>
  <c r="P1828" i="9"/>
  <c r="O1879" i="9"/>
  <c r="P1879" i="9"/>
  <c r="O2147" i="9"/>
  <c r="P2147" i="9"/>
  <c r="O2095" i="9"/>
  <c r="P2095" i="9"/>
  <c r="O1498" i="9"/>
  <c r="P1498" i="9"/>
  <c r="O1499" i="9"/>
  <c r="P1499" i="9"/>
  <c r="O1591" i="9"/>
  <c r="P1591" i="9"/>
  <c r="O1626" i="9"/>
  <c r="P1626" i="9"/>
  <c r="O1774" i="9"/>
  <c r="P1774" i="9"/>
  <c r="O1756" i="9"/>
  <c r="P1756" i="9"/>
  <c r="O1855" i="9"/>
  <c r="P1855" i="9"/>
  <c r="O1924" i="9"/>
  <c r="P1924" i="9"/>
  <c r="O1913" i="9"/>
  <c r="P1913" i="9"/>
  <c r="O1911" i="9"/>
  <c r="P1911" i="9"/>
  <c r="O2042" i="9"/>
  <c r="P2042" i="9"/>
  <c r="O2082" i="9"/>
  <c r="P2082" i="9"/>
  <c r="O2135" i="9"/>
  <c r="P2135" i="9"/>
  <c r="O1383" i="9"/>
  <c r="P1383" i="9"/>
  <c r="O1327" i="9"/>
  <c r="P1327" i="9"/>
  <c r="O1362" i="9"/>
  <c r="P1362" i="9"/>
  <c r="O1310" i="9"/>
  <c r="P1310" i="9"/>
  <c r="O1195" i="9"/>
  <c r="P1195" i="9"/>
  <c r="O1208" i="9"/>
  <c r="P1208" i="9"/>
  <c r="O1151" i="9"/>
  <c r="P1151" i="9"/>
  <c r="O1025" i="9"/>
  <c r="P1025" i="9"/>
  <c r="O953" i="9"/>
  <c r="P953" i="9"/>
  <c r="O865" i="9"/>
  <c r="P865" i="9"/>
  <c r="O928" i="9"/>
  <c r="P928" i="9"/>
  <c r="O994" i="9"/>
  <c r="P994" i="9"/>
  <c r="O880" i="9"/>
  <c r="P880" i="9"/>
  <c r="O871" i="9"/>
  <c r="P871" i="9"/>
  <c r="O813" i="9"/>
  <c r="P813" i="9"/>
  <c r="O707" i="9"/>
  <c r="P707" i="9"/>
  <c r="O703" i="9"/>
  <c r="P703" i="9"/>
  <c r="O694" i="9"/>
  <c r="P694" i="9"/>
  <c r="O648" i="9"/>
  <c r="P648" i="9"/>
  <c r="O613" i="9"/>
  <c r="P613" i="9"/>
  <c r="O631" i="9"/>
  <c r="P631" i="9"/>
  <c r="O581" i="9"/>
  <c r="P581" i="9"/>
  <c r="O553" i="9"/>
  <c r="P553" i="9"/>
  <c r="O611" i="9"/>
  <c r="P611" i="9"/>
  <c r="O506" i="9"/>
  <c r="P506" i="9"/>
  <c r="O492" i="9"/>
  <c r="P492" i="9"/>
  <c r="O450" i="9"/>
  <c r="P450" i="9"/>
  <c r="O354" i="9"/>
  <c r="P354" i="9"/>
  <c r="O321" i="9"/>
  <c r="P321" i="9"/>
  <c r="O118" i="9"/>
  <c r="P118" i="9"/>
  <c r="O116" i="9"/>
  <c r="P116" i="9"/>
  <c r="O32" i="9"/>
  <c r="P32" i="9"/>
  <c r="O61" i="9"/>
  <c r="P61" i="9"/>
  <c r="O2079" i="9"/>
  <c r="P2079" i="9"/>
  <c r="O2159" i="9"/>
  <c r="P2159" i="9"/>
  <c r="O2177" i="9"/>
  <c r="P2177" i="9"/>
  <c r="O2032" i="9"/>
  <c r="P2032" i="9"/>
  <c r="O1859" i="9"/>
  <c r="P1859" i="9"/>
  <c r="O1757" i="9"/>
  <c r="P1757" i="9"/>
  <c r="O1679" i="9"/>
  <c r="P1679" i="9"/>
  <c r="O1630" i="9"/>
  <c r="P1630" i="9"/>
  <c r="O2171" i="9"/>
  <c r="P2171" i="9"/>
  <c r="O1857" i="9"/>
  <c r="P1857" i="9"/>
  <c r="O1653" i="9"/>
  <c r="P1653" i="9"/>
  <c r="O1357" i="9"/>
  <c r="P1357" i="9"/>
  <c r="O1220" i="9"/>
  <c r="P1220" i="9"/>
  <c r="O1221" i="9"/>
  <c r="P1221" i="9"/>
  <c r="O1031" i="9"/>
  <c r="P1031" i="9"/>
  <c r="O1034" i="9"/>
  <c r="P1034" i="9"/>
  <c r="O960" i="9"/>
  <c r="P960" i="9"/>
  <c r="O1014" i="9"/>
  <c r="P1014" i="9"/>
  <c r="O814" i="9"/>
  <c r="P814" i="9"/>
  <c r="O714" i="9"/>
  <c r="P714" i="9"/>
  <c r="O529" i="9"/>
  <c r="P529" i="9"/>
  <c r="O517" i="9"/>
  <c r="P517" i="9"/>
  <c r="O360" i="9"/>
  <c r="P360" i="9"/>
  <c r="O281" i="9"/>
  <c r="P281" i="9"/>
  <c r="O205" i="9"/>
  <c r="P205" i="9"/>
  <c r="O274" i="9"/>
  <c r="P274" i="9"/>
  <c r="O2142" i="9"/>
  <c r="P2142" i="9"/>
  <c r="O2091" i="9"/>
  <c r="P2091" i="9"/>
  <c r="O2164" i="9"/>
  <c r="P2164" i="9"/>
  <c r="O1516" i="9"/>
  <c r="P1516" i="9"/>
  <c r="O1601" i="9"/>
  <c r="P1601" i="9"/>
  <c r="O1585" i="9"/>
  <c r="P1585" i="9"/>
  <c r="O1587" i="9"/>
  <c r="P1587" i="9"/>
  <c r="O1610" i="9"/>
  <c r="P1610" i="9"/>
  <c r="O1625" i="9"/>
  <c r="P1625" i="9"/>
  <c r="O1660" i="9"/>
  <c r="P1660" i="9"/>
  <c r="O1606" i="9"/>
  <c r="P1606" i="9"/>
  <c r="O1755" i="9"/>
  <c r="P1755" i="9"/>
  <c r="O1951" i="9"/>
  <c r="P1951" i="9"/>
  <c r="O1847" i="9"/>
  <c r="P1847" i="9"/>
  <c r="O1874" i="9"/>
  <c r="P1874" i="9"/>
  <c r="O1892" i="9"/>
  <c r="P1892" i="9"/>
  <c r="O1918" i="9"/>
  <c r="P1918" i="9"/>
  <c r="O1940" i="9"/>
  <c r="P1940" i="9"/>
  <c r="O1883" i="9"/>
  <c r="P1883" i="9"/>
  <c r="O1888" i="9"/>
  <c r="P1888" i="9"/>
  <c r="O1952" i="9"/>
  <c r="P1952" i="9"/>
  <c r="O2132" i="9"/>
  <c r="P2132" i="9"/>
  <c r="O2102" i="9"/>
  <c r="P2102" i="9"/>
  <c r="O2202" i="9"/>
  <c r="P2202" i="9"/>
  <c r="O1350" i="9"/>
  <c r="P1350" i="9"/>
  <c r="O1340" i="9"/>
  <c r="P1340" i="9"/>
  <c r="O1356" i="9"/>
  <c r="P1356" i="9"/>
  <c r="O1308" i="9"/>
  <c r="P1308" i="9"/>
  <c r="O1307" i="9"/>
  <c r="P1307" i="9"/>
  <c r="O1314" i="9"/>
  <c r="P1314" i="9"/>
  <c r="O1318" i="9"/>
  <c r="P1318" i="9"/>
  <c r="O1295" i="9"/>
  <c r="P1295" i="9"/>
  <c r="O1305" i="9"/>
  <c r="P1305" i="9"/>
  <c r="O1203" i="9"/>
  <c r="P1203" i="9"/>
  <c r="O1167" i="9"/>
  <c r="P1167" i="9"/>
  <c r="O1150" i="9"/>
  <c r="P1150" i="9"/>
  <c r="O1149" i="9"/>
  <c r="P1149" i="9"/>
  <c r="O1139" i="9"/>
  <c r="P1139" i="9"/>
  <c r="O1096" i="9"/>
  <c r="P1096" i="9"/>
  <c r="O969" i="9"/>
  <c r="P969" i="9"/>
  <c r="O968" i="9"/>
  <c r="P968" i="9"/>
  <c r="O917" i="9"/>
  <c r="P917" i="9"/>
  <c r="O987" i="9"/>
  <c r="P987" i="9"/>
  <c r="O981" i="9"/>
  <c r="P981" i="9"/>
  <c r="O995" i="9"/>
  <c r="P995" i="9"/>
  <c r="O916" i="9"/>
  <c r="P916" i="9"/>
  <c r="O950" i="9"/>
  <c r="P950" i="9"/>
  <c r="O975" i="9"/>
  <c r="P975" i="9"/>
  <c r="O895" i="9"/>
  <c r="P895" i="9"/>
  <c r="O949" i="9"/>
  <c r="P949" i="9"/>
  <c r="O855" i="9"/>
  <c r="P855" i="9"/>
  <c r="O833" i="9"/>
  <c r="P833" i="9"/>
  <c r="O824" i="9"/>
  <c r="P824" i="9"/>
  <c r="O761" i="9"/>
  <c r="P761" i="9"/>
  <c r="O747" i="9"/>
  <c r="P747" i="9"/>
  <c r="O729" i="9"/>
  <c r="P729" i="9"/>
  <c r="O716" i="9"/>
  <c r="P716" i="9"/>
  <c r="O690" i="9"/>
  <c r="P690" i="9"/>
  <c r="O666" i="9"/>
  <c r="P666" i="9"/>
  <c r="O651" i="9"/>
  <c r="P651" i="9"/>
  <c r="O699" i="9"/>
  <c r="P699" i="9"/>
  <c r="O665" i="9"/>
  <c r="P665" i="9"/>
  <c r="O650" i="9"/>
  <c r="P650" i="9"/>
  <c r="O598" i="9"/>
  <c r="P598" i="9"/>
  <c r="O546" i="9"/>
  <c r="P546" i="9"/>
  <c r="O600" i="9"/>
  <c r="P600" i="9"/>
  <c r="O626" i="9"/>
  <c r="P626" i="9"/>
  <c r="O575" i="9"/>
  <c r="P575" i="9"/>
  <c r="O502" i="9"/>
  <c r="P502" i="9"/>
  <c r="O524" i="9"/>
  <c r="P524" i="9"/>
  <c r="O570" i="9"/>
  <c r="P570" i="9"/>
  <c r="O580" i="9"/>
  <c r="P580" i="9"/>
  <c r="O481" i="9"/>
  <c r="P481" i="9"/>
  <c r="O526" i="9"/>
  <c r="P526" i="9"/>
  <c r="O520" i="9"/>
  <c r="P520" i="9"/>
  <c r="O452" i="9"/>
  <c r="P452" i="9"/>
  <c r="O456" i="9"/>
  <c r="P456" i="9"/>
  <c r="O330" i="9"/>
  <c r="P330" i="9"/>
  <c r="O341" i="9"/>
  <c r="P341" i="9"/>
  <c r="O316" i="9"/>
  <c r="P316" i="9"/>
  <c r="O312" i="9"/>
  <c r="P312" i="9"/>
  <c r="O310" i="9"/>
  <c r="P310" i="9"/>
  <c r="O67" i="9"/>
  <c r="P67" i="9"/>
  <c r="O111" i="9"/>
  <c r="P111" i="9"/>
  <c r="O63" i="9"/>
  <c r="P63" i="9"/>
  <c r="O97" i="9"/>
  <c r="P97" i="9"/>
  <c r="O43" i="9"/>
  <c r="P43" i="9"/>
  <c r="O49" i="9"/>
  <c r="P49" i="9"/>
  <c r="O53" i="9"/>
  <c r="P53" i="9"/>
  <c r="O60" i="9"/>
  <c r="P60" i="9"/>
  <c r="O2183" i="9"/>
  <c r="P2183" i="9"/>
  <c r="O2143" i="9"/>
  <c r="P2143" i="9"/>
  <c r="O2186" i="9"/>
  <c r="P2186" i="9"/>
  <c r="O2063" i="9"/>
  <c r="P2063" i="9"/>
  <c r="O2155" i="9"/>
  <c r="P2155" i="9"/>
  <c r="O2153" i="9"/>
  <c r="P2153" i="9"/>
  <c r="O2062" i="9"/>
  <c r="P2062" i="9"/>
  <c r="O2004" i="9"/>
  <c r="P2004" i="9"/>
  <c r="O1882" i="9"/>
  <c r="P1882" i="9"/>
  <c r="O1804" i="9"/>
  <c r="P1804" i="9"/>
  <c r="O1816" i="9"/>
  <c r="P1816" i="9"/>
  <c r="O1895" i="9"/>
  <c r="P1895" i="9"/>
  <c r="O1697" i="9"/>
  <c r="P1697" i="9"/>
  <c r="O1685" i="9"/>
  <c r="P1685" i="9"/>
  <c r="O1541" i="9"/>
  <c r="P1541" i="9"/>
  <c r="O1654" i="9"/>
  <c r="P1654" i="9"/>
  <c r="O1665" i="9"/>
  <c r="P1665" i="9"/>
  <c r="O1668" i="9"/>
  <c r="P1668" i="9"/>
  <c r="O1457" i="9"/>
  <c r="P1457" i="9"/>
  <c r="O2041" i="9"/>
  <c r="P2041" i="9"/>
  <c r="O1780" i="9"/>
  <c r="P1780" i="9"/>
  <c r="O1954" i="9"/>
  <c r="P1954" i="9"/>
  <c r="O1614" i="9"/>
  <c r="P1614" i="9"/>
  <c r="O1683" i="9"/>
  <c r="P1683" i="9"/>
  <c r="O1316" i="9"/>
  <c r="P1316" i="9"/>
  <c r="O1275" i="9"/>
  <c r="P1275" i="9"/>
  <c r="O1373" i="9"/>
  <c r="P1373" i="9"/>
  <c r="O1229" i="9"/>
  <c r="P1229" i="9"/>
  <c r="O1179" i="9"/>
  <c r="P1179" i="9"/>
  <c r="O1169" i="9"/>
  <c r="P1169" i="9"/>
  <c r="O1088" i="9"/>
  <c r="P1088" i="9"/>
  <c r="O1039" i="9"/>
  <c r="P1039" i="9"/>
  <c r="O1047" i="9"/>
  <c r="P1047" i="9"/>
  <c r="O1029" i="9"/>
  <c r="P1029" i="9"/>
  <c r="O1073" i="9"/>
  <c r="P1073" i="9"/>
  <c r="O884" i="9"/>
  <c r="P884" i="9"/>
  <c r="O1020" i="9"/>
  <c r="P1020" i="9"/>
  <c r="O938" i="9"/>
  <c r="P938" i="9"/>
  <c r="O844" i="9"/>
  <c r="P844" i="9"/>
  <c r="O927" i="9"/>
  <c r="P927" i="9"/>
  <c r="O679" i="9"/>
  <c r="P679" i="9"/>
  <c r="O778" i="9"/>
  <c r="P778" i="9"/>
  <c r="O620" i="9"/>
  <c r="P620" i="9"/>
  <c r="O537" i="9"/>
  <c r="P537" i="9"/>
  <c r="O550" i="9"/>
  <c r="P550" i="9"/>
  <c r="O400" i="9"/>
  <c r="P400" i="9"/>
  <c r="O416" i="9"/>
  <c r="P416" i="9"/>
  <c r="O426" i="9"/>
  <c r="P426" i="9"/>
  <c r="O271" i="9"/>
  <c r="P271" i="9"/>
  <c r="O152" i="9"/>
  <c r="P152" i="9"/>
  <c r="O241" i="9"/>
  <c r="P241" i="9"/>
  <c r="O133" i="9"/>
  <c r="P133" i="9"/>
  <c r="O189" i="9"/>
  <c r="P189" i="9"/>
  <c r="O225" i="9"/>
  <c r="P225" i="9"/>
  <c r="O2165" i="9"/>
  <c r="P2165" i="9"/>
  <c r="O2195" i="9"/>
  <c r="P2195" i="9"/>
  <c r="O2126" i="9"/>
  <c r="P2126" i="9"/>
  <c r="O2125" i="9"/>
  <c r="P2125" i="9"/>
  <c r="O2023" i="9"/>
  <c r="P2023" i="9"/>
  <c r="O1932" i="9"/>
  <c r="P1932" i="9"/>
  <c r="O1844" i="9"/>
  <c r="P1844" i="9"/>
  <c r="O1922" i="9"/>
  <c r="P1922" i="9"/>
  <c r="O1853" i="9"/>
  <c r="P1853" i="9"/>
  <c r="O1852" i="9"/>
  <c r="P1852" i="9"/>
  <c r="O1492" i="9"/>
  <c r="P1492" i="9"/>
  <c r="O1624" i="9"/>
  <c r="P1624" i="9"/>
  <c r="O1590" i="9"/>
  <c r="P1590" i="9"/>
  <c r="O1628" i="9"/>
  <c r="P1628" i="9"/>
  <c r="O1576" i="9"/>
  <c r="P1576" i="9"/>
  <c r="O1364" i="9"/>
  <c r="P1364" i="9"/>
  <c r="O1406" i="9"/>
  <c r="P1406" i="9"/>
  <c r="O1363" i="9"/>
  <c r="P1363" i="9"/>
  <c r="O1358" i="9"/>
  <c r="P1358" i="9"/>
  <c r="O1338" i="9"/>
  <c r="P1338" i="9"/>
  <c r="O1296" i="9"/>
  <c r="P1296" i="9"/>
  <c r="O1294" i="9"/>
  <c r="P1294" i="9"/>
  <c r="O1291" i="9"/>
  <c r="P1291" i="9"/>
  <c r="O1272" i="9"/>
  <c r="P1272" i="9"/>
  <c r="O1170" i="9"/>
  <c r="P1170" i="9"/>
  <c r="O1211" i="9"/>
  <c r="P1211" i="9"/>
  <c r="O1174" i="9"/>
  <c r="P1174" i="9"/>
  <c r="O1154" i="9"/>
  <c r="P1154" i="9"/>
  <c r="O1148" i="9"/>
  <c r="P1148" i="9"/>
  <c r="O1035" i="9"/>
  <c r="P1035" i="9"/>
  <c r="O1109" i="9"/>
  <c r="P1109" i="9"/>
  <c r="O989" i="9"/>
  <c r="P989" i="9"/>
  <c r="O1005" i="9"/>
  <c r="P1005" i="9"/>
  <c r="O961" i="9"/>
  <c r="P961" i="9"/>
  <c r="O922" i="9"/>
  <c r="P922" i="9"/>
  <c r="O967" i="9"/>
  <c r="P967" i="9"/>
  <c r="O951" i="9"/>
  <c r="P951" i="9"/>
  <c r="O897" i="9"/>
  <c r="P897" i="9"/>
  <c r="O906" i="9"/>
  <c r="P906" i="9"/>
  <c r="O896" i="9"/>
  <c r="P896" i="9"/>
  <c r="O834" i="9"/>
  <c r="P834" i="9"/>
  <c r="O874" i="9"/>
  <c r="P874" i="9"/>
  <c r="O851" i="9"/>
  <c r="P851" i="9"/>
  <c r="O820" i="9"/>
  <c r="P820" i="9"/>
  <c r="O710" i="9"/>
  <c r="P710" i="9"/>
  <c r="O695" i="9"/>
  <c r="P695" i="9"/>
  <c r="O787" i="9"/>
  <c r="P787" i="9"/>
  <c r="O775" i="9"/>
  <c r="P775" i="9"/>
  <c r="O742" i="9"/>
  <c r="P742" i="9"/>
  <c r="O736" i="9"/>
  <c r="P736" i="9"/>
  <c r="O724" i="9"/>
  <c r="P724" i="9"/>
  <c r="O685" i="9"/>
  <c r="P685" i="9"/>
  <c r="O649" i="9"/>
  <c r="P649" i="9"/>
  <c r="O644" i="9"/>
  <c r="P644" i="9"/>
  <c r="O582" i="9"/>
  <c r="P582" i="9"/>
  <c r="O558" i="9"/>
  <c r="P558" i="9"/>
  <c r="O591" i="9"/>
  <c r="P591" i="9"/>
  <c r="O576" i="9"/>
  <c r="P576" i="9"/>
  <c r="O574" i="9"/>
  <c r="P574" i="9"/>
  <c r="O599" i="9"/>
  <c r="P599" i="9"/>
  <c r="O557" i="9"/>
  <c r="P557" i="9"/>
  <c r="O486" i="9"/>
  <c r="P486" i="9"/>
  <c r="O503" i="9"/>
  <c r="P503" i="9"/>
  <c r="O511" i="9"/>
  <c r="P511" i="9"/>
  <c r="O465" i="9"/>
  <c r="P465" i="9"/>
  <c r="O471" i="9"/>
  <c r="P471" i="9"/>
  <c r="O459" i="9"/>
  <c r="P459" i="9"/>
  <c r="O444" i="9"/>
  <c r="P444" i="9"/>
  <c r="O355" i="9"/>
  <c r="P355" i="9"/>
  <c r="O322" i="9"/>
  <c r="P322" i="9"/>
  <c r="O352" i="9"/>
  <c r="P352" i="9"/>
  <c r="O307" i="9"/>
  <c r="P307" i="9"/>
  <c r="O297" i="9"/>
  <c r="P297" i="9"/>
  <c r="O94" i="9"/>
  <c r="P94" i="9"/>
  <c r="O131" i="9"/>
  <c r="P131" i="9"/>
  <c r="O31" i="9"/>
  <c r="P31" i="9"/>
  <c r="O93" i="9"/>
  <c r="P93" i="9"/>
  <c r="O40" i="9"/>
  <c r="P40" i="9"/>
  <c r="O121" i="9"/>
  <c r="P121" i="9"/>
  <c r="O47" i="9"/>
  <c r="P47" i="9"/>
  <c r="O30" i="9"/>
  <c r="P30" i="9"/>
  <c r="O2199" i="9"/>
  <c r="P2199" i="9"/>
  <c r="O2160" i="9"/>
  <c r="P2160" i="9"/>
  <c r="O2087" i="9"/>
  <c r="P2087" i="9"/>
  <c r="O2157" i="9"/>
  <c r="P2157" i="9"/>
  <c r="O2154" i="9"/>
  <c r="P2154" i="9"/>
  <c r="O2078" i="9"/>
  <c r="P2078" i="9"/>
  <c r="O2111" i="9"/>
  <c r="P2111" i="9"/>
  <c r="O1800" i="9"/>
  <c r="P1800" i="9"/>
  <c r="O1968" i="9"/>
  <c r="P1968" i="9"/>
  <c r="O1729" i="9"/>
  <c r="P1729" i="9"/>
  <c r="O1945" i="9"/>
  <c r="P1945" i="9"/>
  <c r="O1691" i="9"/>
  <c r="P1691" i="9"/>
  <c r="O1694" i="9"/>
  <c r="P1694" i="9"/>
  <c r="O1693" i="9"/>
  <c r="P1693" i="9"/>
  <c r="O1596" i="9"/>
  <c r="P1596" i="9"/>
  <c r="O1583" i="9"/>
  <c r="P1583" i="9"/>
  <c r="O1545" i="9"/>
  <c r="P1545" i="9"/>
  <c r="O2140" i="9"/>
  <c r="P2140" i="9"/>
  <c r="O2008" i="9"/>
  <c r="P2008" i="9"/>
  <c r="O1873" i="9"/>
  <c r="P1873" i="9"/>
  <c r="O1917" i="9"/>
  <c r="P1917" i="9"/>
  <c r="O1637" i="9"/>
  <c r="P1637" i="9"/>
  <c r="O1317" i="9"/>
  <c r="P1317" i="9"/>
  <c r="O1276" i="9"/>
  <c r="P1276" i="9"/>
  <c r="O1326" i="9"/>
  <c r="P1326" i="9"/>
  <c r="O1222" i="9"/>
  <c r="P1222" i="9"/>
  <c r="O1163" i="9"/>
  <c r="P1163" i="9"/>
  <c r="O1228" i="9"/>
  <c r="P1228" i="9"/>
  <c r="O1104" i="9"/>
  <c r="P1104" i="9"/>
  <c r="O823" i="9"/>
  <c r="P823" i="9"/>
  <c r="O1030" i="9"/>
  <c r="P1030" i="9"/>
  <c r="O939" i="9"/>
  <c r="P939" i="9"/>
  <c r="O1023" i="9"/>
  <c r="P1023" i="9"/>
  <c r="O1003" i="9"/>
  <c r="P1003" i="9"/>
  <c r="O857" i="9"/>
  <c r="P857" i="9"/>
  <c r="O935" i="9"/>
  <c r="P935" i="9"/>
  <c r="O1022" i="9"/>
  <c r="P1022" i="9"/>
  <c r="O1043" i="9"/>
  <c r="P1043" i="9"/>
  <c r="O654" i="9"/>
  <c r="P654" i="9"/>
  <c r="O712" i="9"/>
  <c r="P712" i="9"/>
  <c r="O538" i="9"/>
  <c r="P538" i="9"/>
  <c r="O618" i="9"/>
  <c r="P618" i="9"/>
  <c r="O499" i="9"/>
  <c r="P499" i="9"/>
  <c r="O422" i="9"/>
  <c r="P422" i="9"/>
  <c r="O429" i="9"/>
  <c r="P429" i="9"/>
  <c r="O414" i="9"/>
  <c r="P414" i="9"/>
  <c r="O275" i="9"/>
  <c r="P275" i="9"/>
  <c r="O247" i="9"/>
  <c r="P247" i="9"/>
  <c r="O264" i="9"/>
  <c r="P264" i="9"/>
  <c r="O246" i="9"/>
  <c r="P246" i="9"/>
  <c r="O198" i="9"/>
  <c r="P198" i="9"/>
  <c r="O2077" i="9"/>
  <c r="P2077" i="9"/>
  <c r="O2118" i="9"/>
  <c r="P2118" i="9"/>
  <c r="O2170" i="9"/>
  <c r="P2170" i="9"/>
  <c r="O2094" i="9"/>
  <c r="P2094" i="9"/>
  <c r="O2163" i="9"/>
  <c r="P2163" i="9"/>
  <c r="O1891" i="9"/>
  <c r="P1891" i="9"/>
  <c r="O1916" i="9"/>
  <c r="P1916" i="9"/>
  <c r="O1846" i="9"/>
  <c r="P1846" i="9"/>
  <c r="O1931" i="9"/>
  <c r="P1931" i="9"/>
  <c r="O1803" i="9"/>
  <c r="P1803" i="9"/>
  <c r="O1890" i="9"/>
  <c r="P1890" i="9"/>
  <c r="O1659" i="9"/>
  <c r="P1659" i="9"/>
  <c r="O1609" i="9"/>
  <c r="P1609" i="9"/>
  <c r="O1639" i="9"/>
  <c r="P1639" i="9"/>
  <c r="O1623" i="9"/>
  <c r="P1623" i="9"/>
  <c r="O1600" i="9"/>
  <c r="P1600" i="9"/>
  <c r="O802" i="9"/>
  <c r="P802" i="9"/>
  <c r="O236" i="9"/>
  <c r="P236" i="9"/>
  <c r="O770" i="9"/>
  <c r="P770" i="9"/>
  <c r="O974" i="9"/>
  <c r="P974" i="9"/>
  <c r="O1178" i="9"/>
  <c r="P1178" i="9"/>
  <c r="O565" i="9"/>
  <c r="P565" i="9"/>
  <c r="O381" i="9"/>
  <c r="P381" i="9"/>
  <c r="O365" i="9"/>
  <c r="P365" i="9"/>
  <c r="O114" i="9"/>
  <c r="P114" i="9"/>
  <c r="O846" i="9"/>
  <c r="P846" i="9"/>
  <c r="O838" i="9"/>
  <c r="P838" i="9"/>
  <c r="O498" i="9"/>
  <c r="P498" i="9"/>
  <c r="O86" i="9"/>
  <c r="P86" i="9"/>
  <c r="O448" i="9"/>
  <c r="P448" i="9"/>
  <c r="O1369" i="9"/>
  <c r="P1369" i="9"/>
  <c r="O1390" i="9"/>
  <c r="P1390" i="9"/>
  <c r="O1286" i="9"/>
  <c r="P1286" i="9"/>
  <c r="O1321" i="9"/>
  <c r="P1321" i="9"/>
  <c r="O1386" i="9"/>
  <c r="P1386" i="9"/>
  <c r="O1403" i="9"/>
  <c r="P1403" i="9"/>
  <c r="O1385" i="9"/>
  <c r="P1385" i="9"/>
  <c r="O1398" i="9"/>
  <c r="P1398" i="9"/>
  <c r="O1366" i="9"/>
  <c r="P1366" i="9"/>
  <c r="O1285" i="9"/>
  <c r="P1285" i="9"/>
  <c r="O1188" i="9"/>
  <c r="P1188" i="9"/>
  <c r="O1249" i="9"/>
  <c r="P1249" i="9"/>
  <c r="O1267" i="9"/>
  <c r="P1267" i="9"/>
  <c r="O1201" i="9"/>
  <c r="P1201" i="9"/>
  <c r="O1250" i="9"/>
  <c r="P1250" i="9"/>
  <c r="O1190" i="9"/>
  <c r="P1190" i="9"/>
  <c r="O1256" i="9"/>
  <c r="P1256" i="9"/>
  <c r="O1232" i="9"/>
  <c r="P1232" i="9"/>
  <c r="O1235" i="9"/>
  <c r="P1235" i="9"/>
  <c r="O1175" i="9"/>
  <c r="P1175" i="9"/>
  <c r="O1218" i="9"/>
  <c r="P1218" i="9"/>
  <c r="O973" i="9"/>
  <c r="P973" i="9"/>
  <c r="O1033" i="9"/>
  <c r="P1033" i="9"/>
  <c r="O937" i="9"/>
  <c r="P937" i="9"/>
  <c r="O984" i="9"/>
  <c r="P984" i="9"/>
  <c r="O1001" i="9"/>
  <c r="P1001" i="9"/>
  <c r="O1060" i="9"/>
  <c r="P1060" i="9"/>
  <c r="O1067" i="9"/>
  <c r="P1067" i="9"/>
  <c r="O1127" i="9"/>
  <c r="P1127" i="9"/>
  <c r="O1128" i="9"/>
  <c r="P1128" i="9"/>
  <c r="O1099" i="9"/>
  <c r="P1099" i="9"/>
  <c r="O1098" i="9"/>
  <c r="P1098" i="9"/>
  <c r="O1009" i="9"/>
  <c r="P1009" i="9"/>
  <c r="O1041" i="9"/>
  <c r="P1041" i="9"/>
  <c r="O1059" i="9"/>
  <c r="P1059" i="9"/>
  <c r="O868" i="9"/>
  <c r="P868" i="9"/>
  <c r="O901" i="9"/>
  <c r="P901" i="9"/>
  <c r="O867" i="9"/>
  <c r="P867" i="9"/>
  <c r="O863" i="9"/>
  <c r="P863" i="9"/>
  <c r="O1075" i="9"/>
  <c r="P1075" i="9"/>
  <c r="O993" i="9"/>
  <c r="P993" i="9"/>
  <c r="O1130" i="9"/>
  <c r="P1130" i="9"/>
  <c r="O790" i="9"/>
  <c r="P790" i="9"/>
  <c r="O774" i="9"/>
  <c r="P774" i="9"/>
  <c r="O719" i="9"/>
  <c r="P719" i="9"/>
  <c r="O796" i="9"/>
  <c r="P796" i="9"/>
  <c r="O797" i="9"/>
  <c r="P797" i="9"/>
  <c r="O706" i="9"/>
  <c r="P706" i="9"/>
  <c r="O780" i="9"/>
  <c r="P780" i="9"/>
  <c r="O759" i="9"/>
  <c r="P759" i="9"/>
  <c r="O763" i="9"/>
  <c r="P763" i="9"/>
  <c r="O769" i="9"/>
  <c r="P769" i="9"/>
  <c r="O735" i="9"/>
  <c r="P735" i="9"/>
  <c r="O754" i="9"/>
  <c r="P754" i="9"/>
  <c r="O657" i="9"/>
  <c r="P657" i="9"/>
  <c r="O751" i="9"/>
  <c r="P751" i="9"/>
  <c r="O677" i="9"/>
  <c r="P677" i="9"/>
  <c r="O633" i="9"/>
  <c r="P633" i="9"/>
  <c r="O480" i="9"/>
  <c r="P480" i="9"/>
  <c r="O541" i="9"/>
  <c r="P541" i="9"/>
  <c r="O466" i="9"/>
  <c r="P466" i="9"/>
  <c r="O604" i="9"/>
  <c r="P604" i="9"/>
  <c r="O636" i="9"/>
  <c r="P636" i="9"/>
  <c r="O622" i="9"/>
  <c r="P622" i="9"/>
  <c r="O606" i="9"/>
  <c r="P606" i="9"/>
  <c r="O516" i="9"/>
  <c r="P516" i="9"/>
  <c r="O473" i="9"/>
  <c r="P473" i="9"/>
  <c r="O470" i="9"/>
  <c r="P470" i="9"/>
  <c r="O491" i="9"/>
  <c r="P491" i="9"/>
  <c r="O632" i="9"/>
  <c r="P632" i="9"/>
  <c r="O518" i="9"/>
  <c r="P518" i="9"/>
  <c r="O589" i="9"/>
  <c r="P589" i="9"/>
  <c r="O367" i="9"/>
  <c r="P367" i="9"/>
  <c r="O359" i="9"/>
  <c r="P359" i="9"/>
  <c r="O343" i="9"/>
  <c r="P343" i="9"/>
  <c r="O425" i="9"/>
  <c r="P425" i="9"/>
  <c r="O410" i="9"/>
  <c r="P410" i="9"/>
  <c r="O374" i="9"/>
  <c r="P374" i="9"/>
  <c r="O385" i="9"/>
  <c r="P385" i="9"/>
  <c r="O317" i="9"/>
  <c r="P317" i="9"/>
  <c r="O372" i="9"/>
  <c r="P372" i="9"/>
  <c r="O370" i="9"/>
  <c r="P370" i="9"/>
  <c r="O373" i="9"/>
  <c r="P373" i="9"/>
  <c r="O409" i="9"/>
  <c r="P409" i="9"/>
  <c r="O364" i="9"/>
  <c r="P364" i="9"/>
  <c r="O283" i="9"/>
  <c r="P283" i="9"/>
  <c r="O278" i="9"/>
  <c r="P278" i="9"/>
  <c r="O150" i="9"/>
  <c r="P150" i="9"/>
  <c r="O127" i="9"/>
  <c r="P127" i="9"/>
  <c r="O107" i="9"/>
  <c r="P107" i="9"/>
  <c r="O96" i="9"/>
  <c r="P96" i="9"/>
  <c r="O173" i="9"/>
  <c r="P173" i="9"/>
  <c r="O126" i="9"/>
  <c r="P126" i="9"/>
  <c r="O254" i="9"/>
  <c r="P254" i="9"/>
  <c r="O280" i="9"/>
  <c r="P280" i="9"/>
  <c r="O210" i="9"/>
  <c r="P210" i="9"/>
  <c r="O139" i="9"/>
  <c r="P139" i="9"/>
  <c r="O70" i="9"/>
  <c r="P70" i="9"/>
  <c r="O267" i="9"/>
  <c r="P267" i="9"/>
  <c r="O158" i="9"/>
  <c r="P158" i="9"/>
  <c r="O288" i="9"/>
  <c r="P288" i="9"/>
  <c r="O156" i="9"/>
  <c r="P156" i="9"/>
  <c r="O245" i="9"/>
  <c r="P245" i="9"/>
  <c r="O257" i="9"/>
  <c r="P257" i="9"/>
  <c r="O216" i="9"/>
  <c r="P216" i="9"/>
  <c r="O169" i="9"/>
  <c r="P169" i="9"/>
  <c r="O1347" i="9"/>
  <c r="P1347" i="9"/>
  <c r="O1372" i="9"/>
  <c r="P1372" i="9"/>
  <c r="O1352" i="9"/>
  <c r="P1352" i="9"/>
  <c r="O1331" i="9"/>
  <c r="P1331" i="9"/>
  <c r="O1298" i="9"/>
  <c r="P1298" i="9"/>
  <c r="O1241" i="9"/>
  <c r="P1241" i="9"/>
  <c r="O1192" i="9"/>
  <c r="P1192" i="9"/>
  <c r="O1223" i="9"/>
  <c r="P1223" i="9"/>
  <c r="O1212" i="9"/>
  <c r="P1212" i="9"/>
  <c r="O1158" i="9"/>
  <c r="P1158" i="9"/>
  <c r="O1172" i="9"/>
  <c r="P1172" i="9"/>
  <c r="O883" i="9"/>
  <c r="P883" i="9"/>
  <c r="O931" i="9"/>
  <c r="P931" i="9"/>
  <c r="O879" i="9"/>
  <c r="P879" i="9"/>
  <c r="O904" i="9"/>
  <c r="P904" i="9"/>
  <c r="O856" i="9"/>
  <c r="P856" i="9"/>
  <c r="O1090" i="9"/>
  <c r="P1090" i="9"/>
  <c r="O1040" i="9"/>
  <c r="P1040" i="9"/>
  <c r="O1101" i="9"/>
  <c r="P1101" i="9"/>
  <c r="O1079" i="9"/>
  <c r="P1079" i="9"/>
  <c r="O958" i="9"/>
  <c r="P958" i="9"/>
  <c r="O1036" i="9"/>
  <c r="P1036" i="9"/>
  <c r="O752" i="9"/>
  <c r="P752" i="9"/>
  <c r="O698" i="9"/>
  <c r="P698" i="9"/>
  <c r="O723" i="9"/>
  <c r="P723" i="9"/>
  <c r="O684" i="9"/>
  <c r="P684" i="9"/>
  <c r="O640" i="9"/>
  <c r="P640" i="9"/>
  <c r="O540" i="9"/>
  <c r="P540" i="9"/>
  <c r="O485" i="9"/>
  <c r="P485" i="9"/>
  <c r="O461" i="9"/>
  <c r="P461" i="9"/>
  <c r="O490" i="9"/>
  <c r="P490" i="9"/>
  <c r="O489" i="9"/>
  <c r="P489" i="9"/>
  <c r="O445" i="9"/>
  <c r="P445" i="9"/>
  <c r="O340" i="9"/>
  <c r="P340" i="9"/>
  <c r="O383" i="9"/>
  <c r="P383" i="9"/>
  <c r="O335" i="9"/>
  <c r="P335" i="9"/>
  <c r="O357" i="9"/>
  <c r="P357" i="9"/>
  <c r="O125" i="9"/>
  <c r="P125" i="9"/>
  <c r="O165" i="9"/>
  <c r="P165" i="9"/>
  <c r="O266" i="9"/>
  <c r="P266" i="9"/>
  <c r="O65" i="9"/>
  <c r="P65" i="9"/>
  <c r="O2117" i="9"/>
  <c r="P2117" i="9"/>
  <c r="O1252" i="9"/>
  <c r="P1252" i="9"/>
  <c r="O943" i="9"/>
  <c r="P943" i="9"/>
  <c r="O722" i="9"/>
  <c r="P722" i="9"/>
  <c r="O512" i="9"/>
  <c r="P512" i="9"/>
  <c r="O1566" i="9"/>
  <c r="P1566" i="9"/>
  <c r="O803" i="9"/>
  <c r="P803" i="9"/>
  <c r="O237" i="9"/>
  <c r="P237" i="9"/>
  <c r="O1010" i="9"/>
  <c r="P1010" i="9"/>
  <c r="O590" i="9"/>
  <c r="P590" i="9"/>
  <c r="O584" i="9"/>
  <c r="P584" i="9"/>
  <c r="O934" i="9"/>
  <c r="P934" i="9"/>
  <c r="O552" i="9"/>
  <c r="P552" i="9"/>
  <c r="O893" i="9"/>
  <c r="P893" i="9"/>
  <c r="O128" i="9"/>
  <c r="P128" i="9"/>
  <c r="O1292" i="9"/>
  <c r="P1292" i="9"/>
  <c r="O1290" i="9"/>
  <c r="P1290" i="9"/>
  <c r="O500" i="9"/>
  <c r="P500" i="9"/>
  <c r="O87" i="9"/>
  <c r="P87" i="9"/>
  <c r="O39" i="9"/>
  <c r="P39" i="9"/>
  <c r="O440" i="9"/>
  <c r="P440" i="9"/>
  <c r="O1410" i="9"/>
  <c r="P1410" i="9"/>
  <c r="O1344" i="9"/>
  <c r="P1344" i="9"/>
  <c r="O1405" i="9"/>
  <c r="P1405" i="9"/>
  <c r="O1343" i="9"/>
  <c r="P1343" i="9"/>
  <c r="O1280" i="9"/>
  <c r="P1280" i="9"/>
  <c r="O1402" i="9"/>
  <c r="P1402" i="9"/>
  <c r="O1395" i="9"/>
  <c r="P1395" i="9"/>
  <c r="O1392" i="9"/>
  <c r="P1392" i="9"/>
  <c r="O1315" i="9"/>
  <c r="P1315" i="9"/>
  <c r="O1411" i="9"/>
  <c r="P1411" i="9"/>
  <c r="O1265" i="9"/>
  <c r="P1265" i="9"/>
  <c r="O1253" i="9"/>
  <c r="P1253" i="9"/>
  <c r="O1261" i="9"/>
  <c r="P1261" i="9"/>
  <c r="O1264" i="9"/>
  <c r="P1264" i="9"/>
  <c r="O1263" i="9"/>
  <c r="P1263" i="9"/>
  <c r="O1271" i="9"/>
  <c r="P1271" i="9"/>
  <c r="O1269" i="9"/>
  <c r="P1269" i="9"/>
  <c r="O1242" i="9"/>
  <c r="P1242" i="9"/>
  <c r="O1226" i="9"/>
  <c r="P1226" i="9"/>
  <c r="O1189" i="9"/>
  <c r="P1189" i="9"/>
  <c r="O1162" i="9"/>
  <c r="P1162" i="9"/>
  <c r="O1050" i="9"/>
  <c r="P1050" i="9"/>
  <c r="O980" i="9"/>
  <c r="P980" i="9"/>
  <c r="O843" i="9"/>
  <c r="P843" i="9"/>
  <c r="O842" i="9"/>
  <c r="P842" i="9"/>
  <c r="O1061" i="9"/>
  <c r="P1061" i="9"/>
  <c r="O837" i="9"/>
  <c r="P837" i="9"/>
  <c r="O955" i="9"/>
  <c r="P955" i="9"/>
  <c r="O959" i="9"/>
  <c r="P959" i="9"/>
  <c r="O1135" i="9"/>
  <c r="P1135" i="9"/>
  <c r="O1091" i="9"/>
  <c r="P1091" i="9"/>
  <c r="O1107" i="9"/>
  <c r="P1107" i="9"/>
  <c r="O1021" i="9"/>
  <c r="P1021" i="9"/>
  <c r="O1069" i="9"/>
  <c r="P1069" i="9"/>
  <c r="O1055" i="9"/>
  <c r="P1055" i="9"/>
  <c r="O978" i="9"/>
  <c r="P978" i="9"/>
  <c r="O905" i="9"/>
  <c r="P905" i="9"/>
  <c r="O860" i="9"/>
  <c r="P860" i="9"/>
  <c r="O832" i="9"/>
  <c r="P832" i="9"/>
  <c r="O1125" i="9"/>
  <c r="P1125" i="9"/>
  <c r="O1018" i="9"/>
  <c r="P1018" i="9"/>
  <c r="O1085" i="9"/>
  <c r="P1085" i="9"/>
  <c r="O794" i="9"/>
  <c r="P794" i="9"/>
  <c r="O658" i="9"/>
  <c r="P658" i="9"/>
  <c r="O777" i="9"/>
  <c r="P777" i="9"/>
  <c r="O789" i="9"/>
  <c r="P789" i="9"/>
  <c r="O733" i="9"/>
  <c r="P733" i="9"/>
  <c r="O755" i="9"/>
  <c r="P755" i="9"/>
  <c r="O799" i="9"/>
  <c r="P799" i="9"/>
  <c r="O779" i="9"/>
  <c r="P779" i="9"/>
  <c r="O798" i="9"/>
  <c r="P798" i="9"/>
  <c r="O784" i="9"/>
  <c r="P784" i="9"/>
  <c r="O800" i="9"/>
  <c r="P800" i="9"/>
  <c r="O772" i="9"/>
  <c r="P772" i="9"/>
  <c r="O664" i="9"/>
  <c r="P664" i="9"/>
  <c r="O639" i="9"/>
  <c r="P639" i="9"/>
  <c r="O731" i="9"/>
  <c r="P731" i="9"/>
  <c r="O597" i="9"/>
  <c r="P597" i="9"/>
  <c r="O605" i="9"/>
  <c r="P605" i="9"/>
  <c r="O629" i="9"/>
  <c r="P629" i="9"/>
  <c r="O519" i="9"/>
  <c r="P519" i="9"/>
  <c r="O612" i="9"/>
  <c r="P612" i="9"/>
  <c r="O545" i="9"/>
  <c r="P545" i="9"/>
  <c r="O635" i="9"/>
  <c r="P635" i="9"/>
  <c r="O607" i="9"/>
  <c r="P607" i="9"/>
  <c r="O594" i="9"/>
  <c r="P594" i="9"/>
  <c r="O554" i="9"/>
  <c r="P554" i="9"/>
  <c r="O544" i="9"/>
  <c r="P544" i="9"/>
  <c r="O583" i="9"/>
  <c r="P583" i="9"/>
  <c r="O603" i="9"/>
  <c r="P603" i="9"/>
  <c r="O621" i="9"/>
  <c r="P621" i="9"/>
  <c r="O533" i="9"/>
  <c r="P533" i="9"/>
  <c r="O559" i="9"/>
  <c r="P559" i="9"/>
  <c r="O342" i="9"/>
  <c r="P342" i="9"/>
  <c r="O309" i="9"/>
  <c r="P309" i="9"/>
  <c r="O393" i="9"/>
  <c r="P393" i="9"/>
  <c r="O378" i="9"/>
  <c r="P378" i="9"/>
  <c r="O386" i="9"/>
  <c r="P386" i="9"/>
  <c r="O388" i="9"/>
  <c r="P388" i="9"/>
  <c r="O380" i="9"/>
  <c r="P380" i="9"/>
  <c r="O292" i="9"/>
  <c r="P292" i="9"/>
  <c r="O431" i="9"/>
  <c r="P431" i="9"/>
  <c r="O419" i="9"/>
  <c r="P419" i="9"/>
  <c r="O430" i="9"/>
  <c r="P430" i="9"/>
  <c r="O395" i="9"/>
  <c r="P395" i="9"/>
  <c r="O270" i="9"/>
  <c r="P270" i="9"/>
  <c r="O222" i="9"/>
  <c r="P222" i="9"/>
  <c r="O255" i="9"/>
  <c r="P255" i="9"/>
  <c r="O132" i="9"/>
  <c r="P132" i="9"/>
  <c r="O221" i="9"/>
  <c r="P221" i="9"/>
  <c r="O194" i="9"/>
  <c r="P194" i="9"/>
  <c r="O163" i="9"/>
  <c r="P163" i="9"/>
  <c r="O188" i="9"/>
  <c r="P188" i="9"/>
  <c r="O233" i="9"/>
  <c r="P233" i="9"/>
  <c r="O276" i="9"/>
  <c r="P276" i="9"/>
  <c r="O213" i="9"/>
  <c r="P213" i="9"/>
  <c r="O138" i="9"/>
  <c r="P138" i="9"/>
  <c r="O36" i="9"/>
  <c r="P36" i="9"/>
  <c r="O277" i="9"/>
  <c r="P277" i="9"/>
  <c r="O243" i="9"/>
  <c r="P243" i="9"/>
  <c r="O258" i="9"/>
  <c r="P258" i="9"/>
  <c r="O104" i="9"/>
  <c r="P104" i="9"/>
  <c r="O113" i="9"/>
  <c r="P113" i="9"/>
  <c r="O285" i="9"/>
  <c r="P285" i="9"/>
  <c r="O252" i="9"/>
  <c r="P252" i="9"/>
  <c r="O167" i="9"/>
  <c r="P167" i="9"/>
  <c r="O1377" i="9"/>
  <c r="P1377" i="9"/>
  <c r="O1329" i="9"/>
  <c r="P1329" i="9"/>
  <c r="O1309" i="9"/>
  <c r="P1309" i="9"/>
  <c r="O1299" i="9"/>
  <c r="P1299" i="9"/>
  <c r="O1279" i="9"/>
  <c r="P1279" i="9"/>
  <c r="O1184" i="9"/>
  <c r="P1184" i="9"/>
  <c r="O1234" i="9"/>
  <c r="P1234" i="9"/>
  <c r="O1185" i="9"/>
  <c r="P1185" i="9"/>
  <c r="O1245" i="9"/>
  <c r="P1245" i="9"/>
  <c r="O1217" i="9"/>
  <c r="P1217" i="9"/>
  <c r="O1196" i="9"/>
  <c r="P1196" i="9"/>
  <c r="O992" i="9"/>
  <c r="P992" i="9"/>
  <c r="O919" i="9"/>
  <c r="P919" i="9"/>
  <c r="O886" i="9"/>
  <c r="P886" i="9"/>
  <c r="O889" i="9"/>
  <c r="P889" i="9"/>
  <c r="O831" i="9"/>
  <c r="P831" i="9"/>
  <c r="O1084" i="9"/>
  <c r="P1084" i="9"/>
  <c r="O1112" i="9"/>
  <c r="P1112" i="9"/>
  <c r="O1052" i="9"/>
  <c r="P1052" i="9"/>
  <c r="O1032" i="9"/>
  <c r="P1032" i="9"/>
  <c r="O925" i="9"/>
  <c r="P925" i="9"/>
  <c r="O1017" i="9"/>
  <c r="P1017" i="9"/>
  <c r="O765" i="9"/>
  <c r="P765" i="9"/>
  <c r="O727" i="9"/>
  <c r="P727" i="9"/>
  <c r="O653" i="9"/>
  <c r="P653" i="9"/>
  <c r="O669" i="9"/>
  <c r="P669" i="9"/>
  <c r="O674" i="9"/>
  <c r="P674" i="9"/>
  <c r="O462" i="9"/>
  <c r="P462" i="9"/>
  <c r="O497" i="9"/>
  <c r="P497" i="9"/>
  <c r="O596" i="9"/>
  <c r="P596" i="9"/>
  <c r="O464" i="9"/>
  <c r="P464" i="9"/>
  <c r="O455" i="9"/>
  <c r="P455" i="9"/>
  <c r="O438" i="9"/>
  <c r="P438" i="9"/>
  <c r="O420" i="9"/>
  <c r="P420" i="9"/>
  <c r="O369" i="9"/>
  <c r="P369" i="9"/>
  <c r="O361" i="9"/>
  <c r="P361" i="9"/>
  <c r="O308" i="9"/>
  <c r="P308" i="9"/>
  <c r="O166" i="9"/>
  <c r="P166" i="9"/>
  <c r="O24" i="9"/>
  <c r="P24" i="9"/>
  <c r="O45" i="9"/>
  <c r="P45" i="9"/>
  <c r="O2100" i="9"/>
  <c r="P2100" i="9"/>
  <c r="O1247" i="9"/>
  <c r="P1247" i="9"/>
  <c r="O876" i="9"/>
  <c r="P876" i="9"/>
  <c r="O672" i="9"/>
  <c r="P672" i="9"/>
  <c r="O630" i="9"/>
  <c r="P630" i="9"/>
  <c r="O488" i="9"/>
  <c r="P488" i="9"/>
  <c r="O390" i="9"/>
  <c r="P390" i="9"/>
  <c r="O418" i="9"/>
  <c r="P418" i="9"/>
  <c r="O314" i="9"/>
  <c r="P314" i="9"/>
  <c r="O124" i="9"/>
  <c r="P124" i="9"/>
  <c r="O209" i="9"/>
  <c r="P209" i="9"/>
  <c r="O251" i="9"/>
  <c r="P251" i="9"/>
  <c r="O181" i="9"/>
  <c r="P181" i="9"/>
  <c r="O224" i="9"/>
  <c r="P224" i="9"/>
  <c r="O85" i="9"/>
  <c r="P85" i="9"/>
  <c r="O20" i="9"/>
  <c r="P20" i="9"/>
  <c r="O1209" i="9"/>
  <c r="P1209" i="9"/>
  <c r="O1378" i="9"/>
  <c r="P1378" i="9"/>
  <c r="O1412" i="9"/>
  <c r="P1412" i="9"/>
  <c r="O1336" i="9"/>
  <c r="P1336" i="9"/>
  <c r="O1134" i="9"/>
  <c r="P1134" i="9"/>
  <c r="O1122" i="9"/>
  <c r="P1122" i="9"/>
  <c r="O1408" i="9"/>
  <c r="P1408" i="9"/>
  <c r="O1016" i="9"/>
  <c r="P1016" i="9"/>
  <c r="O1071" i="9"/>
  <c r="P1071" i="9"/>
  <c r="O1118" i="9"/>
  <c r="P1118" i="9"/>
  <c r="O91" i="9"/>
  <c r="P91" i="9"/>
  <c r="O172" i="9"/>
  <c r="P172" i="9"/>
  <c r="O289" i="9"/>
  <c r="P289" i="9"/>
  <c r="O123" i="9"/>
  <c r="P123" i="9"/>
  <c r="O238" i="9"/>
  <c r="P238" i="9"/>
  <c r="O638" i="9"/>
  <c r="P638" i="9"/>
  <c r="O1335" i="9"/>
  <c r="P1335" i="9"/>
  <c r="O1384" i="9"/>
  <c r="P1384" i="9"/>
  <c r="O1351" i="9"/>
  <c r="P1351" i="9"/>
  <c r="O1330" i="9"/>
  <c r="P1330" i="9"/>
  <c r="O1341" i="9"/>
  <c r="P1341" i="9"/>
  <c r="O1224" i="9"/>
  <c r="P1224" i="9"/>
  <c r="O1161" i="9"/>
  <c r="P1161" i="9"/>
  <c r="O1177" i="9"/>
  <c r="P1177" i="9"/>
  <c r="O1173" i="9"/>
  <c r="P1173" i="9"/>
  <c r="O1146" i="9"/>
  <c r="P1146" i="9"/>
  <c r="O1100" i="9"/>
  <c r="P1100" i="9"/>
  <c r="O1027" i="9"/>
  <c r="P1027" i="9"/>
  <c r="O954" i="9"/>
  <c r="P954" i="9"/>
  <c r="O976" i="9"/>
  <c r="P976" i="9"/>
  <c r="O1026" i="9"/>
  <c r="P1026" i="9"/>
  <c r="O899" i="9"/>
  <c r="P899" i="9"/>
  <c r="O866" i="9"/>
  <c r="P866" i="9"/>
  <c r="O885" i="9"/>
  <c r="P885" i="9"/>
  <c r="O923" i="9"/>
  <c r="P923" i="9"/>
  <c r="O892" i="9"/>
  <c r="P892" i="9"/>
  <c r="O845" i="9"/>
  <c r="P845" i="9"/>
  <c r="O808" i="9"/>
  <c r="P808" i="9"/>
  <c r="O815" i="9"/>
  <c r="P815" i="9"/>
  <c r="O738" i="9"/>
  <c r="P738" i="9"/>
  <c r="O696" i="9"/>
  <c r="P696" i="9"/>
  <c r="O683" i="9"/>
  <c r="P683" i="9"/>
  <c r="O721" i="9"/>
  <c r="P721" i="9"/>
  <c r="O700" i="9"/>
  <c r="P700" i="9"/>
  <c r="O667" i="9"/>
  <c r="P667" i="9"/>
  <c r="O515" i="9"/>
  <c r="P515" i="9"/>
  <c r="O587" i="9"/>
  <c r="P587" i="9"/>
  <c r="O567" i="9"/>
  <c r="P567" i="9"/>
  <c r="O458" i="9"/>
  <c r="P458" i="9"/>
  <c r="O375" i="9"/>
  <c r="P375" i="9"/>
  <c r="O356" i="9"/>
  <c r="P356" i="9"/>
  <c r="O325" i="9"/>
  <c r="P325" i="9"/>
  <c r="O404" i="9"/>
  <c r="P404" i="9"/>
  <c r="O368" i="9"/>
  <c r="P368" i="9"/>
  <c r="O339" i="9"/>
  <c r="P339" i="9"/>
  <c r="O303" i="9"/>
  <c r="P303" i="9"/>
  <c r="O89" i="9"/>
  <c r="P89" i="9"/>
  <c r="O191" i="9"/>
  <c r="P191" i="9"/>
  <c r="O27" i="9"/>
  <c r="P27" i="9"/>
  <c r="O256" i="9"/>
  <c r="P256" i="9"/>
  <c r="O120" i="9"/>
  <c r="P120" i="9"/>
  <c r="O103" i="9"/>
  <c r="P103" i="9"/>
  <c r="O51" i="9"/>
  <c r="P51" i="9"/>
  <c r="O2109" i="9"/>
  <c r="P2109" i="9"/>
  <c r="O1397" i="9"/>
  <c r="P1397" i="9"/>
  <c r="O1239" i="9"/>
  <c r="P1239" i="9"/>
  <c r="O1111" i="9"/>
  <c r="P1111" i="9"/>
  <c r="O839" i="9"/>
  <c r="P839" i="9"/>
  <c r="O841" i="9"/>
  <c r="P841" i="9"/>
  <c r="O793" i="9"/>
  <c r="P793" i="9"/>
  <c r="O668" i="9"/>
  <c r="P668" i="9"/>
  <c r="O510" i="9"/>
  <c r="P510" i="9"/>
  <c r="O572" i="9"/>
  <c r="P572" i="9"/>
  <c r="O469" i="9"/>
  <c r="P469" i="9"/>
  <c r="O415" i="9"/>
  <c r="P415" i="9"/>
  <c r="O331" i="9"/>
  <c r="P331" i="9"/>
  <c r="O362" i="9"/>
  <c r="P362" i="9"/>
  <c r="O301" i="9"/>
  <c r="P301" i="9"/>
  <c r="O219" i="9"/>
  <c r="P219" i="9"/>
  <c r="O162" i="9"/>
  <c r="P162" i="9"/>
  <c r="O50" i="9"/>
  <c r="P50" i="9"/>
  <c r="O82" i="9"/>
  <c r="P82" i="9"/>
  <c r="O153" i="9"/>
  <c r="P153" i="9"/>
  <c r="O80" i="9"/>
  <c r="P80" i="9"/>
  <c r="O1074" i="9"/>
  <c r="P1074" i="9"/>
  <c r="O1114" i="9"/>
  <c r="P1114" i="9"/>
  <c r="O1123" i="9"/>
  <c r="P1123" i="9"/>
  <c r="O999" i="9"/>
  <c r="P999" i="9"/>
  <c r="O1012" i="9"/>
  <c r="P1012" i="9"/>
  <c r="O1257" i="9"/>
  <c r="P1257" i="9"/>
  <c r="O900" i="9"/>
  <c r="P900" i="9"/>
  <c r="O1368" i="9"/>
  <c r="P1368" i="9"/>
  <c r="O1393" i="9"/>
  <c r="P1393" i="9"/>
  <c r="O1407" i="9"/>
  <c r="P1407" i="9"/>
  <c r="O801" i="9"/>
  <c r="P801" i="9"/>
  <c r="O588" i="9"/>
  <c r="P588" i="9"/>
  <c r="O174" i="9"/>
  <c r="P174" i="9"/>
  <c r="O190" i="9"/>
  <c r="P190" i="9"/>
  <c r="O234" i="9"/>
  <c r="P234" i="9"/>
  <c r="O202" i="9"/>
  <c r="P202" i="9"/>
  <c r="O637" i="9"/>
  <c r="P637" i="9"/>
  <c r="O1388" i="9"/>
  <c r="P1388" i="9"/>
  <c r="O1328" i="9"/>
  <c r="P1328" i="9"/>
  <c r="O1391" i="9"/>
  <c r="P1391" i="9"/>
  <c r="O1334" i="9"/>
  <c r="P1334" i="9"/>
  <c r="O1281" i="9"/>
  <c r="P1281" i="9"/>
  <c r="O1216" i="9"/>
  <c r="P1216" i="9"/>
  <c r="O1213" i="9"/>
  <c r="P1213" i="9"/>
  <c r="O1156" i="9"/>
  <c r="P1156" i="9"/>
  <c r="O1159" i="9"/>
  <c r="P1159" i="9"/>
  <c r="O998" i="9"/>
  <c r="P998" i="9"/>
  <c r="O982" i="9"/>
  <c r="P982" i="9"/>
  <c r="O875" i="9"/>
  <c r="P875" i="9"/>
  <c r="O990" i="9"/>
  <c r="P990" i="9"/>
  <c r="O1089" i="9"/>
  <c r="P1089" i="9"/>
  <c r="O970" i="9"/>
  <c r="P970" i="9"/>
  <c r="O936" i="9"/>
  <c r="P936" i="9"/>
  <c r="O941" i="9"/>
  <c r="P941" i="9"/>
  <c r="O872" i="9"/>
  <c r="P872" i="9"/>
  <c r="O881" i="9"/>
  <c r="P881" i="9"/>
  <c r="O830" i="9"/>
  <c r="P830" i="9"/>
  <c r="O858" i="9"/>
  <c r="P858" i="9"/>
  <c r="O810" i="9"/>
  <c r="P810" i="9"/>
  <c r="O806" i="9"/>
  <c r="P806" i="9"/>
  <c r="O715" i="9"/>
  <c r="P715" i="9"/>
  <c r="O681" i="9"/>
  <c r="P681" i="9"/>
  <c r="O766" i="9"/>
  <c r="P766" i="9"/>
  <c r="O656" i="9"/>
  <c r="P656" i="9"/>
  <c r="O660" i="9"/>
  <c r="P660" i="9"/>
  <c r="O535" i="9"/>
  <c r="P535" i="9"/>
  <c r="O522" i="9"/>
  <c r="P522" i="9"/>
  <c r="O508" i="9"/>
  <c r="P508" i="9"/>
  <c r="O482" i="9"/>
  <c r="P482" i="9"/>
  <c r="O439" i="9"/>
  <c r="P439" i="9"/>
  <c r="O407" i="9"/>
  <c r="P407" i="9"/>
  <c r="O345" i="9"/>
  <c r="P345" i="9"/>
  <c r="O294" i="9"/>
  <c r="P294" i="9"/>
  <c r="O295" i="9"/>
  <c r="P295" i="9"/>
  <c r="O183" i="9"/>
  <c r="P183" i="9"/>
  <c r="O218" i="9"/>
  <c r="P218" i="9"/>
  <c r="O186" i="9"/>
  <c r="P186" i="9"/>
  <c r="O230" i="9"/>
  <c r="P230" i="9"/>
  <c r="O177" i="9"/>
  <c r="P177" i="9"/>
  <c r="O201" i="9"/>
  <c r="P201" i="9"/>
  <c r="O140" i="9"/>
  <c r="P140" i="9"/>
  <c r="O179" i="9"/>
  <c r="P179" i="9"/>
  <c r="O119" i="9"/>
  <c r="P119" i="9"/>
  <c r="O109" i="9"/>
  <c r="P109" i="9"/>
  <c r="O34" i="9"/>
  <c r="P34" i="9"/>
  <c r="O64" i="9"/>
  <c r="P64" i="9"/>
  <c r="O2174" i="9"/>
  <c r="P2174" i="9"/>
  <c r="O1826" i="9"/>
  <c r="P1826" i="9"/>
  <c r="O1798" i="9"/>
  <c r="P1798" i="9"/>
  <c r="O1664" i="9"/>
  <c r="P1664" i="9"/>
  <c r="O2151" i="9"/>
  <c r="P2151" i="9"/>
  <c r="O1964" i="9"/>
  <c r="P1964" i="9"/>
  <c r="O2085" i="9"/>
  <c r="P2085" i="9"/>
  <c r="O2013" i="9"/>
  <c r="P2013" i="9"/>
  <c r="O2033" i="9"/>
  <c r="P2033" i="9"/>
  <c r="O2076" i="9"/>
  <c r="P2076" i="9"/>
  <c r="O1745" i="9"/>
  <c r="P1745" i="9"/>
  <c r="O1748" i="9"/>
  <c r="P1748" i="9"/>
  <c r="O1458" i="9"/>
  <c r="P1458" i="9"/>
  <c r="O2179" i="9"/>
  <c r="P2179" i="9"/>
  <c r="O1912" i="9"/>
  <c r="P1912" i="9"/>
  <c r="O1678" i="9"/>
  <c r="P1678" i="9"/>
  <c r="O2196" i="9"/>
  <c r="P2196" i="9"/>
  <c r="O2184" i="9"/>
  <c r="P2184" i="9"/>
  <c r="O2173" i="9"/>
  <c r="P2173" i="9"/>
  <c r="O2144" i="9"/>
  <c r="P2144" i="9"/>
  <c r="O2105" i="9"/>
  <c r="P2105" i="9"/>
  <c r="O2093" i="9"/>
  <c r="P2093" i="9"/>
  <c r="O2073" i="9"/>
  <c r="P2073" i="9"/>
  <c r="O2065" i="9"/>
  <c r="P2065" i="9"/>
  <c r="O2019" i="9"/>
  <c r="P2019" i="9"/>
  <c r="O1982" i="9"/>
  <c r="P1982" i="9"/>
  <c r="O1958" i="9"/>
  <c r="P1958" i="9"/>
  <c r="O1889" i="9"/>
  <c r="P1889" i="9"/>
  <c r="O1864" i="9"/>
  <c r="P1864" i="9"/>
  <c r="O1843" i="9"/>
  <c r="P1843" i="9"/>
  <c r="O1802" i="9"/>
  <c r="P1802" i="9"/>
  <c r="O1794" i="9"/>
  <c r="P1794" i="9"/>
  <c r="O1768" i="9"/>
  <c r="P1768" i="9"/>
  <c r="O1743" i="9"/>
  <c r="P1743" i="9"/>
  <c r="O1638" i="9"/>
  <c r="P1638" i="9"/>
  <c r="O1604" i="9"/>
  <c r="P1604" i="9"/>
  <c r="O1551" i="9"/>
  <c r="P1551" i="9"/>
  <c r="O1501" i="9"/>
  <c r="P1501" i="9"/>
  <c r="O1478" i="9"/>
  <c r="P1478" i="9"/>
  <c r="O1438" i="9"/>
  <c r="P1438" i="9"/>
  <c r="O2001" i="9"/>
  <c r="P2001" i="9"/>
  <c r="O1936" i="9"/>
  <c r="P1936" i="9"/>
  <c r="O1825" i="9"/>
  <c r="P1825" i="9"/>
  <c r="O1647" i="9"/>
  <c r="P1647" i="9"/>
  <c r="O1548" i="9"/>
  <c r="P1548" i="9"/>
  <c r="O1608" i="9"/>
  <c r="P1608" i="9"/>
  <c r="O2031" i="9"/>
  <c r="P2031" i="9"/>
  <c r="O2000" i="9"/>
  <c r="P2000" i="9"/>
  <c r="O1997" i="9"/>
  <c r="P1997" i="9"/>
  <c r="O1747" i="9"/>
  <c r="P1747" i="9"/>
  <c r="O1472" i="9"/>
  <c r="P1472" i="9"/>
  <c r="O1435" i="9"/>
  <c r="P1435" i="9"/>
  <c r="O1445" i="9"/>
  <c r="P1445" i="9"/>
  <c r="O1899" i="9"/>
  <c r="P1899" i="9"/>
  <c r="O1704" i="9"/>
  <c r="P1704" i="9"/>
  <c r="O1819" i="9"/>
  <c r="P1819" i="9"/>
  <c r="O1645" i="9"/>
  <c r="P1645" i="9"/>
  <c r="O1677" i="9"/>
  <c r="P1677" i="9"/>
  <c r="O1682" i="9"/>
  <c r="P1682" i="9"/>
  <c r="O1477" i="9"/>
  <c r="P1477" i="9"/>
  <c r="O1450" i="9"/>
  <c r="P1450" i="9"/>
  <c r="O1700" i="9"/>
  <c r="P1700" i="9"/>
  <c r="O2047" i="9"/>
  <c r="P2047" i="9"/>
  <c r="O2134" i="9"/>
  <c r="P2134" i="9"/>
  <c r="O2006" i="9"/>
  <c r="P2006" i="9"/>
  <c r="O2064" i="9"/>
  <c r="P2064" i="9"/>
  <c r="O2072" i="9"/>
  <c r="P2072" i="9"/>
  <c r="O313" i="9"/>
  <c r="P313" i="9"/>
  <c r="O300" i="9"/>
  <c r="P300" i="9"/>
  <c r="O253" i="9"/>
  <c r="P253" i="9"/>
  <c r="O220" i="9"/>
  <c r="P220" i="9"/>
  <c r="O182" i="9"/>
  <c r="P182" i="9"/>
  <c r="O149" i="9"/>
  <c r="P149" i="9"/>
  <c r="O180" i="9"/>
  <c r="P180" i="9"/>
  <c r="O185" i="9"/>
  <c r="P185" i="9"/>
  <c r="O193" i="9"/>
  <c r="P193" i="9"/>
  <c r="O75" i="9"/>
  <c r="P75" i="9"/>
  <c r="O176" i="9"/>
  <c r="P176" i="9"/>
  <c r="O136" i="9"/>
  <c r="P136" i="9"/>
  <c r="O98" i="9"/>
  <c r="P98" i="9"/>
  <c r="O57" i="9"/>
  <c r="P57" i="9"/>
  <c r="O25" i="9"/>
  <c r="P25" i="9"/>
  <c r="O1799" i="9"/>
  <c r="P1799" i="9"/>
  <c r="O1734" i="9"/>
  <c r="P1734" i="9"/>
  <c r="O1672" i="9"/>
  <c r="P1672" i="9"/>
  <c r="O1529" i="9"/>
  <c r="P1529" i="9"/>
  <c r="O1950" i="9"/>
  <c r="P1950" i="9"/>
  <c r="O1956" i="9"/>
  <c r="P1956" i="9"/>
  <c r="O2022" i="9"/>
  <c r="P2022" i="9"/>
  <c r="O2035" i="9"/>
  <c r="P2035" i="9"/>
  <c r="O2061" i="9"/>
  <c r="P2061" i="9"/>
  <c r="O1905" i="9"/>
  <c r="P1905" i="9"/>
  <c r="O1705" i="9"/>
  <c r="P1705" i="9"/>
  <c r="O1451" i="9"/>
  <c r="P1451" i="9"/>
  <c r="O1483" i="9"/>
  <c r="P1483" i="9"/>
  <c r="O1872" i="9"/>
  <c r="P1872" i="9"/>
  <c r="O1793" i="9"/>
  <c r="P1793" i="9"/>
  <c r="O1524" i="9"/>
  <c r="P1524" i="9"/>
  <c r="O2193" i="9"/>
  <c r="P2193" i="9"/>
  <c r="O2178" i="9"/>
  <c r="P2178" i="9"/>
  <c r="O2172" i="9"/>
  <c r="P2172" i="9"/>
  <c r="O2139" i="9"/>
  <c r="P2139" i="9"/>
  <c r="O2104" i="9"/>
  <c r="P2104" i="9"/>
  <c r="O2081" i="9"/>
  <c r="P2081" i="9"/>
  <c r="O2070" i="9"/>
  <c r="P2070" i="9"/>
  <c r="O2060" i="9"/>
  <c r="P2060" i="9"/>
  <c r="O2009" i="9"/>
  <c r="P2009" i="9"/>
  <c r="O1981" i="9"/>
  <c r="P1981" i="9"/>
  <c r="O1926" i="9"/>
  <c r="P1926" i="9"/>
  <c r="O1877" i="9"/>
  <c r="P1877" i="9"/>
  <c r="O1863" i="9"/>
  <c r="P1863" i="9"/>
  <c r="O1842" i="9"/>
  <c r="P1842" i="9"/>
  <c r="O1801" i="9"/>
  <c r="P1801" i="9"/>
  <c r="O1785" i="9"/>
  <c r="P1785" i="9"/>
  <c r="O1764" i="9"/>
  <c r="P1764" i="9"/>
  <c r="O1740" i="9"/>
  <c r="P1740" i="9"/>
  <c r="O1619" i="9"/>
  <c r="P1619" i="9"/>
  <c r="O1599" i="9"/>
  <c r="P1599" i="9"/>
  <c r="O1550" i="9"/>
  <c r="P1550" i="9"/>
  <c r="O1496" i="9"/>
  <c r="P1496" i="9"/>
  <c r="O1475" i="9"/>
  <c r="P1475" i="9"/>
  <c r="O1436" i="9"/>
  <c r="P1436" i="9"/>
  <c r="O2040" i="9"/>
  <c r="P2040" i="9"/>
  <c r="O1779" i="9"/>
  <c r="P1779" i="9"/>
  <c r="O1908" i="9"/>
  <c r="P1908" i="9"/>
  <c r="O1662" i="9"/>
  <c r="P1662" i="9"/>
  <c r="O1589" i="9"/>
  <c r="P1589" i="9"/>
  <c r="O2015" i="9"/>
  <c r="P2015" i="9"/>
  <c r="O2045" i="9"/>
  <c r="P2045" i="9"/>
  <c r="O2039" i="9"/>
  <c r="P2039" i="9"/>
  <c r="O1759" i="9"/>
  <c r="P1759" i="9"/>
  <c r="O1716" i="9"/>
  <c r="P1716" i="9"/>
  <c r="O1468" i="9"/>
  <c r="P1468" i="9"/>
  <c r="O1442" i="9"/>
  <c r="P1442" i="9"/>
  <c r="O1869" i="9"/>
  <c r="P1869" i="9"/>
  <c r="O1824" i="9"/>
  <c r="P1824" i="9"/>
  <c r="O1766" i="9"/>
  <c r="P1766" i="9"/>
  <c r="O1827" i="9"/>
  <c r="P1827" i="9"/>
  <c r="O1484" i="9"/>
  <c r="P1484" i="9"/>
  <c r="O1512" i="9"/>
  <c r="P1512" i="9"/>
  <c r="O1479" i="9"/>
  <c r="P1479" i="9"/>
  <c r="O1520" i="9"/>
  <c r="P1520" i="9"/>
  <c r="O1696" i="9"/>
  <c r="P1696" i="9"/>
  <c r="O2103" i="9"/>
  <c r="P2103" i="9"/>
  <c r="O2003" i="9"/>
  <c r="P2003" i="9"/>
  <c r="O2007" i="9"/>
  <c r="P2007" i="9"/>
  <c r="O1925" i="9"/>
  <c r="P1925" i="9"/>
  <c r="O1921" i="9"/>
  <c r="P1921" i="9"/>
  <c r="O1836" i="9"/>
  <c r="P1836" i="9"/>
  <c r="O1830" i="9"/>
  <c r="P1830" i="9"/>
  <c r="O1947" i="9"/>
  <c r="P1947" i="9"/>
  <c r="O1775" i="9"/>
  <c r="P1775" i="9"/>
  <c r="O1724" i="9"/>
  <c r="P1724" i="9"/>
  <c r="O1651" i="9"/>
  <c r="P1651" i="9"/>
  <c r="O1669" i="9"/>
  <c r="P1669" i="9"/>
  <c r="O1621" i="9"/>
  <c r="P1621" i="9"/>
  <c r="O1627" i="9"/>
  <c r="P1627" i="9"/>
  <c r="O1618" i="9"/>
  <c r="P1618" i="9"/>
  <c r="O1518" i="9"/>
  <c r="P1518" i="9"/>
  <c r="O1635" i="9"/>
  <c r="P1635" i="9"/>
  <c r="O1539" i="9"/>
  <c r="P1539" i="9"/>
  <c r="O1510" i="9"/>
  <c r="P1510" i="9"/>
  <c r="O2074" i="9"/>
  <c r="P2074" i="9"/>
  <c r="O2025" i="9"/>
  <c r="P2025" i="9"/>
  <c r="O2021" i="9"/>
  <c r="P2021" i="9"/>
  <c r="O1994" i="9"/>
  <c r="P1994" i="9"/>
  <c r="O1972" i="9"/>
  <c r="P1972" i="9"/>
  <c r="O1723" i="9"/>
  <c r="P1723" i="9"/>
  <c r="O1731" i="9"/>
  <c r="P1731" i="9"/>
  <c r="O1710" i="9"/>
  <c r="P1710" i="9"/>
  <c r="O1730" i="9"/>
  <c r="P1730" i="9"/>
  <c r="O1581" i="9"/>
  <c r="P1581" i="9"/>
  <c r="O1542" i="9"/>
  <c r="P1542" i="9"/>
  <c r="O1537" i="9"/>
  <c r="P1537" i="9"/>
  <c r="O1439" i="9"/>
  <c r="P1439" i="9"/>
  <c r="O1471" i="9"/>
  <c r="P1471" i="9"/>
  <c r="O1493" i="9"/>
  <c r="P1493" i="9"/>
  <c r="O1444" i="9"/>
  <c r="P1444" i="9"/>
  <c r="O1441" i="9"/>
  <c r="P1441" i="9"/>
  <c r="O1423" i="9"/>
  <c r="P1423" i="9"/>
  <c r="O1419" i="9"/>
  <c r="P1419" i="9"/>
  <c r="O2044" i="9"/>
  <c r="P2044" i="9"/>
  <c r="O1765" i="9"/>
  <c r="P1765" i="9"/>
  <c r="O1676" i="9"/>
  <c r="P1676" i="9"/>
  <c r="O1893" i="9"/>
  <c r="P1893" i="9"/>
  <c r="O1953" i="9"/>
  <c r="P1953" i="9"/>
  <c r="O1886" i="9"/>
  <c r="P1886" i="9"/>
  <c r="O1948" i="9"/>
  <c r="P1948" i="9"/>
  <c r="O1818" i="9"/>
  <c r="P1818" i="9"/>
  <c r="O1727" i="9"/>
  <c r="P1727" i="9"/>
  <c r="O1666" i="9"/>
  <c r="P1666" i="9"/>
  <c r="O1658" i="9"/>
  <c r="P1658" i="9"/>
  <c r="O1688" i="9"/>
  <c r="P1688" i="9"/>
  <c r="O1511" i="9"/>
  <c r="P1511" i="9"/>
  <c r="O1547" i="9"/>
  <c r="P1547" i="9"/>
  <c r="O1675" i="9"/>
  <c r="P1675" i="9"/>
  <c r="O1544" i="9"/>
  <c r="P1544" i="9"/>
  <c r="O1465" i="9"/>
  <c r="P1465" i="9"/>
  <c r="O1454" i="9"/>
  <c r="P1454" i="9"/>
  <c r="O1989" i="9"/>
  <c r="P1989" i="9"/>
  <c r="O2026" i="9"/>
  <c r="P2026" i="9"/>
  <c r="O2016" i="9"/>
  <c r="P2016" i="9"/>
  <c r="O1988" i="9"/>
  <c r="P1988" i="9"/>
  <c r="O1973" i="9"/>
  <c r="P1973" i="9"/>
  <c r="O1771" i="9"/>
  <c r="P1771" i="9"/>
  <c r="O1746" i="9"/>
  <c r="P1746" i="9"/>
  <c r="O1733" i="9"/>
  <c r="P1733" i="9"/>
  <c r="O1713" i="9"/>
  <c r="P1713" i="9"/>
  <c r="O1718" i="9"/>
  <c r="P1718" i="9"/>
  <c r="O1559" i="9"/>
  <c r="P1559" i="9"/>
  <c r="O1521" i="9"/>
  <c r="P1521" i="9"/>
  <c r="O1491" i="9"/>
  <c r="P1491" i="9"/>
  <c r="O1503" i="9"/>
  <c r="P1503" i="9"/>
  <c r="O1449" i="9"/>
  <c r="P1449" i="9"/>
  <c r="O1452" i="9"/>
  <c r="P1452" i="9"/>
  <c r="O1453" i="9"/>
  <c r="P1453" i="9"/>
  <c r="O1431" i="9"/>
  <c r="P1431" i="9"/>
  <c r="O1417" i="9"/>
  <c r="P1417" i="9"/>
  <c r="O1992" i="9"/>
  <c r="P1992" i="9"/>
  <c r="O1732" i="9"/>
  <c r="P1732" i="9"/>
  <c r="O1695" i="9"/>
  <c r="P1695" i="9"/>
  <c r="O2043" i="9"/>
  <c r="P2043" i="9"/>
  <c r="O2096" i="9"/>
  <c r="P2096" i="9"/>
  <c r="O2092" i="9"/>
  <c r="P2092" i="9"/>
  <c r="O2018" i="9"/>
  <c r="P2018" i="9"/>
  <c r="O1885" i="9"/>
  <c r="P1885" i="9"/>
  <c r="O1867" i="9"/>
  <c r="P1867" i="9"/>
  <c r="O1822" i="9"/>
  <c r="P1822" i="9"/>
  <c r="O1933" i="9"/>
  <c r="P1933" i="9"/>
  <c r="O1777" i="9"/>
  <c r="P1777" i="9"/>
  <c r="O1762" i="9"/>
  <c r="P1762" i="9"/>
  <c r="O1588" i="9"/>
  <c r="P1588" i="9"/>
  <c r="O1488" i="9"/>
  <c r="P1488" i="9"/>
  <c r="O1532" i="9"/>
  <c r="P1532" i="9"/>
  <c r="O1514" i="9"/>
  <c r="P1514" i="9"/>
  <c r="O2187" i="9"/>
  <c r="P2187" i="9"/>
  <c r="O2097" i="9"/>
  <c r="P2097" i="9"/>
  <c r="O1811" i="9"/>
  <c r="P1811" i="9"/>
  <c r="O1644" i="9"/>
  <c r="P1644" i="9"/>
  <c r="O1612" i="9"/>
  <c r="P1612" i="9"/>
  <c r="O2089" i="9"/>
  <c r="P2089" i="9"/>
  <c r="O2181" i="9"/>
  <c r="P2181" i="9"/>
  <c r="O2137" i="9"/>
  <c r="P2137" i="9"/>
  <c r="O2148" i="9"/>
  <c r="P2148" i="9"/>
  <c r="O1927" i="9"/>
  <c r="P1927" i="9"/>
  <c r="O1805" i="9"/>
  <c r="P1805" i="9"/>
  <c r="O1965" i="9"/>
  <c r="P1965" i="9"/>
  <c r="O1736" i="9"/>
  <c r="P1736" i="9"/>
  <c r="O1562" i="9"/>
  <c r="P1562" i="9"/>
  <c r="O1546" i="9"/>
  <c r="P1546" i="9"/>
  <c r="O1536" i="9"/>
  <c r="P1536" i="9"/>
  <c r="O1561" i="9"/>
  <c r="P1561" i="9"/>
  <c r="O1476" i="9"/>
  <c r="P1476" i="9"/>
  <c r="O2133" i="9"/>
  <c r="P2133" i="9"/>
  <c r="O2121" i="9"/>
  <c r="P2121" i="9"/>
  <c r="O2130" i="9"/>
  <c r="P2130" i="9"/>
  <c r="O2057" i="9"/>
  <c r="P2057" i="9"/>
  <c r="O2083" i="9"/>
  <c r="P2083" i="9"/>
  <c r="O1929" i="9"/>
  <c r="P1929" i="9"/>
  <c r="O1876" i="9"/>
  <c r="P1876" i="9"/>
  <c r="O1880" i="9"/>
  <c r="P1880" i="9"/>
  <c r="O1835" i="9"/>
  <c r="P1835" i="9"/>
  <c r="O1928" i="9"/>
  <c r="P1928" i="9"/>
  <c r="O1839" i="9"/>
  <c r="P1839" i="9"/>
  <c r="O1791" i="9"/>
  <c r="P1791" i="9"/>
  <c r="O1838" i="9"/>
  <c r="P1838" i="9"/>
  <c r="O1970" i="9"/>
  <c r="P1970" i="9"/>
  <c r="O1593" i="9"/>
  <c r="P1593" i="9"/>
  <c r="O1580" i="9"/>
  <c r="P1580" i="9"/>
  <c r="O2194" i="9"/>
  <c r="P2194" i="9"/>
  <c r="O2150" i="9"/>
  <c r="P2150" i="9"/>
  <c r="O1969" i="9"/>
  <c r="P1969" i="9"/>
  <c r="O1513" i="9"/>
  <c r="P1513" i="9"/>
  <c r="O1470" i="9"/>
  <c r="P1470" i="9"/>
  <c r="O2190" i="9"/>
  <c r="P2190" i="9"/>
  <c r="O2011" i="9"/>
  <c r="P2011" i="9"/>
  <c r="O2048" i="9"/>
  <c r="P2048" i="9"/>
  <c r="O2167" i="9"/>
  <c r="P2167" i="9"/>
  <c r="O1786" i="9"/>
  <c r="P1786" i="9"/>
  <c r="O1810" i="9"/>
  <c r="P1810" i="9"/>
  <c r="O1719" i="9"/>
  <c r="P1719" i="9"/>
  <c r="O1531" i="9"/>
  <c r="P1531" i="9"/>
  <c r="O1555" i="9"/>
  <c r="P1555" i="9"/>
  <c r="O1553" i="9"/>
  <c r="P1553" i="9"/>
  <c r="O1530" i="9"/>
  <c r="P1530" i="9"/>
  <c r="O1481" i="9"/>
  <c r="P1481" i="9"/>
  <c r="O1456" i="9"/>
  <c r="P1456" i="9"/>
  <c r="O1494" i="9"/>
  <c r="P1494" i="9"/>
  <c r="O1572" i="9"/>
  <c r="P1572" i="9"/>
  <c r="O1578" i="9"/>
  <c r="P1578" i="9"/>
  <c r="O1557" i="9"/>
  <c r="P1557" i="9"/>
  <c r="O1543" i="9"/>
  <c r="P1543" i="9"/>
  <c r="O1655" i="9"/>
  <c r="P1655" i="9"/>
  <c r="O1611" i="9"/>
  <c r="P1611" i="9"/>
  <c r="O1674" i="9"/>
  <c r="P1674" i="9"/>
  <c r="O1650" i="9"/>
  <c r="P1650" i="9"/>
  <c r="O1761" i="9"/>
  <c r="P1761" i="9"/>
  <c r="O1760" i="9"/>
  <c r="P1760" i="9"/>
  <c r="O1887" i="9"/>
  <c r="P1887" i="9"/>
  <c r="O1848" i="9"/>
  <c r="P1848" i="9"/>
  <c r="O1860" i="9"/>
  <c r="P1860" i="9"/>
  <c r="O1897" i="9"/>
  <c r="P1897" i="9"/>
  <c r="O1875" i="9"/>
  <c r="P1875" i="9"/>
  <c r="O1942" i="9"/>
  <c r="P1942" i="9"/>
  <c r="O1878" i="9"/>
  <c r="P1878" i="9"/>
  <c r="O2051" i="9"/>
  <c r="P2051" i="9"/>
  <c r="O2101" i="9"/>
  <c r="P2101" i="9"/>
  <c r="O1418" i="9"/>
  <c r="P1418" i="9"/>
  <c r="D6" i="10"/>
  <c r="N2298" i="1"/>
  <c r="N2297" i="1"/>
  <c r="A2293" i="1"/>
  <c r="A2294" i="1"/>
  <c r="A2295" i="1"/>
  <c r="K2294" i="1"/>
  <c r="L2294" i="1"/>
  <c r="M2294" i="1"/>
  <c r="N2294" i="1" s="1"/>
  <c r="K2295" i="1"/>
  <c r="L2295" i="1"/>
  <c r="M2295" i="1"/>
  <c r="N2295" i="1" s="1"/>
  <c r="K2296" i="1"/>
  <c r="L2296" i="1"/>
  <c r="M2296" i="1"/>
  <c r="N2296" i="1" s="1"/>
  <c r="D27" i="10" l="1"/>
  <c r="I35" i="10"/>
  <c r="F42" i="10"/>
  <c r="K43" i="10"/>
  <c r="H29" i="10"/>
  <c r="E5" i="10"/>
  <c r="G39" i="10"/>
  <c r="E29" i="10"/>
  <c r="K14" i="10"/>
  <c r="L5" i="10"/>
  <c r="H42" i="10"/>
  <c r="M41" i="10"/>
  <c r="K37" i="10"/>
  <c r="G32" i="10"/>
  <c r="M25" i="10"/>
  <c r="L35" i="10"/>
  <c r="L18" i="10"/>
  <c r="F34" i="10"/>
  <c r="M5" i="10"/>
  <c r="F43" i="10"/>
  <c r="M40" i="10"/>
  <c r="M42" i="10"/>
  <c r="G40" i="10"/>
  <c r="I38" i="10"/>
  <c r="M36" i="10"/>
  <c r="M33" i="10"/>
  <c r="K30" i="10"/>
  <c r="I27" i="10"/>
  <c r="G24" i="10"/>
  <c r="D39" i="10"/>
  <c r="J32" i="10"/>
  <c r="F25" i="10"/>
  <c r="H12" i="10"/>
  <c r="H5" i="10"/>
  <c r="I5" i="10"/>
  <c r="J43" i="10"/>
  <c r="L42" i="10"/>
  <c r="K41" i="10"/>
  <c r="E40" i="10"/>
  <c r="G43" i="10"/>
  <c r="I42" i="10"/>
  <c r="E41" i="10"/>
  <c r="K39" i="10"/>
  <c r="M38" i="10"/>
  <c r="E38" i="10"/>
  <c r="G37" i="10"/>
  <c r="G36" i="10"/>
  <c r="K34" i="10"/>
  <c r="E33" i="10"/>
  <c r="I31" i="10"/>
  <c r="M29" i="10"/>
  <c r="G28" i="10"/>
  <c r="K26" i="10"/>
  <c r="E25" i="10"/>
  <c r="I23" i="10"/>
  <c r="J40" i="10"/>
  <c r="H37" i="10"/>
  <c r="D31" i="10"/>
  <c r="L27" i="10"/>
  <c r="E21" i="10"/>
  <c r="G8" i="10"/>
  <c r="I33" i="10"/>
  <c r="F9" i="10"/>
  <c r="E36" i="10"/>
  <c r="D5" i="10"/>
  <c r="J5" i="10"/>
  <c r="F5" i="10"/>
  <c r="K5" i="10"/>
  <c r="G5" i="10"/>
  <c r="L43" i="10"/>
  <c r="H43" i="10"/>
  <c r="D43" i="10"/>
  <c r="J42" i="10"/>
  <c r="E42" i="10"/>
  <c r="G41" i="10"/>
  <c r="I40" i="10"/>
  <c r="M43" i="10"/>
  <c r="I43" i="10"/>
  <c r="E43" i="10"/>
  <c r="K42" i="10"/>
  <c r="G42" i="10"/>
  <c r="I41" i="10"/>
  <c r="K40" i="10"/>
  <c r="M39" i="10"/>
  <c r="I39" i="10"/>
  <c r="E39" i="10"/>
  <c r="K38" i="10"/>
  <c r="G38" i="10"/>
  <c r="M37" i="10"/>
  <c r="I37" i="10"/>
  <c r="E37" i="10"/>
  <c r="K36" i="10"/>
  <c r="M35" i="10"/>
  <c r="E35" i="10"/>
  <c r="G34" i="10"/>
  <c r="K32" i="10"/>
  <c r="M31" i="10"/>
  <c r="E31" i="10"/>
  <c r="G30" i="10"/>
  <c r="I29" i="10"/>
  <c r="K28" i="10"/>
  <c r="M27" i="10"/>
  <c r="E27" i="10"/>
  <c r="G26" i="10"/>
  <c r="I25" i="10"/>
  <c r="K24" i="10"/>
  <c r="M23" i="10"/>
  <c r="E23" i="10"/>
  <c r="H41" i="10"/>
  <c r="L39" i="10"/>
  <c r="F38" i="10"/>
  <c r="J36" i="10"/>
  <c r="D35" i="10"/>
  <c r="H33" i="10"/>
  <c r="L31" i="10"/>
  <c r="F30" i="10"/>
  <c r="J28" i="10"/>
  <c r="L26" i="10"/>
  <c r="J23" i="10"/>
  <c r="M17" i="10"/>
  <c r="I11" i="10"/>
  <c r="D22" i="10"/>
  <c r="J15" i="10"/>
  <c r="J7" i="10"/>
  <c r="I36" i="10"/>
  <c r="K35" i="10"/>
  <c r="G35" i="10"/>
  <c r="M34" i="10"/>
  <c r="I34" i="10"/>
  <c r="E34" i="10"/>
  <c r="K33" i="10"/>
  <c r="G33" i="10"/>
  <c r="M32" i="10"/>
  <c r="I32" i="10"/>
  <c r="E32" i="10"/>
  <c r="K31" i="10"/>
  <c r="G31" i="10"/>
  <c r="M30" i="10"/>
  <c r="I30" i="10"/>
  <c r="E30" i="10"/>
  <c r="K29" i="10"/>
  <c r="G29" i="10"/>
  <c r="M28" i="10"/>
  <c r="I28" i="10"/>
  <c r="E28" i="10"/>
  <c r="K27" i="10"/>
  <c r="G27" i="10"/>
  <c r="M26" i="10"/>
  <c r="I26" i="10"/>
  <c r="E26" i="10"/>
  <c r="K25" i="10"/>
  <c r="G25" i="10"/>
  <c r="M24" i="10"/>
  <c r="I24" i="10"/>
  <c r="E24" i="10"/>
  <c r="K23" i="10"/>
  <c r="G23" i="10"/>
  <c r="M22" i="10"/>
  <c r="L41" i="10"/>
  <c r="D41" i="10"/>
  <c r="F40" i="10"/>
  <c r="H39" i="10"/>
  <c r="J38" i="10"/>
  <c r="L37" i="10"/>
  <c r="D37" i="10"/>
  <c r="F36" i="10"/>
  <c r="H35" i="10"/>
  <c r="J34" i="10"/>
  <c r="L33" i="10"/>
  <c r="D33" i="10"/>
  <c r="F32" i="10"/>
  <c r="H31" i="10"/>
  <c r="J30" i="10"/>
  <c r="L29" i="10"/>
  <c r="D29" i="10"/>
  <c r="F28" i="10"/>
  <c r="H27" i="10"/>
  <c r="D26" i="10"/>
  <c r="H24" i="10"/>
  <c r="K22" i="10"/>
  <c r="I19" i="10"/>
  <c r="G16" i="10"/>
  <c r="E13" i="10"/>
  <c r="M9" i="10"/>
  <c r="K6" i="10"/>
  <c r="H20" i="10"/>
  <c r="F17" i="10"/>
  <c r="D14" i="10"/>
  <c r="L10" i="10"/>
  <c r="L6" i="10"/>
  <c r="M21" i="10"/>
  <c r="G20" i="10"/>
  <c r="K18" i="10"/>
  <c r="E17" i="10"/>
  <c r="I15" i="10"/>
  <c r="M13" i="10"/>
  <c r="G12" i="10"/>
  <c r="K10" i="10"/>
  <c r="E9" i="10"/>
  <c r="I7" i="10"/>
  <c r="L22" i="10"/>
  <c r="F21" i="10"/>
  <c r="J19" i="10"/>
  <c r="D18" i="10"/>
  <c r="H16" i="10"/>
  <c r="L14" i="10"/>
  <c r="F13" i="10"/>
  <c r="J11" i="10"/>
  <c r="D10" i="10"/>
  <c r="H8" i="10"/>
  <c r="D15" i="10"/>
  <c r="E15" i="10"/>
  <c r="M15" i="10"/>
  <c r="K16" i="10"/>
  <c r="I17" i="10"/>
  <c r="G18" i="10"/>
  <c r="E19" i="10"/>
  <c r="M19" i="10"/>
  <c r="K20" i="10"/>
  <c r="I21" i="10"/>
  <c r="G22" i="10"/>
  <c r="F23" i="10"/>
  <c r="D24" i="10"/>
  <c r="L24" i="10"/>
  <c r="J25" i="10"/>
  <c r="H26" i="10"/>
  <c r="F27" i="10"/>
  <c r="J27" i="10"/>
  <c r="D28" i="10"/>
  <c r="H28" i="10"/>
  <c r="L28" i="10"/>
  <c r="F29" i="10"/>
  <c r="J29" i="10"/>
  <c r="D30" i="10"/>
  <c r="H30" i="10"/>
  <c r="L30" i="10"/>
  <c r="F31" i="10"/>
  <c r="J31" i="10"/>
  <c r="D32" i="10"/>
  <c r="H32" i="10"/>
  <c r="L32" i="10"/>
  <c r="F33" i="10"/>
  <c r="J33" i="10"/>
  <c r="D34" i="10"/>
  <c r="H34" i="10"/>
  <c r="L34" i="10"/>
  <c r="F35" i="10"/>
  <c r="J35" i="10"/>
  <c r="D36" i="10"/>
  <c r="H36" i="10"/>
  <c r="L36" i="10"/>
  <c r="F37" i="10"/>
  <c r="J37" i="10"/>
  <c r="D38" i="10"/>
  <c r="H38" i="10"/>
  <c r="L38" i="10"/>
  <c r="F39" i="10"/>
  <c r="J39" i="10"/>
  <c r="D40" i="10"/>
  <c r="H40" i="10"/>
  <c r="L40" i="10"/>
  <c r="F41" i="10"/>
  <c r="J41" i="10"/>
  <c r="D42" i="10"/>
  <c r="H6" i="10"/>
  <c r="G14" i="10"/>
  <c r="I13" i="10"/>
  <c r="K12" i="10"/>
  <c r="M11" i="10"/>
  <c r="E11" i="10"/>
  <c r="G10" i="10"/>
  <c r="I9" i="10"/>
  <c r="K8" i="10"/>
  <c r="M7" i="10"/>
  <c r="E7" i="10"/>
  <c r="G6" i="10"/>
  <c r="H22" i="10"/>
  <c r="J21" i="10"/>
  <c r="L20" i="10"/>
  <c r="D20" i="10"/>
  <c r="F19" i="10"/>
  <c r="H18" i="10"/>
  <c r="J17" i="10"/>
  <c r="L16" i="10"/>
  <c r="D16" i="10"/>
  <c r="F15" i="10"/>
  <c r="H14" i="10"/>
  <c r="J13" i="10"/>
  <c r="L12" i="10"/>
  <c r="D12" i="10"/>
  <c r="F11" i="10"/>
  <c r="H10" i="10"/>
  <c r="J9" i="10"/>
  <c r="L8" i="10"/>
  <c r="D8" i="10"/>
  <c r="F7" i="10"/>
  <c r="F6" i="10"/>
  <c r="J26" i="10"/>
  <c r="F26" i="10"/>
  <c r="L25" i="10"/>
  <c r="H25" i="10"/>
  <c r="D25" i="10"/>
  <c r="J24" i="10"/>
  <c r="F24" i="10"/>
  <c r="L23" i="10"/>
  <c r="H23" i="10"/>
  <c r="D23" i="10"/>
  <c r="I22" i="10"/>
  <c r="E22" i="10"/>
  <c r="K21" i="10"/>
  <c r="G21" i="10"/>
  <c r="M20" i="10"/>
  <c r="I20" i="10"/>
  <c r="E20" i="10"/>
  <c r="K19" i="10"/>
  <c r="G19" i="10"/>
  <c r="M18" i="10"/>
  <c r="I18" i="10"/>
  <c r="E18" i="10"/>
  <c r="K17" i="10"/>
  <c r="G17" i="10"/>
  <c r="M16" i="10"/>
  <c r="I16" i="10"/>
  <c r="E16" i="10"/>
  <c r="K15" i="10"/>
  <c r="G15" i="10"/>
  <c r="M14" i="10"/>
  <c r="I14" i="10"/>
  <c r="E14" i="10"/>
  <c r="K13" i="10"/>
  <c r="G13" i="10"/>
  <c r="M12" i="10"/>
  <c r="I12" i="10"/>
  <c r="E12" i="10"/>
  <c r="K11" i="10"/>
  <c r="G11" i="10"/>
  <c r="M10" i="10"/>
  <c r="I10" i="10"/>
  <c r="E10" i="10"/>
  <c r="K9" i="10"/>
  <c r="G9" i="10"/>
  <c r="M8" i="10"/>
  <c r="I8" i="10"/>
  <c r="E8" i="10"/>
  <c r="K7" i="10"/>
  <c r="G7" i="10"/>
  <c r="M6" i="10"/>
  <c r="I6" i="10"/>
  <c r="E6" i="10"/>
  <c r="J22" i="10"/>
  <c r="F22" i="10"/>
  <c r="L21" i="10"/>
  <c r="H21" i="10"/>
  <c r="D21" i="10"/>
  <c r="J20" i="10"/>
  <c r="F20" i="10"/>
  <c r="L19" i="10"/>
  <c r="H19" i="10"/>
  <c r="D19" i="10"/>
  <c r="J18" i="10"/>
  <c r="F18" i="10"/>
  <c r="L17" i="10"/>
  <c r="H17" i="10"/>
  <c r="D17" i="10"/>
  <c r="J16" i="10"/>
  <c r="F16" i="10"/>
  <c r="L15" i="10"/>
  <c r="H15" i="10"/>
  <c r="J14" i="10"/>
  <c r="F14" i="10"/>
  <c r="L13" i="10"/>
  <c r="H13" i="10"/>
  <c r="D13" i="10"/>
  <c r="N13" i="10" s="1"/>
  <c r="J12" i="10"/>
  <c r="F12" i="10"/>
  <c r="L11" i="10"/>
  <c r="H11" i="10"/>
  <c r="D11" i="10"/>
  <c r="J10" i="10"/>
  <c r="F10" i="10"/>
  <c r="L9" i="10"/>
  <c r="H9" i="10"/>
  <c r="D9" i="10"/>
  <c r="J8" i="10"/>
  <c r="F8" i="10"/>
  <c r="L7" i="10"/>
  <c r="H7" i="10"/>
  <c r="D7" i="10"/>
  <c r="J6" i="10"/>
  <c r="J44" i="10" s="1"/>
  <c r="F6" i="13"/>
  <c r="E7" i="13"/>
  <c r="G7" i="13"/>
  <c r="F8" i="13"/>
  <c r="E9" i="13"/>
  <c r="G9" i="13"/>
  <c r="F10" i="13"/>
  <c r="E11" i="13"/>
  <c r="G11" i="13"/>
  <c r="F12" i="13"/>
  <c r="E13" i="13"/>
  <c r="G13" i="13"/>
  <c r="F14" i="13"/>
  <c r="E15" i="13"/>
  <c r="G15" i="13"/>
  <c r="F16" i="13"/>
  <c r="E17" i="13"/>
  <c r="G17" i="13"/>
  <c r="F18" i="13"/>
  <c r="E19" i="13"/>
  <c r="G19" i="13"/>
  <c r="F20" i="13"/>
  <c r="E21" i="13"/>
  <c r="G21" i="13"/>
  <c r="F22" i="13"/>
  <c r="E23" i="13"/>
  <c r="G23" i="13"/>
  <c r="F24" i="13"/>
  <c r="E25" i="13"/>
  <c r="G25" i="13"/>
  <c r="F26" i="13"/>
  <c r="E27" i="13"/>
  <c r="G27" i="13"/>
  <c r="F28" i="13"/>
  <c r="E29" i="13"/>
  <c r="G29" i="13"/>
  <c r="F30" i="13"/>
  <c r="E31" i="13"/>
  <c r="G31" i="13"/>
  <c r="F32" i="13"/>
  <c r="E33" i="13"/>
  <c r="G33" i="13"/>
  <c r="F34" i="13"/>
  <c r="E35" i="13"/>
  <c r="G35" i="13"/>
  <c r="F36" i="13"/>
  <c r="E37" i="13"/>
  <c r="G37" i="13"/>
  <c r="F38" i="13"/>
  <c r="E39" i="13"/>
  <c r="G39" i="13"/>
  <c r="F40" i="13"/>
  <c r="E41" i="13"/>
  <c r="G41" i="13"/>
  <c r="F42" i="13"/>
  <c r="E43" i="13"/>
  <c r="G43" i="13"/>
  <c r="G5" i="13"/>
  <c r="E6" i="13"/>
  <c r="G6" i="13"/>
  <c r="F7" i="13"/>
  <c r="E8" i="13"/>
  <c r="G8" i="13"/>
  <c r="F9" i="13"/>
  <c r="E10" i="13"/>
  <c r="G10" i="13"/>
  <c r="F11" i="13"/>
  <c r="E12" i="13"/>
  <c r="G12" i="13"/>
  <c r="F13" i="13"/>
  <c r="E14" i="13"/>
  <c r="G14" i="13"/>
  <c r="F15" i="13"/>
  <c r="E16" i="13"/>
  <c r="G16" i="13"/>
  <c r="F17" i="13"/>
  <c r="E18" i="13"/>
  <c r="G18" i="13"/>
  <c r="F19" i="13"/>
  <c r="E20" i="13"/>
  <c r="G20" i="13"/>
  <c r="F21" i="13"/>
  <c r="E22" i="13"/>
  <c r="G22" i="13"/>
  <c r="F23" i="13"/>
  <c r="E24" i="13"/>
  <c r="G24" i="13"/>
  <c r="F25" i="13"/>
  <c r="E26" i="13"/>
  <c r="G26" i="13"/>
  <c r="F27" i="13"/>
  <c r="E28" i="13"/>
  <c r="G28" i="13"/>
  <c r="F29" i="13"/>
  <c r="E30" i="13"/>
  <c r="G30" i="13"/>
  <c r="F31" i="13"/>
  <c r="E32" i="13"/>
  <c r="G32" i="13"/>
  <c r="F33" i="13"/>
  <c r="E34" i="13"/>
  <c r="G34" i="13"/>
  <c r="F35" i="13"/>
  <c r="E36" i="13"/>
  <c r="G36" i="13"/>
  <c r="F37" i="13"/>
  <c r="E38" i="13"/>
  <c r="G38" i="13"/>
  <c r="F39" i="13"/>
  <c r="E40" i="13"/>
  <c r="G40" i="13"/>
  <c r="F41" i="13"/>
  <c r="E42" i="13"/>
  <c r="G42" i="13"/>
  <c r="F43" i="13"/>
  <c r="F5" i="13"/>
  <c r="E5" i="13"/>
  <c r="N5" i="10"/>
  <c r="N24" i="10"/>
  <c r="N34" i="10"/>
  <c r="N32" i="10"/>
  <c r="N42" i="10"/>
  <c r="N38" i="10"/>
  <c r="N29" i="10"/>
  <c r="N28" i="10"/>
  <c r="G44" i="10"/>
  <c r="K44" i="10"/>
  <c r="N43" i="10"/>
  <c r="N40" i="10"/>
  <c r="N39" i="10"/>
  <c r="N36" i="10"/>
  <c r="N35" i="10"/>
  <c r="N31" i="10"/>
  <c r="N30" i="10"/>
  <c r="N27" i="10"/>
  <c r="N26" i="10"/>
  <c r="N25" i="10"/>
  <c r="N23" i="10"/>
  <c r="D44" i="10"/>
  <c r="F44" i="10"/>
  <c r="N17" i="10"/>
  <c r="N21" i="10"/>
  <c r="N12" i="10"/>
  <c r="N20" i="10"/>
  <c r="M44" i="10"/>
  <c r="E44" i="10"/>
  <c r="N41" i="10"/>
  <c r="N37" i="10"/>
  <c r="N33" i="10"/>
  <c r="N7" i="10"/>
  <c r="N15" i="10"/>
  <c r="N19" i="10"/>
  <c r="N6" i="10"/>
  <c r="N14" i="10"/>
  <c r="N18" i="10"/>
  <c r="N22" i="10"/>
  <c r="I44" i="10"/>
  <c r="K2293" i="1"/>
  <c r="L2293" i="1"/>
  <c r="M2293" i="1"/>
  <c r="N2293" i="1" s="1"/>
  <c r="A2292" i="1"/>
  <c r="L44" i="10" l="1"/>
  <c r="N16" i="10"/>
  <c r="H43" i="13"/>
  <c r="N8" i="10"/>
  <c r="H44" i="10"/>
  <c r="H47" i="10" s="1"/>
  <c r="N10" i="10"/>
  <c r="N11" i="10"/>
  <c r="N9" i="10"/>
  <c r="H36" i="13"/>
  <c r="F44" i="13"/>
  <c r="H40" i="13"/>
  <c r="H32" i="13"/>
  <c r="H28" i="13"/>
  <c r="H24" i="13"/>
  <c r="H20" i="13"/>
  <c r="H16" i="13"/>
  <c r="H12" i="13"/>
  <c r="H8" i="13"/>
  <c r="G44" i="13"/>
  <c r="H39" i="13"/>
  <c r="H35" i="13"/>
  <c r="H31" i="13"/>
  <c r="H27" i="13"/>
  <c r="H23" i="13"/>
  <c r="H19" i="13"/>
  <c r="H15" i="13"/>
  <c r="H11" i="13"/>
  <c r="H7" i="13"/>
  <c r="H5" i="13"/>
  <c r="E44" i="13"/>
  <c r="H42" i="13"/>
  <c r="H38" i="13"/>
  <c r="H34" i="13"/>
  <c r="H30" i="13"/>
  <c r="H26" i="13"/>
  <c r="H22" i="13"/>
  <c r="H18" i="13"/>
  <c r="H14" i="13"/>
  <c r="H10" i="13"/>
  <c r="H6" i="13"/>
  <c r="H41" i="13"/>
  <c r="H37" i="13"/>
  <c r="H33" i="13"/>
  <c r="H29" i="13"/>
  <c r="H25" i="13"/>
  <c r="H21" i="13"/>
  <c r="H17" i="13"/>
  <c r="H13" i="13"/>
  <c r="H9" i="13"/>
  <c r="E45" i="10"/>
  <c r="E51" i="10" s="1"/>
  <c r="E46" i="10"/>
  <c r="E47" i="10"/>
  <c r="F46" i="10"/>
  <c r="F51" i="10"/>
  <c r="D47" i="10"/>
  <c r="D45" i="10"/>
  <c r="D51" i="10" s="1"/>
  <c r="D52" i="10" s="1"/>
  <c r="K45" i="10"/>
  <c r="K51" i="10" s="1"/>
  <c r="K52" i="10" s="1"/>
  <c r="J47" i="10"/>
  <c r="J45" i="10"/>
  <c r="J51" i="10" s="1"/>
  <c r="L46" i="10"/>
  <c r="L47" i="10"/>
  <c r="L51" i="10"/>
  <c r="I51" i="10"/>
  <c r="I46" i="10"/>
  <c r="M51" i="10"/>
  <c r="G51" i="10"/>
  <c r="G52" i="10"/>
  <c r="G47" i="10"/>
  <c r="K2292" i="1"/>
  <c r="L2292" i="1"/>
  <c r="M2292" i="1"/>
  <c r="N2292" i="1" s="1"/>
  <c r="N44" i="10" l="1"/>
  <c r="H45" i="10"/>
  <c r="H51" i="10" s="1"/>
  <c r="H52" i="10" s="1"/>
  <c r="H53" i="10" s="1"/>
  <c r="H44" i="13"/>
  <c r="D53" i="10"/>
  <c r="M52" i="10"/>
  <c r="G53" i="10"/>
  <c r="M53" i="10"/>
  <c r="I52" i="10"/>
  <c r="I53" i="10" s="1"/>
  <c r="L52" i="10"/>
  <c r="L53" i="10" s="1"/>
  <c r="K53" i="10"/>
  <c r="F52" i="10"/>
  <c r="F53" i="10" s="1"/>
  <c r="E52" i="10"/>
  <c r="E53" i="10" s="1"/>
  <c r="J52" i="10"/>
  <c r="J53" i="10" s="1"/>
  <c r="L48" i="10"/>
  <c r="F48" i="10"/>
  <c r="J48" i="10"/>
  <c r="D48" i="10"/>
  <c r="N46" i="10"/>
  <c r="E48" i="10"/>
  <c r="G48" i="10"/>
  <c r="M48" i="10"/>
  <c r="K48" i="10"/>
  <c r="N47" i="10"/>
  <c r="I48" i="10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N45" i="10" l="1"/>
  <c r="H48" i="10"/>
  <c r="N48" i="10"/>
  <c r="K2260" i="1"/>
  <c r="L2260" i="1"/>
  <c r="M2260" i="1"/>
  <c r="N2260" i="1" s="1"/>
  <c r="K2261" i="1"/>
  <c r="L2261" i="1"/>
  <c r="M2261" i="1"/>
  <c r="N2261" i="1" s="1"/>
  <c r="K2262" i="1"/>
  <c r="L2262" i="1"/>
  <c r="M2262" i="1"/>
  <c r="N2262" i="1" s="1"/>
  <c r="K2263" i="1"/>
  <c r="L2263" i="1"/>
  <c r="M2263" i="1"/>
  <c r="N2263" i="1" s="1"/>
  <c r="K2264" i="1"/>
  <c r="L2264" i="1"/>
  <c r="M2264" i="1"/>
  <c r="N2264" i="1" s="1"/>
  <c r="K2265" i="1"/>
  <c r="L2265" i="1"/>
  <c r="M2265" i="1"/>
  <c r="N2265" i="1" s="1"/>
  <c r="K2266" i="1"/>
  <c r="L2266" i="1"/>
  <c r="M2266" i="1"/>
  <c r="N2266" i="1" s="1"/>
  <c r="K2267" i="1"/>
  <c r="L2267" i="1"/>
  <c r="M2267" i="1"/>
  <c r="N2267" i="1" s="1"/>
  <c r="K2268" i="1"/>
  <c r="L2268" i="1"/>
  <c r="M2268" i="1"/>
  <c r="N2268" i="1" s="1"/>
  <c r="K2269" i="1"/>
  <c r="L2269" i="1"/>
  <c r="M2269" i="1"/>
  <c r="N2269" i="1" s="1"/>
  <c r="K2270" i="1"/>
  <c r="L2270" i="1"/>
  <c r="M2270" i="1"/>
  <c r="N2270" i="1" s="1"/>
  <c r="K2271" i="1"/>
  <c r="L2271" i="1"/>
  <c r="M2271" i="1"/>
  <c r="N2271" i="1" s="1"/>
  <c r="K2272" i="1"/>
  <c r="L2272" i="1"/>
  <c r="M2272" i="1"/>
  <c r="N2272" i="1" s="1"/>
  <c r="K2273" i="1"/>
  <c r="L2273" i="1"/>
  <c r="M2273" i="1"/>
  <c r="N2273" i="1" s="1"/>
  <c r="K2274" i="1"/>
  <c r="L2274" i="1"/>
  <c r="M2274" i="1"/>
  <c r="N2274" i="1" s="1"/>
  <c r="K2275" i="1"/>
  <c r="L2275" i="1"/>
  <c r="M2275" i="1"/>
  <c r="N2275" i="1" s="1"/>
  <c r="K2276" i="1"/>
  <c r="L2276" i="1"/>
  <c r="M2276" i="1"/>
  <c r="N2276" i="1" s="1"/>
  <c r="K2277" i="1"/>
  <c r="L2277" i="1"/>
  <c r="M2277" i="1"/>
  <c r="N2277" i="1" s="1"/>
  <c r="K2278" i="1"/>
  <c r="L2278" i="1"/>
  <c r="M2278" i="1"/>
  <c r="N2278" i="1" s="1"/>
  <c r="K2279" i="1"/>
  <c r="L2279" i="1"/>
  <c r="M2279" i="1"/>
  <c r="N2279" i="1" s="1"/>
  <c r="K2280" i="1"/>
  <c r="L2280" i="1"/>
  <c r="M2280" i="1"/>
  <c r="N2280" i="1" s="1"/>
  <c r="K2281" i="1"/>
  <c r="L2281" i="1"/>
  <c r="M2281" i="1"/>
  <c r="N2281" i="1" s="1"/>
  <c r="K2282" i="1"/>
  <c r="L2282" i="1"/>
  <c r="M2282" i="1"/>
  <c r="N2282" i="1" s="1"/>
  <c r="K2283" i="1"/>
  <c r="L2283" i="1"/>
  <c r="M2283" i="1"/>
  <c r="N2283" i="1" s="1"/>
  <c r="K2284" i="1"/>
  <c r="L2284" i="1"/>
  <c r="M2284" i="1"/>
  <c r="N2284" i="1" s="1"/>
  <c r="K2285" i="1"/>
  <c r="L2285" i="1"/>
  <c r="M2285" i="1"/>
  <c r="N2285" i="1" s="1"/>
  <c r="K2286" i="1"/>
  <c r="L2286" i="1"/>
  <c r="M2286" i="1"/>
  <c r="N2286" i="1" s="1"/>
  <c r="K2287" i="1"/>
  <c r="L2287" i="1"/>
  <c r="M2287" i="1"/>
  <c r="N2287" i="1" s="1"/>
  <c r="K2288" i="1"/>
  <c r="L2288" i="1"/>
  <c r="M2288" i="1"/>
  <c r="N2288" i="1" s="1"/>
  <c r="K2289" i="1"/>
  <c r="L2289" i="1"/>
  <c r="M2289" i="1"/>
  <c r="N2289" i="1" s="1"/>
  <c r="K2290" i="1"/>
  <c r="L2290" i="1"/>
  <c r="M2290" i="1"/>
  <c r="N2290" i="1" s="1"/>
  <c r="K2291" i="1"/>
  <c r="L2291" i="1"/>
  <c r="M2291" i="1"/>
  <c r="N2291" i="1" s="1"/>
  <c r="L2259" i="1" l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561" i="1"/>
  <c r="L1560" i="1"/>
  <c r="L1559" i="1"/>
  <c r="L1558" i="1"/>
  <c r="L1557" i="1"/>
  <c r="L1556" i="1"/>
  <c r="L1555" i="1"/>
  <c r="L1554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6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K2195" i="1" l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191" i="1"/>
  <c r="K2192" i="1"/>
  <c r="K2193" i="1"/>
  <c r="K2194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036" i="1" l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849" i="1" l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566" i="1" l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562" i="1"/>
  <c r="K1563" i="1"/>
  <c r="K1564" i="1"/>
  <c r="K1565" i="1"/>
  <c r="K1554" i="1"/>
  <c r="K1555" i="1"/>
  <c r="K1556" i="1"/>
  <c r="K1557" i="1"/>
  <c r="K1558" i="1"/>
  <c r="K1559" i="1"/>
  <c r="K1560" i="1"/>
  <c r="K1561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119" i="1"/>
  <c r="K1108" i="1"/>
  <c r="K1109" i="1"/>
  <c r="K1110" i="1"/>
  <c r="K1111" i="1"/>
  <c r="K1112" i="1"/>
  <c r="K1113" i="1"/>
  <c r="K1114" i="1"/>
  <c r="K1115" i="1"/>
  <c r="K1116" i="1"/>
  <c r="K1117" i="1"/>
  <c r="K1107" i="1"/>
  <c r="K1096" i="1"/>
  <c r="K1097" i="1"/>
  <c r="K1098" i="1"/>
  <c r="K1099" i="1"/>
  <c r="K1100" i="1"/>
  <c r="K1101" i="1"/>
  <c r="K1102" i="1"/>
  <c r="K1103" i="1"/>
  <c r="K1104" i="1"/>
  <c r="K1105" i="1"/>
  <c r="K1095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6" i="1"/>
  <c r="A37" i="8" l="1"/>
  <c r="A38" i="8"/>
  <c r="A39" i="8"/>
  <c r="A40" i="8"/>
  <c r="A41" i="8"/>
  <c r="A42" i="8"/>
  <c r="A43" i="8"/>
  <c r="A36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5" i="8"/>
  <c r="M722" i="1" l="1"/>
  <c r="N722" i="1" s="1"/>
  <c r="M718" i="1"/>
  <c r="N718" i="1" s="1"/>
  <c r="M714" i="1"/>
  <c r="N714" i="1" s="1"/>
  <c r="M710" i="1"/>
  <c r="N710" i="1" s="1"/>
  <c r="A6" i="1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M708" i="1" s="1"/>
  <c r="N708" i="1" s="1"/>
  <c r="O39" i="8"/>
  <c r="M895" i="1" s="1"/>
  <c r="N895" i="1" s="1"/>
  <c r="O40" i="8"/>
  <c r="M1015" i="1" s="1"/>
  <c r="N1015" i="1" s="1"/>
  <c r="O41" i="8"/>
  <c r="O42" i="8"/>
  <c r="O43" i="8"/>
  <c r="O5" i="8"/>
  <c r="M1119" i="1" l="1"/>
  <c r="N1119" i="1" s="1"/>
  <c r="M1120" i="1"/>
  <c r="N1120" i="1" s="1"/>
  <c r="M1122" i="1"/>
  <c r="N1122" i="1" s="1"/>
  <c r="M1124" i="1"/>
  <c r="N1124" i="1" s="1"/>
  <c r="M1126" i="1"/>
  <c r="N1126" i="1" s="1"/>
  <c r="M1128" i="1"/>
  <c r="N1128" i="1" s="1"/>
  <c r="M1130" i="1"/>
  <c r="N1130" i="1" s="1"/>
  <c r="M1132" i="1"/>
  <c r="N1132" i="1" s="1"/>
  <c r="M1134" i="1"/>
  <c r="N1134" i="1" s="1"/>
  <c r="M1136" i="1"/>
  <c r="N1136" i="1" s="1"/>
  <c r="M1138" i="1"/>
  <c r="N1138" i="1" s="1"/>
  <c r="M1140" i="1"/>
  <c r="N1140" i="1" s="1"/>
  <c r="M1142" i="1"/>
  <c r="N1142" i="1" s="1"/>
  <c r="M1144" i="1"/>
  <c r="N1144" i="1" s="1"/>
  <c r="M1146" i="1"/>
  <c r="N1146" i="1" s="1"/>
  <c r="M1148" i="1"/>
  <c r="N1148" i="1" s="1"/>
  <c r="M1150" i="1"/>
  <c r="N1150" i="1" s="1"/>
  <c r="M1152" i="1"/>
  <c r="N1152" i="1" s="1"/>
  <c r="M1154" i="1"/>
  <c r="N1154" i="1" s="1"/>
  <c r="M1156" i="1"/>
  <c r="N1156" i="1" s="1"/>
  <c r="M1158" i="1"/>
  <c r="N1158" i="1" s="1"/>
  <c r="M1160" i="1"/>
  <c r="N1160" i="1" s="1"/>
  <c r="M1163" i="1"/>
  <c r="N1163" i="1" s="1"/>
  <c r="M1167" i="1"/>
  <c r="N1167" i="1" s="1"/>
  <c r="M1171" i="1"/>
  <c r="N1171" i="1" s="1"/>
  <c r="M1175" i="1"/>
  <c r="N1175" i="1" s="1"/>
  <c r="M1179" i="1"/>
  <c r="N1179" i="1" s="1"/>
  <c r="M1183" i="1"/>
  <c r="N1183" i="1" s="1"/>
  <c r="M1187" i="1"/>
  <c r="N1187" i="1" s="1"/>
  <c r="M1191" i="1"/>
  <c r="N1191" i="1" s="1"/>
  <c r="M1195" i="1"/>
  <c r="N1195" i="1" s="1"/>
  <c r="M1199" i="1"/>
  <c r="N1199" i="1" s="1"/>
  <c r="M1203" i="1"/>
  <c r="N1203" i="1" s="1"/>
  <c r="M1207" i="1"/>
  <c r="N1207" i="1" s="1"/>
  <c r="M1211" i="1"/>
  <c r="N1211" i="1" s="1"/>
  <c r="M1215" i="1"/>
  <c r="N1215" i="1" s="1"/>
  <c r="M1219" i="1"/>
  <c r="N1219" i="1" s="1"/>
  <c r="M1223" i="1"/>
  <c r="N1223" i="1" s="1"/>
  <c r="M1227" i="1"/>
  <c r="N1227" i="1" s="1"/>
  <c r="M1231" i="1"/>
  <c r="N1231" i="1" s="1"/>
  <c r="M1235" i="1"/>
  <c r="N1235" i="1" s="1"/>
  <c r="M1239" i="1"/>
  <c r="N1239" i="1" s="1"/>
  <c r="M1243" i="1"/>
  <c r="N1243" i="1" s="1"/>
  <c r="M1247" i="1"/>
  <c r="N1247" i="1" s="1"/>
  <c r="M1251" i="1"/>
  <c r="N1251" i="1" s="1"/>
  <c r="M1255" i="1"/>
  <c r="N1255" i="1" s="1"/>
  <c r="M1259" i="1"/>
  <c r="N1259" i="1" s="1"/>
  <c r="M1263" i="1"/>
  <c r="N1263" i="1" s="1"/>
  <c r="M1267" i="1"/>
  <c r="N1267" i="1" s="1"/>
  <c r="M1271" i="1"/>
  <c r="N1271" i="1" s="1"/>
  <c r="M1275" i="1"/>
  <c r="N1275" i="1" s="1"/>
  <c r="M1278" i="1"/>
  <c r="N1278" i="1" s="1"/>
  <c r="M1282" i="1"/>
  <c r="N1282" i="1" s="1"/>
  <c r="M1287" i="1"/>
  <c r="N1287" i="1" s="1"/>
  <c r="M1291" i="1"/>
  <c r="N1291" i="1" s="1"/>
  <c r="M1295" i="1"/>
  <c r="N1295" i="1" s="1"/>
  <c r="M1299" i="1"/>
  <c r="N1299" i="1" s="1"/>
  <c r="M1303" i="1"/>
  <c r="N1303" i="1" s="1"/>
  <c r="M1307" i="1"/>
  <c r="N1307" i="1" s="1"/>
  <c r="M1311" i="1"/>
  <c r="N1311" i="1" s="1"/>
  <c r="M1314" i="1"/>
  <c r="N1314" i="1" s="1"/>
  <c r="M1318" i="1"/>
  <c r="N1318" i="1" s="1"/>
  <c r="M1322" i="1"/>
  <c r="N1322" i="1" s="1"/>
  <c r="M1326" i="1"/>
  <c r="N1326" i="1" s="1"/>
  <c r="M1330" i="1"/>
  <c r="N1330" i="1" s="1"/>
  <c r="M1334" i="1"/>
  <c r="N1334" i="1" s="1"/>
  <c r="M1338" i="1"/>
  <c r="N1338" i="1" s="1"/>
  <c r="M1342" i="1"/>
  <c r="N1342" i="1" s="1"/>
  <c r="M1161" i="1"/>
  <c r="N1161" i="1" s="1"/>
  <c r="M1166" i="1"/>
  <c r="N1166" i="1" s="1"/>
  <c r="M1170" i="1"/>
  <c r="N1170" i="1" s="1"/>
  <c r="M1174" i="1"/>
  <c r="N1174" i="1" s="1"/>
  <c r="M1178" i="1"/>
  <c r="N1178" i="1" s="1"/>
  <c r="M1182" i="1"/>
  <c r="N1182" i="1" s="1"/>
  <c r="M1186" i="1"/>
  <c r="N1186" i="1" s="1"/>
  <c r="M1190" i="1"/>
  <c r="N1190" i="1" s="1"/>
  <c r="M1194" i="1"/>
  <c r="N1194" i="1" s="1"/>
  <c r="M1198" i="1"/>
  <c r="N1198" i="1" s="1"/>
  <c r="M1202" i="1"/>
  <c r="N1202" i="1" s="1"/>
  <c r="M1206" i="1"/>
  <c r="N1206" i="1" s="1"/>
  <c r="M1210" i="1"/>
  <c r="N1210" i="1" s="1"/>
  <c r="M1214" i="1"/>
  <c r="N1214" i="1" s="1"/>
  <c r="M1218" i="1"/>
  <c r="N1218" i="1" s="1"/>
  <c r="M1222" i="1"/>
  <c r="N1222" i="1" s="1"/>
  <c r="M1226" i="1"/>
  <c r="N1226" i="1" s="1"/>
  <c r="M1230" i="1"/>
  <c r="N1230" i="1" s="1"/>
  <c r="M1234" i="1"/>
  <c r="N1234" i="1" s="1"/>
  <c r="M1238" i="1"/>
  <c r="N1238" i="1" s="1"/>
  <c r="M1242" i="1"/>
  <c r="N1242" i="1" s="1"/>
  <c r="M1246" i="1"/>
  <c r="N1246" i="1" s="1"/>
  <c r="M1250" i="1"/>
  <c r="N1250" i="1" s="1"/>
  <c r="M1254" i="1"/>
  <c r="N1254" i="1" s="1"/>
  <c r="M1258" i="1"/>
  <c r="N1258" i="1" s="1"/>
  <c r="M1262" i="1"/>
  <c r="N1262" i="1" s="1"/>
  <c r="M1266" i="1"/>
  <c r="N1266" i="1" s="1"/>
  <c r="M1270" i="1"/>
  <c r="N1270" i="1" s="1"/>
  <c r="M1274" i="1"/>
  <c r="N1274" i="1" s="1"/>
  <c r="M1279" i="1"/>
  <c r="N1279" i="1" s="1"/>
  <c r="M1283" i="1"/>
  <c r="N1283" i="1" s="1"/>
  <c r="M1286" i="1"/>
  <c r="N1286" i="1" s="1"/>
  <c r="M1290" i="1"/>
  <c r="N1290" i="1" s="1"/>
  <c r="M1294" i="1"/>
  <c r="N1294" i="1" s="1"/>
  <c r="M1298" i="1"/>
  <c r="N1298" i="1" s="1"/>
  <c r="M1302" i="1"/>
  <c r="N1302" i="1" s="1"/>
  <c r="M1306" i="1"/>
  <c r="N1306" i="1" s="1"/>
  <c r="M1310" i="1"/>
  <c r="N1310" i="1" s="1"/>
  <c r="M1315" i="1"/>
  <c r="N1315" i="1" s="1"/>
  <c r="M1319" i="1"/>
  <c r="N1319" i="1" s="1"/>
  <c r="M1323" i="1"/>
  <c r="N1323" i="1" s="1"/>
  <c r="M1327" i="1"/>
  <c r="N1327" i="1" s="1"/>
  <c r="M1331" i="1"/>
  <c r="N1331" i="1" s="1"/>
  <c r="M1335" i="1"/>
  <c r="N1335" i="1" s="1"/>
  <c r="M1339" i="1"/>
  <c r="N1339" i="1" s="1"/>
  <c r="M1343" i="1"/>
  <c r="N1343" i="1" s="1"/>
  <c r="M1346" i="1"/>
  <c r="N1346" i="1" s="1"/>
  <c r="M1348" i="1"/>
  <c r="N1348" i="1" s="1"/>
  <c r="M1350" i="1"/>
  <c r="N1350" i="1" s="1"/>
  <c r="M1352" i="1"/>
  <c r="N1352" i="1" s="1"/>
  <c r="M1354" i="1"/>
  <c r="N1354" i="1" s="1"/>
  <c r="M1356" i="1"/>
  <c r="N1356" i="1" s="1"/>
  <c r="M1358" i="1"/>
  <c r="N1358" i="1" s="1"/>
  <c r="M1360" i="1"/>
  <c r="N1360" i="1" s="1"/>
  <c r="M1362" i="1"/>
  <c r="N1362" i="1" s="1"/>
  <c r="M1365" i="1"/>
  <c r="N1365" i="1" s="1"/>
  <c r="M1368" i="1"/>
  <c r="N1368" i="1" s="1"/>
  <c r="M1372" i="1"/>
  <c r="N1372" i="1" s="1"/>
  <c r="M1376" i="1"/>
  <c r="N1376" i="1" s="1"/>
  <c r="M1380" i="1"/>
  <c r="N1380" i="1" s="1"/>
  <c r="M1384" i="1"/>
  <c r="N1384" i="1" s="1"/>
  <c r="M1388" i="1"/>
  <c r="N1388" i="1" s="1"/>
  <c r="M1392" i="1"/>
  <c r="N1392" i="1" s="1"/>
  <c r="M1396" i="1"/>
  <c r="N1396" i="1" s="1"/>
  <c r="M1400" i="1"/>
  <c r="N1400" i="1" s="1"/>
  <c r="M1404" i="1"/>
  <c r="N1404" i="1" s="1"/>
  <c r="M1408" i="1"/>
  <c r="N1408" i="1" s="1"/>
  <c r="M1412" i="1"/>
  <c r="N1412" i="1" s="1"/>
  <c r="M1416" i="1"/>
  <c r="N1416" i="1" s="1"/>
  <c r="M1420" i="1"/>
  <c r="N1420" i="1" s="1"/>
  <c r="M1424" i="1"/>
  <c r="N1424" i="1" s="1"/>
  <c r="M1428" i="1"/>
  <c r="N1428" i="1" s="1"/>
  <c r="M1432" i="1"/>
  <c r="N1432" i="1" s="1"/>
  <c r="M1436" i="1"/>
  <c r="N1436" i="1" s="1"/>
  <c r="M1440" i="1"/>
  <c r="N1440" i="1" s="1"/>
  <c r="M1444" i="1"/>
  <c r="N1444" i="1" s="1"/>
  <c r="M1448" i="1"/>
  <c r="N1448" i="1" s="1"/>
  <c r="M1452" i="1"/>
  <c r="N1452" i="1" s="1"/>
  <c r="M1456" i="1"/>
  <c r="N1456" i="1" s="1"/>
  <c r="M1460" i="1"/>
  <c r="N1460" i="1" s="1"/>
  <c r="M1464" i="1"/>
  <c r="N1464" i="1" s="1"/>
  <c r="M1468" i="1"/>
  <c r="N1468" i="1" s="1"/>
  <c r="M1472" i="1"/>
  <c r="N1472" i="1" s="1"/>
  <c r="M1476" i="1"/>
  <c r="N1476" i="1" s="1"/>
  <c r="M1480" i="1"/>
  <c r="N1480" i="1" s="1"/>
  <c r="M1484" i="1"/>
  <c r="N1484" i="1" s="1"/>
  <c r="M1488" i="1"/>
  <c r="N1488" i="1" s="1"/>
  <c r="M1492" i="1"/>
  <c r="N1492" i="1" s="1"/>
  <c r="M1496" i="1"/>
  <c r="N1496" i="1" s="1"/>
  <c r="M1500" i="1"/>
  <c r="N1500" i="1" s="1"/>
  <c r="M1504" i="1"/>
  <c r="N1504" i="1" s="1"/>
  <c r="M1508" i="1"/>
  <c r="N1508" i="1" s="1"/>
  <c r="M1512" i="1"/>
  <c r="N1512" i="1" s="1"/>
  <c r="M1516" i="1"/>
  <c r="N1516" i="1" s="1"/>
  <c r="M1520" i="1"/>
  <c r="N1520" i="1" s="1"/>
  <c r="M1524" i="1"/>
  <c r="N1524" i="1" s="1"/>
  <c r="M1528" i="1"/>
  <c r="N1528" i="1" s="1"/>
  <c r="M1532" i="1"/>
  <c r="N1532" i="1" s="1"/>
  <c r="M1536" i="1"/>
  <c r="N1536" i="1" s="1"/>
  <c r="M1540" i="1"/>
  <c r="N1540" i="1" s="1"/>
  <c r="M1544" i="1"/>
  <c r="N1544" i="1" s="1"/>
  <c r="M1548" i="1"/>
  <c r="N1548" i="1" s="1"/>
  <c r="M1121" i="1"/>
  <c r="N1121" i="1" s="1"/>
  <c r="M1123" i="1"/>
  <c r="N1123" i="1" s="1"/>
  <c r="M1125" i="1"/>
  <c r="N1125" i="1" s="1"/>
  <c r="M1127" i="1"/>
  <c r="N1127" i="1" s="1"/>
  <c r="M1129" i="1"/>
  <c r="N1129" i="1" s="1"/>
  <c r="M1131" i="1"/>
  <c r="N1131" i="1" s="1"/>
  <c r="M1133" i="1"/>
  <c r="N1133" i="1" s="1"/>
  <c r="M1135" i="1"/>
  <c r="N1135" i="1" s="1"/>
  <c r="M1137" i="1"/>
  <c r="N1137" i="1" s="1"/>
  <c r="M1139" i="1"/>
  <c r="N1139" i="1" s="1"/>
  <c r="M1141" i="1"/>
  <c r="N1141" i="1" s="1"/>
  <c r="M1143" i="1"/>
  <c r="N1143" i="1" s="1"/>
  <c r="M1145" i="1"/>
  <c r="N1145" i="1" s="1"/>
  <c r="M1147" i="1"/>
  <c r="N1147" i="1" s="1"/>
  <c r="M1149" i="1"/>
  <c r="N1149" i="1" s="1"/>
  <c r="M1151" i="1"/>
  <c r="N1151" i="1" s="1"/>
  <c r="M1153" i="1"/>
  <c r="N1153" i="1" s="1"/>
  <c r="M1155" i="1"/>
  <c r="N1155" i="1" s="1"/>
  <c r="M1157" i="1"/>
  <c r="N1157" i="1" s="1"/>
  <c r="M1159" i="1"/>
  <c r="N1159" i="1" s="1"/>
  <c r="M1162" i="1"/>
  <c r="N1162" i="1" s="1"/>
  <c r="M1165" i="1"/>
  <c r="N1165" i="1" s="1"/>
  <c r="M1169" i="1"/>
  <c r="N1169" i="1" s="1"/>
  <c r="M1173" i="1"/>
  <c r="N1173" i="1" s="1"/>
  <c r="M1177" i="1"/>
  <c r="N1177" i="1" s="1"/>
  <c r="M1181" i="1"/>
  <c r="N1181" i="1" s="1"/>
  <c r="M1185" i="1"/>
  <c r="N1185" i="1" s="1"/>
  <c r="M1189" i="1"/>
  <c r="N1189" i="1" s="1"/>
  <c r="M1193" i="1"/>
  <c r="N1193" i="1" s="1"/>
  <c r="M1197" i="1"/>
  <c r="N1197" i="1" s="1"/>
  <c r="M1201" i="1"/>
  <c r="N1201" i="1" s="1"/>
  <c r="M1205" i="1"/>
  <c r="N1205" i="1" s="1"/>
  <c r="M1209" i="1"/>
  <c r="N1209" i="1" s="1"/>
  <c r="M1213" i="1"/>
  <c r="N1213" i="1" s="1"/>
  <c r="M1217" i="1"/>
  <c r="N1217" i="1" s="1"/>
  <c r="M1221" i="1"/>
  <c r="N1221" i="1" s="1"/>
  <c r="M1225" i="1"/>
  <c r="N1225" i="1" s="1"/>
  <c r="M1229" i="1"/>
  <c r="N1229" i="1" s="1"/>
  <c r="M1233" i="1"/>
  <c r="N1233" i="1" s="1"/>
  <c r="M1237" i="1"/>
  <c r="N1237" i="1" s="1"/>
  <c r="M1241" i="1"/>
  <c r="N1241" i="1" s="1"/>
  <c r="M1245" i="1"/>
  <c r="N1245" i="1" s="1"/>
  <c r="M1249" i="1"/>
  <c r="N1249" i="1" s="1"/>
  <c r="M1253" i="1"/>
  <c r="N1253" i="1" s="1"/>
  <c r="M1257" i="1"/>
  <c r="N1257" i="1" s="1"/>
  <c r="M1261" i="1"/>
  <c r="N1261" i="1" s="1"/>
  <c r="M1265" i="1"/>
  <c r="N1265" i="1" s="1"/>
  <c r="M1269" i="1"/>
  <c r="N1269" i="1" s="1"/>
  <c r="M1273" i="1"/>
  <c r="N1273" i="1" s="1"/>
  <c r="M1277" i="1"/>
  <c r="N1277" i="1" s="1"/>
  <c r="M1280" i="1"/>
  <c r="N1280" i="1" s="1"/>
  <c r="M1285" i="1"/>
  <c r="N1285" i="1" s="1"/>
  <c r="M1289" i="1"/>
  <c r="N1289" i="1" s="1"/>
  <c r="M1293" i="1"/>
  <c r="N1293" i="1" s="1"/>
  <c r="M1297" i="1"/>
  <c r="N1297" i="1" s="1"/>
  <c r="M1301" i="1"/>
  <c r="N1301" i="1" s="1"/>
  <c r="M1305" i="1"/>
  <c r="N1305" i="1" s="1"/>
  <c r="M1309" i="1"/>
  <c r="N1309" i="1" s="1"/>
  <c r="M1313" i="1"/>
  <c r="N1313" i="1" s="1"/>
  <c r="M1316" i="1"/>
  <c r="N1316" i="1" s="1"/>
  <c r="M1320" i="1"/>
  <c r="N1320" i="1" s="1"/>
  <c r="M1324" i="1"/>
  <c r="N1324" i="1" s="1"/>
  <c r="M1328" i="1"/>
  <c r="N1328" i="1" s="1"/>
  <c r="M1332" i="1"/>
  <c r="N1332" i="1" s="1"/>
  <c r="M1336" i="1"/>
  <c r="N1336" i="1" s="1"/>
  <c r="M1340" i="1"/>
  <c r="N1340" i="1" s="1"/>
  <c r="M1344" i="1"/>
  <c r="N1344" i="1" s="1"/>
  <c r="M1164" i="1"/>
  <c r="N1164" i="1" s="1"/>
  <c r="M1168" i="1"/>
  <c r="N1168" i="1" s="1"/>
  <c r="M1172" i="1"/>
  <c r="N1172" i="1" s="1"/>
  <c r="M1176" i="1"/>
  <c r="N1176" i="1" s="1"/>
  <c r="M1180" i="1"/>
  <c r="N1180" i="1" s="1"/>
  <c r="M1184" i="1"/>
  <c r="N1184" i="1" s="1"/>
  <c r="M1188" i="1"/>
  <c r="N1188" i="1" s="1"/>
  <c r="M1192" i="1"/>
  <c r="N1192" i="1" s="1"/>
  <c r="M1196" i="1"/>
  <c r="N1196" i="1" s="1"/>
  <c r="M1200" i="1"/>
  <c r="N1200" i="1" s="1"/>
  <c r="M1204" i="1"/>
  <c r="N1204" i="1" s="1"/>
  <c r="M1208" i="1"/>
  <c r="N1208" i="1" s="1"/>
  <c r="M1212" i="1"/>
  <c r="N1212" i="1" s="1"/>
  <c r="M1733" i="1"/>
  <c r="N1733" i="1" s="1"/>
  <c r="M1735" i="1"/>
  <c r="N1735" i="1" s="1"/>
  <c r="M1737" i="1"/>
  <c r="N1737" i="1" s="1"/>
  <c r="M1739" i="1"/>
  <c r="N1739" i="1" s="1"/>
  <c r="M1749" i="1"/>
  <c r="N1749" i="1" s="1"/>
  <c r="M1751" i="1"/>
  <c r="N1751" i="1" s="1"/>
  <c r="M1753" i="1"/>
  <c r="N1753" i="1" s="1"/>
  <c r="M1755" i="1"/>
  <c r="N1755" i="1" s="1"/>
  <c r="M1765" i="1"/>
  <c r="N1765" i="1" s="1"/>
  <c r="M1767" i="1"/>
  <c r="N1767" i="1" s="1"/>
  <c r="M1769" i="1"/>
  <c r="N1769" i="1" s="1"/>
  <c r="M1771" i="1"/>
  <c r="N1771" i="1" s="1"/>
  <c r="M1781" i="1"/>
  <c r="N1781" i="1" s="1"/>
  <c r="M1783" i="1"/>
  <c r="N1783" i="1" s="1"/>
  <c r="M1785" i="1"/>
  <c r="N1785" i="1" s="1"/>
  <c r="M1787" i="1"/>
  <c r="N1787" i="1" s="1"/>
  <c r="M1797" i="1"/>
  <c r="N1797" i="1" s="1"/>
  <c r="M1799" i="1"/>
  <c r="N1799" i="1" s="1"/>
  <c r="M1801" i="1"/>
  <c r="N1801" i="1" s="1"/>
  <c r="M1803" i="1"/>
  <c r="N1803" i="1" s="1"/>
  <c r="M1813" i="1"/>
  <c r="N1813" i="1" s="1"/>
  <c r="M1815" i="1"/>
  <c r="N1815" i="1" s="1"/>
  <c r="M1817" i="1"/>
  <c r="N1817" i="1" s="1"/>
  <c r="M1819" i="1"/>
  <c r="N1819" i="1" s="1"/>
  <c r="M1829" i="1"/>
  <c r="N1829" i="1" s="1"/>
  <c r="M1831" i="1"/>
  <c r="N1831" i="1" s="1"/>
  <c r="M1734" i="1"/>
  <c r="N1734" i="1" s="1"/>
  <c r="M1738" i="1"/>
  <c r="N1738" i="1" s="1"/>
  <c r="M1750" i="1"/>
  <c r="N1750" i="1" s="1"/>
  <c r="M1754" i="1"/>
  <c r="N1754" i="1" s="1"/>
  <c r="M1766" i="1"/>
  <c r="N1766" i="1" s="1"/>
  <c r="M1770" i="1"/>
  <c r="N1770" i="1" s="1"/>
  <c r="M1782" i="1"/>
  <c r="N1782" i="1" s="1"/>
  <c r="M1786" i="1"/>
  <c r="N1786" i="1" s="1"/>
  <c r="M1798" i="1"/>
  <c r="N1798" i="1" s="1"/>
  <c r="M1802" i="1"/>
  <c r="N1802" i="1" s="1"/>
  <c r="M1814" i="1"/>
  <c r="N1814" i="1" s="1"/>
  <c r="M1818" i="1"/>
  <c r="N1818" i="1" s="1"/>
  <c r="M1830" i="1"/>
  <c r="N1830" i="1" s="1"/>
  <c r="M1567" i="1"/>
  <c r="N1567" i="1" s="1"/>
  <c r="M1569" i="1"/>
  <c r="N1569" i="1" s="1"/>
  <c r="M1571" i="1"/>
  <c r="N1571" i="1" s="1"/>
  <c r="M1573" i="1"/>
  <c r="N1573" i="1" s="1"/>
  <c r="M1575" i="1"/>
  <c r="N1575" i="1" s="1"/>
  <c r="M1577" i="1"/>
  <c r="N1577" i="1" s="1"/>
  <c r="M1579" i="1"/>
  <c r="N1579" i="1" s="1"/>
  <c r="M1581" i="1"/>
  <c r="N1581" i="1" s="1"/>
  <c r="M1583" i="1"/>
  <c r="N1583" i="1" s="1"/>
  <c r="M1585" i="1"/>
  <c r="N1585" i="1" s="1"/>
  <c r="M1587" i="1"/>
  <c r="N1587" i="1" s="1"/>
  <c r="M1589" i="1"/>
  <c r="N1589" i="1" s="1"/>
  <c r="M1591" i="1"/>
  <c r="N1591" i="1" s="1"/>
  <c r="M1593" i="1"/>
  <c r="N1593" i="1" s="1"/>
  <c r="M1595" i="1"/>
  <c r="N1595" i="1" s="1"/>
  <c r="M1597" i="1"/>
  <c r="N1597" i="1" s="1"/>
  <c r="M1599" i="1"/>
  <c r="N1599" i="1" s="1"/>
  <c r="M1601" i="1"/>
  <c r="N1601" i="1" s="1"/>
  <c r="M1603" i="1"/>
  <c r="N1603" i="1" s="1"/>
  <c r="M1605" i="1"/>
  <c r="N1605" i="1" s="1"/>
  <c r="M1607" i="1"/>
  <c r="N1607" i="1" s="1"/>
  <c r="M1609" i="1"/>
  <c r="N1609" i="1" s="1"/>
  <c r="M1611" i="1"/>
  <c r="N1611" i="1" s="1"/>
  <c r="M1613" i="1"/>
  <c r="N1613" i="1" s="1"/>
  <c r="M1615" i="1"/>
  <c r="N1615" i="1" s="1"/>
  <c r="M1617" i="1"/>
  <c r="N1617" i="1" s="1"/>
  <c r="M1619" i="1"/>
  <c r="N1619" i="1" s="1"/>
  <c r="M1621" i="1"/>
  <c r="N1621" i="1" s="1"/>
  <c r="M1623" i="1"/>
  <c r="N1623" i="1" s="1"/>
  <c r="M1625" i="1"/>
  <c r="N1625" i="1" s="1"/>
  <c r="M1627" i="1"/>
  <c r="N1627" i="1" s="1"/>
  <c r="M1629" i="1"/>
  <c r="N1629" i="1" s="1"/>
  <c r="M1631" i="1"/>
  <c r="N1631" i="1" s="1"/>
  <c r="M1633" i="1"/>
  <c r="N1633" i="1" s="1"/>
  <c r="M1635" i="1"/>
  <c r="N1635" i="1" s="1"/>
  <c r="M1637" i="1"/>
  <c r="N1637" i="1" s="1"/>
  <c r="M1639" i="1"/>
  <c r="N1639" i="1" s="1"/>
  <c r="M1641" i="1"/>
  <c r="N1641" i="1" s="1"/>
  <c r="M1643" i="1"/>
  <c r="N1643" i="1" s="1"/>
  <c r="M1645" i="1"/>
  <c r="N1645" i="1" s="1"/>
  <c r="M1647" i="1"/>
  <c r="N1647" i="1" s="1"/>
  <c r="M1649" i="1"/>
  <c r="N1649" i="1" s="1"/>
  <c r="M1651" i="1"/>
  <c r="N1651" i="1" s="1"/>
  <c r="M1653" i="1"/>
  <c r="N1653" i="1" s="1"/>
  <c r="M1655" i="1"/>
  <c r="N1655" i="1" s="1"/>
  <c r="M1657" i="1"/>
  <c r="N1657" i="1" s="1"/>
  <c r="M1659" i="1"/>
  <c r="N1659" i="1" s="1"/>
  <c r="M1661" i="1"/>
  <c r="N1661" i="1" s="1"/>
  <c r="M1663" i="1"/>
  <c r="N1663" i="1" s="1"/>
  <c r="M1665" i="1"/>
  <c r="N1665" i="1" s="1"/>
  <c r="M1667" i="1"/>
  <c r="N1667" i="1" s="1"/>
  <c r="M1669" i="1"/>
  <c r="N1669" i="1" s="1"/>
  <c r="M1671" i="1"/>
  <c r="N1671" i="1" s="1"/>
  <c r="M1673" i="1"/>
  <c r="N1673" i="1" s="1"/>
  <c r="M1675" i="1"/>
  <c r="N1675" i="1" s="1"/>
  <c r="M1677" i="1"/>
  <c r="N1677" i="1" s="1"/>
  <c r="M1679" i="1"/>
  <c r="N1679" i="1" s="1"/>
  <c r="M1681" i="1"/>
  <c r="N1681" i="1" s="1"/>
  <c r="M1683" i="1"/>
  <c r="N1683" i="1" s="1"/>
  <c r="M1685" i="1"/>
  <c r="N1685" i="1" s="1"/>
  <c r="M1687" i="1"/>
  <c r="N1687" i="1" s="1"/>
  <c r="M1689" i="1"/>
  <c r="N1689" i="1" s="1"/>
  <c r="M1691" i="1"/>
  <c r="N1691" i="1" s="1"/>
  <c r="M1693" i="1"/>
  <c r="N1693" i="1" s="1"/>
  <c r="M1695" i="1"/>
  <c r="N1695" i="1" s="1"/>
  <c r="M1697" i="1"/>
  <c r="N1697" i="1" s="1"/>
  <c r="M1699" i="1"/>
  <c r="N1699" i="1" s="1"/>
  <c r="M1701" i="1"/>
  <c r="N1701" i="1" s="1"/>
  <c r="M1703" i="1"/>
  <c r="N1703" i="1" s="1"/>
  <c r="M1705" i="1"/>
  <c r="N1705" i="1" s="1"/>
  <c r="M1707" i="1"/>
  <c r="N1707" i="1" s="1"/>
  <c r="M1709" i="1"/>
  <c r="N1709" i="1" s="1"/>
  <c r="M1711" i="1"/>
  <c r="N1711" i="1" s="1"/>
  <c r="M1713" i="1"/>
  <c r="N1713" i="1" s="1"/>
  <c r="M1715" i="1"/>
  <c r="N1715" i="1" s="1"/>
  <c r="M1717" i="1"/>
  <c r="N1717" i="1" s="1"/>
  <c r="M1719" i="1"/>
  <c r="N1719" i="1" s="1"/>
  <c r="M1721" i="1"/>
  <c r="N1721" i="1" s="1"/>
  <c r="M1723" i="1"/>
  <c r="N1723" i="1" s="1"/>
  <c r="M1725" i="1"/>
  <c r="N1725" i="1" s="1"/>
  <c r="M1727" i="1"/>
  <c r="N1727" i="1" s="1"/>
  <c r="M1729" i="1"/>
  <c r="N1729" i="1" s="1"/>
  <c r="M1731" i="1"/>
  <c r="N1731" i="1" s="1"/>
  <c r="M1742" i="1"/>
  <c r="N1742" i="1" s="1"/>
  <c r="M1757" i="1"/>
  <c r="N1757" i="1" s="1"/>
  <c r="M1759" i="1"/>
  <c r="N1759" i="1" s="1"/>
  <c r="M1761" i="1"/>
  <c r="N1761" i="1" s="1"/>
  <c r="M1763" i="1"/>
  <c r="N1763" i="1" s="1"/>
  <c r="M1789" i="1"/>
  <c r="N1789" i="1" s="1"/>
  <c r="M1791" i="1"/>
  <c r="N1791" i="1" s="1"/>
  <c r="M1793" i="1"/>
  <c r="N1793" i="1" s="1"/>
  <c r="M1795" i="1"/>
  <c r="N1795" i="1" s="1"/>
  <c r="M1821" i="1"/>
  <c r="N1821" i="1" s="1"/>
  <c r="M1823" i="1"/>
  <c r="N1823" i="1" s="1"/>
  <c r="M1825" i="1"/>
  <c r="N1825" i="1" s="1"/>
  <c r="M1827" i="1"/>
  <c r="N1827" i="1" s="1"/>
  <c r="M1773" i="1"/>
  <c r="N1773" i="1" s="1"/>
  <c r="M1775" i="1"/>
  <c r="N1775" i="1" s="1"/>
  <c r="M1777" i="1"/>
  <c r="N1777" i="1" s="1"/>
  <c r="M1779" i="1"/>
  <c r="N1779" i="1" s="1"/>
  <c r="M1744" i="1"/>
  <c r="N1744" i="1" s="1"/>
  <c r="M1746" i="1"/>
  <c r="N1746" i="1" s="1"/>
  <c r="M1748" i="1"/>
  <c r="N1748" i="1" s="1"/>
  <c r="M1806" i="1"/>
  <c r="N1806" i="1" s="1"/>
  <c r="M1808" i="1"/>
  <c r="N1808" i="1" s="1"/>
  <c r="M1810" i="1"/>
  <c r="N1810" i="1" s="1"/>
  <c r="M1812" i="1"/>
  <c r="N1812" i="1" s="1"/>
  <c r="M1732" i="1"/>
  <c r="N1732" i="1" s="1"/>
  <c r="M1736" i="1"/>
  <c r="N1736" i="1" s="1"/>
  <c r="M1740" i="1"/>
  <c r="N1740" i="1" s="1"/>
  <c r="M1752" i="1"/>
  <c r="N1752" i="1" s="1"/>
  <c r="M1756" i="1"/>
  <c r="N1756" i="1" s="1"/>
  <c r="M1768" i="1"/>
  <c r="N1768" i="1" s="1"/>
  <c r="M1772" i="1"/>
  <c r="N1772" i="1" s="1"/>
  <c r="M1784" i="1"/>
  <c r="N1784" i="1" s="1"/>
  <c r="M1788" i="1"/>
  <c r="N1788" i="1" s="1"/>
  <c r="M1800" i="1"/>
  <c r="N1800" i="1" s="1"/>
  <c r="M1804" i="1"/>
  <c r="N1804" i="1" s="1"/>
  <c r="M1816" i="1"/>
  <c r="N1816" i="1" s="1"/>
  <c r="M1820" i="1"/>
  <c r="N1820" i="1" s="1"/>
  <c r="M1832" i="1"/>
  <c r="N1832" i="1" s="1"/>
  <c r="M1566" i="1"/>
  <c r="N1566" i="1" s="1"/>
  <c r="M1568" i="1"/>
  <c r="N1568" i="1" s="1"/>
  <c r="M1570" i="1"/>
  <c r="N1570" i="1" s="1"/>
  <c r="M1572" i="1"/>
  <c r="N1572" i="1" s="1"/>
  <c r="M1574" i="1"/>
  <c r="N1574" i="1" s="1"/>
  <c r="M1576" i="1"/>
  <c r="N1576" i="1" s="1"/>
  <c r="M1578" i="1"/>
  <c r="N1578" i="1" s="1"/>
  <c r="M1580" i="1"/>
  <c r="N1580" i="1" s="1"/>
  <c r="M1582" i="1"/>
  <c r="N1582" i="1" s="1"/>
  <c r="M1584" i="1"/>
  <c r="N1584" i="1" s="1"/>
  <c r="M1586" i="1"/>
  <c r="N1586" i="1" s="1"/>
  <c r="M1588" i="1"/>
  <c r="N1588" i="1" s="1"/>
  <c r="M1590" i="1"/>
  <c r="N1590" i="1" s="1"/>
  <c r="M1592" i="1"/>
  <c r="N1592" i="1" s="1"/>
  <c r="M1594" i="1"/>
  <c r="N1594" i="1" s="1"/>
  <c r="M1596" i="1"/>
  <c r="N1596" i="1" s="1"/>
  <c r="M1598" i="1"/>
  <c r="N1598" i="1" s="1"/>
  <c r="M1600" i="1"/>
  <c r="N1600" i="1" s="1"/>
  <c r="M1602" i="1"/>
  <c r="N1602" i="1" s="1"/>
  <c r="M1604" i="1"/>
  <c r="N1604" i="1" s="1"/>
  <c r="M1606" i="1"/>
  <c r="N1606" i="1" s="1"/>
  <c r="M1608" i="1"/>
  <c r="N1608" i="1" s="1"/>
  <c r="M1610" i="1"/>
  <c r="N1610" i="1" s="1"/>
  <c r="M1612" i="1"/>
  <c r="N1612" i="1" s="1"/>
  <c r="M1614" i="1"/>
  <c r="N1614" i="1" s="1"/>
  <c r="M1616" i="1"/>
  <c r="N1616" i="1" s="1"/>
  <c r="M1618" i="1"/>
  <c r="N1618" i="1" s="1"/>
  <c r="M1620" i="1"/>
  <c r="N1620" i="1" s="1"/>
  <c r="M1622" i="1"/>
  <c r="N1622" i="1" s="1"/>
  <c r="M1624" i="1"/>
  <c r="N1624" i="1" s="1"/>
  <c r="M1626" i="1"/>
  <c r="N1626" i="1" s="1"/>
  <c r="M1628" i="1"/>
  <c r="N1628" i="1" s="1"/>
  <c r="M1630" i="1"/>
  <c r="N1630" i="1" s="1"/>
  <c r="M1632" i="1"/>
  <c r="N1632" i="1" s="1"/>
  <c r="M1634" i="1"/>
  <c r="N1634" i="1" s="1"/>
  <c r="M1636" i="1"/>
  <c r="N1636" i="1" s="1"/>
  <c r="M1638" i="1"/>
  <c r="N1638" i="1" s="1"/>
  <c r="M1640" i="1"/>
  <c r="N1640" i="1" s="1"/>
  <c r="M1642" i="1"/>
  <c r="N1642" i="1" s="1"/>
  <c r="M1644" i="1"/>
  <c r="N1644" i="1" s="1"/>
  <c r="M1646" i="1"/>
  <c r="N1646" i="1" s="1"/>
  <c r="M1648" i="1"/>
  <c r="N1648" i="1" s="1"/>
  <c r="M1650" i="1"/>
  <c r="N1650" i="1" s="1"/>
  <c r="M1652" i="1"/>
  <c r="N1652" i="1" s="1"/>
  <c r="M1654" i="1"/>
  <c r="N1654" i="1" s="1"/>
  <c r="M1656" i="1"/>
  <c r="N1656" i="1" s="1"/>
  <c r="M1658" i="1"/>
  <c r="N1658" i="1" s="1"/>
  <c r="M1660" i="1"/>
  <c r="N1660" i="1" s="1"/>
  <c r="M1662" i="1"/>
  <c r="N1662" i="1" s="1"/>
  <c r="M1664" i="1"/>
  <c r="N1664" i="1" s="1"/>
  <c r="M1666" i="1"/>
  <c r="N1666" i="1" s="1"/>
  <c r="M1668" i="1"/>
  <c r="N1668" i="1" s="1"/>
  <c r="M1670" i="1"/>
  <c r="N1670" i="1" s="1"/>
  <c r="M1672" i="1"/>
  <c r="N1672" i="1" s="1"/>
  <c r="M1674" i="1"/>
  <c r="N1674" i="1" s="1"/>
  <c r="M1676" i="1"/>
  <c r="N1676" i="1" s="1"/>
  <c r="M1678" i="1"/>
  <c r="N1678" i="1" s="1"/>
  <c r="M1680" i="1"/>
  <c r="N1680" i="1" s="1"/>
  <c r="M1682" i="1"/>
  <c r="N1682" i="1" s="1"/>
  <c r="M1684" i="1"/>
  <c r="N1684" i="1" s="1"/>
  <c r="M1686" i="1"/>
  <c r="N1686" i="1" s="1"/>
  <c r="M1688" i="1"/>
  <c r="N1688" i="1" s="1"/>
  <c r="M1690" i="1"/>
  <c r="N1690" i="1" s="1"/>
  <c r="M1692" i="1"/>
  <c r="N1692" i="1" s="1"/>
  <c r="M1694" i="1"/>
  <c r="N1694" i="1" s="1"/>
  <c r="M1696" i="1"/>
  <c r="N1696" i="1" s="1"/>
  <c r="M1698" i="1"/>
  <c r="N1698" i="1" s="1"/>
  <c r="M1700" i="1"/>
  <c r="N1700" i="1" s="1"/>
  <c r="M1702" i="1"/>
  <c r="N1702" i="1" s="1"/>
  <c r="M1704" i="1"/>
  <c r="N1704" i="1" s="1"/>
  <c r="M1706" i="1"/>
  <c r="N1706" i="1" s="1"/>
  <c r="M1708" i="1"/>
  <c r="N1708" i="1" s="1"/>
  <c r="M1710" i="1"/>
  <c r="N1710" i="1" s="1"/>
  <c r="M1712" i="1"/>
  <c r="N1712" i="1" s="1"/>
  <c r="M1714" i="1"/>
  <c r="N1714" i="1" s="1"/>
  <c r="M1716" i="1"/>
  <c r="N1716" i="1" s="1"/>
  <c r="M1718" i="1"/>
  <c r="N1718" i="1" s="1"/>
  <c r="M1720" i="1"/>
  <c r="N1720" i="1" s="1"/>
  <c r="M1722" i="1"/>
  <c r="N1722" i="1" s="1"/>
  <c r="M1724" i="1"/>
  <c r="N1724" i="1" s="1"/>
  <c r="M1726" i="1"/>
  <c r="N1726" i="1" s="1"/>
  <c r="M1728" i="1"/>
  <c r="N1728" i="1" s="1"/>
  <c r="M1730" i="1"/>
  <c r="N1730" i="1" s="1"/>
  <c r="M1741" i="1"/>
  <c r="N1741" i="1" s="1"/>
  <c r="M1743" i="1"/>
  <c r="N1743" i="1" s="1"/>
  <c r="M1758" i="1"/>
  <c r="N1758" i="1" s="1"/>
  <c r="M1760" i="1"/>
  <c r="N1760" i="1" s="1"/>
  <c r="M1762" i="1"/>
  <c r="N1762" i="1" s="1"/>
  <c r="M1764" i="1"/>
  <c r="N1764" i="1" s="1"/>
  <c r="M1790" i="1"/>
  <c r="N1790" i="1" s="1"/>
  <c r="M1792" i="1"/>
  <c r="N1792" i="1" s="1"/>
  <c r="M1794" i="1"/>
  <c r="N1794" i="1" s="1"/>
  <c r="M1796" i="1"/>
  <c r="N1796" i="1" s="1"/>
  <c r="M1822" i="1"/>
  <c r="N1822" i="1" s="1"/>
  <c r="M1824" i="1"/>
  <c r="N1824" i="1" s="1"/>
  <c r="M1826" i="1"/>
  <c r="N1826" i="1" s="1"/>
  <c r="M1828" i="1"/>
  <c r="N1828" i="1" s="1"/>
  <c r="M1774" i="1"/>
  <c r="N1774" i="1" s="1"/>
  <c r="M1776" i="1"/>
  <c r="N1776" i="1" s="1"/>
  <c r="M1778" i="1"/>
  <c r="N1778" i="1" s="1"/>
  <c r="M1780" i="1"/>
  <c r="N1780" i="1" s="1"/>
  <c r="M1745" i="1"/>
  <c r="N1745" i="1" s="1"/>
  <c r="M1747" i="1"/>
  <c r="N1747" i="1" s="1"/>
  <c r="M1805" i="1"/>
  <c r="N1805" i="1" s="1"/>
  <c r="M1807" i="1"/>
  <c r="N1807" i="1" s="1"/>
  <c r="M1809" i="1"/>
  <c r="N1809" i="1" s="1"/>
  <c r="M1811" i="1"/>
  <c r="N1811" i="1" s="1"/>
  <c r="M921" i="1"/>
  <c r="N921" i="1" s="1"/>
  <c r="M922" i="1"/>
  <c r="N922" i="1" s="1"/>
  <c r="M927" i="1"/>
  <c r="N927" i="1" s="1"/>
  <c r="M931" i="1"/>
  <c r="N931" i="1" s="1"/>
  <c r="M935" i="1"/>
  <c r="N935" i="1" s="1"/>
  <c r="M939" i="1"/>
  <c r="N939" i="1" s="1"/>
  <c r="M943" i="1"/>
  <c r="N943" i="1" s="1"/>
  <c r="M947" i="1"/>
  <c r="N947" i="1" s="1"/>
  <c r="M951" i="1"/>
  <c r="N951" i="1" s="1"/>
  <c r="M955" i="1"/>
  <c r="N955" i="1" s="1"/>
  <c r="M959" i="1"/>
  <c r="N959" i="1" s="1"/>
  <c r="M963" i="1"/>
  <c r="N963" i="1" s="1"/>
  <c r="M967" i="1"/>
  <c r="N967" i="1" s="1"/>
  <c r="M971" i="1"/>
  <c r="N971" i="1" s="1"/>
  <c r="M975" i="1"/>
  <c r="N975" i="1" s="1"/>
  <c r="M979" i="1"/>
  <c r="N979" i="1" s="1"/>
  <c r="M983" i="1"/>
  <c r="N983" i="1" s="1"/>
  <c r="M987" i="1"/>
  <c r="N987" i="1" s="1"/>
  <c r="M991" i="1"/>
  <c r="N991" i="1" s="1"/>
  <c r="M995" i="1"/>
  <c r="N995" i="1" s="1"/>
  <c r="M919" i="1"/>
  <c r="N919" i="1" s="1"/>
  <c r="M923" i="1"/>
  <c r="N923" i="1" s="1"/>
  <c r="M925" i="1"/>
  <c r="N925" i="1" s="1"/>
  <c r="M929" i="1"/>
  <c r="N929" i="1" s="1"/>
  <c r="M933" i="1"/>
  <c r="N933" i="1" s="1"/>
  <c r="M937" i="1"/>
  <c r="N937" i="1" s="1"/>
  <c r="M941" i="1"/>
  <c r="N941" i="1" s="1"/>
  <c r="M945" i="1"/>
  <c r="N945" i="1" s="1"/>
  <c r="M949" i="1"/>
  <c r="N949" i="1" s="1"/>
  <c r="M953" i="1"/>
  <c r="N953" i="1" s="1"/>
  <c r="M957" i="1"/>
  <c r="N957" i="1" s="1"/>
  <c r="M961" i="1"/>
  <c r="N961" i="1" s="1"/>
  <c r="M965" i="1"/>
  <c r="N965" i="1" s="1"/>
  <c r="M969" i="1"/>
  <c r="N969" i="1" s="1"/>
  <c r="M973" i="1"/>
  <c r="N973" i="1" s="1"/>
  <c r="M977" i="1"/>
  <c r="N977" i="1" s="1"/>
  <c r="M981" i="1"/>
  <c r="N981" i="1" s="1"/>
  <c r="M985" i="1"/>
  <c r="N985" i="1" s="1"/>
  <c r="M989" i="1"/>
  <c r="N989" i="1" s="1"/>
  <c r="M993" i="1"/>
  <c r="N993" i="1" s="1"/>
  <c r="M997" i="1"/>
  <c r="N997" i="1" s="1"/>
  <c r="M2053" i="1"/>
  <c r="N2053" i="1" s="1"/>
  <c r="M2057" i="1"/>
  <c r="N2057" i="1" s="1"/>
  <c r="M2061" i="1"/>
  <c r="N2061" i="1" s="1"/>
  <c r="M2065" i="1"/>
  <c r="N2065" i="1" s="1"/>
  <c r="M2069" i="1"/>
  <c r="N2069" i="1" s="1"/>
  <c r="M2050" i="1"/>
  <c r="N2050" i="1" s="1"/>
  <c r="M2054" i="1"/>
  <c r="N2054" i="1" s="1"/>
  <c r="M2058" i="1"/>
  <c r="N2058" i="1" s="1"/>
  <c r="M2062" i="1"/>
  <c r="N2062" i="1" s="1"/>
  <c r="M2066" i="1"/>
  <c r="N2066" i="1" s="1"/>
  <c r="M2071" i="1"/>
  <c r="N2071" i="1" s="1"/>
  <c r="M2075" i="1"/>
  <c r="N2075" i="1" s="1"/>
  <c r="M2079" i="1"/>
  <c r="N2079" i="1" s="1"/>
  <c r="M2083" i="1"/>
  <c r="N2083" i="1" s="1"/>
  <c r="M2087" i="1"/>
  <c r="N2087" i="1" s="1"/>
  <c r="M2091" i="1"/>
  <c r="N2091" i="1" s="1"/>
  <c r="M2095" i="1"/>
  <c r="N2095" i="1" s="1"/>
  <c r="M2099" i="1"/>
  <c r="N2099" i="1" s="1"/>
  <c r="M2103" i="1"/>
  <c r="N2103" i="1" s="1"/>
  <c r="M2107" i="1"/>
  <c r="N2107" i="1" s="1"/>
  <c r="M2070" i="1"/>
  <c r="N2070" i="1" s="1"/>
  <c r="M2074" i="1"/>
  <c r="N2074" i="1" s="1"/>
  <c r="M2078" i="1"/>
  <c r="N2078" i="1" s="1"/>
  <c r="M2082" i="1"/>
  <c r="N2082" i="1" s="1"/>
  <c r="M2086" i="1"/>
  <c r="N2086" i="1" s="1"/>
  <c r="M2090" i="1"/>
  <c r="N2090" i="1" s="1"/>
  <c r="M2094" i="1"/>
  <c r="N2094" i="1" s="1"/>
  <c r="M2098" i="1"/>
  <c r="N2098" i="1" s="1"/>
  <c r="M2102" i="1"/>
  <c r="N2102" i="1" s="1"/>
  <c r="M2106" i="1"/>
  <c r="N2106" i="1" s="1"/>
  <c r="M2110" i="1"/>
  <c r="N2110" i="1" s="1"/>
  <c r="M2051" i="1"/>
  <c r="N2051" i="1" s="1"/>
  <c r="M2055" i="1"/>
  <c r="N2055" i="1" s="1"/>
  <c r="M2059" i="1"/>
  <c r="N2059" i="1" s="1"/>
  <c r="M2063" i="1"/>
  <c r="N2063" i="1" s="1"/>
  <c r="M2067" i="1"/>
  <c r="N2067" i="1" s="1"/>
  <c r="M2052" i="1"/>
  <c r="N2052" i="1" s="1"/>
  <c r="M2056" i="1"/>
  <c r="N2056" i="1" s="1"/>
  <c r="M2060" i="1"/>
  <c r="N2060" i="1" s="1"/>
  <c r="M2064" i="1"/>
  <c r="N2064" i="1" s="1"/>
  <c r="M2068" i="1"/>
  <c r="N2068" i="1" s="1"/>
  <c r="M2073" i="1"/>
  <c r="N2073" i="1" s="1"/>
  <c r="M2077" i="1"/>
  <c r="N2077" i="1" s="1"/>
  <c r="M2081" i="1"/>
  <c r="N2081" i="1" s="1"/>
  <c r="M2085" i="1"/>
  <c r="N2085" i="1" s="1"/>
  <c r="M2089" i="1"/>
  <c r="N2089" i="1" s="1"/>
  <c r="M2093" i="1"/>
  <c r="N2093" i="1" s="1"/>
  <c r="M2097" i="1"/>
  <c r="N2097" i="1" s="1"/>
  <c r="M2101" i="1"/>
  <c r="N2101" i="1" s="1"/>
  <c r="M2105" i="1"/>
  <c r="N2105" i="1" s="1"/>
  <c r="M2109" i="1"/>
  <c r="N2109" i="1" s="1"/>
  <c r="M2072" i="1"/>
  <c r="N2072" i="1" s="1"/>
  <c r="M2076" i="1"/>
  <c r="N2076" i="1" s="1"/>
  <c r="M2080" i="1"/>
  <c r="N2080" i="1" s="1"/>
  <c r="M2084" i="1"/>
  <c r="N2084" i="1" s="1"/>
  <c r="M2088" i="1"/>
  <c r="N2088" i="1" s="1"/>
  <c r="M2092" i="1"/>
  <c r="N2092" i="1" s="1"/>
  <c r="M2096" i="1"/>
  <c r="N2096" i="1" s="1"/>
  <c r="M2100" i="1"/>
  <c r="N2100" i="1" s="1"/>
  <c r="M2104" i="1"/>
  <c r="N2104" i="1" s="1"/>
  <c r="M2108" i="1"/>
  <c r="N2108" i="1" s="1"/>
  <c r="M1970" i="1"/>
  <c r="N1970" i="1" s="1"/>
  <c r="M1974" i="1"/>
  <c r="N1974" i="1" s="1"/>
  <c r="M1977" i="1"/>
  <c r="N1977" i="1" s="1"/>
  <c r="M1981" i="1"/>
  <c r="N1981" i="1" s="1"/>
  <c r="M1985" i="1"/>
  <c r="N1985" i="1" s="1"/>
  <c r="M1989" i="1"/>
  <c r="N1989" i="1" s="1"/>
  <c r="M1993" i="1"/>
  <c r="N1993" i="1" s="1"/>
  <c r="M1997" i="1"/>
  <c r="N1997" i="1" s="1"/>
  <c r="M2001" i="1"/>
  <c r="N2001" i="1" s="1"/>
  <c r="M2005" i="1"/>
  <c r="N2005" i="1" s="1"/>
  <c r="M2009" i="1"/>
  <c r="N2009" i="1" s="1"/>
  <c r="M2013" i="1"/>
  <c r="N2013" i="1" s="1"/>
  <c r="M2017" i="1"/>
  <c r="N2017" i="1" s="1"/>
  <c r="M2021" i="1"/>
  <c r="N2021" i="1" s="1"/>
  <c r="M2025" i="1"/>
  <c r="N2025" i="1" s="1"/>
  <c r="M2029" i="1"/>
  <c r="N2029" i="1" s="1"/>
  <c r="M2033" i="1"/>
  <c r="N2033" i="1" s="1"/>
  <c r="M1967" i="1"/>
  <c r="N1967" i="1" s="1"/>
  <c r="M1971" i="1"/>
  <c r="N1971" i="1" s="1"/>
  <c r="M1975" i="1"/>
  <c r="N1975" i="1" s="1"/>
  <c r="M1980" i="1"/>
  <c r="N1980" i="1" s="1"/>
  <c r="M1984" i="1"/>
  <c r="N1984" i="1" s="1"/>
  <c r="M1988" i="1"/>
  <c r="N1988" i="1" s="1"/>
  <c r="M1992" i="1"/>
  <c r="N1992" i="1" s="1"/>
  <c r="M1996" i="1"/>
  <c r="N1996" i="1" s="1"/>
  <c r="M2000" i="1"/>
  <c r="N2000" i="1" s="1"/>
  <c r="M2004" i="1"/>
  <c r="N2004" i="1" s="1"/>
  <c r="M2008" i="1"/>
  <c r="N2008" i="1" s="1"/>
  <c r="M2012" i="1"/>
  <c r="N2012" i="1" s="1"/>
  <c r="M2016" i="1"/>
  <c r="N2016" i="1" s="1"/>
  <c r="M2020" i="1"/>
  <c r="N2020" i="1" s="1"/>
  <c r="M2024" i="1"/>
  <c r="N2024" i="1" s="1"/>
  <c r="M2028" i="1"/>
  <c r="N2028" i="1" s="1"/>
  <c r="M1968" i="1"/>
  <c r="N1968" i="1" s="1"/>
  <c r="M1972" i="1"/>
  <c r="N1972" i="1" s="1"/>
  <c r="M1976" i="1"/>
  <c r="N1976" i="1" s="1"/>
  <c r="M1979" i="1"/>
  <c r="N1979" i="1" s="1"/>
  <c r="M1983" i="1"/>
  <c r="N1983" i="1" s="1"/>
  <c r="M1987" i="1"/>
  <c r="N1987" i="1" s="1"/>
  <c r="M1991" i="1"/>
  <c r="N1991" i="1" s="1"/>
  <c r="M1995" i="1"/>
  <c r="N1995" i="1" s="1"/>
  <c r="M1999" i="1"/>
  <c r="N1999" i="1" s="1"/>
  <c r="M2003" i="1"/>
  <c r="N2003" i="1" s="1"/>
  <c r="M2007" i="1"/>
  <c r="N2007" i="1" s="1"/>
  <c r="M2011" i="1"/>
  <c r="N2011" i="1" s="1"/>
  <c r="M2015" i="1"/>
  <c r="N2015" i="1" s="1"/>
  <c r="M2019" i="1"/>
  <c r="N2019" i="1" s="1"/>
  <c r="M2023" i="1"/>
  <c r="N2023" i="1" s="1"/>
  <c r="M2027" i="1"/>
  <c r="N2027" i="1" s="1"/>
  <c r="M2031" i="1"/>
  <c r="N2031" i="1" s="1"/>
  <c r="M2035" i="1"/>
  <c r="N2035" i="1" s="1"/>
  <c r="M1969" i="1"/>
  <c r="N1969" i="1" s="1"/>
  <c r="M1973" i="1"/>
  <c r="N1973" i="1" s="1"/>
  <c r="M1978" i="1"/>
  <c r="N1978" i="1" s="1"/>
  <c r="M1982" i="1"/>
  <c r="N1982" i="1" s="1"/>
  <c r="M1986" i="1"/>
  <c r="N1986" i="1" s="1"/>
  <c r="M1990" i="1"/>
  <c r="N1990" i="1" s="1"/>
  <c r="M1994" i="1"/>
  <c r="N1994" i="1" s="1"/>
  <c r="M1998" i="1"/>
  <c r="N1998" i="1" s="1"/>
  <c r="M2002" i="1"/>
  <c r="N2002" i="1" s="1"/>
  <c r="M2006" i="1"/>
  <c r="N2006" i="1" s="1"/>
  <c r="M2010" i="1"/>
  <c r="N2010" i="1" s="1"/>
  <c r="M2014" i="1"/>
  <c r="N2014" i="1" s="1"/>
  <c r="M2018" i="1"/>
  <c r="N2018" i="1" s="1"/>
  <c r="M2022" i="1"/>
  <c r="N2022" i="1" s="1"/>
  <c r="M2026" i="1"/>
  <c r="N2026" i="1" s="1"/>
  <c r="M2030" i="1"/>
  <c r="N2030" i="1" s="1"/>
  <c r="M2034" i="1"/>
  <c r="N2034" i="1" s="1"/>
  <c r="M2032" i="1"/>
  <c r="N2032" i="1" s="1"/>
  <c r="M2191" i="1"/>
  <c r="N2191" i="1" s="1"/>
  <c r="M2194" i="1"/>
  <c r="N2194" i="1" s="1"/>
  <c r="M2193" i="1"/>
  <c r="N2193" i="1" s="1"/>
  <c r="M2192" i="1"/>
  <c r="N2192" i="1" s="1"/>
  <c r="M148" i="1"/>
  <c r="N148" i="1" s="1"/>
  <c r="M147" i="1"/>
  <c r="N147" i="1" s="1"/>
  <c r="M151" i="1"/>
  <c r="N151" i="1" s="1"/>
  <c r="M155" i="1"/>
  <c r="N155" i="1" s="1"/>
  <c r="M159" i="1"/>
  <c r="N159" i="1" s="1"/>
  <c r="M163" i="1"/>
  <c r="N163" i="1" s="1"/>
  <c r="M167" i="1"/>
  <c r="N167" i="1" s="1"/>
  <c r="M152" i="1"/>
  <c r="N152" i="1" s="1"/>
  <c r="M156" i="1"/>
  <c r="N156" i="1" s="1"/>
  <c r="M160" i="1"/>
  <c r="N160" i="1" s="1"/>
  <c r="M164" i="1"/>
  <c r="N164" i="1" s="1"/>
  <c r="M149" i="1"/>
  <c r="N149" i="1" s="1"/>
  <c r="M153" i="1"/>
  <c r="N153" i="1" s="1"/>
  <c r="M157" i="1"/>
  <c r="N157" i="1" s="1"/>
  <c r="M161" i="1"/>
  <c r="N161" i="1" s="1"/>
  <c r="M165" i="1"/>
  <c r="N165" i="1" s="1"/>
  <c r="M154" i="1"/>
  <c r="N154" i="1" s="1"/>
  <c r="M162" i="1"/>
  <c r="N162" i="1" s="1"/>
  <c r="M150" i="1"/>
  <c r="N150" i="1" s="1"/>
  <c r="M158" i="1"/>
  <c r="N158" i="1" s="1"/>
  <c r="M166" i="1"/>
  <c r="N166" i="1" s="1"/>
  <c r="M1858" i="1"/>
  <c r="N1858" i="1" s="1"/>
  <c r="M1862" i="1"/>
  <c r="N1862" i="1" s="1"/>
  <c r="M1866" i="1"/>
  <c r="N1866" i="1" s="1"/>
  <c r="M1870" i="1"/>
  <c r="N1870" i="1" s="1"/>
  <c r="M1854" i="1"/>
  <c r="N1854" i="1" s="1"/>
  <c r="M1864" i="1"/>
  <c r="N1864" i="1" s="1"/>
  <c r="M1872" i="1"/>
  <c r="N1872" i="1" s="1"/>
  <c r="M1876" i="1"/>
  <c r="N1876" i="1" s="1"/>
  <c r="M1880" i="1"/>
  <c r="N1880" i="1" s="1"/>
  <c r="M1884" i="1"/>
  <c r="N1884" i="1" s="1"/>
  <c r="M1888" i="1"/>
  <c r="N1888" i="1" s="1"/>
  <c r="M1892" i="1"/>
  <c r="N1892" i="1" s="1"/>
  <c r="M1896" i="1"/>
  <c r="N1896" i="1" s="1"/>
  <c r="M1900" i="1"/>
  <c r="N1900" i="1" s="1"/>
  <c r="M1903" i="1"/>
  <c r="N1903" i="1" s="1"/>
  <c r="M1907" i="1"/>
  <c r="N1907" i="1" s="1"/>
  <c r="M1911" i="1"/>
  <c r="N1911" i="1" s="1"/>
  <c r="M1915" i="1"/>
  <c r="N1915" i="1" s="1"/>
  <c r="M1919" i="1"/>
  <c r="N1919" i="1" s="1"/>
  <c r="M1923" i="1"/>
  <c r="N1923" i="1" s="1"/>
  <c r="M1927" i="1"/>
  <c r="N1927" i="1" s="1"/>
  <c r="M1931" i="1"/>
  <c r="N1931" i="1" s="1"/>
  <c r="M1935" i="1"/>
  <c r="N1935" i="1" s="1"/>
  <c r="M1849" i="1"/>
  <c r="N1849" i="1" s="1"/>
  <c r="M1851" i="1"/>
  <c r="N1851" i="1" s="1"/>
  <c r="M1853" i="1"/>
  <c r="N1853" i="1" s="1"/>
  <c r="M1856" i="1"/>
  <c r="N1856" i="1" s="1"/>
  <c r="M1859" i="1"/>
  <c r="N1859" i="1" s="1"/>
  <c r="M1863" i="1"/>
  <c r="N1863" i="1" s="1"/>
  <c r="M1867" i="1"/>
  <c r="N1867" i="1" s="1"/>
  <c r="M1871" i="1"/>
  <c r="N1871" i="1" s="1"/>
  <c r="M1875" i="1"/>
  <c r="N1875" i="1" s="1"/>
  <c r="M1879" i="1"/>
  <c r="N1879" i="1" s="1"/>
  <c r="M1883" i="1"/>
  <c r="N1883" i="1" s="1"/>
  <c r="M1887" i="1"/>
  <c r="N1887" i="1" s="1"/>
  <c r="M1891" i="1"/>
  <c r="N1891" i="1" s="1"/>
  <c r="M1895" i="1"/>
  <c r="N1895" i="1" s="1"/>
  <c r="M1899" i="1"/>
  <c r="N1899" i="1" s="1"/>
  <c r="M1904" i="1"/>
  <c r="N1904" i="1" s="1"/>
  <c r="M1908" i="1"/>
  <c r="N1908" i="1" s="1"/>
  <c r="M1912" i="1"/>
  <c r="N1912" i="1" s="1"/>
  <c r="M1916" i="1"/>
  <c r="N1916" i="1" s="1"/>
  <c r="M1920" i="1"/>
  <c r="N1920" i="1" s="1"/>
  <c r="M1924" i="1"/>
  <c r="N1924" i="1" s="1"/>
  <c r="M1928" i="1"/>
  <c r="N1928" i="1" s="1"/>
  <c r="M1932" i="1"/>
  <c r="N1932" i="1" s="1"/>
  <c r="M1936" i="1"/>
  <c r="N1936" i="1" s="1"/>
  <c r="M1860" i="1"/>
  <c r="N1860" i="1" s="1"/>
  <c r="M1868" i="1"/>
  <c r="N1868" i="1" s="1"/>
  <c r="M1874" i="1"/>
  <c r="N1874" i="1" s="1"/>
  <c r="M1878" i="1"/>
  <c r="N1878" i="1" s="1"/>
  <c r="M1882" i="1"/>
  <c r="N1882" i="1" s="1"/>
  <c r="M1886" i="1"/>
  <c r="N1886" i="1" s="1"/>
  <c r="M1890" i="1"/>
  <c r="N1890" i="1" s="1"/>
  <c r="M1894" i="1"/>
  <c r="N1894" i="1" s="1"/>
  <c r="M1898" i="1"/>
  <c r="N1898" i="1" s="1"/>
  <c r="M1901" i="1"/>
  <c r="N1901" i="1" s="1"/>
  <c r="M1905" i="1"/>
  <c r="N1905" i="1" s="1"/>
  <c r="M1909" i="1"/>
  <c r="N1909" i="1" s="1"/>
  <c r="M1913" i="1"/>
  <c r="N1913" i="1" s="1"/>
  <c r="M1917" i="1"/>
  <c r="N1917" i="1" s="1"/>
  <c r="M1921" i="1"/>
  <c r="N1921" i="1" s="1"/>
  <c r="M1925" i="1"/>
  <c r="N1925" i="1" s="1"/>
  <c r="M1929" i="1"/>
  <c r="N1929" i="1" s="1"/>
  <c r="M1933" i="1"/>
  <c r="N1933" i="1" s="1"/>
  <c r="M1937" i="1"/>
  <c r="N1937" i="1" s="1"/>
  <c r="M1850" i="1"/>
  <c r="N1850" i="1" s="1"/>
  <c r="M1852" i="1"/>
  <c r="N1852" i="1" s="1"/>
  <c r="M1855" i="1"/>
  <c r="N1855" i="1" s="1"/>
  <c r="M1857" i="1"/>
  <c r="N1857" i="1" s="1"/>
  <c r="M1861" i="1"/>
  <c r="N1861" i="1" s="1"/>
  <c r="M1865" i="1"/>
  <c r="N1865" i="1" s="1"/>
  <c r="M1869" i="1"/>
  <c r="N1869" i="1" s="1"/>
  <c r="M1873" i="1"/>
  <c r="N1873" i="1" s="1"/>
  <c r="M1877" i="1"/>
  <c r="N1877" i="1" s="1"/>
  <c r="M1881" i="1"/>
  <c r="N1881" i="1" s="1"/>
  <c r="M1885" i="1"/>
  <c r="N1885" i="1" s="1"/>
  <c r="M1889" i="1"/>
  <c r="N1889" i="1" s="1"/>
  <c r="M1893" i="1"/>
  <c r="N1893" i="1" s="1"/>
  <c r="M1897" i="1"/>
  <c r="N1897" i="1" s="1"/>
  <c r="M1902" i="1"/>
  <c r="N1902" i="1" s="1"/>
  <c r="M1906" i="1"/>
  <c r="N1906" i="1" s="1"/>
  <c r="M1910" i="1"/>
  <c r="N1910" i="1" s="1"/>
  <c r="M1914" i="1"/>
  <c r="N1914" i="1" s="1"/>
  <c r="M1918" i="1"/>
  <c r="N1918" i="1" s="1"/>
  <c r="M1922" i="1"/>
  <c r="N1922" i="1" s="1"/>
  <c r="M1926" i="1"/>
  <c r="N1926" i="1" s="1"/>
  <c r="M1930" i="1"/>
  <c r="N1930" i="1" s="1"/>
  <c r="M1934" i="1"/>
  <c r="N1934" i="1" s="1"/>
  <c r="M1938" i="1"/>
  <c r="N1938" i="1" s="1"/>
  <c r="M171" i="1"/>
  <c r="N171" i="1" s="1"/>
  <c r="M175" i="1"/>
  <c r="N175" i="1" s="1"/>
  <c r="M179" i="1"/>
  <c r="N179" i="1" s="1"/>
  <c r="M183" i="1"/>
  <c r="N183" i="1" s="1"/>
  <c r="M187" i="1"/>
  <c r="N187" i="1" s="1"/>
  <c r="M168" i="1"/>
  <c r="N168" i="1" s="1"/>
  <c r="M172" i="1"/>
  <c r="N172" i="1" s="1"/>
  <c r="M176" i="1"/>
  <c r="N176" i="1" s="1"/>
  <c r="M180" i="1"/>
  <c r="N180" i="1" s="1"/>
  <c r="M184" i="1"/>
  <c r="N184" i="1" s="1"/>
  <c r="M169" i="1"/>
  <c r="N169" i="1" s="1"/>
  <c r="M173" i="1"/>
  <c r="N173" i="1" s="1"/>
  <c r="M177" i="1"/>
  <c r="N177" i="1" s="1"/>
  <c r="M181" i="1"/>
  <c r="N181" i="1" s="1"/>
  <c r="M185" i="1"/>
  <c r="N185" i="1" s="1"/>
  <c r="M170" i="1"/>
  <c r="N170" i="1" s="1"/>
  <c r="M178" i="1"/>
  <c r="N178" i="1" s="1"/>
  <c r="M186" i="1"/>
  <c r="N186" i="1" s="1"/>
  <c r="M174" i="1"/>
  <c r="N174" i="1" s="1"/>
  <c r="M182" i="1"/>
  <c r="N182" i="1" s="1"/>
  <c r="M896" i="1"/>
  <c r="N896" i="1" s="1"/>
  <c r="M900" i="1"/>
  <c r="N900" i="1" s="1"/>
  <c r="M904" i="1"/>
  <c r="N904" i="1" s="1"/>
  <c r="M908" i="1"/>
  <c r="N908" i="1" s="1"/>
  <c r="M912" i="1"/>
  <c r="N912" i="1" s="1"/>
  <c r="M916" i="1"/>
  <c r="N916" i="1" s="1"/>
  <c r="M899" i="1"/>
  <c r="N899" i="1" s="1"/>
  <c r="M903" i="1"/>
  <c r="N903" i="1" s="1"/>
  <c r="M907" i="1"/>
  <c r="N907" i="1" s="1"/>
  <c r="M911" i="1"/>
  <c r="N911" i="1" s="1"/>
  <c r="M915" i="1"/>
  <c r="N915" i="1" s="1"/>
  <c r="M898" i="1"/>
  <c r="N898" i="1" s="1"/>
  <c r="M902" i="1"/>
  <c r="N902" i="1" s="1"/>
  <c r="M906" i="1"/>
  <c r="N906" i="1" s="1"/>
  <c r="M910" i="1"/>
  <c r="N910" i="1" s="1"/>
  <c r="M914" i="1"/>
  <c r="N914" i="1" s="1"/>
  <c r="M918" i="1"/>
  <c r="N918" i="1" s="1"/>
  <c r="M897" i="1"/>
  <c r="N897" i="1" s="1"/>
  <c r="M901" i="1"/>
  <c r="N901" i="1" s="1"/>
  <c r="M905" i="1"/>
  <c r="N905" i="1" s="1"/>
  <c r="M909" i="1"/>
  <c r="N909" i="1" s="1"/>
  <c r="M913" i="1"/>
  <c r="N913" i="1" s="1"/>
  <c r="M917" i="1"/>
  <c r="N917" i="1" s="1"/>
  <c r="M367" i="1"/>
  <c r="N367" i="1" s="1"/>
  <c r="M371" i="1"/>
  <c r="N371" i="1" s="1"/>
  <c r="M375" i="1"/>
  <c r="N375" i="1" s="1"/>
  <c r="M379" i="1"/>
  <c r="N379" i="1" s="1"/>
  <c r="M383" i="1"/>
  <c r="N383" i="1" s="1"/>
  <c r="M387" i="1"/>
  <c r="N387" i="1" s="1"/>
  <c r="M368" i="1"/>
  <c r="N368" i="1" s="1"/>
  <c r="M372" i="1"/>
  <c r="N372" i="1" s="1"/>
  <c r="M376" i="1"/>
  <c r="N376" i="1" s="1"/>
  <c r="M380" i="1"/>
  <c r="N380" i="1" s="1"/>
  <c r="M384" i="1"/>
  <c r="N384" i="1" s="1"/>
  <c r="M365" i="1"/>
  <c r="N365" i="1" s="1"/>
  <c r="M373" i="1"/>
  <c r="N373" i="1" s="1"/>
  <c r="M381" i="1"/>
  <c r="N381" i="1" s="1"/>
  <c r="M370" i="1"/>
  <c r="N370" i="1" s="1"/>
  <c r="M378" i="1"/>
  <c r="N378" i="1" s="1"/>
  <c r="M386" i="1"/>
  <c r="N386" i="1" s="1"/>
  <c r="M369" i="1"/>
  <c r="N369" i="1" s="1"/>
  <c r="M377" i="1"/>
  <c r="N377" i="1" s="1"/>
  <c r="M385" i="1"/>
  <c r="N385" i="1" s="1"/>
  <c r="M366" i="1"/>
  <c r="N366" i="1" s="1"/>
  <c r="M374" i="1"/>
  <c r="N374" i="1" s="1"/>
  <c r="M382" i="1"/>
  <c r="N382" i="1" s="1"/>
  <c r="M92" i="1"/>
  <c r="N92" i="1" s="1"/>
  <c r="M96" i="1"/>
  <c r="N96" i="1" s="1"/>
  <c r="M100" i="1"/>
  <c r="N100" i="1" s="1"/>
  <c r="M104" i="1"/>
  <c r="N104" i="1" s="1"/>
  <c r="M108" i="1"/>
  <c r="N108" i="1" s="1"/>
  <c r="M112" i="1"/>
  <c r="N112" i="1" s="1"/>
  <c r="M116" i="1"/>
  <c r="N116" i="1" s="1"/>
  <c r="M120" i="1"/>
  <c r="N120" i="1" s="1"/>
  <c r="M124" i="1"/>
  <c r="N124" i="1" s="1"/>
  <c r="M128" i="1"/>
  <c r="N128" i="1" s="1"/>
  <c r="M132" i="1"/>
  <c r="N132" i="1" s="1"/>
  <c r="M136" i="1"/>
  <c r="N136" i="1" s="1"/>
  <c r="M140" i="1"/>
  <c r="N140" i="1" s="1"/>
  <c r="M144" i="1"/>
  <c r="N144" i="1" s="1"/>
  <c r="M95" i="1"/>
  <c r="N95" i="1" s="1"/>
  <c r="M99" i="1"/>
  <c r="N99" i="1" s="1"/>
  <c r="M103" i="1"/>
  <c r="N103" i="1" s="1"/>
  <c r="M107" i="1"/>
  <c r="N107" i="1" s="1"/>
  <c r="M111" i="1"/>
  <c r="N111" i="1" s="1"/>
  <c r="M115" i="1"/>
  <c r="N115" i="1" s="1"/>
  <c r="M119" i="1"/>
  <c r="N119" i="1" s="1"/>
  <c r="M123" i="1"/>
  <c r="N123" i="1" s="1"/>
  <c r="M127" i="1"/>
  <c r="N127" i="1" s="1"/>
  <c r="M131" i="1"/>
  <c r="N131" i="1" s="1"/>
  <c r="M135" i="1"/>
  <c r="N135" i="1" s="1"/>
  <c r="M139" i="1"/>
  <c r="N139" i="1" s="1"/>
  <c r="M143" i="1"/>
  <c r="N143" i="1" s="1"/>
  <c r="M94" i="1"/>
  <c r="N94" i="1" s="1"/>
  <c r="M98" i="1"/>
  <c r="N98" i="1" s="1"/>
  <c r="M102" i="1"/>
  <c r="N102" i="1" s="1"/>
  <c r="M106" i="1"/>
  <c r="N106" i="1" s="1"/>
  <c r="M110" i="1"/>
  <c r="N110" i="1" s="1"/>
  <c r="M114" i="1"/>
  <c r="N114" i="1" s="1"/>
  <c r="M118" i="1"/>
  <c r="N118" i="1" s="1"/>
  <c r="M122" i="1"/>
  <c r="N122" i="1" s="1"/>
  <c r="M126" i="1"/>
  <c r="N126" i="1" s="1"/>
  <c r="M130" i="1"/>
  <c r="N130" i="1" s="1"/>
  <c r="M134" i="1"/>
  <c r="N134" i="1" s="1"/>
  <c r="M138" i="1"/>
  <c r="N138" i="1" s="1"/>
  <c r="M142" i="1"/>
  <c r="N142" i="1" s="1"/>
  <c r="M146" i="1"/>
  <c r="N146" i="1" s="1"/>
  <c r="M93" i="1"/>
  <c r="N93" i="1" s="1"/>
  <c r="M97" i="1"/>
  <c r="N97" i="1" s="1"/>
  <c r="M101" i="1"/>
  <c r="N101" i="1" s="1"/>
  <c r="M105" i="1"/>
  <c r="N105" i="1" s="1"/>
  <c r="M109" i="1"/>
  <c r="N109" i="1" s="1"/>
  <c r="M113" i="1"/>
  <c r="N113" i="1" s="1"/>
  <c r="M117" i="1"/>
  <c r="N117" i="1" s="1"/>
  <c r="M121" i="1"/>
  <c r="N121" i="1" s="1"/>
  <c r="M125" i="1"/>
  <c r="N125" i="1" s="1"/>
  <c r="M129" i="1"/>
  <c r="N129" i="1" s="1"/>
  <c r="M133" i="1"/>
  <c r="N133" i="1" s="1"/>
  <c r="M137" i="1"/>
  <c r="N137" i="1" s="1"/>
  <c r="M141" i="1"/>
  <c r="N141" i="1" s="1"/>
  <c r="M145" i="1"/>
  <c r="N145" i="1" s="1"/>
  <c r="M2200" i="1"/>
  <c r="N2200" i="1" s="1"/>
  <c r="M2205" i="1"/>
  <c r="N2205" i="1" s="1"/>
  <c r="M2209" i="1"/>
  <c r="N2209" i="1" s="1"/>
  <c r="M2213" i="1"/>
  <c r="N2213" i="1" s="1"/>
  <c r="M2217" i="1"/>
  <c r="N2217" i="1" s="1"/>
  <c r="M2221" i="1"/>
  <c r="N2221" i="1" s="1"/>
  <c r="M2225" i="1"/>
  <c r="N2225" i="1" s="1"/>
  <c r="M2229" i="1"/>
  <c r="N2229" i="1" s="1"/>
  <c r="M2233" i="1"/>
  <c r="N2233" i="1" s="1"/>
  <c r="M2237" i="1"/>
  <c r="N2237" i="1" s="1"/>
  <c r="M2241" i="1"/>
  <c r="N2241" i="1" s="1"/>
  <c r="M2245" i="1"/>
  <c r="N2245" i="1" s="1"/>
  <c r="M2249" i="1"/>
  <c r="N2249" i="1" s="1"/>
  <c r="M2252" i="1"/>
  <c r="N2252" i="1" s="1"/>
  <c r="M2256" i="1"/>
  <c r="N2256" i="1" s="1"/>
  <c r="M2197" i="1"/>
  <c r="N2197" i="1" s="1"/>
  <c r="M2199" i="1"/>
  <c r="N2199" i="1" s="1"/>
  <c r="M2202" i="1"/>
  <c r="N2202" i="1" s="1"/>
  <c r="M2206" i="1"/>
  <c r="N2206" i="1" s="1"/>
  <c r="M2210" i="1"/>
  <c r="N2210" i="1" s="1"/>
  <c r="M2214" i="1"/>
  <c r="N2214" i="1" s="1"/>
  <c r="M2218" i="1"/>
  <c r="N2218" i="1" s="1"/>
  <c r="M2222" i="1"/>
  <c r="N2222" i="1" s="1"/>
  <c r="M2226" i="1"/>
  <c r="N2226" i="1" s="1"/>
  <c r="M2230" i="1"/>
  <c r="N2230" i="1" s="1"/>
  <c r="M2234" i="1"/>
  <c r="N2234" i="1" s="1"/>
  <c r="M2238" i="1"/>
  <c r="N2238" i="1" s="1"/>
  <c r="M2242" i="1"/>
  <c r="N2242" i="1" s="1"/>
  <c r="M2246" i="1"/>
  <c r="N2246" i="1" s="1"/>
  <c r="M2250" i="1"/>
  <c r="N2250" i="1" s="1"/>
  <c r="M2255" i="1"/>
  <c r="N2255" i="1" s="1"/>
  <c r="M2259" i="1"/>
  <c r="N2259" i="1" s="1"/>
  <c r="M2196" i="1"/>
  <c r="N2196" i="1" s="1"/>
  <c r="M2203" i="1"/>
  <c r="N2203" i="1" s="1"/>
  <c r="M2207" i="1"/>
  <c r="N2207" i="1" s="1"/>
  <c r="M2211" i="1"/>
  <c r="N2211" i="1" s="1"/>
  <c r="M2215" i="1"/>
  <c r="N2215" i="1" s="1"/>
  <c r="M2219" i="1"/>
  <c r="N2219" i="1" s="1"/>
  <c r="M2223" i="1"/>
  <c r="N2223" i="1" s="1"/>
  <c r="M2227" i="1"/>
  <c r="N2227" i="1" s="1"/>
  <c r="M2231" i="1"/>
  <c r="N2231" i="1" s="1"/>
  <c r="M2235" i="1"/>
  <c r="N2235" i="1" s="1"/>
  <c r="M2239" i="1"/>
  <c r="N2239" i="1" s="1"/>
  <c r="M2243" i="1"/>
  <c r="N2243" i="1" s="1"/>
  <c r="M2247" i="1"/>
  <c r="N2247" i="1" s="1"/>
  <c r="M2251" i="1"/>
  <c r="N2251" i="1" s="1"/>
  <c r="M2254" i="1"/>
  <c r="N2254" i="1" s="1"/>
  <c r="M2258" i="1"/>
  <c r="N2258" i="1" s="1"/>
  <c r="M2195" i="1"/>
  <c r="N2195" i="1" s="1"/>
  <c r="M2198" i="1"/>
  <c r="N2198" i="1" s="1"/>
  <c r="M2201" i="1"/>
  <c r="N2201" i="1" s="1"/>
  <c r="M2204" i="1"/>
  <c r="N2204" i="1" s="1"/>
  <c r="M2208" i="1"/>
  <c r="N2208" i="1" s="1"/>
  <c r="M2212" i="1"/>
  <c r="N2212" i="1" s="1"/>
  <c r="M2216" i="1"/>
  <c r="N2216" i="1" s="1"/>
  <c r="M2220" i="1"/>
  <c r="N2220" i="1" s="1"/>
  <c r="M2224" i="1"/>
  <c r="N2224" i="1" s="1"/>
  <c r="M2228" i="1"/>
  <c r="N2228" i="1" s="1"/>
  <c r="M2232" i="1"/>
  <c r="N2232" i="1" s="1"/>
  <c r="M2236" i="1"/>
  <c r="N2236" i="1" s="1"/>
  <c r="M2240" i="1"/>
  <c r="N2240" i="1" s="1"/>
  <c r="M2244" i="1"/>
  <c r="N2244" i="1" s="1"/>
  <c r="M2248" i="1"/>
  <c r="N2248" i="1" s="1"/>
  <c r="M2253" i="1"/>
  <c r="N2253" i="1" s="1"/>
  <c r="M2257" i="1"/>
  <c r="N2257" i="1" s="1"/>
  <c r="M1940" i="1"/>
  <c r="N1940" i="1" s="1"/>
  <c r="M1943" i="1"/>
  <c r="N1943" i="1" s="1"/>
  <c r="M1947" i="1"/>
  <c r="N1947" i="1" s="1"/>
  <c r="M1951" i="1"/>
  <c r="N1951" i="1" s="1"/>
  <c r="M1955" i="1"/>
  <c r="N1955" i="1" s="1"/>
  <c r="M1959" i="1"/>
  <c r="N1959" i="1" s="1"/>
  <c r="M1963" i="1"/>
  <c r="N1963" i="1" s="1"/>
  <c r="M1942" i="1"/>
  <c r="N1942" i="1" s="1"/>
  <c r="M1945" i="1"/>
  <c r="N1945" i="1" s="1"/>
  <c r="M1949" i="1"/>
  <c r="N1949" i="1" s="1"/>
  <c r="M1953" i="1"/>
  <c r="N1953" i="1" s="1"/>
  <c r="M1957" i="1"/>
  <c r="N1957" i="1" s="1"/>
  <c r="M1961" i="1"/>
  <c r="N1961" i="1" s="1"/>
  <c r="M1965" i="1"/>
  <c r="N1965" i="1" s="1"/>
  <c r="M1941" i="1"/>
  <c r="N1941" i="1" s="1"/>
  <c r="M1946" i="1"/>
  <c r="N1946" i="1" s="1"/>
  <c r="M1950" i="1"/>
  <c r="N1950" i="1" s="1"/>
  <c r="M1954" i="1"/>
  <c r="N1954" i="1" s="1"/>
  <c r="M1958" i="1"/>
  <c r="N1958" i="1" s="1"/>
  <c r="M1962" i="1"/>
  <c r="N1962" i="1" s="1"/>
  <c r="M1966" i="1"/>
  <c r="N1966" i="1" s="1"/>
  <c r="M1944" i="1"/>
  <c r="N1944" i="1" s="1"/>
  <c r="M1952" i="1"/>
  <c r="N1952" i="1" s="1"/>
  <c r="M1960" i="1"/>
  <c r="N1960" i="1" s="1"/>
  <c r="M1939" i="1"/>
  <c r="N1939" i="1" s="1"/>
  <c r="M1948" i="1"/>
  <c r="N1948" i="1" s="1"/>
  <c r="M1956" i="1"/>
  <c r="N1956" i="1" s="1"/>
  <c r="M1964" i="1"/>
  <c r="N1964" i="1" s="1"/>
  <c r="M2111" i="1"/>
  <c r="N2111" i="1" s="1"/>
  <c r="M2116" i="1"/>
  <c r="N2116" i="1" s="1"/>
  <c r="M2119" i="1"/>
  <c r="N2119" i="1" s="1"/>
  <c r="M2123" i="1"/>
  <c r="N2123" i="1" s="1"/>
  <c r="M2127" i="1"/>
  <c r="N2127" i="1" s="1"/>
  <c r="M2131" i="1"/>
  <c r="N2131" i="1" s="1"/>
  <c r="M2135" i="1"/>
  <c r="N2135" i="1" s="1"/>
  <c r="M2139" i="1"/>
  <c r="N2139" i="1" s="1"/>
  <c r="M2143" i="1"/>
  <c r="N2143" i="1" s="1"/>
  <c r="M2147" i="1"/>
  <c r="N2147" i="1" s="1"/>
  <c r="M2151" i="1"/>
  <c r="N2151" i="1" s="1"/>
  <c r="M2155" i="1"/>
  <c r="N2155" i="1" s="1"/>
  <c r="M2159" i="1"/>
  <c r="N2159" i="1" s="1"/>
  <c r="M2163" i="1"/>
  <c r="N2163" i="1" s="1"/>
  <c r="M2167" i="1"/>
  <c r="N2167" i="1" s="1"/>
  <c r="M2171" i="1"/>
  <c r="N2171" i="1" s="1"/>
  <c r="M2175" i="1"/>
  <c r="N2175" i="1" s="1"/>
  <c r="M2179" i="1"/>
  <c r="N2179" i="1" s="1"/>
  <c r="M2182" i="1"/>
  <c r="N2182" i="1" s="1"/>
  <c r="M2186" i="1"/>
  <c r="N2186" i="1" s="1"/>
  <c r="M2190" i="1"/>
  <c r="N2190" i="1" s="1"/>
  <c r="M2113" i="1"/>
  <c r="N2113" i="1" s="1"/>
  <c r="M2118" i="1"/>
  <c r="N2118" i="1" s="1"/>
  <c r="M2122" i="1"/>
  <c r="N2122" i="1" s="1"/>
  <c r="M2126" i="1"/>
  <c r="N2126" i="1" s="1"/>
  <c r="M2130" i="1"/>
  <c r="N2130" i="1" s="1"/>
  <c r="M2134" i="1"/>
  <c r="N2134" i="1" s="1"/>
  <c r="M2138" i="1"/>
  <c r="N2138" i="1" s="1"/>
  <c r="M2142" i="1"/>
  <c r="N2142" i="1" s="1"/>
  <c r="M2146" i="1"/>
  <c r="N2146" i="1" s="1"/>
  <c r="M2150" i="1"/>
  <c r="N2150" i="1" s="1"/>
  <c r="M2154" i="1"/>
  <c r="N2154" i="1" s="1"/>
  <c r="M2158" i="1"/>
  <c r="N2158" i="1" s="1"/>
  <c r="M2162" i="1"/>
  <c r="N2162" i="1" s="1"/>
  <c r="M2166" i="1"/>
  <c r="N2166" i="1" s="1"/>
  <c r="M2170" i="1"/>
  <c r="N2170" i="1" s="1"/>
  <c r="M2174" i="1"/>
  <c r="N2174" i="1" s="1"/>
  <c r="M2178" i="1"/>
  <c r="N2178" i="1" s="1"/>
  <c r="M2183" i="1"/>
  <c r="N2183" i="1" s="1"/>
  <c r="M2187" i="1"/>
  <c r="N2187" i="1" s="1"/>
  <c r="M2114" i="1"/>
  <c r="N2114" i="1" s="1"/>
  <c r="M2117" i="1"/>
  <c r="N2117" i="1" s="1"/>
  <c r="M2121" i="1"/>
  <c r="N2121" i="1" s="1"/>
  <c r="M2125" i="1"/>
  <c r="N2125" i="1" s="1"/>
  <c r="M2129" i="1"/>
  <c r="N2129" i="1" s="1"/>
  <c r="M2133" i="1"/>
  <c r="N2133" i="1" s="1"/>
  <c r="M2137" i="1"/>
  <c r="N2137" i="1" s="1"/>
  <c r="M2141" i="1"/>
  <c r="N2141" i="1" s="1"/>
  <c r="M2145" i="1"/>
  <c r="N2145" i="1" s="1"/>
  <c r="M2149" i="1"/>
  <c r="N2149" i="1" s="1"/>
  <c r="M2153" i="1"/>
  <c r="N2153" i="1" s="1"/>
  <c r="M2157" i="1"/>
  <c r="N2157" i="1" s="1"/>
  <c r="M2161" i="1"/>
  <c r="N2161" i="1" s="1"/>
  <c r="M2165" i="1"/>
  <c r="N2165" i="1" s="1"/>
  <c r="M2169" i="1"/>
  <c r="N2169" i="1" s="1"/>
  <c r="M2173" i="1"/>
  <c r="N2173" i="1" s="1"/>
  <c r="M2177" i="1"/>
  <c r="N2177" i="1" s="1"/>
  <c r="M2181" i="1"/>
  <c r="N2181" i="1" s="1"/>
  <c r="M2184" i="1"/>
  <c r="N2184" i="1" s="1"/>
  <c r="M2188" i="1"/>
  <c r="N2188" i="1" s="1"/>
  <c r="M2112" i="1"/>
  <c r="N2112" i="1" s="1"/>
  <c r="M2115" i="1"/>
  <c r="N2115" i="1" s="1"/>
  <c r="M2120" i="1"/>
  <c r="N2120" i="1" s="1"/>
  <c r="M2124" i="1"/>
  <c r="N2124" i="1" s="1"/>
  <c r="M2128" i="1"/>
  <c r="N2128" i="1" s="1"/>
  <c r="M2132" i="1"/>
  <c r="N2132" i="1" s="1"/>
  <c r="M2136" i="1"/>
  <c r="N2136" i="1" s="1"/>
  <c r="M2140" i="1"/>
  <c r="N2140" i="1" s="1"/>
  <c r="M2144" i="1"/>
  <c r="N2144" i="1" s="1"/>
  <c r="M2148" i="1"/>
  <c r="N2148" i="1" s="1"/>
  <c r="M2152" i="1"/>
  <c r="N2152" i="1" s="1"/>
  <c r="M2156" i="1"/>
  <c r="N2156" i="1" s="1"/>
  <c r="M2160" i="1"/>
  <c r="N2160" i="1" s="1"/>
  <c r="M2164" i="1"/>
  <c r="N2164" i="1" s="1"/>
  <c r="M2168" i="1"/>
  <c r="N2168" i="1" s="1"/>
  <c r="M2172" i="1"/>
  <c r="N2172" i="1" s="1"/>
  <c r="M2176" i="1"/>
  <c r="N2176" i="1" s="1"/>
  <c r="M2180" i="1"/>
  <c r="N2180" i="1" s="1"/>
  <c r="M2185" i="1"/>
  <c r="N2185" i="1" s="1"/>
  <c r="M2189" i="1"/>
  <c r="N2189" i="1" s="1"/>
  <c r="M191" i="1"/>
  <c r="N191" i="1" s="1"/>
  <c r="M195" i="1"/>
  <c r="N195" i="1" s="1"/>
  <c r="M199" i="1"/>
  <c r="N199" i="1" s="1"/>
  <c r="M203" i="1"/>
  <c r="N203" i="1" s="1"/>
  <c r="M207" i="1"/>
  <c r="N207" i="1" s="1"/>
  <c r="M211" i="1"/>
  <c r="N211" i="1" s="1"/>
  <c r="M215" i="1"/>
  <c r="N215" i="1" s="1"/>
  <c r="M219" i="1"/>
  <c r="N219" i="1" s="1"/>
  <c r="M223" i="1"/>
  <c r="N223" i="1" s="1"/>
  <c r="M227" i="1"/>
  <c r="N227" i="1" s="1"/>
  <c r="M231" i="1"/>
  <c r="N231" i="1" s="1"/>
  <c r="M235" i="1"/>
  <c r="N235" i="1" s="1"/>
  <c r="M239" i="1"/>
  <c r="N239" i="1" s="1"/>
  <c r="M243" i="1"/>
  <c r="N243" i="1" s="1"/>
  <c r="M247" i="1"/>
  <c r="N247" i="1" s="1"/>
  <c r="M251" i="1"/>
  <c r="N251" i="1" s="1"/>
  <c r="M255" i="1"/>
  <c r="N255" i="1" s="1"/>
  <c r="M259" i="1"/>
  <c r="N259" i="1" s="1"/>
  <c r="M263" i="1"/>
  <c r="N263" i="1" s="1"/>
  <c r="M267" i="1"/>
  <c r="N267" i="1" s="1"/>
  <c r="M188" i="1"/>
  <c r="N188" i="1" s="1"/>
  <c r="M192" i="1"/>
  <c r="N192" i="1" s="1"/>
  <c r="M196" i="1"/>
  <c r="N196" i="1" s="1"/>
  <c r="M200" i="1"/>
  <c r="N200" i="1" s="1"/>
  <c r="M204" i="1"/>
  <c r="N204" i="1" s="1"/>
  <c r="M208" i="1"/>
  <c r="N208" i="1" s="1"/>
  <c r="M212" i="1"/>
  <c r="N212" i="1" s="1"/>
  <c r="M216" i="1"/>
  <c r="N216" i="1" s="1"/>
  <c r="M220" i="1"/>
  <c r="N220" i="1" s="1"/>
  <c r="M224" i="1"/>
  <c r="N224" i="1" s="1"/>
  <c r="M228" i="1"/>
  <c r="N228" i="1" s="1"/>
  <c r="M232" i="1"/>
  <c r="N232" i="1" s="1"/>
  <c r="M236" i="1"/>
  <c r="N236" i="1" s="1"/>
  <c r="M240" i="1"/>
  <c r="N240" i="1" s="1"/>
  <c r="M244" i="1"/>
  <c r="N244" i="1" s="1"/>
  <c r="M248" i="1"/>
  <c r="N248" i="1" s="1"/>
  <c r="M252" i="1"/>
  <c r="N252" i="1" s="1"/>
  <c r="M256" i="1"/>
  <c r="N256" i="1" s="1"/>
  <c r="M260" i="1"/>
  <c r="N260" i="1" s="1"/>
  <c r="M264" i="1"/>
  <c r="N264" i="1" s="1"/>
  <c r="M268" i="1"/>
  <c r="N268" i="1" s="1"/>
  <c r="M189" i="1"/>
  <c r="N189" i="1" s="1"/>
  <c r="M193" i="1"/>
  <c r="N193" i="1" s="1"/>
  <c r="M197" i="1"/>
  <c r="N197" i="1" s="1"/>
  <c r="M201" i="1"/>
  <c r="N201" i="1" s="1"/>
  <c r="M205" i="1"/>
  <c r="N205" i="1" s="1"/>
  <c r="M209" i="1"/>
  <c r="N209" i="1" s="1"/>
  <c r="M213" i="1"/>
  <c r="N213" i="1" s="1"/>
  <c r="M217" i="1"/>
  <c r="N217" i="1" s="1"/>
  <c r="M221" i="1"/>
  <c r="N221" i="1" s="1"/>
  <c r="M225" i="1"/>
  <c r="N225" i="1" s="1"/>
  <c r="M229" i="1"/>
  <c r="N229" i="1" s="1"/>
  <c r="M233" i="1"/>
  <c r="N233" i="1" s="1"/>
  <c r="M237" i="1"/>
  <c r="N237" i="1" s="1"/>
  <c r="M241" i="1"/>
  <c r="N241" i="1" s="1"/>
  <c r="M245" i="1"/>
  <c r="N245" i="1" s="1"/>
  <c r="M249" i="1"/>
  <c r="N249" i="1" s="1"/>
  <c r="M253" i="1"/>
  <c r="N253" i="1" s="1"/>
  <c r="M257" i="1"/>
  <c r="N257" i="1" s="1"/>
  <c r="M261" i="1"/>
  <c r="N261" i="1" s="1"/>
  <c r="M265" i="1"/>
  <c r="N265" i="1" s="1"/>
  <c r="M269" i="1"/>
  <c r="N269" i="1" s="1"/>
  <c r="M194" i="1"/>
  <c r="N194" i="1" s="1"/>
  <c r="M202" i="1"/>
  <c r="N202" i="1" s="1"/>
  <c r="M210" i="1"/>
  <c r="N210" i="1" s="1"/>
  <c r="M218" i="1"/>
  <c r="N218" i="1" s="1"/>
  <c r="M226" i="1"/>
  <c r="N226" i="1" s="1"/>
  <c r="M234" i="1"/>
  <c r="N234" i="1" s="1"/>
  <c r="M242" i="1"/>
  <c r="N242" i="1" s="1"/>
  <c r="M250" i="1"/>
  <c r="N250" i="1" s="1"/>
  <c r="M258" i="1"/>
  <c r="N258" i="1" s="1"/>
  <c r="M266" i="1"/>
  <c r="N266" i="1" s="1"/>
  <c r="M190" i="1"/>
  <c r="N190" i="1" s="1"/>
  <c r="M198" i="1"/>
  <c r="N198" i="1" s="1"/>
  <c r="M206" i="1"/>
  <c r="N206" i="1" s="1"/>
  <c r="M214" i="1"/>
  <c r="N214" i="1" s="1"/>
  <c r="M222" i="1"/>
  <c r="N222" i="1" s="1"/>
  <c r="M230" i="1"/>
  <c r="N230" i="1" s="1"/>
  <c r="M238" i="1"/>
  <c r="N238" i="1" s="1"/>
  <c r="M246" i="1"/>
  <c r="N246" i="1" s="1"/>
  <c r="M254" i="1"/>
  <c r="N254" i="1" s="1"/>
  <c r="M262" i="1"/>
  <c r="N262" i="1" s="1"/>
  <c r="M270" i="1"/>
  <c r="N270" i="1" s="1"/>
  <c r="M712" i="1"/>
  <c r="N712" i="1" s="1"/>
  <c r="M716" i="1"/>
  <c r="N716" i="1" s="1"/>
  <c r="M720" i="1"/>
  <c r="N720" i="1" s="1"/>
  <c r="M724" i="1"/>
  <c r="N724" i="1" s="1"/>
  <c r="M728" i="1"/>
  <c r="N728" i="1" s="1"/>
  <c r="M732" i="1"/>
  <c r="N732" i="1" s="1"/>
  <c r="M736" i="1"/>
  <c r="N736" i="1" s="1"/>
  <c r="M740" i="1"/>
  <c r="N740" i="1" s="1"/>
  <c r="M744" i="1"/>
  <c r="N744" i="1" s="1"/>
  <c r="M748" i="1"/>
  <c r="N748" i="1" s="1"/>
  <c r="M752" i="1"/>
  <c r="N752" i="1" s="1"/>
  <c r="M756" i="1"/>
  <c r="N756" i="1" s="1"/>
  <c r="M760" i="1"/>
  <c r="N760" i="1" s="1"/>
  <c r="M764" i="1"/>
  <c r="N764" i="1" s="1"/>
  <c r="M768" i="1"/>
  <c r="N768" i="1" s="1"/>
  <c r="M772" i="1"/>
  <c r="N772" i="1" s="1"/>
  <c r="M776" i="1"/>
  <c r="N776" i="1" s="1"/>
  <c r="M780" i="1"/>
  <c r="N780" i="1" s="1"/>
  <c r="M784" i="1"/>
  <c r="N784" i="1" s="1"/>
  <c r="M788" i="1"/>
  <c r="N788" i="1" s="1"/>
  <c r="M792" i="1"/>
  <c r="N792" i="1" s="1"/>
  <c r="M796" i="1"/>
  <c r="N796" i="1" s="1"/>
  <c r="M800" i="1"/>
  <c r="N800" i="1" s="1"/>
  <c r="M804" i="1"/>
  <c r="N804" i="1" s="1"/>
  <c r="M808" i="1"/>
  <c r="N808" i="1" s="1"/>
  <c r="M812" i="1"/>
  <c r="N812" i="1" s="1"/>
  <c r="M816" i="1"/>
  <c r="N816" i="1" s="1"/>
  <c r="M820" i="1"/>
  <c r="N820" i="1" s="1"/>
  <c r="M824" i="1"/>
  <c r="N824" i="1" s="1"/>
  <c r="M828" i="1"/>
  <c r="N828" i="1" s="1"/>
  <c r="M832" i="1"/>
  <c r="N832" i="1" s="1"/>
  <c r="M836" i="1"/>
  <c r="N836" i="1" s="1"/>
  <c r="M840" i="1"/>
  <c r="N840" i="1" s="1"/>
  <c r="M844" i="1"/>
  <c r="N844" i="1" s="1"/>
  <c r="M848" i="1"/>
  <c r="N848" i="1" s="1"/>
  <c r="M852" i="1"/>
  <c r="N852" i="1" s="1"/>
  <c r="M856" i="1"/>
  <c r="N856" i="1" s="1"/>
  <c r="M860" i="1"/>
  <c r="N860" i="1" s="1"/>
  <c r="M864" i="1"/>
  <c r="N864" i="1" s="1"/>
  <c r="M868" i="1"/>
  <c r="N868" i="1" s="1"/>
  <c r="M872" i="1"/>
  <c r="N872" i="1" s="1"/>
  <c r="M876" i="1"/>
  <c r="N876" i="1" s="1"/>
  <c r="M880" i="1"/>
  <c r="N880" i="1" s="1"/>
  <c r="M884" i="1"/>
  <c r="N884" i="1" s="1"/>
  <c r="M888" i="1"/>
  <c r="N888" i="1" s="1"/>
  <c r="M892" i="1"/>
  <c r="N892" i="1" s="1"/>
  <c r="M509" i="1"/>
  <c r="N509" i="1" s="1"/>
  <c r="M513" i="1"/>
  <c r="N513" i="1" s="1"/>
  <c r="M517" i="1"/>
  <c r="N517" i="1" s="1"/>
  <c r="M521" i="1"/>
  <c r="N521" i="1" s="1"/>
  <c r="M525" i="1"/>
  <c r="N525" i="1" s="1"/>
  <c r="M529" i="1"/>
  <c r="N529" i="1" s="1"/>
  <c r="M533" i="1"/>
  <c r="N533" i="1" s="1"/>
  <c r="M537" i="1"/>
  <c r="N537" i="1" s="1"/>
  <c r="M541" i="1"/>
  <c r="N541" i="1" s="1"/>
  <c r="M545" i="1"/>
  <c r="N545" i="1" s="1"/>
  <c r="M549" i="1"/>
  <c r="N549" i="1" s="1"/>
  <c r="M553" i="1"/>
  <c r="N553" i="1" s="1"/>
  <c r="M557" i="1"/>
  <c r="N557" i="1" s="1"/>
  <c r="M561" i="1"/>
  <c r="N561" i="1" s="1"/>
  <c r="M565" i="1"/>
  <c r="N565" i="1" s="1"/>
  <c r="M569" i="1"/>
  <c r="N569" i="1" s="1"/>
  <c r="M573" i="1"/>
  <c r="N573" i="1" s="1"/>
  <c r="M577" i="1"/>
  <c r="N577" i="1" s="1"/>
  <c r="M581" i="1"/>
  <c r="N581" i="1" s="1"/>
  <c r="M585" i="1"/>
  <c r="N585" i="1" s="1"/>
  <c r="M589" i="1"/>
  <c r="N589" i="1" s="1"/>
  <c r="M593" i="1"/>
  <c r="N593" i="1" s="1"/>
  <c r="M597" i="1"/>
  <c r="N597" i="1" s="1"/>
  <c r="M601" i="1"/>
  <c r="N601" i="1" s="1"/>
  <c r="M605" i="1"/>
  <c r="N605" i="1" s="1"/>
  <c r="M609" i="1"/>
  <c r="N609" i="1" s="1"/>
  <c r="M613" i="1"/>
  <c r="N613" i="1" s="1"/>
  <c r="M617" i="1"/>
  <c r="N617" i="1" s="1"/>
  <c r="M621" i="1"/>
  <c r="N621" i="1" s="1"/>
  <c r="M625" i="1"/>
  <c r="N625" i="1" s="1"/>
  <c r="M629" i="1"/>
  <c r="N629" i="1" s="1"/>
  <c r="M633" i="1"/>
  <c r="N633" i="1" s="1"/>
  <c r="M637" i="1"/>
  <c r="N637" i="1" s="1"/>
  <c r="M641" i="1"/>
  <c r="N641" i="1" s="1"/>
  <c r="M645" i="1"/>
  <c r="N645" i="1" s="1"/>
  <c r="M649" i="1"/>
  <c r="N649" i="1" s="1"/>
  <c r="M653" i="1"/>
  <c r="N653" i="1" s="1"/>
  <c r="M657" i="1"/>
  <c r="N657" i="1" s="1"/>
  <c r="M661" i="1"/>
  <c r="N661" i="1" s="1"/>
  <c r="M665" i="1"/>
  <c r="N665" i="1" s="1"/>
  <c r="M669" i="1"/>
  <c r="N669" i="1" s="1"/>
  <c r="M673" i="1"/>
  <c r="N673" i="1" s="1"/>
  <c r="M677" i="1"/>
  <c r="N677" i="1" s="1"/>
  <c r="M681" i="1"/>
  <c r="N681" i="1" s="1"/>
  <c r="M685" i="1"/>
  <c r="N685" i="1" s="1"/>
  <c r="M689" i="1"/>
  <c r="N689" i="1" s="1"/>
  <c r="M693" i="1"/>
  <c r="N693" i="1" s="1"/>
  <c r="M697" i="1"/>
  <c r="N697" i="1" s="1"/>
  <c r="M701" i="1"/>
  <c r="N701" i="1" s="1"/>
  <c r="M705" i="1"/>
  <c r="N705" i="1" s="1"/>
  <c r="M709" i="1"/>
  <c r="N709" i="1" s="1"/>
  <c r="M713" i="1"/>
  <c r="N713" i="1" s="1"/>
  <c r="M717" i="1"/>
  <c r="N717" i="1" s="1"/>
  <c r="M721" i="1"/>
  <c r="N721" i="1" s="1"/>
  <c r="M725" i="1"/>
  <c r="N725" i="1" s="1"/>
  <c r="M729" i="1"/>
  <c r="N729" i="1" s="1"/>
  <c r="M733" i="1"/>
  <c r="N733" i="1" s="1"/>
  <c r="M737" i="1"/>
  <c r="N737" i="1" s="1"/>
  <c r="M741" i="1"/>
  <c r="N741" i="1" s="1"/>
  <c r="M745" i="1"/>
  <c r="N745" i="1" s="1"/>
  <c r="M749" i="1"/>
  <c r="N749" i="1" s="1"/>
  <c r="M753" i="1"/>
  <c r="N753" i="1" s="1"/>
  <c r="M757" i="1"/>
  <c r="N757" i="1" s="1"/>
  <c r="M761" i="1"/>
  <c r="N761" i="1" s="1"/>
  <c r="M765" i="1"/>
  <c r="N765" i="1" s="1"/>
  <c r="M769" i="1"/>
  <c r="N769" i="1" s="1"/>
  <c r="M773" i="1"/>
  <c r="N773" i="1" s="1"/>
  <c r="M777" i="1"/>
  <c r="N777" i="1" s="1"/>
  <c r="M781" i="1"/>
  <c r="N781" i="1" s="1"/>
  <c r="M785" i="1"/>
  <c r="N785" i="1" s="1"/>
  <c r="M789" i="1"/>
  <c r="N789" i="1" s="1"/>
  <c r="M793" i="1"/>
  <c r="N793" i="1" s="1"/>
  <c r="M797" i="1"/>
  <c r="N797" i="1" s="1"/>
  <c r="M801" i="1"/>
  <c r="N801" i="1" s="1"/>
  <c r="M805" i="1"/>
  <c r="N805" i="1" s="1"/>
  <c r="M809" i="1"/>
  <c r="N809" i="1" s="1"/>
  <c r="M813" i="1"/>
  <c r="N813" i="1" s="1"/>
  <c r="M817" i="1"/>
  <c r="N817" i="1" s="1"/>
  <c r="M821" i="1"/>
  <c r="N821" i="1" s="1"/>
  <c r="M825" i="1"/>
  <c r="N825" i="1" s="1"/>
  <c r="M829" i="1"/>
  <c r="N829" i="1" s="1"/>
  <c r="M833" i="1"/>
  <c r="N833" i="1" s="1"/>
  <c r="M837" i="1"/>
  <c r="N837" i="1" s="1"/>
  <c r="M841" i="1"/>
  <c r="N841" i="1" s="1"/>
  <c r="M845" i="1"/>
  <c r="N845" i="1" s="1"/>
  <c r="M849" i="1"/>
  <c r="N849" i="1" s="1"/>
  <c r="M853" i="1"/>
  <c r="N853" i="1" s="1"/>
  <c r="M857" i="1"/>
  <c r="N857" i="1" s="1"/>
  <c r="M861" i="1"/>
  <c r="N861" i="1" s="1"/>
  <c r="M865" i="1"/>
  <c r="N865" i="1" s="1"/>
  <c r="M869" i="1"/>
  <c r="N869" i="1" s="1"/>
  <c r="M873" i="1"/>
  <c r="N873" i="1" s="1"/>
  <c r="M877" i="1"/>
  <c r="N877" i="1" s="1"/>
  <c r="M881" i="1"/>
  <c r="N881" i="1" s="1"/>
  <c r="M885" i="1"/>
  <c r="N885" i="1" s="1"/>
  <c r="M889" i="1"/>
  <c r="N889" i="1" s="1"/>
  <c r="M893" i="1"/>
  <c r="N893" i="1" s="1"/>
  <c r="M510" i="1"/>
  <c r="N510" i="1" s="1"/>
  <c r="M514" i="1"/>
  <c r="N514" i="1" s="1"/>
  <c r="M518" i="1"/>
  <c r="N518" i="1" s="1"/>
  <c r="M522" i="1"/>
  <c r="N522" i="1" s="1"/>
  <c r="M526" i="1"/>
  <c r="N526" i="1" s="1"/>
  <c r="M530" i="1"/>
  <c r="N530" i="1" s="1"/>
  <c r="M534" i="1"/>
  <c r="N534" i="1" s="1"/>
  <c r="M538" i="1"/>
  <c r="N538" i="1" s="1"/>
  <c r="M542" i="1"/>
  <c r="N542" i="1" s="1"/>
  <c r="M546" i="1"/>
  <c r="N546" i="1" s="1"/>
  <c r="M550" i="1"/>
  <c r="N550" i="1" s="1"/>
  <c r="M554" i="1"/>
  <c r="N554" i="1" s="1"/>
  <c r="M558" i="1"/>
  <c r="N558" i="1" s="1"/>
  <c r="M562" i="1"/>
  <c r="N562" i="1" s="1"/>
  <c r="M566" i="1"/>
  <c r="N566" i="1" s="1"/>
  <c r="M570" i="1"/>
  <c r="N570" i="1" s="1"/>
  <c r="M574" i="1"/>
  <c r="N574" i="1" s="1"/>
  <c r="M578" i="1"/>
  <c r="N578" i="1" s="1"/>
  <c r="M582" i="1"/>
  <c r="N582" i="1" s="1"/>
  <c r="M586" i="1"/>
  <c r="N586" i="1" s="1"/>
  <c r="M590" i="1"/>
  <c r="N590" i="1" s="1"/>
  <c r="M594" i="1"/>
  <c r="N594" i="1" s="1"/>
  <c r="M598" i="1"/>
  <c r="N598" i="1" s="1"/>
  <c r="M602" i="1"/>
  <c r="N602" i="1" s="1"/>
  <c r="M606" i="1"/>
  <c r="N606" i="1" s="1"/>
  <c r="M610" i="1"/>
  <c r="N610" i="1" s="1"/>
  <c r="M614" i="1"/>
  <c r="N614" i="1" s="1"/>
  <c r="M618" i="1"/>
  <c r="N618" i="1" s="1"/>
  <c r="M622" i="1"/>
  <c r="N622" i="1" s="1"/>
  <c r="M626" i="1"/>
  <c r="N626" i="1" s="1"/>
  <c r="M630" i="1"/>
  <c r="N630" i="1" s="1"/>
  <c r="M634" i="1"/>
  <c r="N634" i="1" s="1"/>
  <c r="M638" i="1"/>
  <c r="N638" i="1" s="1"/>
  <c r="M642" i="1"/>
  <c r="N642" i="1" s="1"/>
  <c r="M646" i="1"/>
  <c r="N646" i="1" s="1"/>
  <c r="M650" i="1"/>
  <c r="N650" i="1" s="1"/>
  <c r="M654" i="1"/>
  <c r="N654" i="1" s="1"/>
  <c r="M658" i="1"/>
  <c r="N658" i="1" s="1"/>
  <c r="M662" i="1"/>
  <c r="N662" i="1" s="1"/>
  <c r="M666" i="1"/>
  <c r="N666" i="1" s="1"/>
  <c r="M670" i="1"/>
  <c r="N670" i="1" s="1"/>
  <c r="M674" i="1"/>
  <c r="N674" i="1" s="1"/>
  <c r="M678" i="1"/>
  <c r="N678" i="1" s="1"/>
  <c r="M682" i="1"/>
  <c r="N682" i="1" s="1"/>
  <c r="M686" i="1"/>
  <c r="N686" i="1" s="1"/>
  <c r="M690" i="1"/>
  <c r="N690" i="1" s="1"/>
  <c r="M694" i="1"/>
  <c r="N694" i="1" s="1"/>
  <c r="M698" i="1"/>
  <c r="N698" i="1" s="1"/>
  <c r="M702" i="1"/>
  <c r="N702" i="1" s="1"/>
  <c r="M706" i="1"/>
  <c r="N706" i="1" s="1"/>
  <c r="M996" i="1"/>
  <c r="N996" i="1" s="1"/>
  <c r="M980" i="1"/>
  <c r="N980" i="1" s="1"/>
  <c r="M964" i="1"/>
  <c r="N964" i="1" s="1"/>
  <c r="M948" i="1"/>
  <c r="N948" i="1" s="1"/>
  <c r="M932" i="1"/>
  <c r="N932" i="1" s="1"/>
  <c r="M1108" i="1"/>
  <c r="N1108" i="1" s="1"/>
  <c r="M1076" i="1"/>
  <c r="N1076" i="1" s="1"/>
  <c r="M1044" i="1"/>
  <c r="N1044" i="1" s="1"/>
  <c r="M1553" i="1"/>
  <c r="N1553" i="1" s="1"/>
  <c r="M1549" i="1"/>
  <c r="N1549" i="1" s="1"/>
  <c r="M1545" i="1"/>
  <c r="N1545" i="1" s="1"/>
  <c r="M1541" i="1"/>
  <c r="N1541" i="1" s="1"/>
  <c r="M1537" i="1"/>
  <c r="N1537" i="1" s="1"/>
  <c r="M1533" i="1"/>
  <c r="N1533" i="1" s="1"/>
  <c r="M1529" i="1"/>
  <c r="N1529" i="1" s="1"/>
  <c r="M1525" i="1"/>
  <c r="N1525" i="1" s="1"/>
  <c r="M1521" i="1"/>
  <c r="N1521" i="1" s="1"/>
  <c r="M1517" i="1"/>
  <c r="N1517" i="1" s="1"/>
  <c r="M1513" i="1"/>
  <c r="N1513" i="1" s="1"/>
  <c r="M1509" i="1"/>
  <c r="N1509" i="1" s="1"/>
  <c r="M1505" i="1"/>
  <c r="N1505" i="1" s="1"/>
  <c r="M1501" i="1"/>
  <c r="N1501" i="1" s="1"/>
  <c r="M1497" i="1"/>
  <c r="N1497" i="1" s="1"/>
  <c r="M1493" i="1"/>
  <c r="N1493" i="1" s="1"/>
  <c r="M1489" i="1"/>
  <c r="N1489" i="1" s="1"/>
  <c r="M1485" i="1"/>
  <c r="N1485" i="1" s="1"/>
  <c r="M1481" i="1"/>
  <c r="N1481" i="1" s="1"/>
  <c r="M1477" i="1"/>
  <c r="N1477" i="1" s="1"/>
  <c r="M1473" i="1"/>
  <c r="N1473" i="1" s="1"/>
  <c r="M1469" i="1"/>
  <c r="N1469" i="1" s="1"/>
  <c r="M1465" i="1"/>
  <c r="N1465" i="1" s="1"/>
  <c r="M1461" i="1"/>
  <c r="N1461" i="1" s="1"/>
  <c r="M1457" i="1"/>
  <c r="N1457" i="1" s="1"/>
  <c r="M1453" i="1"/>
  <c r="N1453" i="1" s="1"/>
  <c r="M1449" i="1"/>
  <c r="N1449" i="1" s="1"/>
  <c r="M1445" i="1"/>
  <c r="N1445" i="1" s="1"/>
  <c r="M1441" i="1"/>
  <c r="N1441" i="1" s="1"/>
  <c r="M1437" i="1"/>
  <c r="N1437" i="1" s="1"/>
  <c r="M1433" i="1"/>
  <c r="N1433" i="1" s="1"/>
  <c r="M1429" i="1"/>
  <c r="N1429" i="1" s="1"/>
  <c r="M1425" i="1"/>
  <c r="N1425" i="1" s="1"/>
  <c r="M1421" i="1"/>
  <c r="N1421" i="1" s="1"/>
  <c r="M1417" i="1"/>
  <c r="N1417" i="1" s="1"/>
  <c r="M1413" i="1"/>
  <c r="N1413" i="1" s="1"/>
  <c r="M1409" i="1"/>
  <c r="N1409" i="1" s="1"/>
  <c r="M1405" i="1"/>
  <c r="N1405" i="1" s="1"/>
  <c r="M1401" i="1"/>
  <c r="N1401" i="1" s="1"/>
  <c r="M1397" i="1"/>
  <c r="N1397" i="1" s="1"/>
  <c r="M1393" i="1"/>
  <c r="N1393" i="1" s="1"/>
  <c r="M1389" i="1"/>
  <c r="N1389" i="1" s="1"/>
  <c r="M1385" i="1"/>
  <c r="N1385" i="1" s="1"/>
  <c r="M1381" i="1"/>
  <c r="N1381" i="1" s="1"/>
  <c r="M1377" i="1"/>
  <c r="N1377" i="1" s="1"/>
  <c r="M1373" i="1"/>
  <c r="N1373" i="1" s="1"/>
  <c r="M1369" i="1"/>
  <c r="N1369" i="1" s="1"/>
  <c r="M1364" i="1"/>
  <c r="N1364" i="1" s="1"/>
  <c r="M990" i="1"/>
  <c r="N990" i="1" s="1"/>
  <c r="M982" i="1"/>
  <c r="N982" i="1" s="1"/>
  <c r="M974" i="1"/>
  <c r="N974" i="1" s="1"/>
  <c r="M966" i="1"/>
  <c r="N966" i="1" s="1"/>
  <c r="M958" i="1"/>
  <c r="N958" i="1" s="1"/>
  <c r="M950" i="1"/>
  <c r="N950" i="1" s="1"/>
  <c r="M942" i="1"/>
  <c r="N942" i="1" s="1"/>
  <c r="M934" i="1"/>
  <c r="N934" i="1" s="1"/>
  <c r="M926" i="1"/>
  <c r="N926" i="1" s="1"/>
  <c r="M1112" i="1"/>
  <c r="N1112" i="1" s="1"/>
  <c r="M1096" i="1"/>
  <c r="N1096" i="1" s="1"/>
  <c r="M1080" i="1"/>
  <c r="N1080" i="1" s="1"/>
  <c r="M1064" i="1"/>
  <c r="N1064" i="1" s="1"/>
  <c r="M1048" i="1"/>
  <c r="N1048" i="1" s="1"/>
  <c r="M1032" i="1"/>
  <c r="N1032" i="1" s="1"/>
  <c r="M1007" i="1"/>
  <c r="N1007" i="1" s="1"/>
  <c r="M984" i="1"/>
  <c r="N984" i="1" s="1"/>
  <c r="M968" i="1"/>
  <c r="N968" i="1" s="1"/>
  <c r="M952" i="1"/>
  <c r="N952" i="1" s="1"/>
  <c r="M936" i="1"/>
  <c r="N936" i="1" s="1"/>
  <c r="M1116" i="1"/>
  <c r="N1116" i="1" s="1"/>
  <c r="M1084" i="1"/>
  <c r="N1084" i="1" s="1"/>
  <c r="M1052" i="1"/>
  <c r="N1052" i="1" s="1"/>
  <c r="M1552" i="1"/>
  <c r="N1552" i="1" s="1"/>
  <c r="M1546" i="1"/>
  <c r="N1546" i="1" s="1"/>
  <c r="M1538" i="1"/>
  <c r="N1538" i="1" s="1"/>
  <c r="M1530" i="1"/>
  <c r="N1530" i="1" s="1"/>
  <c r="M1522" i="1"/>
  <c r="N1522" i="1" s="1"/>
  <c r="M1514" i="1"/>
  <c r="N1514" i="1" s="1"/>
  <c r="M1506" i="1"/>
  <c r="N1506" i="1" s="1"/>
  <c r="M1498" i="1"/>
  <c r="N1498" i="1" s="1"/>
  <c r="M1490" i="1"/>
  <c r="N1490" i="1" s="1"/>
  <c r="M1482" i="1"/>
  <c r="N1482" i="1" s="1"/>
  <c r="M1474" i="1"/>
  <c r="N1474" i="1" s="1"/>
  <c r="M1466" i="1"/>
  <c r="N1466" i="1" s="1"/>
  <c r="M1458" i="1"/>
  <c r="N1458" i="1" s="1"/>
  <c r="M1450" i="1"/>
  <c r="N1450" i="1" s="1"/>
  <c r="M1442" i="1"/>
  <c r="N1442" i="1" s="1"/>
  <c r="M1434" i="1"/>
  <c r="N1434" i="1" s="1"/>
  <c r="M1426" i="1"/>
  <c r="N1426" i="1" s="1"/>
  <c r="M1418" i="1"/>
  <c r="N1418" i="1" s="1"/>
  <c r="M1410" i="1"/>
  <c r="N1410" i="1" s="1"/>
  <c r="M1402" i="1"/>
  <c r="N1402" i="1" s="1"/>
  <c r="M1394" i="1"/>
  <c r="N1394" i="1" s="1"/>
  <c r="M1386" i="1"/>
  <c r="N1386" i="1" s="1"/>
  <c r="M1378" i="1"/>
  <c r="N1378" i="1" s="1"/>
  <c r="M1370" i="1"/>
  <c r="N1370" i="1" s="1"/>
  <c r="M1363" i="1"/>
  <c r="N1363" i="1" s="1"/>
  <c r="M1359" i="1"/>
  <c r="N1359" i="1" s="1"/>
  <c r="M1355" i="1"/>
  <c r="N1355" i="1" s="1"/>
  <c r="M1351" i="1"/>
  <c r="N1351" i="1" s="1"/>
  <c r="M1347" i="1"/>
  <c r="N1347" i="1" s="1"/>
  <c r="M1341" i="1"/>
  <c r="N1341" i="1" s="1"/>
  <c r="M1333" i="1"/>
  <c r="N1333" i="1" s="1"/>
  <c r="M1325" i="1"/>
  <c r="N1325" i="1" s="1"/>
  <c r="M1317" i="1"/>
  <c r="N1317" i="1" s="1"/>
  <c r="M1308" i="1"/>
  <c r="N1308" i="1" s="1"/>
  <c r="M1300" i="1"/>
  <c r="N1300" i="1" s="1"/>
  <c r="M1292" i="1"/>
  <c r="N1292" i="1" s="1"/>
  <c r="M1284" i="1"/>
  <c r="N1284" i="1" s="1"/>
  <c r="M1276" i="1"/>
  <c r="N1276" i="1" s="1"/>
  <c r="M1268" i="1"/>
  <c r="N1268" i="1" s="1"/>
  <c r="M1260" i="1"/>
  <c r="N1260" i="1" s="1"/>
  <c r="M1252" i="1"/>
  <c r="N1252" i="1" s="1"/>
  <c r="M1244" i="1"/>
  <c r="N1244" i="1" s="1"/>
  <c r="M1236" i="1"/>
  <c r="N1236" i="1" s="1"/>
  <c r="M1228" i="1"/>
  <c r="N1228" i="1" s="1"/>
  <c r="M1220" i="1"/>
  <c r="N1220" i="1" s="1"/>
  <c r="M6" i="1"/>
  <c r="N6" i="1" s="1"/>
  <c r="M8" i="1"/>
  <c r="N8" i="1" s="1"/>
  <c r="M12" i="1"/>
  <c r="N12" i="1" s="1"/>
  <c r="M16" i="1"/>
  <c r="N16" i="1" s="1"/>
  <c r="M20" i="1"/>
  <c r="N20" i="1" s="1"/>
  <c r="M24" i="1"/>
  <c r="N24" i="1" s="1"/>
  <c r="M28" i="1"/>
  <c r="N28" i="1" s="1"/>
  <c r="M32" i="1"/>
  <c r="N32" i="1" s="1"/>
  <c r="M36" i="1"/>
  <c r="N36" i="1" s="1"/>
  <c r="M40" i="1"/>
  <c r="N40" i="1" s="1"/>
  <c r="M44" i="1"/>
  <c r="N44" i="1" s="1"/>
  <c r="M48" i="1"/>
  <c r="N48" i="1" s="1"/>
  <c r="M52" i="1"/>
  <c r="N52" i="1" s="1"/>
  <c r="M56" i="1"/>
  <c r="N56" i="1" s="1"/>
  <c r="M60" i="1"/>
  <c r="N60" i="1" s="1"/>
  <c r="M64" i="1"/>
  <c r="N64" i="1" s="1"/>
  <c r="M68" i="1"/>
  <c r="N68" i="1" s="1"/>
  <c r="M72" i="1"/>
  <c r="N72" i="1" s="1"/>
  <c r="M76" i="1"/>
  <c r="N76" i="1" s="1"/>
  <c r="M80" i="1"/>
  <c r="N80" i="1" s="1"/>
  <c r="M84" i="1"/>
  <c r="N84" i="1" s="1"/>
  <c r="M88" i="1"/>
  <c r="N88" i="1" s="1"/>
  <c r="M7" i="1"/>
  <c r="N7" i="1" s="1"/>
  <c r="M11" i="1"/>
  <c r="N11" i="1" s="1"/>
  <c r="M15" i="1"/>
  <c r="N15" i="1" s="1"/>
  <c r="M19" i="1"/>
  <c r="N19" i="1" s="1"/>
  <c r="M23" i="1"/>
  <c r="N23" i="1" s="1"/>
  <c r="M27" i="1"/>
  <c r="N27" i="1" s="1"/>
  <c r="M31" i="1"/>
  <c r="N31" i="1" s="1"/>
  <c r="M35" i="1"/>
  <c r="N35" i="1" s="1"/>
  <c r="M39" i="1"/>
  <c r="N39" i="1" s="1"/>
  <c r="M43" i="1"/>
  <c r="N43" i="1" s="1"/>
  <c r="M47" i="1"/>
  <c r="N47" i="1" s="1"/>
  <c r="M51" i="1"/>
  <c r="N51" i="1" s="1"/>
  <c r="M55" i="1"/>
  <c r="N55" i="1" s="1"/>
  <c r="M59" i="1"/>
  <c r="N59" i="1" s="1"/>
  <c r="M63" i="1"/>
  <c r="N63" i="1" s="1"/>
  <c r="M67" i="1"/>
  <c r="N67" i="1" s="1"/>
  <c r="M71" i="1"/>
  <c r="N71" i="1" s="1"/>
  <c r="M75" i="1"/>
  <c r="N75" i="1" s="1"/>
  <c r="M79" i="1"/>
  <c r="N79" i="1" s="1"/>
  <c r="M83" i="1"/>
  <c r="N83" i="1" s="1"/>
  <c r="M87" i="1"/>
  <c r="N87" i="1" s="1"/>
  <c r="M91" i="1"/>
  <c r="N91" i="1" s="1"/>
  <c r="M10" i="1"/>
  <c r="N10" i="1" s="1"/>
  <c r="M14" i="1"/>
  <c r="N14" i="1" s="1"/>
  <c r="M18" i="1"/>
  <c r="N18" i="1" s="1"/>
  <c r="M22" i="1"/>
  <c r="N22" i="1" s="1"/>
  <c r="M26" i="1"/>
  <c r="N26" i="1" s="1"/>
  <c r="M30" i="1"/>
  <c r="N30" i="1" s="1"/>
  <c r="M34" i="1"/>
  <c r="N34" i="1" s="1"/>
  <c r="M38" i="1"/>
  <c r="N38" i="1" s="1"/>
  <c r="M42" i="1"/>
  <c r="N42" i="1" s="1"/>
  <c r="M46" i="1"/>
  <c r="N46" i="1" s="1"/>
  <c r="M50" i="1"/>
  <c r="N50" i="1" s="1"/>
  <c r="M54" i="1"/>
  <c r="N54" i="1" s="1"/>
  <c r="M58" i="1"/>
  <c r="N58" i="1" s="1"/>
  <c r="M62" i="1"/>
  <c r="N62" i="1" s="1"/>
  <c r="M66" i="1"/>
  <c r="N66" i="1" s="1"/>
  <c r="M70" i="1"/>
  <c r="N70" i="1" s="1"/>
  <c r="M74" i="1"/>
  <c r="N74" i="1" s="1"/>
  <c r="M78" i="1"/>
  <c r="N78" i="1" s="1"/>
  <c r="M82" i="1"/>
  <c r="N82" i="1" s="1"/>
  <c r="M86" i="1"/>
  <c r="N86" i="1" s="1"/>
  <c r="M90" i="1"/>
  <c r="N90" i="1" s="1"/>
  <c r="M9" i="1"/>
  <c r="N9" i="1" s="1"/>
  <c r="M13" i="1"/>
  <c r="N13" i="1" s="1"/>
  <c r="M17" i="1"/>
  <c r="N17" i="1" s="1"/>
  <c r="M21" i="1"/>
  <c r="N21" i="1" s="1"/>
  <c r="M25" i="1"/>
  <c r="N25" i="1" s="1"/>
  <c r="M29" i="1"/>
  <c r="N29" i="1" s="1"/>
  <c r="M33" i="1"/>
  <c r="N33" i="1" s="1"/>
  <c r="M37" i="1"/>
  <c r="N37" i="1" s="1"/>
  <c r="M41" i="1"/>
  <c r="N41" i="1" s="1"/>
  <c r="M45" i="1"/>
  <c r="N45" i="1" s="1"/>
  <c r="M49" i="1"/>
  <c r="N49" i="1" s="1"/>
  <c r="M53" i="1"/>
  <c r="N53" i="1" s="1"/>
  <c r="M57" i="1"/>
  <c r="N57" i="1" s="1"/>
  <c r="M61" i="1"/>
  <c r="N61" i="1" s="1"/>
  <c r="M65" i="1"/>
  <c r="N65" i="1" s="1"/>
  <c r="M69" i="1"/>
  <c r="N69" i="1" s="1"/>
  <c r="M73" i="1"/>
  <c r="N73" i="1" s="1"/>
  <c r="M77" i="1"/>
  <c r="N77" i="1" s="1"/>
  <c r="M81" i="1"/>
  <c r="N81" i="1" s="1"/>
  <c r="M85" i="1"/>
  <c r="N85" i="1" s="1"/>
  <c r="M89" i="1"/>
  <c r="N89" i="1" s="1"/>
  <c r="M1000" i="1"/>
  <c r="N1000" i="1" s="1"/>
  <c r="M1004" i="1"/>
  <c r="N1004" i="1" s="1"/>
  <c r="M1008" i="1"/>
  <c r="N1008" i="1" s="1"/>
  <c r="M1012" i="1"/>
  <c r="N1012" i="1" s="1"/>
  <c r="M1016" i="1"/>
  <c r="N1016" i="1" s="1"/>
  <c r="M1020" i="1"/>
  <c r="N1020" i="1" s="1"/>
  <c r="M1024" i="1"/>
  <c r="N1024" i="1" s="1"/>
  <c r="M1001" i="1"/>
  <c r="N1001" i="1" s="1"/>
  <c r="M1009" i="1"/>
  <c r="N1009" i="1" s="1"/>
  <c r="M1017" i="1"/>
  <c r="N1017" i="1" s="1"/>
  <c r="M1025" i="1"/>
  <c r="N1025" i="1" s="1"/>
  <c r="M1029" i="1"/>
  <c r="N1029" i="1" s="1"/>
  <c r="M1033" i="1"/>
  <c r="N1033" i="1" s="1"/>
  <c r="M1037" i="1"/>
  <c r="N1037" i="1" s="1"/>
  <c r="M1041" i="1"/>
  <c r="N1041" i="1" s="1"/>
  <c r="M1045" i="1"/>
  <c r="N1045" i="1" s="1"/>
  <c r="M1049" i="1"/>
  <c r="N1049" i="1" s="1"/>
  <c r="M1053" i="1"/>
  <c r="N1053" i="1" s="1"/>
  <c r="M1057" i="1"/>
  <c r="N1057" i="1" s="1"/>
  <c r="M1061" i="1"/>
  <c r="N1061" i="1" s="1"/>
  <c r="M1065" i="1"/>
  <c r="N1065" i="1" s="1"/>
  <c r="M1069" i="1"/>
  <c r="N1069" i="1" s="1"/>
  <c r="M1073" i="1"/>
  <c r="N1073" i="1" s="1"/>
  <c r="M1077" i="1"/>
  <c r="N1077" i="1" s="1"/>
  <c r="M1081" i="1"/>
  <c r="N1081" i="1" s="1"/>
  <c r="M1085" i="1"/>
  <c r="N1085" i="1" s="1"/>
  <c r="M1089" i="1"/>
  <c r="N1089" i="1" s="1"/>
  <c r="M1093" i="1"/>
  <c r="N1093" i="1" s="1"/>
  <c r="M1097" i="1"/>
  <c r="N1097" i="1" s="1"/>
  <c r="M1101" i="1"/>
  <c r="N1101" i="1" s="1"/>
  <c r="M1105" i="1"/>
  <c r="N1105" i="1" s="1"/>
  <c r="M1109" i="1"/>
  <c r="N1109" i="1" s="1"/>
  <c r="M1113" i="1"/>
  <c r="N1113" i="1" s="1"/>
  <c r="M1117" i="1"/>
  <c r="N1117" i="1" s="1"/>
  <c r="M1011" i="1"/>
  <c r="N1011" i="1" s="1"/>
  <c r="M1026" i="1"/>
  <c r="N1026" i="1" s="1"/>
  <c r="M1034" i="1"/>
  <c r="N1034" i="1" s="1"/>
  <c r="M1042" i="1"/>
  <c r="N1042" i="1" s="1"/>
  <c r="M1050" i="1"/>
  <c r="N1050" i="1" s="1"/>
  <c r="M1058" i="1"/>
  <c r="N1058" i="1" s="1"/>
  <c r="M1066" i="1"/>
  <c r="N1066" i="1" s="1"/>
  <c r="M1074" i="1"/>
  <c r="N1074" i="1" s="1"/>
  <c r="M1082" i="1"/>
  <c r="N1082" i="1" s="1"/>
  <c r="M1090" i="1"/>
  <c r="N1090" i="1" s="1"/>
  <c r="M1098" i="1"/>
  <c r="N1098" i="1" s="1"/>
  <c r="M1106" i="1"/>
  <c r="N1106" i="1" s="1"/>
  <c r="M1114" i="1"/>
  <c r="N1114" i="1" s="1"/>
  <c r="M998" i="1"/>
  <c r="N998" i="1" s="1"/>
  <c r="M1002" i="1"/>
  <c r="N1002" i="1" s="1"/>
  <c r="M1006" i="1"/>
  <c r="N1006" i="1" s="1"/>
  <c r="M1010" i="1"/>
  <c r="N1010" i="1" s="1"/>
  <c r="M1014" i="1"/>
  <c r="N1014" i="1" s="1"/>
  <c r="M1018" i="1"/>
  <c r="N1018" i="1" s="1"/>
  <c r="M1022" i="1"/>
  <c r="N1022" i="1" s="1"/>
  <c r="M1005" i="1"/>
  <c r="N1005" i="1" s="1"/>
  <c r="M1013" i="1"/>
  <c r="N1013" i="1" s="1"/>
  <c r="M1021" i="1"/>
  <c r="N1021" i="1" s="1"/>
  <c r="M1027" i="1"/>
  <c r="N1027" i="1" s="1"/>
  <c r="M1031" i="1"/>
  <c r="N1031" i="1" s="1"/>
  <c r="M1035" i="1"/>
  <c r="N1035" i="1" s="1"/>
  <c r="M1039" i="1"/>
  <c r="N1039" i="1" s="1"/>
  <c r="M1043" i="1"/>
  <c r="N1043" i="1" s="1"/>
  <c r="M1047" i="1"/>
  <c r="N1047" i="1" s="1"/>
  <c r="M1051" i="1"/>
  <c r="N1051" i="1" s="1"/>
  <c r="M1055" i="1"/>
  <c r="N1055" i="1" s="1"/>
  <c r="M1059" i="1"/>
  <c r="N1059" i="1" s="1"/>
  <c r="M1063" i="1"/>
  <c r="N1063" i="1" s="1"/>
  <c r="M1067" i="1"/>
  <c r="N1067" i="1" s="1"/>
  <c r="M1071" i="1"/>
  <c r="N1071" i="1" s="1"/>
  <c r="M1075" i="1"/>
  <c r="N1075" i="1" s="1"/>
  <c r="M1079" i="1"/>
  <c r="N1079" i="1" s="1"/>
  <c r="M1083" i="1"/>
  <c r="N1083" i="1" s="1"/>
  <c r="M1087" i="1"/>
  <c r="N1087" i="1" s="1"/>
  <c r="M1091" i="1"/>
  <c r="N1091" i="1" s="1"/>
  <c r="M1095" i="1"/>
  <c r="N1095" i="1" s="1"/>
  <c r="M1099" i="1"/>
  <c r="N1099" i="1" s="1"/>
  <c r="M1103" i="1"/>
  <c r="N1103" i="1" s="1"/>
  <c r="M1107" i="1"/>
  <c r="N1107" i="1" s="1"/>
  <c r="M1111" i="1"/>
  <c r="N1111" i="1" s="1"/>
  <c r="M1115" i="1"/>
  <c r="N1115" i="1" s="1"/>
  <c r="M1003" i="1"/>
  <c r="N1003" i="1" s="1"/>
  <c r="M1019" i="1"/>
  <c r="N1019" i="1" s="1"/>
  <c r="M1030" i="1"/>
  <c r="N1030" i="1" s="1"/>
  <c r="M1038" i="1"/>
  <c r="N1038" i="1" s="1"/>
  <c r="M1046" i="1"/>
  <c r="N1046" i="1" s="1"/>
  <c r="M1054" i="1"/>
  <c r="N1054" i="1" s="1"/>
  <c r="M1062" i="1"/>
  <c r="N1062" i="1" s="1"/>
  <c r="M1070" i="1"/>
  <c r="N1070" i="1" s="1"/>
  <c r="M1078" i="1"/>
  <c r="N1078" i="1" s="1"/>
  <c r="M1086" i="1"/>
  <c r="N1086" i="1" s="1"/>
  <c r="M1094" i="1"/>
  <c r="N1094" i="1" s="1"/>
  <c r="M1102" i="1"/>
  <c r="N1102" i="1" s="1"/>
  <c r="M1110" i="1"/>
  <c r="N1110" i="1" s="1"/>
  <c r="M1118" i="1"/>
  <c r="N1118" i="1" s="1"/>
  <c r="M1554" i="1"/>
  <c r="N1554" i="1" s="1"/>
  <c r="M1556" i="1"/>
  <c r="N1556" i="1" s="1"/>
  <c r="M1558" i="1"/>
  <c r="N1558" i="1" s="1"/>
  <c r="M1560" i="1"/>
  <c r="N1560" i="1" s="1"/>
  <c r="M1555" i="1"/>
  <c r="N1555" i="1" s="1"/>
  <c r="M1557" i="1"/>
  <c r="N1557" i="1" s="1"/>
  <c r="M1559" i="1"/>
  <c r="N1559" i="1" s="1"/>
  <c r="M1561" i="1"/>
  <c r="N1561" i="1" s="1"/>
  <c r="M1836" i="1"/>
  <c r="N1836" i="1" s="1"/>
  <c r="M1839" i="1"/>
  <c r="N1839" i="1" s="1"/>
  <c r="M1843" i="1"/>
  <c r="N1843" i="1" s="1"/>
  <c r="M1847" i="1"/>
  <c r="N1847" i="1" s="1"/>
  <c r="M1835" i="1"/>
  <c r="N1835" i="1" s="1"/>
  <c r="M1840" i="1"/>
  <c r="N1840" i="1" s="1"/>
  <c r="M1844" i="1"/>
  <c r="N1844" i="1" s="1"/>
  <c r="M1848" i="1"/>
  <c r="N1848" i="1" s="1"/>
  <c r="M1837" i="1"/>
  <c r="N1837" i="1" s="1"/>
  <c r="M1845" i="1"/>
  <c r="N1845" i="1" s="1"/>
  <c r="M1838" i="1"/>
  <c r="N1838" i="1" s="1"/>
  <c r="M1846" i="1"/>
  <c r="N1846" i="1" s="1"/>
  <c r="M1834" i="1"/>
  <c r="N1834" i="1" s="1"/>
  <c r="M1841" i="1"/>
  <c r="N1841" i="1" s="1"/>
  <c r="M1833" i="1"/>
  <c r="N1833" i="1" s="1"/>
  <c r="M1842" i="1"/>
  <c r="N1842" i="1" s="1"/>
  <c r="M2045" i="1"/>
  <c r="N2045" i="1" s="1"/>
  <c r="M2049" i="1"/>
  <c r="N2049" i="1" s="1"/>
  <c r="M2036" i="1"/>
  <c r="N2036" i="1" s="1"/>
  <c r="M2038" i="1"/>
  <c r="N2038" i="1" s="1"/>
  <c r="M2040" i="1"/>
  <c r="N2040" i="1" s="1"/>
  <c r="M2043" i="1"/>
  <c r="N2043" i="1" s="1"/>
  <c r="M2046" i="1"/>
  <c r="N2046" i="1" s="1"/>
  <c r="M2041" i="1"/>
  <c r="N2041" i="1" s="1"/>
  <c r="M2047" i="1"/>
  <c r="N2047" i="1" s="1"/>
  <c r="M2037" i="1"/>
  <c r="N2037" i="1" s="1"/>
  <c r="M2039" i="1"/>
  <c r="N2039" i="1" s="1"/>
  <c r="M2042" i="1"/>
  <c r="N2042" i="1" s="1"/>
  <c r="M2044" i="1"/>
  <c r="N2044" i="1" s="1"/>
  <c r="M2048" i="1"/>
  <c r="N2048" i="1" s="1"/>
  <c r="M489" i="1"/>
  <c r="N489" i="1" s="1"/>
  <c r="M495" i="1"/>
  <c r="N495" i="1" s="1"/>
  <c r="M491" i="1"/>
  <c r="N491" i="1" s="1"/>
  <c r="M493" i="1"/>
  <c r="N493" i="1" s="1"/>
  <c r="M391" i="1"/>
  <c r="N391" i="1" s="1"/>
  <c r="M395" i="1"/>
  <c r="N395" i="1" s="1"/>
  <c r="M399" i="1"/>
  <c r="N399" i="1" s="1"/>
  <c r="M403" i="1"/>
  <c r="N403" i="1" s="1"/>
  <c r="M407" i="1"/>
  <c r="N407" i="1" s="1"/>
  <c r="M411" i="1"/>
  <c r="N411" i="1" s="1"/>
  <c r="M415" i="1"/>
  <c r="N415" i="1" s="1"/>
  <c r="M419" i="1"/>
  <c r="N419" i="1" s="1"/>
  <c r="M423" i="1"/>
  <c r="N423" i="1" s="1"/>
  <c r="M427" i="1"/>
  <c r="N427" i="1" s="1"/>
  <c r="M431" i="1"/>
  <c r="N431" i="1" s="1"/>
  <c r="M435" i="1"/>
  <c r="N435" i="1" s="1"/>
  <c r="M439" i="1"/>
  <c r="N439" i="1" s="1"/>
  <c r="M443" i="1"/>
  <c r="N443" i="1" s="1"/>
  <c r="M447" i="1"/>
  <c r="N447" i="1" s="1"/>
  <c r="M451" i="1"/>
  <c r="N451" i="1" s="1"/>
  <c r="M455" i="1"/>
  <c r="N455" i="1" s="1"/>
  <c r="M459" i="1"/>
  <c r="N459" i="1" s="1"/>
  <c r="M463" i="1"/>
  <c r="N463" i="1" s="1"/>
  <c r="M467" i="1"/>
  <c r="N467" i="1" s="1"/>
  <c r="M471" i="1"/>
  <c r="N471" i="1" s="1"/>
  <c r="M475" i="1"/>
  <c r="N475" i="1" s="1"/>
  <c r="M479" i="1"/>
  <c r="N479" i="1" s="1"/>
  <c r="M483" i="1"/>
  <c r="N483" i="1" s="1"/>
  <c r="M487" i="1"/>
  <c r="N487" i="1" s="1"/>
  <c r="M388" i="1"/>
  <c r="N388" i="1" s="1"/>
  <c r="M392" i="1"/>
  <c r="N392" i="1" s="1"/>
  <c r="M396" i="1"/>
  <c r="N396" i="1" s="1"/>
  <c r="M400" i="1"/>
  <c r="N400" i="1" s="1"/>
  <c r="M404" i="1"/>
  <c r="N404" i="1" s="1"/>
  <c r="M408" i="1"/>
  <c r="N408" i="1" s="1"/>
  <c r="M412" i="1"/>
  <c r="N412" i="1" s="1"/>
  <c r="M416" i="1"/>
  <c r="N416" i="1" s="1"/>
  <c r="M420" i="1"/>
  <c r="N420" i="1" s="1"/>
  <c r="M424" i="1"/>
  <c r="N424" i="1" s="1"/>
  <c r="M428" i="1"/>
  <c r="N428" i="1" s="1"/>
  <c r="M432" i="1"/>
  <c r="N432" i="1" s="1"/>
  <c r="M436" i="1"/>
  <c r="N436" i="1" s="1"/>
  <c r="M440" i="1"/>
  <c r="N440" i="1" s="1"/>
  <c r="M444" i="1"/>
  <c r="N444" i="1" s="1"/>
  <c r="M448" i="1"/>
  <c r="N448" i="1" s="1"/>
  <c r="M452" i="1"/>
  <c r="N452" i="1" s="1"/>
  <c r="M456" i="1"/>
  <c r="N456" i="1" s="1"/>
  <c r="M460" i="1"/>
  <c r="N460" i="1" s="1"/>
  <c r="M464" i="1"/>
  <c r="N464" i="1" s="1"/>
  <c r="M468" i="1"/>
  <c r="N468" i="1" s="1"/>
  <c r="M472" i="1"/>
  <c r="N472" i="1" s="1"/>
  <c r="M476" i="1"/>
  <c r="N476" i="1" s="1"/>
  <c r="M480" i="1"/>
  <c r="N480" i="1" s="1"/>
  <c r="M484" i="1"/>
  <c r="N484" i="1" s="1"/>
  <c r="M492" i="1"/>
  <c r="N492" i="1" s="1"/>
  <c r="M488" i="1"/>
  <c r="N488" i="1" s="1"/>
  <c r="M389" i="1"/>
  <c r="N389" i="1" s="1"/>
  <c r="M397" i="1"/>
  <c r="N397" i="1" s="1"/>
  <c r="M405" i="1"/>
  <c r="N405" i="1" s="1"/>
  <c r="M413" i="1"/>
  <c r="N413" i="1" s="1"/>
  <c r="M421" i="1"/>
  <c r="N421" i="1" s="1"/>
  <c r="M429" i="1"/>
  <c r="N429" i="1" s="1"/>
  <c r="M437" i="1"/>
  <c r="N437" i="1" s="1"/>
  <c r="M445" i="1"/>
  <c r="N445" i="1" s="1"/>
  <c r="M453" i="1"/>
  <c r="N453" i="1" s="1"/>
  <c r="M461" i="1"/>
  <c r="N461" i="1" s="1"/>
  <c r="M469" i="1"/>
  <c r="N469" i="1" s="1"/>
  <c r="M477" i="1"/>
  <c r="N477" i="1" s="1"/>
  <c r="M485" i="1"/>
  <c r="N485" i="1" s="1"/>
  <c r="M394" i="1"/>
  <c r="N394" i="1" s="1"/>
  <c r="M402" i="1"/>
  <c r="N402" i="1" s="1"/>
  <c r="M410" i="1"/>
  <c r="N410" i="1" s="1"/>
  <c r="M418" i="1"/>
  <c r="N418" i="1" s="1"/>
  <c r="M426" i="1"/>
  <c r="N426" i="1" s="1"/>
  <c r="M434" i="1"/>
  <c r="N434" i="1" s="1"/>
  <c r="M442" i="1"/>
  <c r="N442" i="1" s="1"/>
  <c r="M450" i="1"/>
  <c r="N450" i="1" s="1"/>
  <c r="M458" i="1"/>
  <c r="N458" i="1" s="1"/>
  <c r="M466" i="1"/>
  <c r="N466" i="1" s="1"/>
  <c r="M474" i="1"/>
  <c r="N474" i="1" s="1"/>
  <c r="M482" i="1"/>
  <c r="N482" i="1" s="1"/>
  <c r="M490" i="1"/>
  <c r="N490" i="1" s="1"/>
  <c r="M393" i="1"/>
  <c r="N393" i="1" s="1"/>
  <c r="M401" i="1"/>
  <c r="N401" i="1" s="1"/>
  <c r="M409" i="1"/>
  <c r="N409" i="1" s="1"/>
  <c r="M417" i="1"/>
  <c r="N417" i="1" s="1"/>
  <c r="M425" i="1"/>
  <c r="N425" i="1" s="1"/>
  <c r="M433" i="1"/>
  <c r="N433" i="1" s="1"/>
  <c r="M441" i="1"/>
  <c r="N441" i="1" s="1"/>
  <c r="M449" i="1"/>
  <c r="N449" i="1" s="1"/>
  <c r="M457" i="1"/>
  <c r="N457" i="1" s="1"/>
  <c r="M465" i="1"/>
  <c r="N465" i="1" s="1"/>
  <c r="M473" i="1"/>
  <c r="N473" i="1" s="1"/>
  <c r="M481" i="1"/>
  <c r="N481" i="1" s="1"/>
  <c r="M390" i="1"/>
  <c r="N390" i="1" s="1"/>
  <c r="M398" i="1"/>
  <c r="N398" i="1" s="1"/>
  <c r="M406" i="1"/>
  <c r="N406" i="1" s="1"/>
  <c r="M414" i="1"/>
  <c r="N414" i="1" s="1"/>
  <c r="M422" i="1"/>
  <c r="N422" i="1" s="1"/>
  <c r="M430" i="1"/>
  <c r="N430" i="1" s="1"/>
  <c r="M438" i="1"/>
  <c r="N438" i="1" s="1"/>
  <c r="M446" i="1"/>
  <c r="N446" i="1" s="1"/>
  <c r="M454" i="1"/>
  <c r="N454" i="1" s="1"/>
  <c r="M462" i="1"/>
  <c r="N462" i="1" s="1"/>
  <c r="M470" i="1"/>
  <c r="N470" i="1" s="1"/>
  <c r="M478" i="1"/>
  <c r="N478" i="1" s="1"/>
  <c r="M486" i="1"/>
  <c r="N486" i="1" s="1"/>
  <c r="M494" i="1"/>
  <c r="N494" i="1" s="1"/>
  <c r="M507" i="1"/>
  <c r="N507" i="1" s="1"/>
  <c r="M503" i="1"/>
  <c r="N503" i="1" s="1"/>
  <c r="M499" i="1"/>
  <c r="N499" i="1" s="1"/>
  <c r="M505" i="1"/>
  <c r="N505" i="1" s="1"/>
  <c r="M501" i="1"/>
  <c r="N501" i="1" s="1"/>
  <c r="M497" i="1"/>
  <c r="N497" i="1" s="1"/>
  <c r="M508" i="1"/>
  <c r="N508" i="1" s="1"/>
  <c r="M504" i="1"/>
  <c r="N504" i="1" s="1"/>
  <c r="M500" i="1"/>
  <c r="N500" i="1" s="1"/>
  <c r="M496" i="1"/>
  <c r="N496" i="1" s="1"/>
  <c r="M506" i="1"/>
  <c r="N506" i="1" s="1"/>
  <c r="M498" i="1"/>
  <c r="N498" i="1" s="1"/>
  <c r="M502" i="1"/>
  <c r="N502" i="1" s="1"/>
  <c r="M1562" i="1"/>
  <c r="N1562" i="1" s="1"/>
  <c r="M1564" i="1"/>
  <c r="N1564" i="1" s="1"/>
  <c r="M1563" i="1"/>
  <c r="N1563" i="1" s="1"/>
  <c r="M1565" i="1"/>
  <c r="N1565" i="1" s="1"/>
  <c r="M271" i="1"/>
  <c r="N271" i="1" s="1"/>
  <c r="M275" i="1"/>
  <c r="N275" i="1" s="1"/>
  <c r="M279" i="1"/>
  <c r="N279" i="1" s="1"/>
  <c r="M283" i="1"/>
  <c r="N283" i="1" s="1"/>
  <c r="M287" i="1"/>
  <c r="N287" i="1" s="1"/>
  <c r="M291" i="1"/>
  <c r="N291" i="1" s="1"/>
  <c r="M295" i="1"/>
  <c r="N295" i="1" s="1"/>
  <c r="M299" i="1"/>
  <c r="N299" i="1" s="1"/>
  <c r="M303" i="1"/>
  <c r="N303" i="1" s="1"/>
  <c r="M307" i="1"/>
  <c r="N307" i="1" s="1"/>
  <c r="M311" i="1"/>
  <c r="N311" i="1" s="1"/>
  <c r="M315" i="1"/>
  <c r="N315" i="1" s="1"/>
  <c r="M319" i="1"/>
  <c r="N319" i="1" s="1"/>
  <c r="M323" i="1"/>
  <c r="N323" i="1" s="1"/>
  <c r="M327" i="1"/>
  <c r="N327" i="1" s="1"/>
  <c r="M331" i="1"/>
  <c r="N331" i="1" s="1"/>
  <c r="M335" i="1"/>
  <c r="N335" i="1" s="1"/>
  <c r="M339" i="1"/>
  <c r="N339" i="1" s="1"/>
  <c r="M343" i="1"/>
  <c r="N343" i="1" s="1"/>
  <c r="M347" i="1"/>
  <c r="N347" i="1" s="1"/>
  <c r="M351" i="1"/>
  <c r="N351" i="1" s="1"/>
  <c r="M355" i="1"/>
  <c r="N355" i="1" s="1"/>
  <c r="M359" i="1"/>
  <c r="N359" i="1" s="1"/>
  <c r="M363" i="1"/>
  <c r="N363" i="1" s="1"/>
  <c r="M272" i="1"/>
  <c r="N272" i="1" s="1"/>
  <c r="M276" i="1"/>
  <c r="N276" i="1" s="1"/>
  <c r="M280" i="1"/>
  <c r="N280" i="1" s="1"/>
  <c r="M284" i="1"/>
  <c r="N284" i="1" s="1"/>
  <c r="M288" i="1"/>
  <c r="N288" i="1" s="1"/>
  <c r="M292" i="1"/>
  <c r="N292" i="1" s="1"/>
  <c r="M296" i="1"/>
  <c r="N296" i="1" s="1"/>
  <c r="M300" i="1"/>
  <c r="N300" i="1" s="1"/>
  <c r="M304" i="1"/>
  <c r="N304" i="1" s="1"/>
  <c r="M308" i="1"/>
  <c r="N308" i="1" s="1"/>
  <c r="M312" i="1"/>
  <c r="N312" i="1" s="1"/>
  <c r="M316" i="1"/>
  <c r="N316" i="1" s="1"/>
  <c r="M320" i="1"/>
  <c r="N320" i="1" s="1"/>
  <c r="M324" i="1"/>
  <c r="N324" i="1" s="1"/>
  <c r="M328" i="1"/>
  <c r="N328" i="1" s="1"/>
  <c r="M332" i="1"/>
  <c r="N332" i="1" s="1"/>
  <c r="M336" i="1"/>
  <c r="N336" i="1" s="1"/>
  <c r="M340" i="1"/>
  <c r="N340" i="1" s="1"/>
  <c r="M344" i="1"/>
  <c r="N344" i="1" s="1"/>
  <c r="M348" i="1"/>
  <c r="N348" i="1" s="1"/>
  <c r="M352" i="1"/>
  <c r="N352" i="1" s="1"/>
  <c r="M356" i="1"/>
  <c r="N356" i="1" s="1"/>
  <c r="M360" i="1"/>
  <c r="N360" i="1" s="1"/>
  <c r="M364" i="1"/>
  <c r="N364" i="1" s="1"/>
  <c r="M273" i="1"/>
  <c r="N273" i="1" s="1"/>
  <c r="M277" i="1"/>
  <c r="N277" i="1" s="1"/>
  <c r="M281" i="1"/>
  <c r="N281" i="1" s="1"/>
  <c r="M285" i="1"/>
  <c r="N285" i="1" s="1"/>
  <c r="M289" i="1"/>
  <c r="N289" i="1" s="1"/>
  <c r="M293" i="1"/>
  <c r="N293" i="1" s="1"/>
  <c r="M297" i="1"/>
  <c r="N297" i="1" s="1"/>
  <c r="M301" i="1"/>
  <c r="N301" i="1" s="1"/>
  <c r="M305" i="1"/>
  <c r="N305" i="1" s="1"/>
  <c r="M309" i="1"/>
  <c r="N309" i="1" s="1"/>
  <c r="M313" i="1"/>
  <c r="N313" i="1" s="1"/>
  <c r="M317" i="1"/>
  <c r="N317" i="1" s="1"/>
  <c r="M321" i="1"/>
  <c r="N321" i="1" s="1"/>
  <c r="M325" i="1"/>
  <c r="N325" i="1" s="1"/>
  <c r="M329" i="1"/>
  <c r="N329" i="1" s="1"/>
  <c r="M333" i="1"/>
  <c r="N333" i="1" s="1"/>
  <c r="M341" i="1"/>
  <c r="N341" i="1" s="1"/>
  <c r="M349" i="1"/>
  <c r="N349" i="1" s="1"/>
  <c r="M357" i="1"/>
  <c r="N357" i="1" s="1"/>
  <c r="M274" i="1"/>
  <c r="N274" i="1" s="1"/>
  <c r="M282" i="1"/>
  <c r="N282" i="1" s="1"/>
  <c r="M290" i="1"/>
  <c r="N290" i="1" s="1"/>
  <c r="M298" i="1"/>
  <c r="N298" i="1" s="1"/>
  <c r="M306" i="1"/>
  <c r="N306" i="1" s="1"/>
  <c r="M314" i="1"/>
  <c r="N314" i="1" s="1"/>
  <c r="M322" i="1"/>
  <c r="N322" i="1" s="1"/>
  <c r="M330" i="1"/>
  <c r="N330" i="1" s="1"/>
  <c r="M338" i="1"/>
  <c r="N338" i="1" s="1"/>
  <c r="M346" i="1"/>
  <c r="N346" i="1" s="1"/>
  <c r="M354" i="1"/>
  <c r="N354" i="1" s="1"/>
  <c r="M362" i="1"/>
  <c r="N362" i="1" s="1"/>
  <c r="M337" i="1"/>
  <c r="N337" i="1" s="1"/>
  <c r="M345" i="1"/>
  <c r="N345" i="1" s="1"/>
  <c r="M353" i="1"/>
  <c r="N353" i="1" s="1"/>
  <c r="M361" i="1"/>
  <c r="N361" i="1" s="1"/>
  <c r="M278" i="1"/>
  <c r="N278" i="1" s="1"/>
  <c r="M286" i="1"/>
  <c r="N286" i="1" s="1"/>
  <c r="M294" i="1"/>
  <c r="N294" i="1" s="1"/>
  <c r="M302" i="1"/>
  <c r="N302" i="1" s="1"/>
  <c r="M310" i="1"/>
  <c r="N310" i="1" s="1"/>
  <c r="M318" i="1"/>
  <c r="N318" i="1" s="1"/>
  <c r="M326" i="1"/>
  <c r="N326" i="1" s="1"/>
  <c r="M334" i="1"/>
  <c r="N334" i="1" s="1"/>
  <c r="M342" i="1"/>
  <c r="N342" i="1" s="1"/>
  <c r="M350" i="1"/>
  <c r="N350" i="1" s="1"/>
  <c r="M358" i="1"/>
  <c r="N358" i="1" s="1"/>
  <c r="M726" i="1"/>
  <c r="N726" i="1" s="1"/>
  <c r="M730" i="1"/>
  <c r="N730" i="1" s="1"/>
  <c r="M734" i="1"/>
  <c r="N734" i="1" s="1"/>
  <c r="M738" i="1"/>
  <c r="N738" i="1" s="1"/>
  <c r="M742" i="1"/>
  <c r="N742" i="1" s="1"/>
  <c r="M746" i="1"/>
  <c r="N746" i="1" s="1"/>
  <c r="M750" i="1"/>
  <c r="N750" i="1" s="1"/>
  <c r="M754" i="1"/>
  <c r="N754" i="1" s="1"/>
  <c r="M758" i="1"/>
  <c r="N758" i="1" s="1"/>
  <c r="M762" i="1"/>
  <c r="N762" i="1" s="1"/>
  <c r="M766" i="1"/>
  <c r="N766" i="1" s="1"/>
  <c r="M770" i="1"/>
  <c r="N770" i="1" s="1"/>
  <c r="M774" i="1"/>
  <c r="N774" i="1" s="1"/>
  <c r="M778" i="1"/>
  <c r="N778" i="1" s="1"/>
  <c r="M782" i="1"/>
  <c r="N782" i="1" s="1"/>
  <c r="M786" i="1"/>
  <c r="N786" i="1" s="1"/>
  <c r="M790" i="1"/>
  <c r="N790" i="1" s="1"/>
  <c r="M794" i="1"/>
  <c r="N794" i="1" s="1"/>
  <c r="M798" i="1"/>
  <c r="N798" i="1" s="1"/>
  <c r="M802" i="1"/>
  <c r="N802" i="1" s="1"/>
  <c r="M806" i="1"/>
  <c r="N806" i="1" s="1"/>
  <c r="M810" i="1"/>
  <c r="N810" i="1" s="1"/>
  <c r="M814" i="1"/>
  <c r="N814" i="1" s="1"/>
  <c r="M818" i="1"/>
  <c r="N818" i="1" s="1"/>
  <c r="M822" i="1"/>
  <c r="N822" i="1" s="1"/>
  <c r="M826" i="1"/>
  <c r="N826" i="1" s="1"/>
  <c r="M830" i="1"/>
  <c r="N830" i="1" s="1"/>
  <c r="M834" i="1"/>
  <c r="N834" i="1" s="1"/>
  <c r="M838" i="1"/>
  <c r="N838" i="1" s="1"/>
  <c r="M842" i="1"/>
  <c r="N842" i="1" s="1"/>
  <c r="M846" i="1"/>
  <c r="N846" i="1" s="1"/>
  <c r="M850" i="1"/>
  <c r="N850" i="1" s="1"/>
  <c r="M854" i="1"/>
  <c r="N854" i="1" s="1"/>
  <c r="M858" i="1"/>
  <c r="N858" i="1" s="1"/>
  <c r="M862" i="1"/>
  <c r="N862" i="1" s="1"/>
  <c r="M866" i="1"/>
  <c r="N866" i="1" s="1"/>
  <c r="M870" i="1"/>
  <c r="N870" i="1" s="1"/>
  <c r="M874" i="1"/>
  <c r="N874" i="1" s="1"/>
  <c r="M878" i="1"/>
  <c r="N878" i="1" s="1"/>
  <c r="M882" i="1"/>
  <c r="N882" i="1" s="1"/>
  <c r="M886" i="1"/>
  <c r="N886" i="1" s="1"/>
  <c r="M890" i="1"/>
  <c r="N890" i="1" s="1"/>
  <c r="M894" i="1"/>
  <c r="N894" i="1" s="1"/>
  <c r="M511" i="1"/>
  <c r="N511" i="1" s="1"/>
  <c r="M515" i="1"/>
  <c r="N515" i="1" s="1"/>
  <c r="M519" i="1"/>
  <c r="N519" i="1" s="1"/>
  <c r="M523" i="1"/>
  <c r="N523" i="1" s="1"/>
  <c r="M527" i="1"/>
  <c r="N527" i="1" s="1"/>
  <c r="M531" i="1"/>
  <c r="N531" i="1" s="1"/>
  <c r="M535" i="1"/>
  <c r="N535" i="1" s="1"/>
  <c r="M539" i="1"/>
  <c r="N539" i="1" s="1"/>
  <c r="M543" i="1"/>
  <c r="N543" i="1" s="1"/>
  <c r="M547" i="1"/>
  <c r="N547" i="1" s="1"/>
  <c r="M551" i="1"/>
  <c r="N551" i="1" s="1"/>
  <c r="M555" i="1"/>
  <c r="N555" i="1" s="1"/>
  <c r="M559" i="1"/>
  <c r="N559" i="1" s="1"/>
  <c r="M563" i="1"/>
  <c r="N563" i="1" s="1"/>
  <c r="M567" i="1"/>
  <c r="N567" i="1" s="1"/>
  <c r="M571" i="1"/>
  <c r="N571" i="1" s="1"/>
  <c r="M575" i="1"/>
  <c r="N575" i="1" s="1"/>
  <c r="M579" i="1"/>
  <c r="N579" i="1" s="1"/>
  <c r="M583" i="1"/>
  <c r="N583" i="1" s="1"/>
  <c r="M587" i="1"/>
  <c r="N587" i="1" s="1"/>
  <c r="M591" i="1"/>
  <c r="N591" i="1" s="1"/>
  <c r="M595" i="1"/>
  <c r="N595" i="1" s="1"/>
  <c r="M599" i="1"/>
  <c r="N599" i="1" s="1"/>
  <c r="M603" i="1"/>
  <c r="N603" i="1" s="1"/>
  <c r="M607" i="1"/>
  <c r="N607" i="1" s="1"/>
  <c r="M611" i="1"/>
  <c r="N611" i="1" s="1"/>
  <c r="M615" i="1"/>
  <c r="N615" i="1" s="1"/>
  <c r="M619" i="1"/>
  <c r="N619" i="1" s="1"/>
  <c r="M623" i="1"/>
  <c r="N623" i="1" s="1"/>
  <c r="M627" i="1"/>
  <c r="N627" i="1" s="1"/>
  <c r="M631" i="1"/>
  <c r="N631" i="1" s="1"/>
  <c r="M635" i="1"/>
  <c r="N635" i="1" s="1"/>
  <c r="M639" i="1"/>
  <c r="N639" i="1" s="1"/>
  <c r="M643" i="1"/>
  <c r="N643" i="1" s="1"/>
  <c r="M647" i="1"/>
  <c r="N647" i="1" s="1"/>
  <c r="M651" i="1"/>
  <c r="N651" i="1" s="1"/>
  <c r="M655" i="1"/>
  <c r="N655" i="1" s="1"/>
  <c r="M659" i="1"/>
  <c r="N659" i="1" s="1"/>
  <c r="M663" i="1"/>
  <c r="N663" i="1" s="1"/>
  <c r="M667" i="1"/>
  <c r="N667" i="1" s="1"/>
  <c r="M671" i="1"/>
  <c r="N671" i="1" s="1"/>
  <c r="M675" i="1"/>
  <c r="N675" i="1" s="1"/>
  <c r="M679" i="1"/>
  <c r="N679" i="1" s="1"/>
  <c r="M683" i="1"/>
  <c r="N683" i="1" s="1"/>
  <c r="M687" i="1"/>
  <c r="N687" i="1" s="1"/>
  <c r="M691" i="1"/>
  <c r="N691" i="1" s="1"/>
  <c r="M695" i="1"/>
  <c r="N695" i="1" s="1"/>
  <c r="M699" i="1"/>
  <c r="N699" i="1" s="1"/>
  <c r="M703" i="1"/>
  <c r="N703" i="1" s="1"/>
  <c r="M707" i="1"/>
  <c r="N707" i="1" s="1"/>
  <c r="M711" i="1"/>
  <c r="N711" i="1" s="1"/>
  <c r="M715" i="1"/>
  <c r="N715" i="1" s="1"/>
  <c r="M719" i="1"/>
  <c r="N719" i="1" s="1"/>
  <c r="M723" i="1"/>
  <c r="N723" i="1" s="1"/>
  <c r="M727" i="1"/>
  <c r="N727" i="1" s="1"/>
  <c r="M731" i="1"/>
  <c r="N731" i="1" s="1"/>
  <c r="M735" i="1"/>
  <c r="N735" i="1" s="1"/>
  <c r="M739" i="1"/>
  <c r="N739" i="1" s="1"/>
  <c r="M743" i="1"/>
  <c r="N743" i="1" s="1"/>
  <c r="M747" i="1"/>
  <c r="N747" i="1" s="1"/>
  <c r="M751" i="1"/>
  <c r="N751" i="1" s="1"/>
  <c r="M755" i="1"/>
  <c r="N755" i="1" s="1"/>
  <c r="M759" i="1"/>
  <c r="N759" i="1" s="1"/>
  <c r="M763" i="1"/>
  <c r="N763" i="1" s="1"/>
  <c r="M767" i="1"/>
  <c r="N767" i="1" s="1"/>
  <c r="M771" i="1"/>
  <c r="N771" i="1" s="1"/>
  <c r="M775" i="1"/>
  <c r="N775" i="1" s="1"/>
  <c r="M779" i="1"/>
  <c r="N779" i="1" s="1"/>
  <c r="M783" i="1"/>
  <c r="N783" i="1" s="1"/>
  <c r="M787" i="1"/>
  <c r="N787" i="1" s="1"/>
  <c r="M791" i="1"/>
  <c r="N791" i="1" s="1"/>
  <c r="M795" i="1"/>
  <c r="N795" i="1" s="1"/>
  <c r="M799" i="1"/>
  <c r="N799" i="1" s="1"/>
  <c r="M803" i="1"/>
  <c r="N803" i="1" s="1"/>
  <c r="M807" i="1"/>
  <c r="N807" i="1" s="1"/>
  <c r="M811" i="1"/>
  <c r="N811" i="1" s="1"/>
  <c r="M815" i="1"/>
  <c r="N815" i="1" s="1"/>
  <c r="M819" i="1"/>
  <c r="N819" i="1" s="1"/>
  <c r="M823" i="1"/>
  <c r="N823" i="1" s="1"/>
  <c r="M827" i="1"/>
  <c r="N827" i="1" s="1"/>
  <c r="M831" i="1"/>
  <c r="N831" i="1" s="1"/>
  <c r="M835" i="1"/>
  <c r="N835" i="1" s="1"/>
  <c r="M839" i="1"/>
  <c r="N839" i="1" s="1"/>
  <c r="M843" i="1"/>
  <c r="N843" i="1" s="1"/>
  <c r="M847" i="1"/>
  <c r="N847" i="1" s="1"/>
  <c r="M851" i="1"/>
  <c r="N851" i="1" s="1"/>
  <c r="M855" i="1"/>
  <c r="N855" i="1" s="1"/>
  <c r="M859" i="1"/>
  <c r="N859" i="1" s="1"/>
  <c r="M863" i="1"/>
  <c r="N863" i="1" s="1"/>
  <c r="M867" i="1"/>
  <c r="N867" i="1" s="1"/>
  <c r="M871" i="1"/>
  <c r="N871" i="1" s="1"/>
  <c r="M875" i="1"/>
  <c r="N875" i="1" s="1"/>
  <c r="M879" i="1"/>
  <c r="N879" i="1" s="1"/>
  <c r="M883" i="1"/>
  <c r="N883" i="1" s="1"/>
  <c r="M887" i="1"/>
  <c r="N887" i="1" s="1"/>
  <c r="M891" i="1"/>
  <c r="N891" i="1" s="1"/>
  <c r="M512" i="1"/>
  <c r="N512" i="1" s="1"/>
  <c r="M516" i="1"/>
  <c r="N516" i="1" s="1"/>
  <c r="M520" i="1"/>
  <c r="N520" i="1" s="1"/>
  <c r="M524" i="1"/>
  <c r="N524" i="1" s="1"/>
  <c r="M528" i="1"/>
  <c r="N528" i="1" s="1"/>
  <c r="M532" i="1"/>
  <c r="N532" i="1" s="1"/>
  <c r="M536" i="1"/>
  <c r="N536" i="1" s="1"/>
  <c r="M540" i="1"/>
  <c r="N540" i="1" s="1"/>
  <c r="M544" i="1"/>
  <c r="N544" i="1" s="1"/>
  <c r="M548" i="1"/>
  <c r="N548" i="1" s="1"/>
  <c r="M552" i="1"/>
  <c r="N552" i="1" s="1"/>
  <c r="M556" i="1"/>
  <c r="N556" i="1" s="1"/>
  <c r="M560" i="1"/>
  <c r="N560" i="1" s="1"/>
  <c r="M564" i="1"/>
  <c r="N564" i="1" s="1"/>
  <c r="M568" i="1"/>
  <c r="N568" i="1" s="1"/>
  <c r="M572" i="1"/>
  <c r="N572" i="1" s="1"/>
  <c r="M576" i="1"/>
  <c r="N576" i="1" s="1"/>
  <c r="M580" i="1"/>
  <c r="N580" i="1" s="1"/>
  <c r="M584" i="1"/>
  <c r="N584" i="1" s="1"/>
  <c r="M588" i="1"/>
  <c r="N588" i="1" s="1"/>
  <c r="M592" i="1"/>
  <c r="N592" i="1" s="1"/>
  <c r="M596" i="1"/>
  <c r="N596" i="1" s="1"/>
  <c r="M600" i="1"/>
  <c r="N600" i="1" s="1"/>
  <c r="M604" i="1"/>
  <c r="N604" i="1" s="1"/>
  <c r="M608" i="1"/>
  <c r="N608" i="1" s="1"/>
  <c r="M612" i="1"/>
  <c r="N612" i="1" s="1"/>
  <c r="M616" i="1"/>
  <c r="N616" i="1" s="1"/>
  <c r="M620" i="1"/>
  <c r="N620" i="1" s="1"/>
  <c r="M624" i="1"/>
  <c r="N624" i="1" s="1"/>
  <c r="M628" i="1"/>
  <c r="N628" i="1" s="1"/>
  <c r="M632" i="1"/>
  <c r="N632" i="1" s="1"/>
  <c r="M636" i="1"/>
  <c r="N636" i="1" s="1"/>
  <c r="M640" i="1"/>
  <c r="N640" i="1" s="1"/>
  <c r="M644" i="1"/>
  <c r="N644" i="1" s="1"/>
  <c r="M648" i="1"/>
  <c r="N648" i="1" s="1"/>
  <c r="M652" i="1"/>
  <c r="N652" i="1" s="1"/>
  <c r="M656" i="1"/>
  <c r="N656" i="1" s="1"/>
  <c r="M660" i="1"/>
  <c r="N660" i="1" s="1"/>
  <c r="M664" i="1"/>
  <c r="N664" i="1" s="1"/>
  <c r="M668" i="1"/>
  <c r="N668" i="1" s="1"/>
  <c r="M672" i="1"/>
  <c r="N672" i="1" s="1"/>
  <c r="M676" i="1"/>
  <c r="N676" i="1" s="1"/>
  <c r="M680" i="1"/>
  <c r="N680" i="1" s="1"/>
  <c r="M684" i="1"/>
  <c r="N684" i="1" s="1"/>
  <c r="M688" i="1"/>
  <c r="N688" i="1" s="1"/>
  <c r="M692" i="1"/>
  <c r="N692" i="1" s="1"/>
  <c r="M696" i="1"/>
  <c r="N696" i="1" s="1"/>
  <c r="M700" i="1"/>
  <c r="N700" i="1" s="1"/>
  <c r="M704" i="1"/>
  <c r="N704" i="1" s="1"/>
  <c r="M988" i="1"/>
  <c r="N988" i="1" s="1"/>
  <c r="M972" i="1"/>
  <c r="N972" i="1" s="1"/>
  <c r="M956" i="1"/>
  <c r="N956" i="1" s="1"/>
  <c r="M940" i="1"/>
  <c r="N940" i="1" s="1"/>
  <c r="M928" i="1"/>
  <c r="N928" i="1" s="1"/>
  <c r="M1092" i="1"/>
  <c r="N1092" i="1" s="1"/>
  <c r="M1060" i="1"/>
  <c r="N1060" i="1" s="1"/>
  <c r="M1028" i="1"/>
  <c r="N1028" i="1" s="1"/>
  <c r="M1551" i="1"/>
  <c r="N1551" i="1" s="1"/>
  <c r="M1547" i="1"/>
  <c r="N1547" i="1" s="1"/>
  <c r="M1543" i="1"/>
  <c r="N1543" i="1" s="1"/>
  <c r="M1539" i="1"/>
  <c r="N1539" i="1" s="1"/>
  <c r="M1535" i="1"/>
  <c r="N1535" i="1" s="1"/>
  <c r="M1531" i="1"/>
  <c r="N1531" i="1" s="1"/>
  <c r="M1527" i="1"/>
  <c r="N1527" i="1" s="1"/>
  <c r="M1523" i="1"/>
  <c r="N1523" i="1" s="1"/>
  <c r="M1519" i="1"/>
  <c r="N1519" i="1" s="1"/>
  <c r="M1515" i="1"/>
  <c r="N1515" i="1" s="1"/>
  <c r="M1511" i="1"/>
  <c r="N1511" i="1" s="1"/>
  <c r="M1507" i="1"/>
  <c r="N1507" i="1" s="1"/>
  <c r="M1503" i="1"/>
  <c r="N1503" i="1" s="1"/>
  <c r="M1499" i="1"/>
  <c r="N1499" i="1" s="1"/>
  <c r="M1495" i="1"/>
  <c r="N1495" i="1" s="1"/>
  <c r="M1491" i="1"/>
  <c r="N1491" i="1" s="1"/>
  <c r="M1487" i="1"/>
  <c r="N1487" i="1" s="1"/>
  <c r="M1483" i="1"/>
  <c r="N1483" i="1" s="1"/>
  <c r="M1479" i="1"/>
  <c r="N1479" i="1" s="1"/>
  <c r="M1475" i="1"/>
  <c r="N1475" i="1" s="1"/>
  <c r="M1471" i="1"/>
  <c r="N1471" i="1" s="1"/>
  <c r="M1467" i="1"/>
  <c r="N1467" i="1" s="1"/>
  <c r="M1463" i="1"/>
  <c r="N1463" i="1" s="1"/>
  <c r="M1459" i="1"/>
  <c r="N1459" i="1" s="1"/>
  <c r="M1455" i="1"/>
  <c r="N1455" i="1" s="1"/>
  <c r="M1451" i="1"/>
  <c r="N1451" i="1" s="1"/>
  <c r="M1447" i="1"/>
  <c r="N1447" i="1" s="1"/>
  <c r="M1443" i="1"/>
  <c r="N1443" i="1" s="1"/>
  <c r="M1439" i="1"/>
  <c r="N1439" i="1" s="1"/>
  <c r="M1435" i="1"/>
  <c r="N1435" i="1" s="1"/>
  <c r="M1431" i="1"/>
  <c r="N1431" i="1" s="1"/>
  <c r="M1427" i="1"/>
  <c r="N1427" i="1" s="1"/>
  <c r="M1423" i="1"/>
  <c r="N1423" i="1" s="1"/>
  <c r="M1419" i="1"/>
  <c r="N1419" i="1" s="1"/>
  <c r="M1415" i="1"/>
  <c r="N1415" i="1" s="1"/>
  <c r="M1411" i="1"/>
  <c r="N1411" i="1" s="1"/>
  <c r="M1407" i="1"/>
  <c r="N1407" i="1" s="1"/>
  <c r="M1403" i="1"/>
  <c r="N1403" i="1" s="1"/>
  <c r="M1399" i="1"/>
  <c r="N1399" i="1" s="1"/>
  <c r="M1395" i="1"/>
  <c r="N1395" i="1" s="1"/>
  <c r="M1391" i="1"/>
  <c r="N1391" i="1" s="1"/>
  <c r="M1387" i="1"/>
  <c r="N1387" i="1" s="1"/>
  <c r="M1383" i="1"/>
  <c r="N1383" i="1" s="1"/>
  <c r="M1379" i="1"/>
  <c r="N1379" i="1" s="1"/>
  <c r="M1375" i="1"/>
  <c r="N1375" i="1" s="1"/>
  <c r="M1371" i="1"/>
  <c r="N1371" i="1" s="1"/>
  <c r="M1367" i="1"/>
  <c r="N1367" i="1" s="1"/>
  <c r="M994" i="1"/>
  <c r="N994" i="1" s="1"/>
  <c r="M986" i="1"/>
  <c r="N986" i="1" s="1"/>
  <c r="M978" i="1"/>
  <c r="N978" i="1" s="1"/>
  <c r="M970" i="1"/>
  <c r="N970" i="1" s="1"/>
  <c r="M962" i="1"/>
  <c r="N962" i="1" s="1"/>
  <c r="M954" i="1"/>
  <c r="N954" i="1" s="1"/>
  <c r="M946" i="1"/>
  <c r="N946" i="1" s="1"/>
  <c r="M938" i="1"/>
  <c r="N938" i="1" s="1"/>
  <c r="M930" i="1"/>
  <c r="N930" i="1" s="1"/>
  <c r="M920" i="1"/>
  <c r="N920" i="1" s="1"/>
  <c r="M1104" i="1"/>
  <c r="N1104" i="1" s="1"/>
  <c r="M1088" i="1"/>
  <c r="N1088" i="1" s="1"/>
  <c r="M1072" i="1"/>
  <c r="N1072" i="1" s="1"/>
  <c r="M1056" i="1"/>
  <c r="N1056" i="1" s="1"/>
  <c r="M1040" i="1"/>
  <c r="N1040" i="1" s="1"/>
  <c r="M1023" i="1"/>
  <c r="N1023" i="1" s="1"/>
  <c r="M992" i="1"/>
  <c r="N992" i="1" s="1"/>
  <c r="M976" i="1"/>
  <c r="N976" i="1" s="1"/>
  <c r="M960" i="1"/>
  <c r="N960" i="1" s="1"/>
  <c r="M944" i="1"/>
  <c r="N944" i="1" s="1"/>
  <c r="M924" i="1"/>
  <c r="N924" i="1" s="1"/>
  <c r="M1100" i="1"/>
  <c r="N1100" i="1" s="1"/>
  <c r="M1068" i="1"/>
  <c r="N1068" i="1" s="1"/>
  <c r="M1036" i="1"/>
  <c r="N1036" i="1" s="1"/>
  <c r="M999" i="1"/>
  <c r="N999" i="1" s="1"/>
  <c r="M1550" i="1"/>
  <c r="N1550" i="1" s="1"/>
  <c r="M1542" i="1"/>
  <c r="N1542" i="1" s="1"/>
  <c r="M1534" i="1"/>
  <c r="N1534" i="1" s="1"/>
  <c r="M1526" i="1"/>
  <c r="N1526" i="1" s="1"/>
  <c r="M1518" i="1"/>
  <c r="N1518" i="1" s="1"/>
  <c r="M1510" i="1"/>
  <c r="N1510" i="1" s="1"/>
  <c r="M1502" i="1"/>
  <c r="N1502" i="1" s="1"/>
  <c r="M1494" i="1"/>
  <c r="N1494" i="1" s="1"/>
  <c r="M1486" i="1"/>
  <c r="N1486" i="1" s="1"/>
  <c r="M1478" i="1"/>
  <c r="N1478" i="1" s="1"/>
  <c r="M1470" i="1"/>
  <c r="N1470" i="1" s="1"/>
  <c r="M1462" i="1"/>
  <c r="N1462" i="1" s="1"/>
  <c r="M1454" i="1"/>
  <c r="N1454" i="1" s="1"/>
  <c r="M1446" i="1"/>
  <c r="N1446" i="1" s="1"/>
  <c r="M1438" i="1"/>
  <c r="N1438" i="1" s="1"/>
  <c r="M1430" i="1"/>
  <c r="N1430" i="1" s="1"/>
  <c r="M1422" i="1"/>
  <c r="N1422" i="1" s="1"/>
  <c r="M1414" i="1"/>
  <c r="N1414" i="1" s="1"/>
  <c r="M1406" i="1"/>
  <c r="N1406" i="1" s="1"/>
  <c r="M1398" i="1"/>
  <c r="N1398" i="1" s="1"/>
  <c r="M1390" i="1"/>
  <c r="N1390" i="1" s="1"/>
  <c r="M1382" i="1"/>
  <c r="N1382" i="1" s="1"/>
  <c r="M1374" i="1"/>
  <c r="N1374" i="1" s="1"/>
  <c r="M1366" i="1"/>
  <c r="N1366" i="1" s="1"/>
  <c r="M1361" i="1"/>
  <c r="N1361" i="1" s="1"/>
  <c r="M1357" i="1"/>
  <c r="N1357" i="1" s="1"/>
  <c r="M1353" i="1"/>
  <c r="N1353" i="1" s="1"/>
  <c r="M1349" i="1"/>
  <c r="N1349" i="1" s="1"/>
  <c r="M1345" i="1"/>
  <c r="N1345" i="1" s="1"/>
  <c r="M1337" i="1"/>
  <c r="N1337" i="1" s="1"/>
  <c r="M1329" i="1"/>
  <c r="N1329" i="1" s="1"/>
  <c r="M1321" i="1"/>
  <c r="N1321" i="1" s="1"/>
  <c r="M1312" i="1"/>
  <c r="N1312" i="1" s="1"/>
  <c r="M1304" i="1"/>
  <c r="N1304" i="1" s="1"/>
  <c r="M1296" i="1"/>
  <c r="N1296" i="1" s="1"/>
  <c r="M1288" i="1"/>
  <c r="N1288" i="1" s="1"/>
  <c r="M1281" i="1"/>
  <c r="N1281" i="1" s="1"/>
  <c r="M1272" i="1"/>
  <c r="N1272" i="1" s="1"/>
  <c r="M1264" i="1"/>
  <c r="N1264" i="1" s="1"/>
  <c r="M1256" i="1"/>
  <c r="N1256" i="1" s="1"/>
  <c r="M1248" i="1"/>
  <c r="N1248" i="1" s="1"/>
  <c r="M1240" i="1"/>
  <c r="N1240" i="1" s="1"/>
  <c r="M1232" i="1"/>
  <c r="N1232" i="1" s="1"/>
  <c r="M1224" i="1"/>
  <c r="N1224" i="1" s="1"/>
  <c r="M1216" i="1"/>
  <c r="N1216" i="1" s="1"/>
  <c r="D17" i="8" l="1"/>
  <c r="I6" i="8"/>
  <c r="M5" i="8"/>
  <c r="J43" i="8"/>
  <c r="D37" i="8"/>
  <c r="J30" i="8"/>
  <c r="F24" i="8"/>
  <c r="G35" i="8"/>
  <c r="M28" i="8"/>
  <c r="I22" i="8"/>
  <c r="E16" i="8"/>
  <c r="K9" i="8"/>
  <c r="F20" i="8"/>
  <c r="H40" i="8"/>
  <c r="E43" i="8"/>
  <c r="L33" i="8"/>
  <c r="H27" i="8"/>
  <c r="I38" i="8"/>
  <c r="E32" i="8"/>
  <c r="K25" i="8"/>
  <c r="G19" i="8"/>
  <c r="M12" i="8"/>
  <c r="J39" i="8"/>
  <c r="H41" i="8"/>
  <c r="G7" i="8"/>
  <c r="L30" i="8"/>
  <c r="M25" i="8"/>
  <c r="M40" i="8"/>
  <c r="L13" i="8"/>
  <c r="J10" i="8"/>
  <c r="L38" i="8"/>
  <c r="H32" i="8"/>
  <c r="D26" i="8"/>
  <c r="E37" i="8"/>
  <c r="K30" i="8"/>
  <c r="G24" i="8"/>
  <c r="M17" i="8"/>
  <c r="I11" i="8"/>
  <c r="D22" i="8"/>
  <c r="L10" i="8"/>
  <c r="H18" i="8"/>
  <c r="M8" i="8"/>
  <c r="J22" i="8"/>
  <c r="D21" i="8"/>
  <c r="K22" i="8"/>
  <c r="E5" i="8"/>
  <c r="L5" i="8"/>
  <c r="D42" i="8"/>
  <c r="I41" i="8"/>
  <c r="J38" i="8"/>
  <c r="H35" i="8"/>
  <c r="F32" i="8"/>
  <c r="D29" i="8"/>
  <c r="L25" i="8"/>
  <c r="E40" i="8"/>
  <c r="M36" i="8"/>
  <c r="K33" i="8"/>
  <c r="I30" i="8"/>
  <c r="G27" i="8"/>
  <c r="E24" i="8"/>
  <c r="M20" i="8"/>
  <c r="K17" i="8"/>
  <c r="I14" i="8"/>
  <c r="G11" i="8"/>
  <c r="E8" i="8"/>
  <c r="L21" i="8"/>
  <c r="J18" i="8"/>
  <c r="H15" i="8"/>
  <c r="F12" i="8"/>
  <c r="J8" i="8"/>
  <c r="J35" i="8"/>
  <c r="F29" i="8"/>
  <c r="G40" i="8"/>
  <c r="M33" i="8"/>
  <c r="I27" i="8"/>
  <c r="E21" i="8"/>
  <c r="K14" i="8"/>
  <c r="G8" i="8"/>
  <c r="F17" i="8"/>
  <c r="I5" i="8"/>
  <c r="H5" i="8"/>
  <c r="H39" i="8"/>
  <c r="F41" i="8"/>
  <c r="L42" i="8"/>
  <c r="K40" i="8"/>
  <c r="G42" i="8"/>
  <c r="M43" i="8"/>
  <c r="L37" i="8"/>
  <c r="F36" i="8"/>
  <c r="J34" i="8"/>
  <c r="D33" i="8"/>
  <c r="H31" i="8"/>
  <c r="L29" i="8"/>
  <c r="F28" i="8"/>
  <c r="J26" i="8"/>
  <c r="D25" i="8"/>
  <c r="H23" i="8"/>
  <c r="G39" i="8"/>
  <c r="K37" i="8"/>
  <c r="E36" i="8"/>
  <c r="I34" i="8"/>
  <c r="M32" i="8"/>
  <c r="G31" i="8"/>
  <c r="K29" i="8"/>
  <c r="E28" i="8"/>
  <c r="I26" i="8"/>
  <c r="M24" i="8"/>
  <c r="G23" i="8"/>
  <c r="K21" i="8"/>
  <c r="E20" i="8"/>
  <c r="I18" i="8"/>
  <c r="M16" i="8"/>
  <c r="G15" i="8"/>
  <c r="K13" i="8"/>
  <c r="E12" i="8"/>
  <c r="I10" i="8"/>
  <c r="H19" i="8"/>
  <c r="L17" i="8"/>
  <c r="F16" i="8"/>
  <c r="J14" i="8"/>
  <c r="D13" i="8"/>
  <c r="H11" i="8"/>
  <c r="L9" i="8"/>
  <c r="D7" i="8"/>
  <c r="F37" i="8"/>
  <c r="D34" i="8"/>
  <c r="J27" i="8"/>
  <c r="H24" i="8"/>
  <c r="K38" i="8"/>
  <c r="I35" i="8"/>
  <c r="G32" i="8"/>
  <c r="E29" i="8"/>
  <c r="I19" i="8"/>
  <c r="G16" i="8"/>
  <c r="E13" i="8"/>
  <c r="M9" i="8"/>
  <c r="K6" i="8"/>
  <c r="H20" i="8"/>
  <c r="D14" i="8"/>
  <c r="J7" i="8"/>
  <c r="J13" i="8"/>
  <c r="L12" i="8"/>
  <c r="F11" i="8"/>
  <c r="H10" i="8"/>
  <c r="G43" i="8"/>
  <c r="K41" i="8"/>
  <c r="L43" i="8"/>
  <c r="F42" i="8"/>
  <c r="J40" i="8"/>
  <c r="L6" i="8"/>
  <c r="H8" i="8"/>
  <c r="D10" i="8"/>
  <c r="J11" i="8"/>
  <c r="F13" i="8"/>
  <c r="L14" i="8"/>
  <c r="H16" i="8"/>
  <c r="D18" i="8"/>
  <c r="J19" i="8"/>
  <c r="L20" i="8"/>
  <c r="J21" i="8"/>
  <c r="H22" i="8"/>
  <c r="G6" i="8"/>
  <c r="E7" i="8"/>
  <c r="M7" i="8"/>
  <c r="K8" i="8"/>
  <c r="I9" i="8"/>
  <c r="G10" i="8"/>
  <c r="E11" i="8"/>
  <c r="M11" i="8"/>
  <c r="K12" i="8"/>
  <c r="I13" i="8"/>
  <c r="G14" i="8"/>
  <c r="E15" i="8"/>
  <c r="M15" i="8"/>
  <c r="K16" i="8"/>
  <c r="I17" i="8"/>
  <c r="G18" i="8"/>
  <c r="E19" i="8"/>
  <c r="M19" i="8"/>
  <c r="K20" i="8"/>
  <c r="I21" i="8"/>
  <c r="G22" i="8"/>
  <c r="E23" i="8"/>
  <c r="M23" i="8"/>
  <c r="K24" i="8"/>
  <c r="I25" i="8"/>
  <c r="G26" i="8"/>
  <c r="E27" i="8"/>
  <c r="M27" i="8"/>
  <c r="K28" i="8"/>
  <c r="I29" i="8"/>
  <c r="G30" i="8"/>
  <c r="E31" i="8"/>
  <c r="M31" i="8"/>
  <c r="K32" i="8"/>
  <c r="I33" i="8"/>
  <c r="G34" i="8"/>
  <c r="E35" i="8"/>
  <c r="M35" i="8"/>
  <c r="K36" i="8"/>
  <c r="I37" i="8"/>
  <c r="G38" i="8"/>
  <c r="E39" i="8"/>
  <c r="M39" i="8"/>
  <c r="F23" i="8"/>
  <c r="D24" i="8"/>
  <c r="L24" i="8"/>
  <c r="J25" i="8"/>
  <c r="H26" i="8"/>
  <c r="F27" i="8"/>
  <c r="D28" i="8"/>
  <c r="L28" i="8"/>
  <c r="J29" i="8"/>
  <c r="H30" i="8"/>
  <c r="F31" i="8"/>
  <c r="D32" i="8"/>
  <c r="L32" i="8"/>
  <c r="J33" i="8"/>
  <c r="H34" i="8"/>
  <c r="F35" i="8"/>
  <c r="D36" i="8"/>
  <c r="L36" i="8"/>
  <c r="J37" i="8"/>
  <c r="H38" i="8"/>
  <c r="F39" i="8"/>
  <c r="J6" i="8"/>
  <c r="H7" i="8"/>
  <c r="F8" i="8"/>
  <c r="D9" i="8"/>
  <c r="D12" i="8"/>
  <c r="K43" i="8"/>
  <c r="G5" i="8"/>
  <c r="K5" i="8"/>
  <c r="F5" i="8"/>
  <c r="J5" i="8"/>
  <c r="D5" i="8"/>
  <c r="L39" i="8"/>
  <c r="L40" i="8"/>
  <c r="J41" i="8"/>
  <c r="H42" i="8"/>
  <c r="F43" i="8"/>
  <c r="F40" i="8"/>
  <c r="E41" i="8"/>
  <c r="M41" i="8"/>
  <c r="K42" i="8"/>
  <c r="I43" i="8"/>
  <c r="D39" i="8"/>
  <c r="F38" i="8"/>
  <c r="H37" i="8"/>
  <c r="J36" i="8"/>
  <c r="L35" i="8"/>
  <c r="D35" i="8"/>
  <c r="F34" i="8"/>
  <c r="H33" i="8"/>
  <c r="J32" i="8"/>
  <c r="L31" i="8"/>
  <c r="D31" i="8"/>
  <c r="F30" i="8"/>
  <c r="H29" i="8"/>
  <c r="J28" i="8"/>
  <c r="L27" i="8"/>
  <c r="D27" i="8"/>
  <c r="F26" i="8"/>
  <c r="H25" i="8"/>
  <c r="J24" i="8"/>
  <c r="L23" i="8"/>
  <c r="D23" i="8"/>
  <c r="K39" i="8"/>
  <c r="M38" i="8"/>
  <c r="E38" i="8"/>
  <c r="G37" i="8"/>
  <c r="I36" i="8"/>
  <c r="K35" i="8"/>
  <c r="M34" i="8"/>
  <c r="E34" i="8"/>
  <c r="G33" i="8"/>
  <c r="I32" i="8"/>
  <c r="K31" i="8"/>
  <c r="M30" i="8"/>
  <c r="E30" i="8"/>
  <c r="G29" i="8"/>
  <c r="I28" i="8"/>
  <c r="K27" i="8"/>
  <c r="M26" i="8"/>
  <c r="E26" i="8"/>
  <c r="G25" i="8"/>
  <c r="I24" i="8"/>
  <c r="K23" i="8"/>
  <c r="M22" i="8"/>
  <c r="E22" i="8"/>
  <c r="G21" i="8"/>
  <c r="I20" i="8"/>
  <c r="K19" i="8"/>
  <c r="M18" i="8"/>
  <c r="E18" i="8"/>
  <c r="G17" i="8"/>
  <c r="I16" i="8"/>
  <c r="K15" i="8"/>
  <c r="M14" i="8"/>
  <c r="E14" i="8"/>
  <c r="G13" i="8"/>
  <c r="I12" i="8"/>
  <c r="K11" i="8"/>
  <c r="M10" i="8"/>
  <c r="E10" i="8"/>
  <c r="G9" i="8"/>
  <c r="I8" i="8"/>
  <c r="K7" i="8"/>
  <c r="M6" i="8"/>
  <c r="E6" i="8"/>
  <c r="F22" i="8"/>
  <c r="H21" i="8"/>
  <c r="J20" i="8"/>
  <c r="L19" i="8"/>
  <c r="D19" i="8"/>
  <c r="F18" i="8"/>
  <c r="H17" i="8"/>
  <c r="J16" i="8"/>
  <c r="L15" i="8"/>
  <c r="D15" i="8"/>
  <c r="F14" i="8"/>
  <c r="H13" i="8"/>
  <c r="J12" i="8"/>
  <c r="L11" i="8"/>
  <c r="D11" i="8"/>
  <c r="F10" i="8"/>
  <c r="H9" i="8"/>
  <c r="L7" i="8"/>
  <c r="F6" i="8"/>
  <c r="D38" i="8"/>
  <c r="H36" i="8"/>
  <c r="L34" i="8"/>
  <c r="F33" i="8"/>
  <c r="J31" i="8"/>
  <c r="D30" i="8"/>
  <c r="H28" i="8"/>
  <c r="L26" i="8"/>
  <c r="F25" i="8"/>
  <c r="J23" i="8"/>
  <c r="I39" i="8"/>
  <c r="M37" i="8"/>
  <c r="G36" i="8"/>
  <c r="K34" i="8"/>
  <c r="E33" i="8"/>
  <c r="I31" i="8"/>
  <c r="M29" i="8"/>
  <c r="N29" i="8" s="1"/>
  <c r="O29" i="10" s="1"/>
  <c r="G28" i="8"/>
  <c r="K26" i="8"/>
  <c r="E25" i="8"/>
  <c r="I23" i="8"/>
  <c r="M21" i="8"/>
  <c r="G20" i="8"/>
  <c r="K18" i="8"/>
  <c r="E17" i="8"/>
  <c r="I15" i="8"/>
  <c r="M13" i="8"/>
  <c r="G12" i="8"/>
  <c r="K10" i="8"/>
  <c r="N10" i="8" s="1"/>
  <c r="O10" i="10" s="1"/>
  <c r="E9" i="8"/>
  <c r="I7" i="8"/>
  <c r="L22" i="8"/>
  <c r="F21" i="8"/>
  <c r="L18" i="8"/>
  <c r="J15" i="8"/>
  <c r="H12" i="8"/>
  <c r="F9" i="8"/>
  <c r="D6" i="8"/>
  <c r="D43" i="8"/>
  <c r="I42" i="8"/>
  <c r="D20" i="8"/>
  <c r="N20" i="8" s="1"/>
  <c r="O20" i="10" s="1"/>
  <c r="F19" i="8"/>
  <c r="J17" i="8"/>
  <c r="L16" i="8"/>
  <c r="D16" i="8"/>
  <c r="F15" i="8"/>
  <c r="H14" i="8"/>
  <c r="N14" i="8" s="1"/>
  <c r="O14" i="10" s="1"/>
  <c r="J9" i="8"/>
  <c r="L8" i="8"/>
  <c r="D8" i="8"/>
  <c r="F7" i="8"/>
  <c r="H6" i="8"/>
  <c r="D40" i="8"/>
  <c r="D41" i="8"/>
  <c r="L41" i="8"/>
  <c r="J42" i="8"/>
  <c r="H43" i="8"/>
  <c r="N43" i="8" s="1"/>
  <c r="O43" i="10" s="1"/>
  <c r="I40" i="8"/>
  <c r="G41" i="8"/>
  <c r="E42" i="8"/>
  <c r="M42" i="8"/>
  <c r="N37" i="8"/>
  <c r="O37" i="10" s="1"/>
  <c r="N33" i="8"/>
  <c r="O33" i="10" s="1"/>
  <c r="N13" i="8"/>
  <c r="O13" i="10" s="1"/>
  <c r="N32" i="8"/>
  <c r="O32" i="10" s="1"/>
  <c r="N24" i="8"/>
  <c r="O24" i="10" s="1"/>
  <c r="N12" i="8"/>
  <c r="O12" i="10" s="1"/>
  <c r="N39" i="8"/>
  <c r="O39" i="10" s="1"/>
  <c r="N35" i="8"/>
  <c r="O35" i="10" s="1"/>
  <c r="N31" i="8"/>
  <c r="O31" i="10" s="1"/>
  <c r="N27" i="8"/>
  <c r="O27" i="10" s="1"/>
  <c r="N23" i="8"/>
  <c r="O23" i="10" s="1"/>
  <c r="N11" i="8"/>
  <c r="O11" i="10" s="1"/>
  <c r="N38" i="8"/>
  <c r="O38" i="10" s="1"/>
  <c r="N30" i="8"/>
  <c r="O30" i="10" s="1"/>
  <c r="N22" i="8"/>
  <c r="O22" i="10" s="1"/>
  <c r="N5" i="8"/>
  <c r="O5" i="10" s="1"/>
  <c r="N25" i="8" l="1"/>
  <c r="O25" i="10" s="1"/>
  <c r="L44" i="8"/>
  <c r="F44" i="8"/>
  <c r="N21" i="8"/>
  <c r="O21" i="10" s="1"/>
  <c r="N26" i="8"/>
  <c r="O26" i="10" s="1"/>
  <c r="N36" i="8"/>
  <c r="O36" i="10" s="1"/>
  <c r="N40" i="8"/>
  <c r="O40" i="10" s="1"/>
  <c r="I44" i="8"/>
  <c r="N17" i="8"/>
  <c r="O17" i="10" s="1"/>
  <c r="N28" i="8"/>
  <c r="O28" i="10" s="1"/>
  <c r="N34" i="8"/>
  <c r="O34" i="10" s="1"/>
  <c r="N18" i="8"/>
  <c r="O18" i="10" s="1"/>
  <c r="N19" i="8"/>
  <c r="O19" i="10" s="1"/>
  <c r="N6" i="8"/>
  <c r="O6" i="10" s="1"/>
  <c r="K44" i="8"/>
  <c r="N7" i="8"/>
  <c r="O7" i="10" s="1"/>
  <c r="E44" i="8"/>
  <c r="H44" i="8"/>
  <c r="N8" i="8"/>
  <c r="O8" i="10" s="1"/>
  <c r="N9" i="8"/>
  <c r="O9" i="10" s="1"/>
  <c r="N15" i="8"/>
  <c r="O15" i="10" s="1"/>
  <c r="N16" i="8"/>
  <c r="O16" i="10" s="1"/>
  <c r="D44" i="8"/>
  <c r="D46" i="8" s="1"/>
  <c r="J44" i="8"/>
  <c r="N42" i="8"/>
  <c r="O42" i="10" s="1"/>
  <c r="N41" i="8"/>
  <c r="O41" i="10" s="1"/>
  <c r="M44" i="8"/>
  <c r="G44" i="8"/>
  <c r="D48" i="8" l="1"/>
  <c r="D45" i="8"/>
  <c r="N44" i="8"/>
  <c r="O44" i="10" s="1"/>
  <c r="D47" i="8"/>
</calcChain>
</file>

<file path=xl/sharedStrings.xml><?xml version="1.0" encoding="utf-8"?>
<sst xmlns="http://schemas.openxmlformats.org/spreadsheetml/2006/main" count="31265" uniqueCount="5567">
  <si>
    <t>TT</t>
  </si>
  <si>
    <t>Số ID</t>
  </si>
  <si>
    <t>Họ và tên</t>
  </si>
  <si>
    <t>Lớp</t>
  </si>
  <si>
    <t>Trường</t>
  </si>
  <si>
    <t>Ngày</t>
  </si>
  <si>
    <t>Tháng</t>
  </si>
  <si>
    <t>Năm</t>
  </si>
  <si>
    <t>Điểm vòng thi cấp cơ sở</t>
  </si>
  <si>
    <t>THPT Chu Văn An</t>
  </si>
  <si>
    <t>Gia Nghĩa</t>
  </si>
  <si>
    <t>Trần Văn Trí</t>
  </si>
  <si>
    <t>Trương Tiến Hoàng</t>
  </si>
  <si>
    <t>Châu Hoàng Quang Mạnh</t>
  </si>
  <si>
    <t>Nguyễn Duy Sơn</t>
  </si>
  <si>
    <t>Phạm Thị Phương Linh</t>
  </si>
  <si>
    <t>Phan Xuân Vỹ</t>
  </si>
  <si>
    <t>Bùi Trịnh Minh Thư</t>
  </si>
  <si>
    <t>Lê Thị Thu Trang</t>
  </si>
  <si>
    <t>Phạm Thiên Bửu</t>
  </si>
  <si>
    <t>Lương Thị Thu Trang</t>
  </si>
  <si>
    <t>Vũ Đức Sơn</t>
  </si>
  <si>
    <t>Phan Thị Nga</t>
  </si>
  <si>
    <t>Bùi Thúy Hiền</t>
  </si>
  <si>
    <t>Bùi Công Thành</t>
  </si>
  <si>
    <t>Văn Duy Tăng</t>
  </si>
  <si>
    <t>Huỳnh Thị Cát My</t>
  </si>
  <si>
    <t>Đỗ Thị Mai Hương</t>
  </si>
  <si>
    <t>Trần Thị Lan Anh</t>
  </si>
  <si>
    <t>Ngô Xuân Khánh</t>
  </si>
  <si>
    <t>Đỗ Thị Thùy Linh</t>
  </si>
  <si>
    <t>Nguyễn Thị Bích Trâm</t>
  </si>
  <si>
    <t>Y Chung</t>
  </si>
  <si>
    <t>Võ Thị Mỹ Huệ</t>
  </si>
  <si>
    <t>Đỗ Hải Nguyên</t>
  </si>
  <si>
    <t>Phan Trung Dũng</t>
  </si>
  <si>
    <t>Lê Quang Huy</t>
  </si>
  <si>
    <t>Bùi Nguyệt Diễm Mi</t>
  </si>
  <si>
    <t>Phạm Gia Nghĩa</t>
  </si>
  <si>
    <t>Cam Gia Huy</t>
  </si>
  <si>
    <t>Bùi Lê Minh Anh</t>
  </si>
  <si>
    <t>Lê Hải Bắc</t>
  </si>
  <si>
    <t>Nguyễn Anh Thư</t>
  </si>
  <si>
    <t>Trương Thị Hoài Thương</t>
  </si>
  <si>
    <t>Nguyễn Xuân Hương</t>
  </si>
  <si>
    <t>Bùi Lê Ngọc Huyền</t>
  </si>
  <si>
    <t>Nguyễn Lương Mạnh</t>
  </si>
  <si>
    <t>Huỳnh Nhật Hà</t>
  </si>
  <si>
    <t>Nguyễn Thị Ngọc Ánh</t>
  </si>
  <si>
    <t>Tưởng Minh Tâm</t>
  </si>
  <si>
    <t>Nguyễn Thị Thu Thảo</t>
  </si>
  <si>
    <t>Nguyễn Đức Quang</t>
  </si>
  <si>
    <t>Hoàng Thị Hương Quế</t>
  </si>
  <si>
    <t>Cao Quang Chương</t>
  </si>
  <si>
    <t>Lê Thị Lệ Hằng </t>
  </si>
  <si>
    <t>Trương Nguyễn Hàn Lam</t>
  </si>
  <si>
    <t>Trịnh Hải Yến</t>
  </si>
  <si>
    <t>Thái Trọng Tấn</t>
  </si>
  <si>
    <t>Phan Như Bình</t>
  </si>
  <si>
    <t>Phạm Thị Hoa Niên</t>
  </si>
  <si>
    <t>Nguyễn Phương Thảo Vy</t>
  </si>
  <si>
    <t>Nguyễn Thị Thu Ơn</t>
  </si>
  <si>
    <t>Phan Nguyễn Huy Hoàng</t>
  </si>
  <si>
    <t>Trần Hoàng Hải Yến</t>
  </si>
  <si>
    <t>Nguyễn Vũ Đức Long </t>
  </si>
  <si>
    <t>Nguyễn Gia Quý</t>
  </si>
  <si>
    <t>Phan Thanh Đông</t>
  </si>
  <si>
    <t>Nguyễn Văn Long</t>
  </si>
  <si>
    <t>Tăng Thị Cẩm Tú </t>
  </si>
  <si>
    <t>Trần Thanh Dương</t>
  </si>
  <si>
    <t>Trần Thiện Cường</t>
  </si>
  <si>
    <t>Đinh Thị Vy Vy</t>
  </si>
  <si>
    <t>Nguyễn Thị Hồng Nhung</t>
  </si>
  <si>
    <t>Trần Thị Thu Vấn</t>
  </si>
  <si>
    <t>Cao Thanh Tú</t>
  </si>
  <si>
    <t>Đỗ Trọng Nhân</t>
  </si>
  <si>
    <t>Nguyễn Quỳnh Giao</t>
  </si>
  <si>
    <t>Ngô Lục Thanh Nam</t>
  </si>
  <si>
    <t>Đinh Quốc Toàn</t>
  </si>
  <si>
    <t>Ngô Quỳnh Phương Dung</t>
  </si>
  <si>
    <t>Lê Thị Mỹ Linh</t>
  </si>
  <si>
    <t>Phạm Thị My</t>
  </si>
  <si>
    <t>Đặng Thị Hồng Vân</t>
  </si>
  <si>
    <t>Trần Thị Quỳnh Như</t>
  </si>
  <si>
    <t>Văn Thị Hồng Hạnh</t>
  </si>
  <si>
    <t>Cao Quốc Linh</t>
  </si>
  <si>
    <t>Đinh Quang Nam</t>
  </si>
  <si>
    <t>NĂM HỌC 2015-2016</t>
  </si>
  <si>
    <t>H'Tiên </t>
  </si>
  <si>
    <t>Võ Quốc Cường</t>
  </si>
  <si>
    <t>THPT Đăk Mil</t>
  </si>
  <si>
    <t>Đăk Mil</t>
  </si>
  <si>
    <t>Ngô Thị Mai Trinh</t>
  </si>
  <si>
    <t>2</t>
  </si>
  <si>
    <t>10A1</t>
  </si>
  <si>
    <t>Nguyễn Hồng Hà Nhi</t>
  </si>
  <si>
    <t>12</t>
  </si>
  <si>
    <t>Nguyễn Thị Yến Nhi</t>
  </si>
  <si>
    <t>Đào Thu Thảo</t>
  </si>
  <si>
    <t>26</t>
  </si>
  <si>
    <t>Trịnh Hà Nhật Quyên</t>
  </si>
  <si>
    <t>16</t>
  </si>
  <si>
    <t>Dương Hoàng Nhật Minh</t>
  </si>
  <si>
    <t>19</t>
  </si>
  <si>
    <t>Nguyễn Như Quỳnh</t>
  </si>
  <si>
    <t>18</t>
  </si>
  <si>
    <t>10A2</t>
  </si>
  <si>
    <t>Nguyễn Thị Diễm Quỳnh</t>
  </si>
  <si>
    <t>27</t>
  </si>
  <si>
    <t>Nguyễn Tân Vinh</t>
  </si>
  <si>
    <t>Trần Thị Minh Hằng</t>
  </si>
  <si>
    <t>10</t>
  </si>
  <si>
    <t>Nguyễn Thị Huyền Trúc</t>
  </si>
  <si>
    <t>Nguyễn Thị Thu Thủy</t>
  </si>
  <si>
    <t>7</t>
  </si>
  <si>
    <t>Đỗ Thị Xuân Anh</t>
  </si>
  <si>
    <t>Nguyễn Nữ Khánh Huyền</t>
  </si>
  <si>
    <t>22</t>
  </si>
  <si>
    <t>24</t>
  </si>
  <si>
    <t>Đinh Thị Phương Uyên</t>
  </si>
  <si>
    <t>3</t>
  </si>
  <si>
    <t>Nguyễn Thị Hoàng Diệu</t>
  </si>
  <si>
    <t>8</t>
  </si>
  <si>
    <t>Hồ Diệu Thiện</t>
  </si>
  <si>
    <t>Nguyễn Khánh Thoại</t>
  </si>
  <si>
    <t>9</t>
  </si>
  <si>
    <t>Ngô Tiến Dũng</t>
  </si>
  <si>
    <t>Đào Thị Thảo Ngân</t>
  </si>
  <si>
    <t>21</t>
  </si>
  <si>
    <t>Nguyễn Thiên Phượng</t>
  </si>
  <si>
    <t>28</t>
  </si>
  <si>
    <t>10A3</t>
  </si>
  <si>
    <t>Trần Vũ Thiên Bảo</t>
  </si>
  <si>
    <t>11A1</t>
  </si>
  <si>
    <t>Lê Ngọc Hà</t>
  </si>
  <si>
    <t>Nguyễn Quang Trường</t>
  </si>
  <si>
    <t>Cao Trần Anh Thư</t>
  </si>
  <si>
    <t>Nguyễn Kim Khuyên</t>
  </si>
  <si>
    <t>Ngô Thị Mỹ Duyên</t>
  </si>
  <si>
    <t>Nguyễn Thị Ngân Khánh</t>
  </si>
  <si>
    <t>11A2</t>
  </si>
  <si>
    <t>Nguyễn Thị Huyền Trâm</t>
  </si>
  <si>
    <t>11A4</t>
  </si>
  <si>
    <t>Phạm Ngọc Hiếu</t>
  </si>
  <si>
    <t>Phan Thị Bích Hạnh</t>
  </si>
  <si>
    <t>Trần Thị Diễm Quỳnh</t>
  </si>
  <si>
    <t>Nguyễn Hoàng Tuấn</t>
  </si>
  <si>
    <t>Nguyễn Thị Bích Kiều</t>
  </si>
  <si>
    <t>Trần Thanh Duy</t>
  </si>
  <si>
    <t>Hoàng Kim Lâm</t>
  </si>
  <si>
    <t>Chu Thị Thùy Linh</t>
  </si>
  <si>
    <t>11A3</t>
  </si>
  <si>
    <t>Bùi Uyển Ny</t>
  </si>
  <si>
    <t>Võ Hương Duyên</t>
  </si>
  <si>
    <t>12A1</t>
  </si>
  <si>
    <t>Phan Nguyễn Thùy Duyên</t>
  </si>
  <si>
    <t>4</t>
  </si>
  <si>
    <t>Nguyễn Thị Trâm Anh</t>
  </si>
  <si>
    <t>Nguyễn Thanh Thanh</t>
  </si>
  <si>
    <t>1</t>
  </si>
  <si>
    <t>Phạm Bích Khuê</t>
  </si>
  <si>
    <t>25</t>
  </si>
  <si>
    <t>12A4</t>
  </si>
  <si>
    <t>Nguyễn Phú Nam</t>
  </si>
  <si>
    <t>31</t>
  </si>
  <si>
    <t>Đặng Thị Thảo Nguyên</t>
  </si>
  <si>
    <t>Trịnh Vĩnh Phúc</t>
  </si>
  <si>
    <t>15</t>
  </si>
  <si>
    <t>Phạm Thị Thanh Trà</t>
  </si>
  <si>
    <t>17</t>
  </si>
  <si>
    <t>Lương Thùy Dương</t>
  </si>
  <si>
    <t>5</t>
  </si>
  <si>
    <t>Nguyễn Nữ Diễm Quỳnh</t>
  </si>
  <si>
    <t>23</t>
  </si>
  <si>
    <t>Bùi Thị Hải Dương</t>
  </si>
  <si>
    <t>Lê Minh</t>
  </si>
  <si>
    <t>12A3</t>
  </si>
  <si>
    <t>Hoàng Nhân Phúc</t>
  </si>
  <si>
    <t>12A5</t>
  </si>
  <si>
    <t>10A</t>
  </si>
  <si>
    <t>Krông Nô</t>
  </si>
  <si>
    <t>11B</t>
  </si>
  <si>
    <t>11A</t>
  </si>
  <si>
    <t>12A</t>
  </si>
  <si>
    <t>12B</t>
  </si>
  <si>
    <t>THPT Hùng Vương</t>
  </si>
  <si>
    <t>Đặng Nguyễn Hải Hà</t>
  </si>
  <si>
    <t>THPT Nguyễn Bỉnh Khiêm</t>
  </si>
  <si>
    <t>Cư Jút</t>
  </si>
  <si>
    <t>Phan Thị Thu Hiền</t>
  </si>
  <si>
    <t>Trần Thị Lan</t>
  </si>
  <si>
    <t>Đinh Thị Linh</t>
  </si>
  <si>
    <t>Long Thị Mây</t>
  </si>
  <si>
    <t>Dương Thuý Hằng</t>
  </si>
  <si>
    <t>Đinh Thị Minh Hương</t>
  </si>
  <si>
    <t>Hoàng Thị Mến</t>
  </si>
  <si>
    <t>Nôgn Thị Kim Nguyệt</t>
  </si>
  <si>
    <t>Hoàng Thị Kim Oanh</t>
  </si>
  <si>
    <t>Bùi Thị Tuyết Trang</t>
  </si>
  <si>
    <t>Đàm Thị Kiểu Trang</t>
  </si>
  <si>
    <t>Phan Thị Kiều Trang</t>
  </si>
  <si>
    <t>Chử Anh Vũ</t>
  </si>
  <si>
    <t>Nguyễn Thị Thùy An</t>
  </si>
  <si>
    <t>Phạm Quang Linh</t>
  </si>
  <si>
    <t>Vi Thị Ngọc</t>
  </si>
  <si>
    <t>Ma Yến Nhi</t>
  </si>
  <si>
    <t>Nguyễn Thị Như Thanh</t>
  </si>
  <si>
    <t>Hoàng Văn Vàng</t>
  </si>
  <si>
    <t>Trần Hoàng Lan</t>
  </si>
  <si>
    <t>12ANH</t>
  </si>
  <si>
    <t>THPT chuyên Nguyễn Chí Thanh</t>
  </si>
  <si>
    <t>Nguyễn Đức Châu Giang</t>
  </si>
  <si>
    <t>Lại Hồng Phong</t>
  </si>
  <si>
    <t>12TOAN</t>
  </si>
  <si>
    <t>Phạm Thị Loan</t>
  </si>
  <si>
    <t>Trương Thị Thùy Trang</t>
  </si>
  <si>
    <t>Nguyễn Yến Nhi</t>
  </si>
  <si>
    <t>Phùng Thị Minh Huyền</t>
  </si>
  <si>
    <t>Đinh Thị Minh Tâm</t>
  </si>
  <si>
    <t>Nguyễn Thị Thùy Linh</t>
  </si>
  <si>
    <t>Nguyễn Thị Thanh Vân</t>
  </si>
  <si>
    <t>Nguyễn Phương Thùy Mai</t>
  </si>
  <si>
    <t>Phạm Đức Thịnh </t>
  </si>
  <si>
    <t>Nguyễn Thị Ánh </t>
  </si>
  <si>
    <t>Lâm Trọng Nghĩa</t>
  </si>
  <si>
    <t>Phạm Thị Thu Hiền </t>
  </si>
  <si>
    <t>Lê Thị Anh Vi</t>
  </si>
  <si>
    <t>Nguyễn Lê Trung Thủy</t>
  </si>
  <si>
    <t>Dương Trùng Dương</t>
  </si>
  <si>
    <t>Nguyễn Thị Sơn Mai</t>
  </si>
  <si>
    <t>Lê Thị Ngọc Huyền</t>
  </si>
  <si>
    <t>Đặng Dương Bích Vân</t>
  </si>
  <si>
    <t>Đặng Thị Diệu Hoa</t>
  </si>
  <si>
    <t>11ANH</t>
  </si>
  <si>
    <t>Nguyễn Thị Thảo Nguyên</t>
  </si>
  <si>
    <t>Lương Tuệ Minh Khuê</t>
  </si>
  <si>
    <t>Đoàn Đình Lê Minh </t>
  </si>
  <si>
    <t>Nguyễn Thị Mai Anh</t>
  </si>
  <si>
    <t>Vũ Ngọc Ánh </t>
  </si>
  <si>
    <t>Lê Thị Anh Thư</t>
  </si>
  <si>
    <t>11LY</t>
  </si>
  <si>
    <t>Lê Nguyễn Thục Khuê </t>
  </si>
  <si>
    <t>Nguyễn Quang Vinh </t>
  </si>
  <si>
    <t>11TOAN</t>
  </si>
  <si>
    <t>Nguyễn Đình Minh Phước </t>
  </si>
  <si>
    <t>Nguyễn Thị Phượng</t>
  </si>
  <si>
    <t>Trần Danh Tiên</t>
  </si>
  <si>
    <t>Nguyễn Thị Thu Thủy </t>
  </si>
  <si>
    <t>Nguyễn Trần Trung </t>
  </si>
  <si>
    <t>Hoàng Thị Kiều Trang</t>
  </si>
  <si>
    <t>Nguyễn Thị Việt Hà </t>
  </si>
  <si>
    <t>Nguyễn Thị Lành</t>
  </si>
  <si>
    <t>Hoàng Lê Thùy Linh </t>
  </si>
  <si>
    <t>Ngô Ngọc Hoài </t>
  </si>
  <si>
    <t>Đặng Thị Lương </t>
  </si>
  <si>
    <t>Phạm Quang Duy</t>
  </si>
  <si>
    <t>10ANH</t>
  </si>
  <si>
    <t>Huỳnh Tiến Đạt</t>
  </si>
  <si>
    <t>Nguyễn Thị Yên Bình </t>
  </si>
  <si>
    <t>Nguyễn Lê Băng Giang</t>
  </si>
  <si>
    <t>10TOAN</t>
  </si>
  <si>
    <t>Trương Kim Ánh </t>
  </si>
  <si>
    <t>Trần Đình Thăng </t>
  </si>
  <si>
    <t>Nguyễn Đắc Bình </t>
  </si>
  <si>
    <t>Nguyễn Trần Minh Tấn </t>
  </si>
  <si>
    <t>Lê Thị Bích Hường </t>
  </si>
  <si>
    <t>Lê Trung Hiếu </t>
  </si>
  <si>
    <t>10HOA</t>
  </si>
  <si>
    <t>Phạm Đào Gia Long </t>
  </si>
  <si>
    <t>Tăng Đạt Phong </t>
  </si>
  <si>
    <t>Nguyễn Thị Hà Ly </t>
  </si>
  <si>
    <t>Đào Thị Thu Uyên</t>
  </si>
  <si>
    <t>Phan Hạnh Uyên </t>
  </si>
  <si>
    <t>Lê Thị Bích Ngân</t>
  </si>
  <si>
    <t>Trần Nguyễn Thăng </t>
  </si>
  <si>
    <t>10SINH</t>
  </si>
  <si>
    <t>Trần Thị Hương Ly</t>
  </si>
  <si>
    <t>Lê Quốc Phương Anh</t>
  </si>
  <si>
    <t>Trần Vũ Hà Linh</t>
  </si>
  <si>
    <t>Nguyễn Thị Vân Anh </t>
  </si>
  <si>
    <t>Lê Thị Kiều Oanh </t>
  </si>
  <si>
    <t>Huỳnh Phạm Minh Nhựt</t>
  </si>
  <si>
    <t>Huỳnh Thị Hồng Phúc</t>
  </si>
  <si>
    <t>Trần Hải Duy </t>
  </si>
  <si>
    <t>Võ Nhật Tuấn </t>
  </si>
  <si>
    <t>Lưu Thị Ngọc Anh</t>
  </si>
  <si>
    <t>Nguyễn Tấn Đạt </t>
  </si>
  <si>
    <t>Trần Thanh Hòa</t>
  </si>
  <si>
    <t>Nguyễn Thị Mỹ Anh </t>
  </si>
  <si>
    <t>Nguyễn Thị Nguyệt My </t>
  </si>
  <si>
    <t>Vương Minh Trang </t>
  </si>
  <si>
    <t>Phùng Thị Khánh Linh </t>
  </si>
  <si>
    <t>Đặng Hoàng Yến Nhung</t>
  </si>
  <si>
    <t>Mai Thị Hải </t>
  </si>
  <si>
    <t>Đặng Mai Phương </t>
  </si>
  <si>
    <t>Ngô Thị Hà Trang </t>
  </si>
  <si>
    <t>10LY</t>
  </si>
  <si>
    <t>Vũ Văn Thành Quang </t>
  </si>
  <si>
    <t>Võ Nguyễn Minh Thư </t>
  </si>
  <si>
    <t>Ngô Thị Ngọc Vỹ </t>
  </si>
  <si>
    <t>Nguyễn Hoài Nam </t>
  </si>
  <si>
    <t>THPT Phạm Văn Đồng</t>
  </si>
  <si>
    <t>Phạm Ngọc Minh</t>
  </si>
  <si>
    <t>Nguyễn Đức Minh</t>
  </si>
  <si>
    <t>Phan Viết Thuận </t>
  </si>
  <si>
    <t>Trần Đăng Đức Đạt </t>
  </si>
  <si>
    <t>Phạm Quốc Quang</t>
  </si>
  <si>
    <t>Nguyễn Khắc Lê Huy </t>
  </si>
  <si>
    <t>Đào Thị Hương Ly </t>
  </si>
  <si>
    <t>Nguyễn Ngọc Huyền Nhi </t>
  </si>
  <si>
    <t>Trần Thị Thìn </t>
  </si>
  <si>
    <t>Trương Thị Quỳnh Nhi </t>
  </si>
  <si>
    <t>Vũ Ngọc Chinh </t>
  </si>
  <si>
    <t>Nguyễn Lê Long </t>
  </si>
  <si>
    <t>Nguyễn Thị Thanh Ngân</t>
  </si>
  <si>
    <t>Hoàng Thị Phương Linh </t>
  </si>
  <si>
    <t>Đỗ Doanh Nghiệp</t>
  </si>
  <si>
    <t>Lê Thị Hồng Nhung</t>
  </si>
  <si>
    <t>Hoàng Ngọc Yến</t>
  </si>
  <si>
    <t>Lê Thị Duyên </t>
  </si>
  <si>
    <t>Hồ Thị Mỹ Khanh</t>
  </si>
  <si>
    <t>Bùi Thị Trà My </t>
  </si>
  <si>
    <t>Võ Thị Thanh Thúy </t>
  </si>
  <si>
    <t>Nguyễn Thị Hồng Vân </t>
  </si>
  <si>
    <t>Nguyễn Thị Thanh</t>
  </si>
  <si>
    <t>Đỗ Quang Huy </t>
  </si>
  <si>
    <t>Hoàng Huy Hoàng </t>
  </si>
  <si>
    <t>Hoàng Trần Ngọc Châu </t>
  </si>
  <si>
    <t>Lê Văn Hào </t>
  </si>
  <si>
    <t>Nguyễn Trúc Hoài Thương</t>
  </si>
  <si>
    <t>Nguyễn Thế Trung Nguyên</t>
  </si>
  <si>
    <t>Trương Phạm Hoàng Thuận</t>
  </si>
  <si>
    <t>Văn Công Mạnh </t>
  </si>
  <si>
    <t>Bùi Văn Lâm</t>
  </si>
  <si>
    <t>Lê Văn Huy</t>
  </si>
  <si>
    <t>Phan Thị Thanh Thủy </t>
  </si>
  <si>
    <t>Tăng Tiến Dũng</t>
  </si>
  <si>
    <t>Ngô Thị Kim Yến </t>
  </si>
  <si>
    <t>Lê Thị Hoàng Vân</t>
  </si>
  <si>
    <t>Nguyễn Thị Nga </t>
  </si>
  <si>
    <t>Đoàn Quốc Hữu</t>
  </si>
  <si>
    <t xml:space="preserve">Võ Văn Phú  </t>
  </si>
  <si>
    <t xml:space="preserve">Ngô Thị Thương  </t>
  </si>
  <si>
    <t xml:space="preserve">Vũ Thị Hương  </t>
  </si>
  <si>
    <t xml:space="preserve">Trần Thị Hoài Thu  </t>
  </si>
  <si>
    <t xml:space="preserve">Trần Đình Hưng  </t>
  </si>
  <si>
    <t xml:space="preserve">Đào Hữu Tiến  </t>
  </si>
  <si>
    <t xml:space="preserve">Nguyễn Thị Thu Hương  </t>
  </si>
  <si>
    <t xml:space="preserve">Hoàng Thị Hồng Nhung  </t>
  </si>
  <si>
    <t xml:space="preserve">Đoàn Nhật Nam  </t>
  </si>
  <si>
    <t xml:space="preserve">Lê Quang Vương  </t>
  </si>
  <si>
    <t xml:space="preserve">Nguyễn Văn Việt  </t>
  </si>
  <si>
    <t xml:space="preserve">Phạm Thị Trang  </t>
  </si>
  <si>
    <t xml:space="preserve">Nguyen Tri Tuyen  </t>
  </si>
  <si>
    <t xml:space="preserve">Lê Đức Nam  </t>
  </si>
  <si>
    <t xml:space="preserve">Phạm Thị Thanh Thanh  </t>
  </si>
  <si>
    <t xml:space="preserve">Nguyễn Thị Ngọc Vân  </t>
  </si>
  <si>
    <t xml:space="preserve">Đỗ Thị Kim Tiếp  </t>
  </si>
  <si>
    <t xml:space="preserve">Nguyễn Thị Lê  </t>
  </si>
  <si>
    <t xml:space="preserve">Phan Lê Anh Tuấn  </t>
  </si>
  <si>
    <t xml:space="preserve">Nguyễn Tấn Dũng  </t>
  </si>
  <si>
    <t>Vũ Thị Dịu </t>
  </si>
  <si>
    <t xml:space="preserve">Trần Văn Cường  </t>
  </si>
  <si>
    <t xml:space="preserve">Mai Thị Thủy  </t>
  </si>
  <si>
    <t xml:space="preserve">Đặng Phương Nam  </t>
  </si>
  <si>
    <t xml:space="preserve">Phan Văn Công  </t>
  </si>
  <si>
    <t xml:space="preserve">Võ Thị Minh Thư  </t>
  </si>
  <si>
    <t xml:space="preserve">Trần Ngọc Huỳnh  </t>
  </si>
  <si>
    <t xml:space="preserve">Lại Hoàng Tùng  </t>
  </si>
  <si>
    <t>Trần Thị Thùy Linh </t>
  </si>
  <si>
    <t xml:space="preserve">Lê Thị Diễm Hương  </t>
  </si>
  <si>
    <t xml:space="preserve">Đặng Bá Quốc Hưng  </t>
  </si>
  <si>
    <t xml:space="preserve">Trương Hoàng My  </t>
  </si>
  <si>
    <t xml:space="preserve">Mai Ngọc Mỹ Anh  </t>
  </si>
  <si>
    <t xml:space="preserve">Nguyễn Hải Anh Thư  </t>
  </si>
  <si>
    <t xml:space="preserve">Phạm Tuấn Thành  </t>
  </si>
  <si>
    <t xml:space="preserve">Nguyễn Thị Thu Hồng  </t>
  </si>
  <si>
    <t xml:space="preserve">Phan Văn Nhật  </t>
  </si>
  <si>
    <t xml:space="preserve">Lê Hồng Hiển  </t>
  </si>
  <si>
    <t xml:space="preserve">Trần Thị Hoài Thương  </t>
  </si>
  <si>
    <t xml:space="preserve">Lê Cao Bảo Trân  </t>
  </si>
  <si>
    <t xml:space="preserve">Vũ Thị Như Hoa  </t>
  </si>
  <si>
    <t xml:space="preserve">Nguyễn Thị Thanh Phương  </t>
  </si>
  <si>
    <t xml:space="preserve">Nguyễn Thị Hồng Như  </t>
  </si>
  <si>
    <t xml:space="preserve">Nguyễn Đình Vĩnh Phúc  </t>
  </si>
  <si>
    <t xml:space="preserve">Trần Quốc Khánh Hòa  </t>
  </si>
  <si>
    <t xml:space="preserve">Nguyễn Nhật Long  </t>
  </si>
  <si>
    <t>Lê Duy Tuấn</t>
  </si>
  <si>
    <t>THPT Quang Trung</t>
  </si>
  <si>
    <t>Nguyễn Thị Đinh Hương</t>
  </si>
  <si>
    <t>Trần Thị Thanh Xuân</t>
  </si>
  <si>
    <t>Nguyễn Thị Bích Thạch</t>
  </si>
  <si>
    <t>Trần Thị Vững</t>
  </si>
  <si>
    <t>Nguyễn Thị Phương Tuyến</t>
  </si>
  <si>
    <t>Phan Tường Vy</t>
  </si>
  <si>
    <t>Huỳnh Thị Thảo Nguyên</t>
  </si>
  <si>
    <t>Trần Thị Lan Hương</t>
  </si>
  <si>
    <t>Bùi Minh Khánh</t>
  </si>
  <si>
    <t>Nguyễn Xuân Trường</t>
  </si>
  <si>
    <t>Bùi Văn Hiễu</t>
  </si>
  <si>
    <t>Hoàng Thị Kim Ngân</t>
  </si>
  <si>
    <t>Trịnh Thị Thùy Dương</t>
  </si>
  <si>
    <t>Nguyễn Mỹ Kiều Thanh</t>
  </si>
  <si>
    <t>Trần Thị Duyên</t>
  </si>
  <si>
    <t>Đỗ Duy Hiếu</t>
  </si>
  <si>
    <t>Hoàng Thị Ngọc Trâm</t>
  </si>
  <si>
    <t>Cao Minh Hoàng</t>
  </si>
  <si>
    <t>Nguyễn Thị Việt Trinh</t>
  </si>
  <si>
    <t>Phạm Bá Thành</t>
  </si>
  <si>
    <t>Tô Tuấn  Anh</t>
  </si>
  <si>
    <t>Nguyễn Thị Thùy Trang</t>
  </si>
  <si>
    <t>Nguyễn Anh Tuấn</t>
  </si>
  <si>
    <t>Nguyễn Đạt</t>
  </si>
  <si>
    <t>07</t>
  </si>
  <si>
    <t>11</t>
  </si>
  <si>
    <t>2000</t>
  </si>
  <si>
    <t>10A11</t>
  </si>
  <si>
    <t>THPT Trần Hưng Đạo</t>
  </si>
  <si>
    <t>Đặng Hoàng Đông Phương</t>
  </si>
  <si>
    <t>09</t>
  </si>
  <si>
    <t>Phan Văn Nghĩa</t>
  </si>
  <si>
    <t>10A10</t>
  </si>
  <si>
    <t>Hoàng Gia Huy</t>
  </si>
  <si>
    <t>Trần Thị Thu Anh</t>
  </si>
  <si>
    <t>05</t>
  </si>
  <si>
    <t>10A9</t>
  </si>
  <si>
    <t>Nguyễn Xuân Thục Anh</t>
  </si>
  <si>
    <t>08</t>
  </si>
  <si>
    <t>03</t>
  </si>
  <si>
    <t>Đặng Phan Vân Anh</t>
  </si>
  <si>
    <t>Trần Mai Thương</t>
  </si>
  <si>
    <t>14</t>
  </si>
  <si>
    <t>01</t>
  </si>
  <si>
    <t>Phan Thị Hoàng Hà</t>
  </si>
  <si>
    <t>Trần Thị Thanh Huyền</t>
  </si>
  <si>
    <t>Dương Thị An</t>
  </si>
  <si>
    <t>1999</t>
  </si>
  <si>
    <t>Vũ Thành Tân</t>
  </si>
  <si>
    <t>04</t>
  </si>
  <si>
    <t>Trần Thị Thu Hằng</t>
  </si>
  <si>
    <t>10A8</t>
  </si>
  <si>
    <t>Đặng Linh Tường Thụy</t>
  </si>
  <si>
    <t>Đàm Quang Tin</t>
  </si>
  <si>
    <t>Phạm Duy Anh</t>
  </si>
  <si>
    <t>06</t>
  </si>
  <si>
    <t>Nguyễn Huy Thông</t>
  </si>
  <si>
    <t>Nguyễn Bùi Quốc Tuấn</t>
  </si>
  <si>
    <t>Nguyễn Đình Hiếu</t>
  </si>
  <si>
    <t>Trần Thị Ngọc Ánh</t>
  </si>
  <si>
    <t>02</t>
  </si>
  <si>
    <t>Nguyễn Mậu Hiếu</t>
  </si>
  <si>
    <t>Trần Hà Thảo Trúc</t>
  </si>
  <si>
    <t>Trịnh Trần Lâm Anh</t>
  </si>
  <si>
    <t>20</t>
  </si>
  <si>
    <t>Trần Nữ Mỹ Linh</t>
  </si>
  <si>
    <t>Lê Xuân Long</t>
  </si>
  <si>
    <t>Trần Thúy Uyên</t>
  </si>
  <si>
    <t>Nguyễn Khánh My</t>
  </si>
  <si>
    <t>11A10</t>
  </si>
  <si>
    <t>Đỗ Nguyễn Thảo Trinh</t>
  </si>
  <si>
    <t>Võ Nguyễn Hiền Dư</t>
  </si>
  <si>
    <t>Lê Xuân Thắng</t>
  </si>
  <si>
    <t>Nguyễn Mai Anh Thư</t>
  </si>
  <si>
    <t>Phạm Thị Miền</t>
  </si>
  <si>
    <t>11A8</t>
  </si>
  <si>
    <t>Nguyễn Thái Thùy Quyên</t>
  </si>
  <si>
    <t>11A9</t>
  </si>
  <si>
    <t>Nguyễn Thị Mỹ Duyên</t>
  </si>
  <si>
    <t>30</t>
  </si>
  <si>
    <t>Lê Thị Ngọc</t>
  </si>
  <si>
    <t>Nguyễn Thị Thanh Thảo</t>
  </si>
  <si>
    <t>Nguyễn Hoàng Quế Trâm</t>
  </si>
  <si>
    <t>Đậu Như Mây</t>
  </si>
  <si>
    <t>Nguyễn Lê Đan Thùy</t>
  </si>
  <si>
    <t>Trần Anh Hậu</t>
  </si>
  <si>
    <t>Ngô Tuyết Mai</t>
  </si>
  <si>
    <t>Ngô Xuân Thành</t>
  </si>
  <si>
    <t>Phạm Xuân Quỳnh</t>
  </si>
  <si>
    <t>Nguyễn Thị Diệu Thúy</t>
  </si>
  <si>
    <t>Đỗ Thị Kim Thu</t>
  </si>
  <si>
    <t>29</t>
  </si>
  <si>
    <t>Nguyễn Thị Kim Hòa</t>
  </si>
  <si>
    <t>Nguyễn Diễm Quỳnh</t>
  </si>
  <si>
    <t>13</t>
  </si>
  <si>
    <t>Ngô Thị Thúy Hằng</t>
  </si>
  <si>
    <t>Nguyễn Nữ Ánh Mai</t>
  </si>
  <si>
    <t>Trịnh Ngọc Tùng</t>
  </si>
  <si>
    <t>Nguyễn Thị Hải Yến</t>
  </si>
  <si>
    <t>Lê Thị Diệu Linh</t>
  </si>
  <si>
    <t>Nguyễn Thanh Thùy Vân</t>
  </si>
  <si>
    <t>Đinh Thị Hương Giang</t>
  </si>
  <si>
    <t>Võ Huỳnh Đức Minh</t>
  </si>
  <si>
    <t>Lê Trung Quốc</t>
  </si>
  <si>
    <t>Lê Thị Huyền</t>
  </si>
  <si>
    <t>Vũ Xuân Hiền</t>
  </si>
  <si>
    <t>Mai Thị Xuân Lệ</t>
  </si>
  <si>
    <t>Nguyễn Đình Bảo Hân</t>
  </si>
  <si>
    <t>Nguyễn Thị Hường</t>
  </si>
  <si>
    <t>Nguyễn Hà My</t>
  </si>
  <si>
    <t>1998</t>
  </si>
  <si>
    <t>12A6</t>
  </si>
  <si>
    <t>Lê Đức Thắng</t>
  </si>
  <si>
    <t>Hoàng Thị Diễm Quỳnh</t>
  </si>
  <si>
    <t>12A2</t>
  </si>
  <si>
    <t>Ngô Thị Sao Mai</t>
  </si>
  <si>
    <t>Trương Minh Tâm</t>
  </si>
  <si>
    <t>Cao Minh Trực</t>
  </si>
  <si>
    <t>Đào Anh Tuấn</t>
  </si>
  <si>
    <t>Trần Lan Hương</t>
  </si>
  <si>
    <t>Nguyễn Châu Hoài</t>
  </si>
  <si>
    <t>1997</t>
  </si>
  <si>
    <t>Nguyễn Thị Lài</t>
  </si>
  <si>
    <t>Trần Minh Thu</t>
  </si>
  <si>
    <t>Nguyễn Minh Thành</t>
  </si>
  <si>
    <t>Vương Thị Thảo</t>
  </si>
  <si>
    <t>Nguyễn Hoàng Phúc</t>
  </si>
  <si>
    <t>Trần Minh Hiếu</t>
  </si>
  <si>
    <t>Trần Thị Hạnh</t>
  </si>
  <si>
    <t>Phan Thị Quỳnh Mai</t>
  </si>
  <si>
    <t>Nguyễn Nhật Phương Nhi</t>
  </si>
  <si>
    <t>Nguyễn Quốc Thắng</t>
  </si>
  <si>
    <t>Trần Thị Thúy Vy</t>
  </si>
  <si>
    <t>Trương Công Vỹ</t>
  </si>
  <si>
    <t>Phan Lệ Như</t>
  </si>
  <si>
    <t>Nguyễn Thu Trâm</t>
  </si>
  <si>
    <t>Nguyễn Thị Thanh Tuyền</t>
  </si>
  <si>
    <t>Huỳnh Trường Khánh</t>
  </si>
  <si>
    <t>Nguyễn Đình Dương</t>
  </si>
  <si>
    <t>Lưu Thị Hồng Diệp</t>
  </si>
  <si>
    <t>Hoàng Châu Uyên</t>
  </si>
  <si>
    <t>Phạm Văn Nguyên</t>
  </si>
  <si>
    <t>Nguyễn Thị Oanh Thơ</t>
  </si>
  <si>
    <t>Chu Trần Thủy Tiên</t>
  </si>
  <si>
    <t>Nguyễn Thị Ngọc Trang</t>
  </si>
  <si>
    <t>Đặng Văn Vương</t>
  </si>
  <si>
    <t>Nguyễn Trung Hiên</t>
  </si>
  <si>
    <t>Nguyễn Thị Thủy</t>
  </si>
  <si>
    <t>Nguyễn Thị Phương Linh</t>
  </si>
  <si>
    <t>Võ Văn Quang Vinh</t>
  </si>
  <si>
    <t>Trần Thị Thúy Nga</t>
  </si>
  <si>
    <t>Đặng Quang Nhật</t>
  </si>
  <si>
    <t>Trần Minh Thư</t>
  </si>
  <si>
    <t>Đoàn Thanh Phương</t>
  </si>
  <si>
    <t>Nguyễn Hữu Hùng</t>
  </si>
  <si>
    <t>Trần Lê Thị Thành Nam</t>
  </si>
  <si>
    <t>Trương Thị Thanh Nhã</t>
  </si>
  <si>
    <t>Trần Thanh Hiền</t>
  </si>
  <si>
    <t>THỐNG KÊ ĐĂNG KÝ TỔ CHỨC THI IOE CẤP TỈNH</t>
  </si>
  <si>
    <t>Đơn vị</t>
  </si>
  <si>
    <t>THPT Gia Nghĩa</t>
  </si>
  <si>
    <t>THPT Chuyên Nguyễn Chí Thanh</t>
  </si>
  <si>
    <t>THPT Nguyễn Tất Thành</t>
  </si>
  <si>
    <t>THPT Nguyễn Đình Chiểu</t>
  </si>
  <si>
    <t>THPT Trường Chinh</t>
  </si>
  <si>
    <t>THPT Lê Quý Đôn</t>
  </si>
  <si>
    <t>THPT Đăk Glong</t>
  </si>
  <si>
    <t>THPT Lê Duẩn</t>
  </si>
  <si>
    <t>THPT Đăk Song</t>
  </si>
  <si>
    <t>THPT Phan Đình Phùng</t>
  </si>
  <si>
    <t>THPT Nguyễn Du</t>
  </si>
  <si>
    <t>THPT Phan Chu Trinh</t>
  </si>
  <si>
    <t>THPT Phan Bội Châu</t>
  </si>
  <si>
    <t>THPT Đào Duy Từ</t>
  </si>
  <si>
    <t>THPT Krông Nô</t>
  </si>
  <si>
    <t>THPT Trần Phú</t>
  </si>
  <si>
    <t>PTDTNT Đăk R'lấp</t>
  </si>
  <si>
    <t>THPT DTNT Đăk Glong</t>
  </si>
  <si>
    <t>PTDTNT Đăk Song</t>
  </si>
  <si>
    <t>PTDTNT Đăk Mil</t>
  </si>
  <si>
    <t>PTDTNT Krông Nô</t>
  </si>
  <si>
    <t>PTDTNT Cư Jút</t>
  </si>
  <si>
    <t>PTDTNT Tuy Đức</t>
  </si>
  <si>
    <t>PGDĐT Gia Nghĩa</t>
  </si>
  <si>
    <t>PGDĐT Đăk Glong</t>
  </si>
  <si>
    <t>PGDĐT Cư Jút</t>
  </si>
  <si>
    <t>PGDĐT Đăk Mil</t>
  </si>
  <si>
    <t>PGDĐT Krông Nô</t>
  </si>
  <si>
    <t>PGDĐT Đăk Song</t>
  </si>
  <si>
    <t>PGDĐT Đăk R'lấp</t>
  </si>
  <si>
    <t>PGDĐT Tuy Đức</t>
  </si>
  <si>
    <t>Cộng</t>
  </si>
  <si>
    <t>MaLookup</t>
  </si>
  <si>
    <t>maDV</t>
  </si>
  <si>
    <t>Dv.lop</t>
  </si>
  <si>
    <t>CỘNG</t>
  </si>
  <si>
    <t>Số lượng thí sinh đăng ký dự thi các khối lớp</t>
  </si>
  <si>
    <t>Ngô Thanh  Sơn</t>
  </si>
  <si>
    <t>Phạm Thị Thu Thảo</t>
  </si>
  <si>
    <t>Nguyễn Thị Thùy Dương</t>
  </si>
  <si>
    <t>Trần Thị Ngọc Phương</t>
  </si>
  <si>
    <t>Nguyễn Thị Huyền Trang</t>
  </si>
  <si>
    <t>Dương Văn Chung</t>
  </si>
  <si>
    <t>Đặng Thị Yến</t>
  </si>
  <si>
    <t>Đào Thị Thảo Trang</t>
  </si>
  <si>
    <t>Đinh Thị Thu Hằng</t>
  </si>
  <si>
    <t>Nguyễn Thị Kim Nhung</t>
  </si>
  <si>
    <t>Nguyễn Thị Yến</t>
  </si>
  <si>
    <t>Đoàn Quang Quyền</t>
  </si>
  <si>
    <t>Trương Văn Cường</t>
  </si>
  <si>
    <t>TH Lê Hồng Phong</t>
  </si>
  <si>
    <t>Nguyễn Sỹ Sơn</t>
  </si>
  <si>
    <t>2007</t>
  </si>
  <si>
    <t>TH Lý Tự Trọng</t>
  </si>
  <si>
    <t>Nguyễn Thị Minh Nguyệt</t>
  </si>
  <si>
    <t>TH Nguyễn Huệ</t>
  </si>
  <si>
    <t>Cao Thanh Hiếu </t>
  </si>
  <si>
    <t>TH Nguyễn Đình Chiểu</t>
  </si>
  <si>
    <t>Nguyễn Lê Quang Minh </t>
  </si>
  <si>
    <t>TH Kim Đồng</t>
  </si>
  <si>
    <t>Nguyễn Tuấn Nhật</t>
  </si>
  <si>
    <t>Bùi Quốc Hưng</t>
  </si>
  <si>
    <t>Lê Nguyên Khoa </t>
  </si>
  <si>
    <t>Nguyễn Quang Minh Tâm </t>
  </si>
  <si>
    <t>Võ Thị Thanh Nhàn</t>
  </si>
  <si>
    <t>Bùi Danh Phát</t>
  </si>
  <si>
    <t>Dương Thảo Ngọc</t>
  </si>
  <si>
    <t>Đinh Trần Mỹ  Duyên </t>
  </si>
  <si>
    <t>Trương Nguyễn Hiền Anh</t>
  </si>
  <si>
    <t>Nguyễn Bảo Châu </t>
  </si>
  <si>
    <t>Mai Ngọc Thủy Tiên </t>
  </si>
  <si>
    <t>Huỳnh Phương Ngọc</t>
  </si>
  <si>
    <t>Đỗ Ngọc Huy </t>
  </si>
  <si>
    <t>Đỗ Phạm Yến Linh</t>
  </si>
  <si>
    <t>TH Trần Phú</t>
  </si>
  <si>
    <t>Trần Quốc Đại </t>
  </si>
  <si>
    <t>Nguyễn Trọng Sang</t>
  </si>
  <si>
    <t>Nguyễn Hữu Hoàng Thạch </t>
  </si>
  <si>
    <t>Nguyễn Hồng Đạt</t>
  </si>
  <si>
    <t>Võ Tấn Khải</t>
  </si>
  <si>
    <t>Lê Ngọc Bảo Thi </t>
  </si>
  <si>
    <t>Nguyễn Thị Lan Anh</t>
  </si>
  <si>
    <t>Nguyễn Bình An </t>
  </si>
  <si>
    <t>Nguyễn Khánh Đoan</t>
  </si>
  <si>
    <t>Phạm Khánh Hưng</t>
  </si>
  <si>
    <t>TH Trần Quốc Toản</t>
  </si>
  <si>
    <t>Vũ Tín Trung</t>
  </si>
  <si>
    <t>Phạm Ngọc Mai </t>
  </si>
  <si>
    <t>Đỗ Vũ Quỳnh Như </t>
  </si>
  <si>
    <t>Lê Thế Trung </t>
  </si>
  <si>
    <t>Phan Quỳnh Thy </t>
  </si>
  <si>
    <t>Vũ Hoàng Yến Nhi </t>
  </si>
  <si>
    <t>Bùi Thị Hồng Ngọc </t>
  </si>
  <si>
    <t>Phan Duy Khánh</t>
  </si>
  <si>
    <t>Dương Ngọc Thu Hà </t>
  </si>
  <si>
    <t>Phạm Đức Trung </t>
  </si>
  <si>
    <t>Đặng Duy Anh Tuấn</t>
  </si>
  <si>
    <t>Nguyễn Văn Tiến</t>
  </si>
  <si>
    <t>Trần Nguyễn Nhật Quyên </t>
  </si>
  <si>
    <t>Tăng Ngọc Khánh </t>
  </si>
  <si>
    <t>Vương Thị Thanh Mai </t>
  </si>
  <si>
    <t>Nguyễn Thị Anh Thơ</t>
  </si>
  <si>
    <t>Nguyễn Trọng Hùng</t>
  </si>
  <si>
    <t>Phạm Vũ Trà My</t>
  </si>
  <si>
    <t>Hứa Bảo Châu</t>
  </si>
  <si>
    <t>Nguyễn Duy Minh </t>
  </si>
  <si>
    <t>Nguyễn Lê Minh Thuận </t>
  </si>
  <si>
    <t>Đoàn Ngọc Lâm </t>
  </si>
  <si>
    <t>Đặng Thị Minh Anh </t>
  </si>
  <si>
    <t>Lê Minh Quân</t>
  </si>
  <si>
    <t>Đặng Nguyễn Tiến Dũng</t>
  </si>
  <si>
    <t>Nguyễn Thị Diệu Ly</t>
  </si>
  <si>
    <t>Hồ Thảo Nguyên</t>
  </si>
  <si>
    <t>Trần Thị Anh Thư</t>
  </si>
  <si>
    <t>Trần Nguyễn Thảo Anh </t>
  </si>
  <si>
    <t>Nguyễn Bảo Đăng Thi </t>
  </si>
  <si>
    <t>Phan Hải Đăng</t>
  </si>
  <si>
    <t>Nguyễn Thanh Hiền </t>
  </si>
  <si>
    <t>Đào Tiến Đạt</t>
  </si>
  <si>
    <t>Trịnh Châu Anh</t>
  </si>
  <si>
    <t>Nguyễn Thùy Dương</t>
  </si>
  <si>
    <t>Nguyễn Bá Nhật</t>
  </si>
  <si>
    <t>Huỳnh Nguyễn Bảo Như</t>
  </si>
  <si>
    <t>Lê Nguyên Thảo </t>
  </si>
  <si>
    <t>Nguyễn Chí Thành </t>
  </si>
  <si>
    <t>Đặng Thị Hải Chi </t>
  </si>
  <si>
    <t>Nguyễn Thị Anh Thư</t>
  </si>
  <si>
    <t>Bùi Lê Huy Phước</t>
  </si>
  <si>
    <t>Đinh Nguyễn Yến Vy</t>
  </si>
  <si>
    <t>Đỗ Nhật Hạ </t>
  </si>
  <si>
    <t>Nguyễn Ngọc Phương Thảo </t>
  </si>
  <si>
    <t>Trần Quang Đạt</t>
  </si>
  <si>
    <t>Phạm Tuấn Anh </t>
  </si>
  <si>
    <t>Trần Thi Thu Hà </t>
  </si>
  <si>
    <t>Vũ Quang Minh </t>
  </si>
  <si>
    <t>Trần Nhật Quỳnh Như </t>
  </si>
  <si>
    <t>Lê Vũ Thanh Trúc</t>
  </si>
  <si>
    <t>Trương Khắc Khải Hoàn </t>
  </si>
  <si>
    <t>Cao Tiến Phát</t>
  </si>
  <si>
    <t>Hoàng Phạm Minh Nhật</t>
  </si>
  <si>
    <t>Phan Thị Thùy Dương </t>
  </si>
  <si>
    <t xml:space="preserve">Nguyễn Ngọc Linh </t>
  </si>
  <si>
    <t>THCS Phạm Văn Đồng</t>
  </si>
  <si>
    <t>Hoàng Thụy Minh Anh </t>
  </si>
  <si>
    <t>Vũ Thị Diễm Quỳnh </t>
  </si>
  <si>
    <t>Nguyễn Phan Ngọc Uyên </t>
  </si>
  <si>
    <t>Vũ Phương Uyên </t>
  </si>
  <si>
    <t>Nguyễn Thị Thúy An</t>
  </si>
  <si>
    <t>THCS Phan Đình Phùng</t>
  </si>
  <si>
    <t>Lê Thị Ngọc Anh </t>
  </si>
  <si>
    <t>Hoàng Thị Mai Loan</t>
  </si>
  <si>
    <t>Nguyễn Xuân Tiến Dũng </t>
  </si>
  <si>
    <t>Nguyễn Lê Ngọc Bích </t>
  </si>
  <si>
    <t>Lê Thị Phương Anh </t>
  </si>
  <si>
    <t>Đỗ Phạm Yến Nhi</t>
  </si>
  <si>
    <t>Hoàng Nguyễn Hoài Thương</t>
  </si>
  <si>
    <t>THCS Nguyễn Tất Thành</t>
  </si>
  <si>
    <t>Phan Trịnh Anh Hào </t>
  </si>
  <si>
    <t>Phạm Thị Minh Trang </t>
  </si>
  <si>
    <t>Vũ Nguyễn Hoàng Long </t>
  </si>
  <si>
    <t>Đỗ Ngọc Phát</t>
  </si>
  <si>
    <t>Hoàng Thanh Trúc </t>
  </si>
  <si>
    <t>Trần Hoàng Hiếu </t>
  </si>
  <si>
    <t>Nguyễn Hà Quốc Dũng </t>
  </si>
  <si>
    <t>Nguyễn Lê Thanh Hà </t>
  </si>
  <si>
    <t>Nguyễn Xuân Vân Anh</t>
  </si>
  <si>
    <t>Nguyễn Văn Phú</t>
  </si>
  <si>
    <t>Trần Thị Thùy Dung</t>
  </si>
  <si>
    <t>Bùi Thị Ngọc Trâm </t>
  </si>
  <si>
    <t>Đàm Phú Minh</t>
  </si>
  <si>
    <t>Đinh Nguyễn Hà Linh</t>
  </si>
  <si>
    <t>Lê Hồ Tiểu My </t>
  </si>
  <si>
    <t>Trần Anh Khoa </t>
  </si>
  <si>
    <t>Bùi Danh Quốc Huy </t>
  </si>
  <si>
    <t>Đinh Quang Tiến</t>
  </si>
  <si>
    <t>THCS Nguyễn Chí Thanh</t>
  </si>
  <si>
    <t>Nguyễn Bảo Minh Khuê </t>
  </si>
  <si>
    <t>Nguyễn Duy Bảo</t>
  </si>
  <si>
    <t>Lê Thị Ngọc Yến</t>
  </si>
  <si>
    <t>Hoàng Phạm Minh Quang </t>
  </si>
  <si>
    <t>Tạ Bích Ngọc</t>
  </si>
  <si>
    <t>Trần Hòa Lợi</t>
  </si>
  <si>
    <t>Nguyễn Bảo An Nhiên</t>
  </si>
  <si>
    <t>Mai Tuấn Kiệt</t>
  </si>
  <si>
    <t>Vi Thị Thoa</t>
  </si>
  <si>
    <t>Nguyễn Lê Minh Dũng</t>
  </si>
  <si>
    <t>Nguyễn Thị Xuân Hoa </t>
  </si>
  <si>
    <t>Trần Ngô Đức Huy </t>
  </si>
  <si>
    <t>Lê Quỳnh Anh</t>
  </si>
  <si>
    <t>Trần Thế Quân</t>
  </si>
  <si>
    <t>Nguyễn Thị Thu Huyền </t>
  </si>
  <si>
    <t>Nguyễn Duy Tùng </t>
  </si>
  <si>
    <t>Nguyễn Lệ Hiền Mai</t>
  </si>
  <si>
    <t>THCS Phạm Hồng Thái</t>
  </si>
  <si>
    <t>Lý Văn Nhật Hào</t>
  </si>
  <si>
    <t>THCS Nguyễn Trãi</t>
  </si>
  <si>
    <t>Ma Nguyễn Hoàng Nguyên</t>
  </si>
  <si>
    <t>Triệu Thị Minh Nguyệt</t>
  </si>
  <si>
    <t>Nguyễn Minh Thông</t>
  </si>
  <si>
    <t>Võ Hoàng </t>
  </si>
  <si>
    <t>Nguyễn Ngọc Khánh Huyền </t>
  </si>
  <si>
    <t>Hoàng Văn Quốc</t>
  </si>
  <si>
    <t xml:space="preserve"> THCS Nguyễn Công Trứ</t>
  </si>
  <si>
    <t>Hoàng Công Mạnh</t>
  </si>
  <si>
    <t>Lê Hoàng Bảo Anh</t>
  </si>
  <si>
    <t>Nguyễn Phạm Linh Chi </t>
  </si>
  <si>
    <t>Nguyễn Thị Thu Hằng </t>
  </si>
  <si>
    <t>Thu Phương </t>
  </si>
  <si>
    <t>Trần Thị Cẩm Ly </t>
  </si>
  <si>
    <t>Trần Thanh Hùng</t>
  </si>
  <si>
    <t>Bùi Phương Linh</t>
  </si>
  <si>
    <t>Đinh Thị Thùy Trang </t>
  </si>
  <si>
    <t>Đỗ Ngọc Quý </t>
  </si>
  <si>
    <t>Trần Vũ Phong</t>
  </si>
  <si>
    <t>THCS Hoàng Văn Thụ</t>
  </si>
  <si>
    <t>Nguyễn Thị  Thuý Hường</t>
  </si>
  <si>
    <t>Đỗ Trần Thu Hiền </t>
  </si>
  <si>
    <t>Vũ Thị Quỳnh Nga</t>
  </si>
  <si>
    <t>Phạm Ngọc Thạch</t>
  </si>
  <si>
    <t>Quách Thị Mỹ Linh </t>
  </si>
  <si>
    <t>Nguyễn Song Vỹ </t>
  </si>
  <si>
    <t>Nguyễn Duy Phúc </t>
  </si>
  <si>
    <t>Lê Vũ Anh Thư</t>
  </si>
  <si>
    <t>Đào Thị Quỳnh Giang </t>
  </si>
  <si>
    <t>Giáp Lê Ngọc Hòa </t>
  </si>
  <si>
    <t>Đặng Thu Huyền</t>
  </si>
  <si>
    <t>Phan Thị Phương Đông</t>
  </si>
  <si>
    <t>Dương Nguyễn Ngọc Bích</t>
  </si>
  <si>
    <t>Hoàng Linh Nga </t>
  </si>
  <si>
    <t>Vũ Nhật Minh</t>
  </si>
  <si>
    <t>Thẩm Thị Tú Uyên</t>
  </si>
  <si>
    <t>Nguyễn Anh Thơ</t>
  </si>
  <si>
    <t>Nguyễn Ngọc Phương Tuyền</t>
  </si>
  <si>
    <t>Đoàn Đức Hải </t>
  </si>
  <si>
    <t>Nguyễn Hồng Ánh </t>
  </si>
  <si>
    <t>Phan Thị Cẩm Viên</t>
  </si>
  <si>
    <t>Lê Thị Quỳnh Trang </t>
  </si>
  <si>
    <t>Ngô Minh Hoàng </t>
  </si>
  <si>
    <t>Lê Hoàng Nam </t>
  </si>
  <si>
    <t>Nguyễn Sinh Học</t>
  </si>
  <si>
    <t>Trần Nguyễn Thảo Uyên </t>
  </si>
  <si>
    <t>Trần Anh Tài </t>
  </si>
  <si>
    <t>Nguyễn Minh Hiếu</t>
  </si>
  <si>
    <t>Lê Thị Quỳnh Trâm </t>
  </si>
  <si>
    <t>Nguyễn Thị Hồng Ngọc</t>
  </si>
  <si>
    <t>Nguyễn Trọng Hà </t>
  </si>
  <si>
    <t>Võ Huy Hoàng </t>
  </si>
  <si>
    <t>Hoàng Ngọc Sâm</t>
  </si>
  <si>
    <t>Lâm Thị Bích Ngọc</t>
  </si>
  <si>
    <t>Dương Nguyễn Hoàng Huy </t>
  </si>
  <si>
    <t>Võ Trọng Quý</t>
  </si>
  <si>
    <t>Nguyễn Tuấn Tiệp</t>
  </si>
  <si>
    <t>Nguyễn Bảo Thạch </t>
  </si>
  <si>
    <t>Lăng Thị Bình</t>
  </si>
  <si>
    <t>Phạm Thị Thanh Bình</t>
  </si>
  <si>
    <t>Đỗ Đức Đông</t>
  </si>
  <si>
    <t>Nguyễn Tiến Đạt</t>
  </si>
  <si>
    <t>Nguyễn Thiếu Lâm</t>
  </si>
  <si>
    <t>Trần Thùy Linh</t>
  </si>
  <si>
    <t>Phan Lưu Kim Chi </t>
  </si>
  <si>
    <t>Hoàng Việt Hùng</t>
  </si>
  <si>
    <t>Trần Nhật Quang </t>
  </si>
  <si>
    <t>Nguyễn Thị Hồng Duyên</t>
  </si>
  <si>
    <t>Hoàng Hải Hà </t>
  </si>
  <si>
    <t>Malook</t>
  </si>
  <si>
    <t>Nguyễn Đình Ngọc Khoa</t>
  </si>
  <si>
    <t>3D</t>
  </si>
  <si>
    <t>Nguyễn Bá Ngọc</t>
  </si>
  <si>
    <t>Nguyễn Quỳnh Trang </t>
  </si>
  <si>
    <t>3a1</t>
  </si>
  <si>
    <t>Trần Phú</t>
  </si>
  <si>
    <t>Dương Đình Huy Hoàng </t>
  </si>
  <si>
    <t>3a2</t>
  </si>
  <si>
    <t>Luu Quang Tung </t>
  </si>
  <si>
    <t>Nguyễn Đăng Nguyên</t>
  </si>
  <si>
    <t>3C</t>
  </si>
  <si>
    <t>Lê Trần Bảo Lộc</t>
  </si>
  <si>
    <t>Đào Ngọc Tiên</t>
  </si>
  <si>
    <t>Nguyễn Bảo Huy</t>
  </si>
  <si>
    <t>Nguyễn Dư Yến Nhi </t>
  </si>
  <si>
    <t>Đào Xuân Anh </t>
  </si>
  <si>
    <t>Ngô Nữ Hoàng Anh </t>
  </si>
  <si>
    <t>Đỗ Thị Phương Uyên</t>
  </si>
  <si>
    <t>Hoàng Trần Thảo Minh</t>
  </si>
  <si>
    <t>Ngô Hoàng Ngân </t>
  </si>
  <si>
    <t>Vũ Lê Trung Kiên</t>
  </si>
  <si>
    <t>3A1</t>
  </si>
  <si>
    <t>Nguyễn Đức Cảnh</t>
  </si>
  <si>
    <t>Phạm Tuấn Khanh</t>
  </si>
  <si>
    <t>Lê Danh Quý Nhân </t>
  </si>
  <si>
    <t>3a4</t>
  </si>
  <si>
    <t>Nguyễn Văn Bé</t>
  </si>
  <si>
    <t>Bùi Phương Thế Vinh</t>
  </si>
  <si>
    <t>Lê Nguyễn Nhật Thi </t>
  </si>
  <si>
    <t>Trần Ngọc Giàu</t>
  </si>
  <si>
    <t>Nguyễn Thị Minh Khai</t>
  </si>
  <si>
    <t>Mai Hồ Linh Uyên </t>
  </si>
  <si>
    <t>3B</t>
  </si>
  <si>
    <t>Lý Tự Trọng</t>
  </si>
  <si>
    <t>Trần Diễm Mi </t>
  </si>
  <si>
    <t>3A</t>
  </si>
  <si>
    <t>Nguyễn Phương Anh</t>
  </si>
  <si>
    <t>Phan Bội Châu</t>
  </si>
  <si>
    <t>Bùi Duy Phúc</t>
  </si>
  <si>
    <t>3A2</t>
  </si>
  <si>
    <t>Hoàng Hoa Thám</t>
  </si>
  <si>
    <t>Nguyễn Văn Huy</t>
  </si>
  <si>
    <t>Hoàng Hà My </t>
  </si>
  <si>
    <t>Vũ Thùy Trang</t>
  </si>
  <si>
    <t>Nguyễn Bỉnh Khiêm</t>
  </si>
  <si>
    <t>Nguyễn Như Thảo Nguyên</t>
  </si>
  <si>
    <t>Bùi Minh Anh</t>
  </si>
  <si>
    <t>Trần Nguyễn Thùy An</t>
  </si>
  <si>
    <t>Nguyễn Ngọc Tố Uyên</t>
  </si>
  <si>
    <t>2006</t>
  </si>
  <si>
    <t>4A</t>
  </si>
  <si>
    <t>Tăng Hoàng Xuân Hạnh</t>
  </si>
  <si>
    <t>4A1</t>
  </si>
  <si>
    <t>Nguyễn Quỳnh Như</t>
  </si>
  <si>
    <t>4D</t>
  </si>
  <si>
    <t>Nguyễn Thị Dinh</t>
  </si>
  <si>
    <t>Nguyễn Thị Minh Thư</t>
  </si>
  <si>
    <t>4C</t>
  </si>
  <si>
    <t>Nguyễn Đặng Thùy Trang</t>
  </si>
  <si>
    <t>Hồ Hà Vy</t>
  </si>
  <si>
    <t>Hoàng Thị Hiếu Ngân </t>
  </si>
  <si>
    <t>Lê Song Thảo Vy</t>
  </si>
  <si>
    <t>Đinh Bảo Tín </t>
  </si>
  <si>
    <t>Nguyễn Thị Ánh Ngọc </t>
  </si>
  <si>
    <t>4B</t>
  </si>
  <si>
    <t>Nguyễn Bảo Thiên Di</t>
  </si>
  <si>
    <t>Trần Văn Khánh </t>
  </si>
  <si>
    <t>4A2</t>
  </si>
  <si>
    <t>Phan Trọng Hiếu</t>
  </si>
  <si>
    <t>Phan Nữ Tiểu Băng</t>
  </si>
  <si>
    <t>Trần Vũ Hoàng Oanh</t>
  </si>
  <si>
    <t>Nguyễn Phạm Anh Thảo</t>
  </si>
  <si>
    <t>Ngô Thị Thu Uyên </t>
  </si>
  <si>
    <t>Đoàn Trần Bảo Hân</t>
  </si>
  <si>
    <t>Lưu Anh Trúc </t>
  </si>
  <si>
    <t>Nguyễn Trần Nhật Tuấn</t>
  </si>
  <si>
    <t>Nguyễn Thị Thảo Chi</t>
  </si>
  <si>
    <t>4a4</t>
  </si>
  <si>
    <t>Nguyễn Huyền Diệu </t>
  </si>
  <si>
    <t>Nguyễn Mai Như Quỳnh</t>
  </si>
  <si>
    <t>Lê Thị Phương Anh</t>
  </si>
  <si>
    <t>2005</t>
  </si>
  <si>
    <t>5A</t>
  </si>
  <si>
    <t xml:space="preserve"> Nguyễn Bá Ngọc</t>
  </si>
  <si>
    <t>Trần Hiếu</t>
  </si>
  <si>
    <t>5D</t>
  </si>
  <si>
    <t>Lương Nguyễn Thảo Hương </t>
  </si>
  <si>
    <t>Nguyễn Thùy Duyên</t>
  </si>
  <si>
    <t>Hoàng Minh Thư</t>
  </si>
  <si>
    <t>Dương Thị Mai Uyên</t>
  </si>
  <si>
    <t>5C</t>
  </si>
  <si>
    <t>Hồ Nhật Uyên Nhi </t>
  </si>
  <si>
    <t>6</t>
  </si>
  <si>
    <t>5B</t>
  </si>
  <si>
    <t>Phan Hải Sơn</t>
  </si>
  <si>
    <t>Nguyễn Quỳnh Nhi</t>
  </si>
  <si>
    <t>5A1</t>
  </si>
  <si>
    <t>Phạm Nguyên Hoàng</t>
  </si>
  <si>
    <t>Trương Minh Hoàng</t>
  </si>
  <si>
    <t>Nguyễn Tiến Quốc Trường</t>
  </si>
  <si>
    <t>Lê Ngọc Minh </t>
  </si>
  <si>
    <t>Trương Nguyễn Quỳnh Anh </t>
  </si>
  <si>
    <t>Phan Ngọc Bảo Trâm</t>
  </si>
  <si>
    <t>5A2</t>
  </si>
  <si>
    <t>Nguyễn Thị Huyền Trang </t>
  </si>
  <si>
    <t>Phan Nguyễn Yến Linh</t>
  </si>
  <si>
    <t>Nguyễn Ngọc Thiên Phúc </t>
  </si>
  <si>
    <t>Phạm Ngọc Phương Anh</t>
  </si>
  <si>
    <t>Nguyễn Trung Tiên</t>
  </si>
  <si>
    <t>Lê Dũng</t>
  </si>
  <si>
    <t>Ngô Anh Hoàn</t>
  </si>
  <si>
    <t>Nguyễn Ngọc Huơng Trầm </t>
  </si>
  <si>
    <t>6A5</t>
  </si>
  <si>
    <t xml:space="preserve"> Phan Chu Trinh</t>
  </si>
  <si>
    <t>Đặng Khiết Như </t>
  </si>
  <si>
    <t>6A2</t>
  </si>
  <si>
    <t>Nguyễn Tất Thành</t>
  </si>
  <si>
    <t>Nguyễn Vương Kiệt</t>
  </si>
  <si>
    <t>6A1</t>
  </si>
  <si>
    <t>Chu Văn An</t>
  </si>
  <si>
    <t>Phan Thị Bình Minh </t>
  </si>
  <si>
    <t>Hoàng Thiên Thư </t>
  </si>
  <si>
    <t>Lê Thị Thu Trang </t>
  </si>
  <si>
    <t>Huỳnh Tấn Anh Khoa </t>
  </si>
  <si>
    <t>Lê Thanh Lâm </t>
  </si>
  <si>
    <t>Ngô Đức Anh </t>
  </si>
  <si>
    <t>Hồ Nữ Anh Thy</t>
  </si>
  <si>
    <t>Nguyễn Thị Ngọc Nhi</t>
  </si>
  <si>
    <t>Nguyễn Chí Thanh</t>
  </si>
  <si>
    <t>Trần Lê Thảo Sương</t>
  </si>
  <si>
    <t>Hoàng Quốc Huy</t>
  </si>
  <si>
    <t>Nguyễn Trần Thu Phương</t>
  </si>
  <si>
    <t>Lê Minh Nguyệt </t>
  </si>
  <si>
    <t>Hoàng Thu Nhật Uyên</t>
  </si>
  <si>
    <t>Nguyễn Bình Phương</t>
  </si>
  <si>
    <t>Lê Hồng Phong</t>
  </si>
  <si>
    <t>Nguyễn Trần Vân Anh</t>
  </si>
  <si>
    <t>Hồ Thị Hồng Ngân</t>
  </si>
  <si>
    <t>Mai Thị Quỳnh Như</t>
  </si>
  <si>
    <t>Trần Thị Phương Thảo</t>
  </si>
  <si>
    <t>6A6</t>
  </si>
  <si>
    <t>Lê Qúy Đôn</t>
  </si>
  <si>
    <t>Hồ Minh Nhật</t>
  </si>
  <si>
    <t>7A1</t>
  </si>
  <si>
    <t>Hoàng Kim Ngọc Anh</t>
  </si>
  <si>
    <t>Nguyễn Quang Huy</t>
  </si>
  <si>
    <t>7a2</t>
  </si>
  <si>
    <t>Trần Tuấn Anh </t>
  </si>
  <si>
    <t>7a3</t>
  </si>
  <si>
    <t>Hoàng Thị Thu Hằng</t>
  </si>
  <si>
    <t>7A6</t>
  </si>
  <si>
    <t>Lê Quý Đôn</t>
  </si>
  <si>
    <t>Trần Bảo Phúc</t>
  </si>
  <si>
    <t>Trần Phạm Thùy Linh</t>
  </si>
  <si>
    <t>Lê Thủy Anh </t>
  </si>
  <si>
    <t>Nguyễn Thị Hải Ly</t>
  </si>
  <si>
    <t>Nguyễn Ngọc Diệp</t>
  </si>
  <si>
    <t>Nguyễn Hoàng Thế Đại</t>
  </si>
  <si>
    <t>Dương Hà Phương </t>
  </si>
  <si>
    <t>Hà Nữ Huyền Trân</t>
  </si>
  <si>
    <t>Phan Thị Trâm Anh </t>
  </si>
  <si>
    <t>Nguyễn Nữ Thùy Linh</t>
  </si>
  <si>
    <t>7a5</t>
  </si>
  <si>
    <t>Phan Chu Trinh</t>
  </si>
  <si>
    <t>Đàm Trung Nguyên</t>
  </si>
  <si>
    <t>Trịnh Tuấn Tú </t>
  </si>
  <si>
    <t>7a1</t>
  </si>
  <si>
    <t>Cao Thị Mỹ Tâm</t>
  </si>
  <si>
    <t>Trần Thị Hương Giang</t>
  </si>
  <si>
    <t>Phạm Thị Hồng Ánh</t>
  </si>
  <si>
    <t>Nguyễn Đình Gia Huynh</t>
  </si>
  <si>
    <t>Bùi Huỳnh Trúc Ly</t>
  </si>
  <si>
    <t>7A5</t>
  </si>
  <si>
    <t>Đàm Thị Khánh Ly</t>
  </si>
  <si>
    <t>7A</t>
  </si>
  <si>
    <t>Hoàng Diệu</t>
  </si>
  <si>
    <t>Đỗ Thanh Thảo</t>
  </si>
  <si>
    <t>Phan Lê Bảo Châu</t>
  </si>
  <si>
    <t>Nguyễn Duy Mạnh</t>
  </si>
  <si>
    <t>2003</t>
  </si>
  <si>
    <t>Nguyễn Du</t>
  </si>
  <si>
    <t>Lê Hữu Hiếu</t>
  </si>
  <si>
    <t>Nguyễn Thị Bích Phượng</t>
  </si>
  <si>
    <t>Hoàng Nữ Thảo Duyên</t>
  </si>
  <si>
    <t>Phạm Hữu Tuấn</t>
  </si>
  <si>
    <t>Phan Thanh Tuyến</t>
  </si>
  <si>
    <t>Trần Xuân Tùng</t>
  </si>
  <si>
    <t>Lê Thị Hồng Anh</t>
  </si>
  <si>
    <t>Nguyễn Huệ</t>
  </si>
  <si>
    <t>Trần Gia Bảo</t>
  </si>
  <si>
    <t>Hồ Mai Linh</t>
  </si>
  <si>
    <t>Nguyễn Trung Thông </t>
  </si>
  <si>
    <t>Hoàng Trọng Nghĩa</t>
  </si>
  <si>
    <t xml:space="preserve">PTDT NT </t>
  </si>
  <si>
    <t>Phan Hoàng Diệu Đan</t>
  </si>
  <si>
    <t>Trần Nguyễn Quỳnh Anh</t>
  </si>
  <si>
    <t>Hoàng Như Ngọc</t>
  </si>
  <si>
    <t>Nguyễn Tống Minh Thi</t>
  </si>
  <si>
    <t>Nguyễn Thị Ngọc Minh </t>
  </si>
  <si>
    <t>8a2</t>
  </si>
  <si>
    <t>Nguyễn Đình Vũ Nguyên </t>
  </si>
  <si>
    <t>8A5</t>
  </si>
  <si>
    <t>Nguyễn Phan Tất Thành</t>
  </si>
  <si>
    <t>Nguyễn Phúc Huynh</t>
  </si>
  <si>
    <t>Nguyễn Đặng Nhã Quỳnh </t>
  </si>
  <si>
    <t>Lê Thị Ly</t>
  </si>
  <si>
    <t>8A1</t>
  </si>
  <si>
    <t>Trần Hồ Thảo Nhi</t>
  </si>
  <si>
    <t>Nguyễn Lan Anh</t>
  </si>
  <si>
    <t xml:space="preserve"> Chu Văn An</t>
  </si>
  <si>
    <t>Bùi Nữ Thuyền Quyên</t>
  </si>
  <si>
    <t>Nguyễn Duy Tuyến</t>
  </si>
  <si>
    <t>Nguyễn Trần Nam Hưng </t>
  </si>
  <si>
    <t>8a3</t>
  </si>
  <si>
    <t>Nguyễn Trịnh Khánh Ly </t>
  </si>
  <si>
    <t>2002</t>
  </si>
  <si>
    <t>Đặng Xuân Thịnh</t>
  </si>
  <si>
    <t>8A</t>
  </si>
  <si>
    <t>Hoàng Diêu</t>
  </si>
  <si>
    <t>Đinh Bảo Trung </t>
  </si>
  <si>
    <t>Đào Quang Vũ </t>
  </si>
  <si>
    <t>Hồ Phương Ngân </t>
  </si>
  <si>
    <t>Trần Thị Quỳnh Ngân</t>
  </si>
  <si>
    <t>Đặng Thị Thùy Trang</t>
  </si>
  <si>
    <t>Trần Thị Ngọc Huyền </t>
  </si>
  <si>
    <t>Mai Hoàng Ngọc Anh</t>
  </si>
  <si>
    <t>Lê Khánh Đan</t>
  </si>
  <si>
    <t>Nguyễn Nữ Thảo Vy</t>
  </si>
  <si>
    <t>Bùi Nguyên Hà Linh </t>
  </si>
  <si>
    <t>Lê Thị Thảo Nguyên</t>
  </si>
  <si>
    <t>Phan Thiện Tú</t>
  </si>
  <si>
    <t>9A2</t>
  </si>
  <si>
    <t>9A5</t>
  </si>
  <si>
    <t>Lê Tiến Phong</t>
  </si>
  <si>
    <t>Trang Thảo Thanh</t>
  </si>
  <si>
    <t>Trần Ngọc Bảo Hân</t>
  </si>
  <si>
    <t>9A1</t>
  </si>
  <si>
    <t>Nguyễn Huy Hoàng</t>
  </si>
  <si>
    <t>Nguyễn Thị Hoài Phương </t>
  </si>
  <si>
    <t>9a2</t>
  </si>
  <si>
    <t>Ngô Hoàng Yến </t>
  </si>
  <si>
    <t>Hoàng Đăng Khoa </t>
  </si>
  <si>
    <t>Lê Trung Hiếu</t>
  </si>
  <si>
    <t>Nguyễn Lê Tuấn Thanh </t>
  </si>
  <si>
    <t>Lê Nguyễn Thủy Tiên</t>
  </si>
  <si>
    <t>Nguyễn Thị Thu Phương</t>
  </si>
  <si>
    <t>9E</t>
  </si>
  <si>
    <t>Hà Bảo Trâm</t>
  </si>
  <si>
    <t>Nguyễn Khắc Đồng </t>
  </si>
  <si>
    <t>Nguyễn Văn Tân </t>
  </si>
  <si>
    <t>Nguyễn Hữu Phúc </t>
  </si>
  <si>
    <t>Võ Gia Hân</t>
  </si>
  <si>
    <t>Lê Thị Hồng</t>
  </si>
  <si>
    <t>9C</t>
  </si>
  <si>
    <t>Nguyễn Thị Mỹ Linh</t>
  </si>
  <si>
    <t>diepbaoha@gmail.com</t>
  </si>
  <si>
    <t>thanheatling@gmail.com</t>
  </si>
  <si>
    <t>Nguyễn Quốc Hùng</t>
  </si>
  <si>
    <t>98</t>
  </si>
  <si>
    <t>Phạm Ngọc Huy</t>
  </si>
  <si>
    <t>Mai Nguyên Duy Phương</t>
  </si>
  <si>
    <t>Đỗ Thị Ngọc Phượng</t>
  </si>
  <si>
    <t>Ngô Thanh Tuyền</t>
  </si>
  <si>
    <t>Trịnh Hoàn Vũ</t>
  </si>
  <si>
    <t>Đỗ Thị Thảo Vy</t>
  </si>
  <si>
    <t>Bùi Kim Cúc</t>
  </si>
  <si>
    <t>99</t>
  </si>
  <si>
    <t>Trịnh Nam Sơn</t>
  </si>
  <si>
    <t>Phạm Thị Phương Thảo</t>
  </si>
  <si>
    <t>Nguyễn Thị Thanh Thư</t>
  </si>
  <si>
    <t>Nguyễn Xuân Anh Thư</t>
  </si>
  <si>
    <t>11A7</t>
  </si>
  <si>
    <t>Nguyễn Thị Nguyên Trang</t>
  </si>
  <si>
    <t>Nguyễn Trần Bảo Uyên</t>
  </si>
  <si>
    <t>Nguyễn Hoài Bảo Anh</t>
  </si>
  <si>
    <t>00</t>
  </si>
  <si>
    <t>Trần Mạnh Long</t>
  </si>
  <si>
    <t>Hồ Thị Nhật Minh</t>
  </si>
  <si>
    <t>Bùi Quang Nhật</t>
  </si>
  <si>
    <t>Mai Nhật Thiện</t>
  </si>
  <si>
    <t>Nguyễn Trần Hoàng Thương</t>
  </si>
  <si>
    <t>Trịnh Thị Minh Thương</t>
  </si>
  <si>
    <t>dvuhoang@gmail.com</t>
  </si>
  <si>
    <t>todulieu@gmail.com</t>
  </si>
  <si>
    <t>hoanghungtaynguyen@gmail.com</t>
  </si>
  <si>
    <t>Dekiemtra.c23leduan@gmail.com</t>
  </si>
  <si>
    <t>ioedakmil1516@gmail.com</t>
  </si>
  <si>
    <t>loanphthihong@gmail.com</t>
  </si>
  <si>
    <t>banquantripvd@gmail.com</t>
  </si>
  <si>
    <t>lekhanh.hungvuong@gmail.com</t>
  </si>
  <si>
    <t>chuyenmon.nbk2011@gmail.com</t>
  </si>
  <si>
    <t>toandml76@gmail.com</t>
  </si>
  <si>
    <t>Tự ra QĐ HĐCT</t>
  </si>
  <si>
    <t>Đào Thị Khánh Linh</t>
  </si>
  <si>
    <t>Tuy Đức</t>
  </si>
  <si>
    <t>Hà Vũ Phong</t>
  </si>
  <si>
    <t>Tiểu học La Văn Cầu</t>
  </si>
  <si>
    <t>Lê Thị Huệ Nhi</t>
  </si>
  <si>
    <t>Nguyễn Thanh Định</t>
  </si>
  <si>
    <t>Nguyễn Hữu Đồng</t>
  </si>
  <si>
    <t>Thị Tuệ</t>
  </si>
  <si>
    <t>TH Phan Chu Trinh</t>
  </si>
  <si>
    <t>Điểu Thị Hạnh Duyên</t>
  </si>
  <si>
    <t>Nguyễn Hoàng Yến Nhi</t>
  </si>
  <si>
    <t>TH Nguyễn Văn Trỗi</t>
  </si>
  <si>
    <t>Nguyễn Thị Vân Anh</t>
  </si>
  <si>
    <t>Trần Thế Phú</t>
  </si>
  <si>
    <t>Lê Tuấn Kiệt</t>
  </si>
  <si>
    <t>Nguyễn Đào Phương Uyên</t>
  </si>
  <si>
    <t>Trịnh Thị Phương Anh</t>
  </si>
  <si>
    <t>Hoàng Thị Bảo Yến</t>
  </si>
  <si>
    <t>Phạm Quốc Hùng</t>
  </si>
  <si>
    <t>Trịnh Hoàng Minh</t>
  </si>
  <si>
    <t>Nguyễn Tuấn Anh</t>
  </si>
  <si>
    <t>Nguyễn Thanh Bình</t>
  </si>
  <si>
    <t>Nguyễn Đình Tuấn  Khang</t>
  </si>
  <si>
    <t>Bùi Thị Thanh Xuân</t>
  </si>
  <si>
    <t>TH Lê Lợi</t>
  </si>
  <si>
    <t>Phan Kiều Anh</t>
  </si>
  <si>
    <t>Phạm Thùy Linh</t>
  </si>
  <si>
    <t>Chu Thị Anh Chúc</t>
  </si>
  <si>
    <t>Mai Trần Ngọc Anh</t>
  </si>
  <si>
    <t>Phan Trung Kiên</t>
  </si>
  <si>
    <t>Hoàng Vũ Diễm Như</t>
  </si>
  <si>
    <t>Lê Nguyễn Hải Anh</t>
  </si>
  <si>
    <t>Vũ Thị Linh</t>
  </si>
  <si>
    <t>TH Bế Văn Đàn</t>
  </si>
  <si>
    <t>Tạ Vũ Anh  Thư</t>
  </si>
  <si>
    <t>Ngô Lưu Phương Linh</t>
  </si>
  <si>
    <t>Bùi Thanh Hùng</t>
  </si>
  <si>
    <t>Vũ Đình Hiếu</t>
  </si>
  <si>
    <t>Vũ Trần Trung Kiên</t>
  </si>
  <si>
    <t>Đặng Thị Kim Phụng</t>
  </si>
  <si>
    <t>Vũ Thị Ngọc Khánh</t>
  </si>
  <si>
    <t>Đinh Dương Mộc Lam</t>
  </si>
  <si>
    <t>Vũ Thái Học</t>
  </si>
  <si>
    <t>Phạm Nguyễn Quốc  Bảo</t>
  </si>
  <si>
    <t>Điểu Cao Hoàng Phương</t>
  </si>
  <si>
    <t>Đặng Khánh Vy</t>
  </si>
  <si>
    <t>Vũ Mai Ngọc  Diệp</t>
  </si>
  <si>
    <t>Lê Phúc Hưng</t>
  </si>
  <si>
    <t>TH Ama Trang Lơng</t>
  </si>
  <si>
    <t>Nguyễn Thị Tố Quyên</t>
  </si>
  <si>
    <t>Nguyễn Thị Tú  Oanh</t>
  </si>
  <si>
    <t>Trần Thảo Vi</t>
  </si>
  <si>
    <t xml:space="preserve">Đậu Thị Thư Thảo </t>
  </si>
  <si>
    <t>TH Lê Mã Lương</t>
  </si>
  <si>
    <t xml:space="preserve">Huỳnh Ngọc Thủy Thư </t>
  </si>
  <si>
    <t xml:space="preserve">Lê Thị Thu Anh </t>
  </si>
  <si>
    <t>Đỗ Hoàng Thịnh</t>
  </si>
  <si>
    <t>Dương Trung Kiên</t>
  </si>
  <si>
    <t>6G</t>
  </si>
  <si>
    <t>THCS Đắk Búk So</t>
  </si>
  <si>
    <t>Trần Phương Mai</t>
  </si>
  <si>
    <t>Nguyễn Trung Kiên</t>
  </si>
  <si>
    <t>Phạm Văn Tuyên</t>
  </si>
  <si>
    <t>Lê Thế Đăng</t>
  </si>
  <si>
    <t>Nguyễn Hải Long</t>
  </si>
  <si>
    <t>6A</t>
  </si>
  <si>
    <t>THCS Ngô Quyền</t>
  </si>
  <si>
    <t>Phạm Ngọc Anh</t>
  </si>
  <si>
    <t>Trần Thị Hoàng Yến</t>
  </si>
  <si>
    <t>7G</t>
  </si>
  <si>
    <t>Nguyễn Trần Bảo Ngọc</t>
  </si>
  <si>
    <t>Lê Phạm Như Quỳnh</t>
  </si>
  <si>
    <t>Phùng Thị Thu Phương</t>
  </si>
  <si>
    <t>Nguyễn Đình Vân Nhi</t>
  </si>
  <si>
    <t>Trần Thị Hậu</t>
  </si>
  <si>
    <t>Nguyễn Văn Nguyên</t>
  </si>
  <si>
    <t>Dương Thị Phương Linh</t>
  </si>
  <si>
    <t>Nguyễn Đức Thọ</t>
  </si>
  <si>
    <t>Nguyễn Thị Thu Hà</t>
  </si>
  <si>
    <t>Phùng Thị Thủy Tiên</t>
  </si>
  <si>
    <t>Nguyễn Bích Ngọc</t>
  </si>
  <si>
    <t>7B</t>
  </si>
  <si>
    <t>THCS Nguyễn Du</t>
  </si>
  <si>
    <t>Phạm Duy Nam</t>
  </si>
  <si>
    <t>8E</t>
  </si>
  <si>
    <t>Nguyễn Lâm Huy</t>
  </si>
  <si>
    <t>Trần Việt Hà</t>
  </si>
  <si>
    <t>Nguyễn Ngọc Linh</t>
  </si>
  <si>
    <t>Ngô Văn Phú</t>
  </si>
  <si>
    <t>Bùi Diễm Quỳnh</t>
  </si>
  <si>
    <t>9G</t>
  </si>
  <si>
    <t>Vũ Quốc Tân</t>
  </si>
  <si>
    <t>Trương Văn Đại</t>
  </si>
  <si>
    <t xml:space="preserve">ducdoanpgd@gmail.com </t>
  </si>
  <si>
    <t>Hồ Sĩ Lợi</t>
  </si>
  <si>
    <t>TH Võ Thị Sáu</t>
  </si>
  <si>
    <t>Lê Thị Như Ngọc</t>
  </si>
  <si>
    <t>TH Hoàng Diệu</t>
  </si>
  <si>
    <t>Trương Hiệp</t>
  </si>
  <si>
    <t xml:space="preserve"> TH Lê Văn Tám</t>
  </si>
  <si>
    <t>Trần Thanh Trúc</t>
  </si>
  <si>
    <t>TH Nguyễn Văn Bé</t>
  </si>
  <si>
    <t>Võ Thị Út Phương</t>
  </si>
  <si>
    <t>Nguyễn Thị Quỳnh Như</t>
  </si>
  <si>
    <t>Dương Thúy Ngân</t>
  </si>
  <si>
    <t>Nguyễn Bình Minh</t>
  </si>
  <si>
    <t>Phạm Thị Quỳnh Như </t>
  </si>
  <si>
    <t>TH Lê Thị Hồng Gấm</t>
  </si>
  <si>
    <t>Nguyễn Hoàng Hồng Minh</t>
  </si>
  <si>
    <t>Nguyễn Thị Hà Anh</t>
  </si>
  <si>
    <t>TH Nguyễn Thị Minh Khai</t>
  </si>
  <si>
    <t>Nguyễn Việt Hùng</t>
  </si>
  <si>
    <t>3A3</t>
  </si>
  <si>
    <t>Nguyễn Phước</t>
  </si>
  <si>
    <t>Trương Quốc Nguyên</t>
  </si>
  <si>
    <t>Hoàng Xuân Kiến Quốc </t>
  </si>
  <si>
    <t>Nguyễn Tiến Duy </t>
  </si>
  <si>
    <t>Đoàn Thị Phương Dung</t>
  </si>
  <si>
    <t>Thái Kha Na</t>
  </si>
  <si>
    <t>Bùi Đức Cường </t>
  </si>
  <si>
    <t>Nguyễn Dương Thanh Vân </t>
  </si>
  <si>
    <t>Phan Đào Quỳnh Nhi </t>
  </si>
  <si>
    <t>Nguyễn Trịnh Trung Dũng </t>
  </si>
  <si>
    <t>Nguyễn Thái Phương Anh </t>
  </si>
  <si>
    <t>Phạm Phúc An</t>
  </si>
  <si>
    <t>Trần Thị Khánh Linh</t>
  </si>
  <si>
    <t>Đỗ Thanh Tùng</t>
  </si>
  <si>
    <t>Hồ Ngọc Yến Nhi</t>
  </si>
  <si>
    <t>4A4</t>
  </si>
  <si>
    <t>Nguyễn Đình Dũng</t>
  </si>
  <si>
    <t>Võ Trần Thảo Ngân</t>
  </si>
  <si>
    <t>Hồ Thị Quỳnh Trâm</t>
  </si>
  <si>
    <t>Vũ Minh Hoàng </t>
  </si>
  <si>
    <t>Nguyễn Thị Phương Thảo </t>
  </si>
  <si>
    <t>Nguyễn Kim Toàn </t>
  </si>
  <si>
    <t>Lê Thị Như Quỳnh </t>
  </si>
  <si>
    <t>Nguyễn Phạm Anh Thư </t>
  </si>
  <si>
    <t>Nguyễn Trần Bảo Duy </t>
  </si>
  <si>
    <t>Hoàng Thị Trúc Ly</t>
  </si>
  <si>
    <t>Lê Hoàng Anh</t>
  </si>
  <si>
    <t>Lê Quốc Hiệp</t>
  </si>
  <si>
    <t>Nguyễn Ngọc Anh</t>
  </si>
  <si>
    <t>Trần Thanh Bình</t>
  </si>
  <si>
    <t>5A3</t>
  </si>
  <si>
    <t>Nguyễn Dương Thanh Thảo </t>
  </si>
  <si>
    <t>Nguyễn Thị Thu Hà </t>
  </si>
  <si>
    <t>Lê Quyên </t>
  </si>
  <si>
    <t>Truương Quỳnh Như</t>
  </si>
  <si>
    <t>Trần Vũ Hưng Việt</t>
  </si>
  <si>
    <t>Hà Trọng Hoàng</t>
  </si>
  <si>
    <t>THCS NÂM N'ĐIR</t>
  </si>
  <si>
    <t>Đặng Hữu Phước</t>
  </si>
  <si>
    <t>THCS TT Đăk Mâm</t>
  </si>
  <si>
    <t>Đặng Quốc Anh</t>
  </si>
  <si>
    <t>Hoàng Như Quỳnh</t>
  </si>
  <si>
    <t>Huỳnh Lê Cao Phú</t>
  </si>
  <si>
    <t>Nguyễn Trang Nhật Linh</t>
  </si>
  <si>
    <t>Phan Hải Vi</t>
  </si>
  <si>
    <t>Trần Đình Đàn</t>
  </si>
  <si>
    <t xml:space="preserve">Phạm Thị Bích Loan </t>
  </si>
  <si>
    <t>6C4</t>
  </si>
  <si>
    <t xml:space="preserve">THCS Nam Đà </t>
  </si>
  <si>
    <t xml:space="preserve">Phạm Trần Dạ Thảo </t>
  </si>
  <si>
    <t>Bùi Đức Hà</t>
  </si>
  <si>
    <t>Đào Duy Quỳnh</t>
  </si>
  <si>
    <t>Đinh Hoàng Vũ</t>
  </si>
  <si>
    <t>Đinh Nhật Trang</t>
  </si>
  <si>
    <t>Đinh Thị Hà Nhi</t>
  </si>
  <si>
    <t>Hồ Thị Phương Anh</t>
  </si>
  <si>
    <t>Lê Nguyễn Phương Thảo</t>
  </si>
  <si>
    <t>Nguyễn Duy Cương</t>
  </si>
  <si>
    <t>Nguyễn Lê Hà Châu</t>
  </si>
  <si>
    <t>Nguyễn Thị Minh Ngọc</t>
  </si>
  <si>
    <t>Nguyễn Thị Thu Huyền</t>
  </si>
  <si>
    <t>Nguyễn Văn Phước</t>
  </si>
  <si>
    <t>Trần Hoàn</t>
  </si>
  <si>
    <t>Trần Hữu Toàn</t>
  </si>
  <si>
    <t>Trần Thị Ngọc Mai</t>
  </si>
  <si>
    <t>THCS Đăk Drô</t>
  </si>
  <si>
    <t>Trần Thu Thảo</t>
  </si>
  <si>
    <t>Trịnh Nhật Huy</t>
  </si>
  <si>
    <t xml:space="preserve">Vũ Duy Đạt </t>
  </si>
  <si>
    <t>Đặng Nguyễn Việt Lâm</t>
  </si>
  <si>
    <t>Phạm Bùi Cẩm Ly</t>
  </si>
  <si>
    <t>Hà Đình Kiên</t>
  </si>
  <si>
    <t>THCS Đăk Sôr</t>
  </si>
  <si>
    <t xml:space="preserve">Nguyễn Bùi Dịu </t>
  </si>
  <si>
    <t>Nguyễn Lan Trinh</t>
  </si>
  <si>
    <t>Thái Nguyễn Nhật Vi</t>
  </si>
  <si>
    <t>Trần Thị Mỹ Huệ</t>
  </si>
  <si>
    <t xml:space="preserve">Bùi Thị Vân Anh </t>
  </si>
  <si>
    <t>7B3</t>
  </si>
  <si>
    <t xml:space="preserve">Cao Thị Cẩm Tú </t>
  </si>
  <si>
    <t xml:space="preserve">Đặng Nguyễn Minh Thư </t>
  </si>
  <si>
    <t xml:space="preserve">Đinh Thị Hải Lý </t>
  </si>
  <si>
    <t xml:space="preserve">Đinh Thị Mỹ Loan </t>
  </si>
  <si>
    <t xml:space="preserve">Lê Thị Xuân Ngọc </t>
  </si>
  <si>
    <t xml:space="preserve">Nguyễn Hoàng Thủy Tiên </t>
  </si>
  <si>
    <t xml:space="preserve">Nguyễn Quang Ngọc Hân </t>
  </si>
  <si>
    <t xml:space="preserve">Nguyễn Thị Hương Quỳnh </t>
  </si>
  <si>
    <t xml:space="preserve">Trần Mai Linh </t>
  </si>
  <si>
    <t xml:space="preserve">Trần Nguyễn Hoàng Loan </t>
  </si>
  <si>
    <t>Trần Thị  Tường Vi</t>
  </si>
  <si>
    <t>Vi Thị Thúy Mận</t>
  </si>
  <si>
    <t>7C1</t>
  </si>
  <si>
    <t>THCS Lý Tự Trọng</t>
  </si>
  <si>
    <t>Vũ Thị Hồng Mai</t>
  </si>
  <si>
    <t>7C2</t>
  </si>
  <si>
    <t xml:space="preserve">Lê Nguyễn Phi Hiền </t>
  </si>
  <si>
    <t>Doãn Đoàn Mai Linh</t>
  </si>
  <si>
    <t>Ngô Triều Trúc Phương</t>
  </si>
  <si>
    <t>Nguyễn Đình Duy</t>
  </si>
  <si>
    <t>Nguyễn Sỹ Hoàng</t>
  </si>
  <si>
    <t>Phạm An</t>
  </si>
  <si>
    <t>Phạm Thị Lan Anh</t>
  </si>
  <si>
    <t>Phan Đình Phúc</t>
  </si>
  <si>
    <t>Phan Thị Ngọc Minh</t>
  </si>
  <si>
    <t>Trần Cẩm Ly</t>
  </si>
  <si>
    <t>Trần Quang Tuấn</t>
  </si>
  <si>
    <t>Trần Thị Thương</t>
  </si>
  <si>
    <t>Đàm Thị Thanh Hằng</t>
  </si>
  <si>
    <t>9A</t>
  </si>
  <si>
    <t>Bùi Văn Tuấn Kiệt</t>
  </si>
  <si>
    <t>Dương Nguyễn Thủy Trà</t>
  </si>
  <si>
    <t>Lê My Thục</t>
  </si>
  <si>
    <t>Nguyễn Khánh Thục</t>
  </si>
  <si>
    <t>Nguyễn Thị Hà Nguyên</t>
  </si>
  <si>
    <t>Nguyễn Thị Ngọc Mai</t>
  </si>
  <si>
    <t>Nguyễn Thị Thảo</t>
  </si>
  <si>
    <t>Phạm  Nhật  Minh</t>
  </si>
  <si>
    <t xml:space="preserve">Nguyễn Hữu Thành </t>
  </si>
  <si>
    <t>9D1</t>
  </si>
  <si>
    <t xml:space="preserve">Thái Ngọc Thể </t>
  </si>
  <si>
    <t>utpgdkrongno@gmail.com</t>
  </si>
  <si>
    <t>TH Bùi Thị Xuân</t>
  </si>
  <si>
    <t>Đăk R'lấp</t>
  </si>
  <si>
    <t>TH Ngô Gia Tự</t>
  </si>
  <si>
    <t>3E</t>
  </si>
  <si>
    <t>TH Lê Đình Chinh</t>
  </si>
  <si>
    <t>TH Nguyễn Bá Ngọc</t>
  </si>
  <si>
    <t>TH Lê Văn Tám</t>
  </si>
  <si>
    <t>TH Lê Hữu Trác</t>
  </si>
  <si>
    <t>TH Lê Quý Đôn</t>
  </si>
  <si>
    <t>TH Nguyễn Viết Xuân</t>
  </si>
  <si>
    <t>3a</t>
  </si>
  <si>
    <t>TH Hà Huy Tập</t>
  </si>
  <si>
    <t>TH Nguyễn Thái Học</t>
  </si>
  <si>
    <t>TH Đoàn Thị Điểm</t>
  </si>
  <si>
    <t>3a3</t>
  </si>
  <si>
    <t>TH Phan Đình Phùng</t>
  </si>
  <si>
    <t>TH Tô Hiệu</t>
  </si>
  <si>
    <t>TH Nguyễn Đức Cảnh</t>
  </si>
  <si>
    <t>TH Đinh Tiên Hoàng</t>
  </si>
  <si>
    <t>TH Huỳnh Thúc Kháng</t>
  </si>
  <si>
    <t>4a3</t>
  </si>
  <si>
    <t>4a1</t>
  </si>
  <si>
    <t>5a1</t>
  </si>
  <si>
    <t>5a3</t>
  </si>
  <si>
    <t>5a2</t>
  </si>
  <si>
    <t>Nguyễn Hoàng Anh</t>
  </si>
  <si>
    <t>6H</t>
  </si>
  <si>
    <t>6E</t>
  </si>
  <si>
    <t>THCS Trần Hưng Đạo</t>
  </si>
  <si>
    <t>6A3</t>
  </si>
  <si>
    <t>THCS Trần Quốc Toản</t>
  </si>
  <si>
    <t>6D</t>
  </si>
  <si>
    <t>6a3</t>
  </si>
  <si>
    <t>THCS Nguyễn Văn Linh</t>
  </si>
  <si>
    <t>THCS Lương Thế Vinh</t>
  </si>
  <si>
    <t>THCS Nguyễn Công Trứ</t>
  </si>
  <si>
    <t>6C</t>
  </si>
  <si>
    <t>THCS Nguyễn Khuyến</t>
  </si>
  <si>
    <t>6B</t>
  </si>
  <si>
    <t>6A4</t>
  </si>
  <si>
    <t>THCS Võ Văn Kiệt</t>
  </si>
  <si>
    <t>6a2</t>
  </si>
  <si>
    <t>THCS Nguyễn Bỉnh Khiêm</t>
  </si>
  <si>
    <t>7C</t>
  </si>
  <si>
    <t>7E</t>
  </si>
  <si>
    <t>Nguyễn Phương Thảo</t>
  </si>
  <si>
    <t>7A4</t>
  </si>
  <si>
    <t>7A2</t>
  </si>
  <si>
    <t>THCS Trần Quang Khải</t>
  </si>
  <si>
    <t>7H</t>
  </si>
  <si>
    <t>7A3</t>
  </si>
  <si>
    <t>8B</t>
  </si>
  <si>
    <t>8A3</t>
  </si>
  <si>
    <t>8a1</t>
  </si>
  <si>
    <t>8G</t>
  </si>
  <si>
    <t>8A2</t>
  </si>
  <si>
    <t>8D</t>
  </si>
  <si>
    <t>8C</t>
  </si>
  <si>
    <t>9A4</t>
  </si>
  <si>
    <t>9A3</t>
  </si>
  <si>
    <t>9D</t>
  </si>
  <si>
    <t>9B</t>
  </si>
  <si>
    <t>9H</t>
  </si>
  <si>
    <t>9a1</t>
  </si>
  <si>
    <t>Nguyễn Lê Thùy Linh</t>
  </si>
  <si>
    <t>Mai Văn Trường Giang</t>
  </si>
  <si>
    <t>Vũ Thị Khánh Huyền</t>
  </si>
  <si>
    <t>Bùi Hữu Đăng Khoa</t>
  </si>
  <si>
    <t>Nguyễn Thành Tâm</t>
  </si>
  <si>
    <t>Hoàng Thu Thảo</t>
  </si>
  <si>
    <t>Nguyễn Đoàn Minh Vy</t>
  </si>
  <si>
    <t>Đoàn Thùy Trâm</t>
  </si>
  <si>
    <t>Đặng Anh  Thư</t>
  </si>
  <si>
    <t>Lê Hải Trí</t>
  </si>
  <si>
    <t>Đoàn Dương Việt Huy</t>
  </si>
  <si>
    <t>Nguyễn Sally Ngọc</t>
  </si>
  <si>
    <t>Trương Thị Quỳnh  Như</t>
  </si>
  <si>
    <t>Trần Thanh Bảo Lam</t>
  </si>
  <si>
    <t>Nguyễn Yên Nguyên</t>
  </si>
  <si>
    <t>Lâm Phương Ngọc</t>
  </si>
  <si>
    <t>Hồ Sỹ Bách</t>
  </si>
  <si>
    <t>Nguyễn Vũ Hải Bình</t>
  </si>
  <si>
    <t>Bàn Thị Ngọc  Thảo</t>
  </si>
  <si>
    <t>Nguyễn Phương  Dung</t>
  </si>
  <si>
    <t>Nguyễn Vũ Tố Uyên</t>
  </si>
  <si>
    <t>Bùi Thế Hùng</t>
  </si>
  <si>
    <t>Trần Nguyễn Phương Anh</t>
  </si>
  <si>
    <t>Phạm Lê Tiến Đạt</t>
  </si>
  <si>
    <t>Lê Nhật Đan  Đan</t>
  </si>
  <si>
    <t>Nguyễn Phi Vũ</t>
  </si>
  <si>
    <t>Nguyễn Phú Căn</t>
  </si>
  <si>
    <t>Nguyễn Xuân Minh Khánh</t>
  </si>
  <si>
    <t>Trần Đình  Khoa</t>
  </si>
  <si>
    <t>Ninh Ngọc Phát</t>
  </si>
  <si>
    <t>Nguyễn Đình Nguyên</t>
  </si>
  <si>
    <t>Hồ Ngọc Hà</t>
  </si>
  <si>
    <t>Trần Phi  Hoàng</t>
  </si>
  <si>
    <t>Trần Khánh Linh</t>
  </si>
  <si>
    <t>Phạm  Quang Vinh</t>
  </si>
  <si>
    <t>Trương Thế Duy</t>
  </si>
  <si>
    <t>Vũ Hoàng Sơn</t>
  </si>
  <si>
    <t>Nguyễn Thị Thu  Quyên</t>
  </si>
  <si>
    <t>Trần Đình Nam</t>
  </si>
  <si>
    <t>Võ Hoàng Nam</t>
  </si>
  <si>
    <t>Hồ Sỹ Trường</t>
  </si>
  <si>
    <t>Đào Minh Nguyệt</t>
  </si>
  <si>
    <t>Đinh Lê Yến  Nhi</t>
  </si>
  <si>
    <t>Đoàn Nguyễn Hưng Thịnh</t>
  </si>
  <si>
    <t>Vũ Duy Tiến</t>
  </si>
  <si>
    <t>Nguyễn Đăng Đạt</t>
  </si>
  <si>
    <t>Đào Khánh Ngọc</t>
  </si>
  <si>
    <t>Lê Thị Cẩm Tú</t>
  </si>
  <si>
    <t>Nguyễn Gia Bảo</t>
  </si>
  <si>
    <t>Khổng Mỹ Thục Anh</t>
  </si>
  <si>
    <t>Nguyễn Vũ Ngọc Ân</t>
  </si>
  <si>
    <t>Trần Lê Kim  Trúc</t>
  </si>
  <si>
    <t>Nguyễn Võ Minh Trang</t>
  </si>
  <si>
    <t>Chúc Nguyễn Thành  An</t>
  </si>
  <si>
    <t>Nguyễn Hoàng Hải</t>
  </si>
  <si>
    <t>Nguyễn Quỳnh  Như</t>
  </si>
  <si>
    <t>Bàn Tiến Việt</t>
  </si>
  <si>
    <t>Nguyễn Quốc Thịnh</t>
  </si>
  <si>
    <t>Hoàng Anh Tú</t>
  </si>
  <si>
    <t>Dường Ngọc Hoà</t>
  </si>
  <si>
    <t>Phạm Đỗ Hà  Phương</t>
  </si>
  <si>
    <t>Hoàng Thị Mỹ  Duyên</t>
  </si>
  <si>
    <t>Bùi Thị Mai Phương</t>
  </si>
  <si>
    <t>Phạm Thị Cẩm Ly</t>
  </si>
  <si>
    <t>Vương Đào Thành  Nhân</t>
  </si>
  <si>
    <t>Dương Minh Ánh</t>
  </si>
  <si>
    <t>Sú Thế  Long</t>
  </si>
  <si>
    <t>Võ Minh Huy</t>
  </si>
  <si>
    <t>Lương Vân Nga</t>
  </si>
  <si>
    <t>Nguyễn Thị Thanh  Cảnh</t>
  </si>
  <si>
    <t>Bùi Thị Ngọc Hà</t>
  </si>
  <si>
    <t>Lê Tiến Dũng</t>
  </si>
  <si>
    <t>Nguyễn Phi Hùng</t>
  </si>
  <si>
    <t>Nguyễn Trương Gia Bảo</t>
  </si>
  <si>
    <t>Trần Phạm Quỳnh Trang</t>
  </si>
  <si>
    <t>Phạm Văn  Chung</t>
  </si>
  <si>
    <t>Cao Ngọc Lê Vy</t>
  </si>
  <si>
    <t>Đặng Thùy  Vân</t>
  </si>
  <si>
    <t>Lê Quang Thuận</t>
  </si>
  <si>
    <t>Lê Trọng Nghĩa</t>
  </si>
  <si>
    <t>Hà Thị Ngọc  Trâm</t>
  </si>
  <si>
    <t>Hoàng Gia Bảo</t>
  </si>
  <si>
    <t>Phạm Như Ngọc</t>
  </si>
  <si>
    <t>Trịnh Thị Thu Thủy</t>
  </si>
  <si>
    <t>Hoàng Anh  Tuấn</t>
  </si>
  <si>
    <t>Phạm Ngọc Khánh</t>
  </si>
  <si>
    <t>Nguyễn Thiên Ngân</t>
  </si>
  <si>
    <t>Lê Thị Kim Anh</t>
  </si>
  <si>
    <t>Đặng Sỹ Minh  Tâm</t>
  </si>
  <si>
    <t>Nguyễn Nông Anh Khoa</t>
  </si>
  <si>
    <t>Nguyễn Hoài Anh</t>
  </si>
  <si>
    <t>Nguyễn Thị Ngọc  Huyền</t>
  </si>
  <si>
    <t>Thi Mai Thảo Uyên</t>
  </si>
  <si>
    <t>Nguyễn Hải Triều</t>
  </si>
  <si>
    <t>Sú Thế  Quyên</t>
  </si>
  <si>
    <t>Trần Nguyễn Ngọc Ly</t>
  </si>
  <si>
    <t>Phạm Thái Hà</t>
  </si>
  <si>
    <t>Võ Hoàng Phúc</t>
  </si>
  <si>
    <t>Phạm Văn Minh</t>
  </si>
  <si>
    <t>Nguyễn Phan Như Ngọc</t>
  </si>
  <si>
    <t>Võ Hồng Thức</t>
  </si>
  <si>
    <t>Phạm Nguyễn Ái Nhân</t>
  </si>
  <si>
    <t>Đoàn Đăng Nguyên</t>
  </si>
  <si>
    <t>Lê Nguyễn Thành Vinh</t>
  </si>
  <si>
    <t>Nguyễn Phan Thảo Uyên</t>
  </si>
  <si>
    <t>Nguyễn Văn  Phát</t>
  </si>
  <si>
    <t>Trình Thanh  Thanh</t>
  </si>
  <si>
    <t>Nguyễn Đức Anh  Tuấn</t>
  </si>
  <si>
    <t>Nguyễn Cao Gia Hân</t>
  </si>
  <si>
    <t>Phan Thị Hạnh Thùy</t>
  </si>
  <si>
    <t>Lê Thị Mỹ  Linh</t>
  </si>
  <si>
    <t>Võ Quang  Trường</t>
  </si>
  <si>
    <t>Võ Thị Anh Thư</t>
  </si>
  <si>
    <t>Thái Thị Phương Linh</t>
  </si>
  <si>
    <t>Đỗ Quang Thiện</t>
  </si>
  <si>
    <t>Cáp Hoàng Thái</t>
  </si>
  <si>
    <t>Lê Việt  Nhật</t>
  </si>
  <si>
    <t>Phan Thị Trà  My</t>
  </si>
  <si>
    <t>Hoàng Trà  My</t>
  </si>
  <si>
    <t>Nguyễn Văn Nam</t>
  </si>
  <si>
    <t>Vày Thượng Linh  Đan</t>
  </si>
  <si>
    <t>Nguyễn Hương Giang</t>
  </si>
  <si>
    <t>Đặng Thanh Phụng</t>
  </si>
  <si>
    <t>Nguyễn Phúc Hưng</t>
  </si>
  <si>
    <t>Võ Thị Lan Anh</t>
  </si>
  <si>
    <t>Lê Bảo Nam  Khánh</t>
  </si>
  <si>
    <t>Nguyễn Hoàng Triệu</t>
  </si>
  <si>
    <t>Trần Thào Nương</t>
  </si>
  <si>
    <t>Nguyễn Trọng Bảo Trung</t>
  </si>
  <si>
    <t>Hoàng Thị Hải  Yến</t>
  </si>
  <si>
    <t>Trần Thị Thanh Yến</t>
  </si>
  <si>
    <t>Nguyễn Văn  Luân</t>
  </si>
  <si>
    <t>Đặng Thị Kim Thu</t>
  </si>
  <si>
    <t>Trương Thị Trâm  Anh</t>
  </si>
  <si>
    <t>Nguyễn Minh Sang</t>
  </si>
  <si>
    <t>Trần Đoàn Bình An</t>
  </si>
  <si>
    <t>Nguyễn Đình Hà  Dương</t>
  </si>
  <si>
    <t>Huỳnh Thiên Văn</t>
  </si>
  <si>
    <t>Trịnh Đoàn Thanh Hà</t>
  </si>
  <si>
    <t>Trần Thị Mai Hương</t>
  </si>
  <si>
    <t>Đinh Phương Thảo</t>
  </si>
  <si>
    <t>Phạm Khánh Uyên</t>
  </si>
  <si>
    <t>Hoàng Phúc Lâm</t>
  </si>
  <si>
    <t>Đặng Thị Khánh Linh</t>
  </si>
  <si>
    <t>Nguyễn Đức Anh</t>
  </si>
  <si>
    <t>Vũ Sơn Lâm</t>
  </si>
  <si>
    <t>Lưu Ngọc  Linh</t>
  </si>
  <si>
    <t>Phạm Văn  Hoàng</t>
  </si>
  <si>
    <t>Lê Thị Trà My</t>
  </si>
  <si>
    <t>Phan Nguyễn Ngọc Diệp</t>
  </si>
  <si>
    <t>Tô Trọng Tuấn</t>
  </si>
  <si>
    <t>Chu Quang Dũng</t>
  </si>
  <si>
    <t>Nguyễn Thị Khánh Linh</t>
  </si>
  <si>
    <t>Hoàng Ngọc Nhất</t>
  </si>
  <si>
    <t>Lê Thành Nam</t>
  </si>
  <si>
    <t>Nguyễn Hoàng Quân</t>
  </si>
  <si>
    <t>Hoàng Mạnh Sáng</t>
  </si>
  <si>
    <t>Nguyễn Thị Minh Tâm</t>
  </si>
  <si>
    <t>Dương Hà Tâm</t>
  </si>
  <si>
    <t>Nguyễn Phi Hưng</t>
  </si>
  <si>
    <t>Đỗ Trần Anh  Khoa</t>
  </si>
  <si>
    <t>Dương Yến Ngọc</t>
  </si>
  <si>
    <t>Nguyễn Thị Thuỳ  Dương</t>
  </si>
  <si>
    <t>Nguyễn Viết  Phi</t>
  </si>
  <si>
    <t>Lê Thanh  Trí</t>
  </si>
  <si>
    <t>Pei Mỹ Kim</t>
  </si>
  <si>
    <t>Phạm Thị Nguyệt A</t>
  </si>
  <si>
    <t>Đỗ Nguyễn Minh Thư</t>
  </si>
  <si>
    <t>Lê Thị Thanh  Huyền</t>
  </si>
  <si>
    <t>Nguyễn Thị Ngọc  Diễm</t>
  </si>
  <si>
    <t>Bùi Nguyễn Nhật Minh</t>
  </si>
  <si>
    <t>Đặng Thị Thanh Phương</t>
  </si>
  <si>
    <t>Đào Thảo Nhi</t>
  </si>
  <si>
    <t>Phạm Thị Hoài Linh</t>
  </si>
  <si>
    <t>Lê Hoàng Ngọc Anh</t>
  </si>
  <si>
    <t>Nguyễn Hoàng Anh Tuấn</t>
  </si>
  <si>
    <t>Phạm Lê Hải Nguyên</t>
  </si>
  <si>
    <t>Vũ Ngọc Hà My</t>
  </si>
  <si>
    <t>Phan Nguyễn Duy Linh</t>
  </si>
  <si>
    <t>Nguyễn Thanh Hoàng</t>
  </si>
  <si>
    <t>Phạm Thị Như Quỳnh</t>
  </si>
  <si>
    <t>Lê Ngọc Gia Hân</t>
  </si>
  <si>
    <t>Nguyễn Hoàng Linh Linh</t>
  </si>
  <si>
    <t>Nguyễn Quang Tùng</t>
  </si>
  <si>
    <t>Đặng Khánh Linh</t>
  </si>
  <si>
    <t>Nguyễn Thu Phương</t>
  </si>
  <si>
    <t>Nguyễn Thị Quỳnh Khuê</t>
  </si>
  <si>
    <t>Hoàng Thị Thanh  Thảo</t>
  </si>
  <si>
    <t>Trần Thị Yến Thiên</t>
  </si>
  <si>
    <t>Huỳnh Phạm Bảo Trâm</t>
  </si>
  <si>
    <t>Nguyễn Hồ Phương Trinh</t>
  </si>
  <si>
    <t>Võ Duy  Phát</t>
  </si>
  <si>
    <t>Phan Hoàng  Vũ</t>
  </si>
  <si>
    <t>Chúc Bá Bảo</t>
  </si>
  <si>
    <t>Phạm Quốc Quyền </t>
  </si>
  <si>
    <t>Trần Thị Lan Anh </t>
  </si>
  <si>
    <t>Phạm Thị Gia Huệ</t>
  </si>
  <si>
    <t>Nguyễn Văn Hoàng  Long</t>
  </si>
  <si>
    <t>Nguyễn Lê Cẩm Ly</t>
  </si>
  <si>
    <t>Đinh Thị Hà Vy </t>
  </si>
  <si>
    <t>Hồ Sỹ Đăng</t>
  </si>
  <si>
    <t>Lê Thị Bảo Trang </t>
  </si>
  <si>
    <t>Nguyễn Ngọc Bảo Linh </t>
  </si>
  <si>
    <t>Nguyễn Bách Duy  Hoàng</t>
  </si>
  <si>
    <t>Nguyễn Thị Thanh  Thủy</t>
  </si>
  <si>
    <t>Nguyễn Phạm Hà Khanh</t>
  </si>
  <si>
    <t>Hoàng Anh  Quyền</t>
  </si>
  <si>
    <t>Nguyễn Hoàng Vân Anh</t>
  </si>
  <si>
    <t>Nguyễn Trần Thùy Dương</t>
  </si>
  <si>
    <t>Văn Tiến Hoàng </t>
  </si>
  <si>
    <t>Phan Đình  Tiến</t>
  </si>
  <si>
    <t>Nguyễn Nam Khánh </t>
  </si>
  <si>
    <t>Thân Nguyễn Huyền Trang</t>
  </si>
  <si>
    <t>Hồ Thị Trang Bạch</t>
  </si>
  <si>
    <t>Nguyễn Cao Phương Anh </t>
  </si>
  <si>
    <t>Hoàng Thị Hoài Linh</t>
  </si>
  <si>
    <t>Thái Văn An</t>
  </si>
  <si>
    <t>Bùi Quỳnh Như </t>
  </si>
  <si>
    <t>Trịnh Bùi Dân An </t>
  </si>
  <si>
    <t>Nguyễn Đào Vân Anh </t>
  </si>
  <si>
    <t>Bùi Thế Sơn</t>
  </si>
  <si>
    <t>Nguyễn Đan Huy</t>
  </si>
  <si>
    <t>Bùi Nguyễn Thúy Vy</t>
  </si>
  <si>
    <t>Lê Gia Mẫn </t>
  </si>
  <si>
    <t>Đặng Tuyết Nhi</t>
  </si>
  <si>
    <t>Nguyễn Huyền My</t>
  </si>
  <si>
    <t>Huỳnh Phạm Trà My </t>
  </si>
  <si>
    <t>Bùi Thị Lan Anh</t>
  </si>
  <si>
    <t>Nguyễn Thảo Song  Trà</t>
  </si>
  <si>
    <t>Hà Giang  Châu</t>
  </si>
  <si>
    <t>Đinh Chí Cường</t>
  </si>
  <si>
    <t>Trịnh Thu Trang</t>
  </si>
  <si>
    <t>Nguyễn Quang Khánh Duy</t>
  </si>
  <si>
    <t>Đặng Thị Thanh Thủy </t>
  </si>
  <si>
    <t>Nguyễn Anh  Tấn</t>
  </si>
  <si>
    <t>Trần Ngọc Kín</t>
  </si>
  <si>
    <t>Lương Đoàn Đức Minh </t>
  </si>
  <si>
    <t>Đinh Thị Cẩm  Trinh</t>
  </si>
  <si>
    <t>Vũ Thị Thu  Khiêm</t>
  </si>
  <si>
    <t>Cao Hoàng Yến  Nhi</t>
  </si>
  <si>
    <t>Ngô Tuấn  Anh</t>
  </si>
  <si>
    <t>Nguyễn Tân Phát Thịnh</t>
  </si>
  <si>
    <t>Phạm Phan Ngọc Hân</t>
  </si>
  <si>
    <t>Đoàn Thị Thu Hà </t>
  </si>
  <si>
    <t>Nguyễn Tiến Sơn</t>
  </si>
  <si>
    <t>Lê Trâm Quỳnh Nhi</t>
  </si>
  <si>
    <t>Dương Đăng Toàn</t>
  </si>
  <si>
    <t>Lê Nguyễn Quang Huy</t>
  </si>
  <si>
    <t>Bùi Hoàng Minh </t>
  </si>
  <si>
    <t>Nguyễn Duy  Qúy</t>
  </si>
  <si>
    <t>Nguyễn Thị Nhật Liên</t>
  </si>
  <si>
    <t>Nguyễn Thị Thảo  Nhi</t>
  </si>
  <si>
    <t>Trịnh Nguyễn Hà Vy</t>
  </si>
  <si>
    <t>Thân Thị Anh  Thư</t>
  </si>
  <si>
    <t>Bùi Ngọc Tố Nga </t>
  </si>
  <si>
    <t>Đỗ Thị Xuân Mai</t>
  </si>
  <si>
    <t>Nguyễn Thùy Hương </t>
  </si>
  <si>
    <t>Nguyễn Thị Thùy Diệu </t>
  </si>
  <si>
    <t>Lê Thị  Lý</t>
  </si>
  <si>
    <t>Nguyễn Bảo Tú </t>
  </si>
  <si>
    <t>Nguyễn Văn Thắng </t>
  </si>
  <si>
    <t>Nguyễn Phương Thảo Linh</t>
  </si>
  <si>
    <t>Nguyễn Lê Trung Hiếu </t>
  </si>
  <si>
    <t>Đoàn Nguyễn Ngọc Ngân</t>
  </si>
  <si>
    <t>Phạm Thị Ngọc Quỳnh</t>
  </si>
  <si>
    <t>Trần Thảo Quỳnh</t>
  </si>
  <si>
    <t>Phạm Thị Minh Anh </t>
  </si>
  <si>
    <t>Hồ Bá Huy </t>
  </si>
  <si>
    <t>Nguyễn Việt Thái </t>
  </si>
  <si>
    <t>Nguyễn Thị Thanh Mai </t>
  </si>
  <si>
    <t>Trương Thị Hồng Minh</t>
  </si>
  <si>
    <t>Cao Thanh Nhã </t>
  </si>
  <si>
    <t>Nguyễn Thị Tùng Vy</t>
  </si>
  <si>
    <t>Nguyễn Liza Bảo </t>
  </si>
  <si>
    <t>Nguyễn Nguyên Kim Bảo </t>
  </si>
  <si>
    <t>Hoàng Quang Khải</t>
  </si>
  <si>
    <t>Nguyễn Kim Sơn </t>
  </si>
  <si>
    <t>Đặng Thị Bích Phương</t>
  </si>
  <si>
    <t>Nguyễn Ngọc Trúc Linh </t>
  </si>
  <si>
    <t>Lê Văn  Quyến</t>
  </si>
  <si>
    <t>Trịnh Phạm Mỹ Duyên </t>
  </si>
  <si>
    <t>Võ Hà Tấn Lực </t>
  </si>
  <si>
    <t>Lê Thị Minh Thư</t>
  </si>
  <si>
    <t>Võ Thị  Thắng</t>
  </si>
  <si>
    <t>Phạm Ngọc  Tân</t>
  </si>
  <si>
    <t>Tôn Thị Thùy Trang </t>
  </si>
  <si>
    <t>Nguyễn Lâm Sơn</t>
  </si>
  <si>
    <t>Lý Thị Tố Sương </t>
  </si>
  <si>
    <t>Nguyễn Thái Bình Dương </t>
  </si>
  <si>
    <t>Phan Thị Hồng Hạnh</t>
  </si>
  <si>
    <t xml:space="preserve">Lê Minh  Thư </t>
  </si>
  <si>
    <t>Nguyễn Trí Bảo </t>
  </si>
  <si>
    <t>Hoàng Anh Thư </t>
  </si>
  <si>
    <t>Trần Thị Thu Hoài</t>
  </si>
  <si>
    <t>Lê Trọng Kiên </t>
  </si>
  <si>
    <t>Nguyễn Đặng Minh Khôi </t>
  </si>
  <si>
    <t>Nguyễn Thị Huyền</t>
  </si>
  <si>
    <t>Nguyễn Thị Phương Thảo</t>
  </si>
  <si>
    <t>Thi Minh Đạt </t>
  </si>
  <si>
    <t>Phạm Thị Hông Nhung</t>
  </si>
  <si>
    <t>Lương Đặng Trà My </t>
  </si>
  <si>
    <t>Trần Thị Hồng Trâm</t>
  </si>
  <si>
    <t>Hồ Thị Minh Trúc</t>
  </si>
  <si>
    <t>Hà Thị Minh Anh</t>
  </si>
  <si>
    <t>Nguyễn Thị Ngọc Trang </t>
  </si>
  <si>
    <t>Trần Ngọc Phi</t>
  </si>
  <si>
    <t>Mai Thị Quyền  Ly</t>
  </si>
  <si>
    <t>Hồ Yến Nga </t>
  </si>
  <si>
    <t>Phạm Song Gia Bảo </t>
  </si>
  <si>
    <t>Trần Thị Kiều Nhi</t>
  </si>
  <si>
    <t>Đinh Thị Thùy Dương</t>
  </si>
  <si>
    <t>Hà Khánh Linh</t>
  </si>
  <si>
    <t>Nguyễn Đỗ Anh Thư</t>
  </si>
  <si>
    <t>Vũ Hương  Ly</t>
  </si>
  <si>
    <t>Nguyễn Văn  Vũ</t>
  </si>
  <si>
    <t>Mai Quân Hậu</t>
  </si>
  <si>
    <t>Lê Hảo Hảo</t>
  </si>
  <si>
    <t>Lưu Thị  Sang</t>
  </si>
  <si>
    <t>Trần Thị Bích  Ngọc</t>
  </si>
  <si>
    <t>Nguyễn Thị Thảo Nguyên </t>
  </si>
  <si>
    <t>Cao Đức  Tín</t>
  </si>
  <si>
    <t>Dương Mỹ Linh</t>
  </si>
  <si>
    <t>Nguyễn Thị Ánh Minh</t>
  </si>
  <si>
    <t>Nguyễn Hà Thanh Nhã</t>
  </si>
  <si>
    <t>Lương Trung Hoàng</t>
  </si>
  <si>
    <t>Hồ Thị Thùy  Trâm</t>
  </si>
  <si>
    <t>Nguyễn Thị Thuỳ </t>
  </si>
  <si>
    <t>Lê Ngọc  Long</t>
  </si>
  <si>
    <t>Vũ Thị Ngọc Duyên</t>
  </si>
  <si>
    <t>Nguyễn Phúc  Thiện</t>
  </si>
  <si>
    <t>Hoàng Thị Cẩm  Vân</t>
  </si>
  <si>
    <t>Lê Thị Mỹ Hiệp</t>
  </si>
  <si>
    <t>Trịnh Thị Thu Trang</t>
  </si>
  <si>
    <t>Nguyễn Thị Thái An</t>
  </si>
  <si>
    <t>Tôn Đức Anh Quân</t>
  </si>
  <si>
    <t>Mai Phạm Quỳnh</t>
  </si>
  <si>
    <t>Nguyễn Hoàng Ngọc Hà</t>
  </si>
  <si>
    <t>Nguyễn Duy Bảo </t>
  </si>
  <si>
    <t>Đoàn Thị Thùy Trang</t>
  </si>
  <si>
    <t>Trịnh Minh  Hưng</t>
  </si>
  <si>
    <t>Phạm Thanh Tú</t>
  </si>
  <si>
    <t>Bùi Anh Đức</t>
  </si>
  <si>
    <t>Bùi Thị Thanh Trúc</t>
  </si>
  <si>
    <t>Lê Như Quỳnh Mai </t>
  </si>
  <si>
    <t>Trần Thị Khánh Huyền</t>
  </si>
  <si>
    <t>Nguyễn Vũ Hoài Vương </t>
  </si>
  <si>
    <t>Hoàng Ngọc Trí</t>
  </si>
  <si>
    <t>Nguyễn Thanh Phương</t>
  </si>
  <si>
    <t>Nguyễn Thị Phương Hoa</t>
  </si>
  <si>
    <t>Trịnh Minh Quân</t>
  </si>
  <si>
    <t>Nguyễn Thị Ngọc Hòa</t>
  </si>
  <si>
    <t>Phạm Thị Minh Thư </t>
  </si>
  <si>
    <t>Nguyễn Đức Huy</t>
  </si>
  <si>
    <t>Phan Hiền Thục</t>
  </si>
  <si>
    <t>Võ Lê Lệ Quyên </t>
  </si>
  <si>
    <t>Nguyễn Tuấn Kiệt</t>
  </si>
  <si>
    <t>Nông Ái Nguyên </t>
  </si>
  <si>
    <t>Nguyễn Ngọc Uyên Thao</t>
  </si>
  <si>
    <t>Nguyễn Trần Ngọc Huyền</t>
  </si>
  <si>
    <t>Đinh Trung Quân</t>
  </si>
  <si>
    <t>Nguyễn Thành Công</t>
  </si>
  <si>
    <t>Lê Văn Mạnh</t>
  </si>
  <si>
    <t>Hoàng Thu Lan </t>
  </si>
  <si>
    <t>Nguyễn Vũ Thị Hải Dương</t>
  </si>
  <si>
    <t>Nguyễn Mạnh Linh</t>
  </si>
  <si>
    <t>Tô Huỳnh Ngân</t>
  </si>
  <si>
    <t>Nguyễn Thảo Nguyên</t>
  </si>
  <si>
    <t>Lê Thanh Ngọc Mai</t>
  </si>
  <si>
    <t>Đào Thị Thùy Trang</t>
  </si>
  <si>
    <t>Trần Thị Hoài Xinh</t>
  </si>
  <si>
    <t>Trần Thị Yến Nhi </t>
  </si>
  <si>
    <t>Vũ Trịnh Hồng Hạ </t>
  </si>
  <si>
    <t>Nguyễn Thị Lâm</t>
  </si>
  <si>
    <t>Trần Thị Hà An </t>
  </si>
  <si>
    <t>Nguyễn Hoàng Anh Thư</t>
  </si>
  <si>
    <t>Vũ Đức Mạnh </t>
  </si>
  <si>
    <t>Nguyễn Thị Thùy  Trang</t>
  </si>
  <si>
    <t>Đinh Quốc Thành</t>
  </si>
  <si>
    <t>Đào Xuân Bình</t>
  </si>
  <si>
    <t>Lê Tuấn Thành </t>
  </si>
  <si>
    <t>Lê Thị Hoài Linh</t>
  </si>
  <si>
    <t xml:space="preserve">Hoàng Thị Thu  Hà </t>
  </si>
  <si>
    <t>Nguyễn Đinh Lan Thuyền </t>
  </si>
  <si>
    <t>Ngô Quang Hiển </t>
  </si>
  <si>
    <t>Nguyễn Hòa Bảo</t>
  </si>
  <si>
    <t>Trương Công  Hoàng</t>
  </si>
  <si>
    <t>Vũ Xuân  Đồng</t>
  </si>
  <si>
    <t>Nguyễn Thị Bích Hà </t>
  </si>
  <si>
    <t>Đinh Thị Yến  Nhi</t>
  </si>
  <si>
    <t>Huỳnh Thiên Vũ</t>
  </si>
  <si>
    <t>Nguyễn Tấn  Dũng</t>
  </si>
  <si>
    <t>Nguyễn Quang Hà </t>
  </si>
  <si>
    <t>Đặng Thị  Hạnh</t>
  </si>
  <si>
    <t>Chiếng Thành Phúc</t>
  </si>
  <si>
    <t>Phạm Đức Trọng</t>
  </si>
  <si>
    <t>Phan Lê Anh Thư </t>
  </si>
  <si>
    <t>Võ Diệu Viên</t>
  </si>
  <si>
    <t>Đinh Viết Vũ </t>
  </si>
  <si>
    <t>Nguyễn Tuấn Kiệt </t>
  </si>
  <si>
    <t>Bùi Minh Hiếu</t>
  </si>
  <si>
    <t>Đỗ Thế  Văn</t>
  </si>
  <si>
    <t>Trịnh Thị Thu  Trang</t>
  </si>
  <si>
    <t>Cao Thị Nhàn </t>
  </si>
  <si>
    <t>Lê Nguyễn Cẩm Nhung</t>
  </si>
  <si>
    <t>Trần Thị Thu Nga </t>
  </si>
  <si>
    <t>Trần Đoàn Phương</t>
  </si>
  <si>
    <t>Thi Minh Thắng </t>
  </si>
  <si>
    <t>Lưu Thị Hồng Thắm</t>
  </si>
  <si>
    <t>Nguyễn Thị Phước Tường</t>
  </si>
  <si>
    <t>Đỗ Thị Mỹ Duyên </t>
  </si>
  <si>
    <t>Nguyễn Huỳnh Thu An </t>
  </si>
  <si>
    <t>Đinh Nguyễn Hoàng Huy</t>
  </si>
  <si>
    <t>Nguyễn Hồng Bảo  Ngân</t>
  </si>
  <si>
    <t>Đặng Thị Yến  Nhi</t>
  </si>
  <si>
    <t>Lê Phương  Duy</t>
  </si>
  <si>
    <t>Phạm Hữu  Hưng</t>
  </si>
  <si>
    <t>Phan Gia Huy </t>
  </si>
  <si>
    <t>Nguyễn Thị Minh  Nhật</t>
  </si>
  <si>
    <t>Nguyễn Thị Kim Thanh</t>
  </si>
  <si>
    <t>Hoàng Huy  Hiệu</t>
  </si>
  <si>
    <t>Nguyễn Hồng Khánh </t>
  </si>
  <si>
    <t>quanghahuu@gmail.com</t>
  </si>
  <si>
    <t>H' Vinh</t>
  </si>
  <si>
    <t>Trần Hồng Thái</t>
  </si>
  <si>
    <t>K' Cơ</t>
  </si>
  <si>
    <t>Kháng A Ty</t>
  </si>
  <si>
    <t>Nguyễn Thị Hòa</t>
  </si>
  <si>
    <t>Giàng A Dơ</t>
  </si>
  <si>
    <t>Nông Thị Lan</t>
  </si>
  <si>
    <t>K' Mác</t>
  </si>
  <si>
    <t>Bùi Thị Kim Anh</t>
  </si>
  <si>
    <t>12B2</t>
  </si>
  <si>
    <t>Nguyễn Thị Thu  Hằng</t>
  </si>
  <si>
    <t>12B1</t>
  </si>
  <si>
    <t>Trần Yến  Ngọc</t>
  </si>
  <si>
    <t>Trần Thị Tú  Uyên</t>
  </si>
  <si>
    <t>duchuynh1983@yahoo.com</t>
  </si>
  <si>
    <t>Phạm Anh Nguyên</t>
  </si>
  <si>
    <t>TH Thăng Long</t>
  </si>
  <si>
    <t>Phan Nguyên Vũ </t>
  </si>
  <si>
    <t>Trương Văn Bảo Khang</t>
  </si>
  <si>
    <t>Phan Tấn Phong</t>
  </si>
  <si>
    <t>Đào Thị Ngọc Ánh</t>
  </si>
  <si>
    <t>Lương Ngọc Hà</t>
  </si>
  <si>
    <t>Đặng Thái Huyền</t>
  </si>
  <si>
    <t>Nguyễn Hương Giang </t>
  </si>
  <si>
    <t>Nguyễn Đăng Phát</t>
  </si>
  <si>
    <t>TH  Võ Thị Sáu</t>
  </si>
  <si>
    <t>Phạm Tâm Như </t>
  </si>
  <si>
    <t>Cao Quang Minh </t>
  </si>
  <si>
    <t>Trần Phương Anh </t>
  </si>
  <si>
    <t>Hoàng Minh Hằng </t>
  </si>
  <si>
    <t>Đặng Hoàng Hải Đăng</t>
  </si>
  <si>
    <t>Huỳnh Minh Quý</t>
  </si>
  <si>
    <t>Phạm Quang Khoa</t>
  </si>
  <si>
    <t>Trịnh Thị Quỳnh Anh</t>
  </si>
  <si>
    <t>Ngô Nguyễn Minh Trang</t>
  </si>
  <si>
    <t>Hồ Hạnh Dung</t>
  </si>
  <si>
    <t>Nguyễn Minh Tuệ</t>
  </si>
  <si>
    <t>Trịnh Ngô Đức Châu</t>
  </si>
  <si>
    <t>Hoàng Thị Thanh Vân </t>
  </si>
  <si>
    <t xml:space="preserve">Đặng Trần Uyên Như </t>
  </si>
  <si>
    <t>Lương Thị Lệ Xuân</t>
  </si>
  <si>
    <t xml:space="preserve">Lê Nguyên Bảo </t>
  </si>
  <si>
    <t>Trần Hà Vy</t>
  </si>
  <si>
    <t>TH  Phan Đình Giót</t>
  </si>
  <si>
    <t>Mai  Phương Thúy</t>
  </si>
  <si>
    <t>Ngô Thị Minh Anh</t>
  </si>
  <si>
    <t>Võ Hoài Kiều An</t>
  </si>
  <si>
    <t xml:space="preserve">Dương Hoàng Trâm </t>
  </si>
  <si>
    <t>Đặng Tiểu Bình</t>
  </si>
  <si>
    <t>Trần Lê Khánh Toàn</t>
  </si>
  <si>
    <t>Lê Thị Phương Thùy</t>
  </si>
  <si>
    <t>Võ  Minh Chính</t>
  </si>
  <si>
    <t>Lê Nguyễn Tường Trang</t>
  </si>
  <si>
    <t>Nguyễn Minh Ánh </t>
  </si>
  <si>
    <t xml:space="preserve">Đàm Quỳnh Anh </t>
  </si>
  <si>
    <t>Phan Quốc Phát</t>
  </si>
  <si>
    <t>Lê Đại Gia</t>
  </si>
  <si>
    <t>Nguyễn Thị Thúy Hằng</t>
  </si>
  <si>
    <t>Trần Văn Đức</t>
  </si>
  <si>
    <t>Lê Duy Nguyên Vũ</t>
  </si>
  <si>
    <t>Bùi Minh Phúc</t>
  </si>
  <si>
    <t>Nguyễn Hoàng Tâm Nghi</t>
  </si>
  <si>
    <t>Tôn Thất Đạt</t>
  </si>
  <si>
    <t>Đặng Thị Trà My </t>
  </si>
  <si>
    <t>Phan Công Thiện</t>
  </si>
  <si>
    <t>Võ Nguyễn Minh Trí </t>
  </si>
  <si>
    <t>Hà Tuấn Hùng </t>
  </si>
  <si>
    <t>Hà Kiều</t>
  </si>
  <si>
    <t>Đặng Trần Trung Kiên</t>
  </si>
  <si>
    <t>Đào Bảo Phúc</t>
  </si>
  <si>
    <t>Nguyễn Vân Ngọc</t>
  </si>
  <si>
    <t>Nguyễn Thị Minh Châu </t>
  </si>
  <si>
    <t xml:space="preserve">Vũ Anh Tuấn </t>
  </si>
  <si>
    <t>Bùi Cao Minh </t>
  </si>
  <si>
    <t>Hồ Tiến Đạt</t>
  </si>
  <si>
    <t>Tô Xuân Đông</t>
  </si>
  <si>
    <t>Lê Hồng Khanh</t>
  </si>
  <si>
    <t>Lê Trần Anh Phúc</t>
  </si>
  <si>
    <t>Lê Phương Dung</t>
  </si>
  <si>
    <t>Lê Đình Đức Đạo </t>
  </si>
  <si>
    <t>Ngô Quốc Huy</t>
  </si>
  <si>
    <t>Nguyễn Thùy Linh</t>
  </si>
  <si>
    <t xml:space="preserve">Lê Minh Ngọc </t>
  </si>
  <si>
    <t>Hoàng Xuân Vinh</t>
  </si>
  <si>
    <t>Trịnh Thị Thùy Ngân </t>
  </si>
  <si>
    <t>Lê Hoàng Long</t>
  </si>
  <si>
    <t>Phan Hoài Thương</t>
  </si>
  <si>
    <t>Văn Công Toàn</t>
  </si>
  <si>
    <t>Nguyễn Hoài Thu </t>
  </si>
  <si>
    <t>Trịnh Huyền Trâm</t>
  </si>
  <si>
    <t>Nguyễn Lê Bảo Anh</t>
  </si>
  <si>
    <t>Nguyễn Nam Khang</t>
  </si>
  <si>
    <t>Nguyễn Bá Tuấn Anh</t>
  </si>
  <si>
    <t>Đặng Hoàng Minh Đức</t>
  </si>
  <si>
    <t>Đặng Minh Quân</t>
  </si>
  <si>
    <t>Nguyễn Thị Thương</t>
  </si>
  <si>
    <t xml:space="preserve">Nguyễn Thị Thạch Thảo                          </t>
  </si>
  <si>
    <t>Nguyễn Thị Bảo Trang</t>
  </si>
  <si>
    <t>Hồ Văn Giáp</t>
  </si>
  <si>
    <t>Nguyễn Phạm Tuấn Anh</t>
  </si>
  <si>
    <t>Nguyễn Thị Phương Anh</t>
  </si>
  <si>
    <t>Nguyễn Văn Hải </t>
  </si>
  <si>
    <t>Nguyễn Thị Ánh Hồng </t>
  </si>
  <si>
    <t>Cao Quang Hải</t>
  </si>
  <si>
    <t>Bùi Nguyễn Phương Thùy</t>
  </si>
  <si>
    <t>Văn Thị Thu Hà</t>
  </si>
  <si>
    <t>Trần Thanh Thanh Hiền</t>
  </si>
  <si>
    <t>Phạm Thanh Ngân</t>
  </si>
  <si>
    <t>Nguyễn Thị Ngọc Yến</t>
  </si>
  <si>
    <t>Nguyễn Trọng Hoàng Phúc</t>
  </si>
  <si>
    <t>Đặng Văn Trình</t>
  </si>
  <si>
    <t>Trịnh Đàm Đức Hoàng</t>
  </si>
  <si>
    <t>Nguyễn Sỹ Quốc</t>
  </si>
  <si>
    <t>Trần Thị Thu Thủy </t>
  </si>
  <si>
    <t>Nguyễn Đức Hậu</t>
  </si>
  <si>
    <t>Hoàng Phạm Trúc My </t>
  </si>
  <si>
    <t>Nguyễn Đặng Phương Thảo</t>
  </si>
  <si>
    <t>Vũ Thị Thanh Tâm</t>
  </si>
  <si>
    <t>Lê Bùi Bảo Sơn</t>
  </si>
  <si>
    <t>Trần Anh Ngọc</t>
  </si>
  <si>
    <t>Bùi Văn Hoàng Nam</t>
  </si>
  <si>
    <t>TH  Trần Quốc Toản</t>
  </si>
  <si>
    <t>Nguyễn Anh Khôi</t>
  </si>
  <si>
    <t>Hoàng Ngọc Anh Nguyên</t>
  </si>
  <si>
    <t>THCS Trần Phú</t>
  </si>
  <si>
    <t>Ngô Nguyễn Minh Thành</t>
  </si>
  <si>
    <t>Bùi Thị Ngọc Nhi</t>
  </si>
  <si>
    <t>THCS Bế Văn Đàn</t>
  </si>
  <si>
    <t>Nguyễn Thị Ngọc Minh</t>
  </si>
  <si>
    <t>Nguyễn Thúy Hiền</t>
  </si>
  <si>
    <t>Nguyễn Thủy Tiên</t>
  </si>
  <si>
    <t>Nguyễn Huy Phước</t>
  </si>
  <si>
    <t>Đặng Anh Trung Kiên</t>
  </si>
  <si>
    <t>Tăng Nguyễn Tiến Đạt</t>
  </si>
  <si>
    <t>Lại Bích Phượng</t>
  </si>
  <si>
    <t>Nguyen Thi Thu Ngan</t>
  </si>
  <si>
    <t>Trần Quỳnh Gia Hân</t>
  </si>
  <si>
    <t>Nguyễn Bùi Thảo Như</t>
  </si>
  <si>
    <t>Nguyễn Phú Nhật Quốc</t>
  </si>
  <si>
    <t>Trần Minh  Thư</t>
  </si>
  <si>
    <t>Lê Nguyễn Tường Vy</t>
  </si>
  <si>
    <t>Huỳnh Anh Kiệt</t>
  </si>
  <si>
    <t>Nguyễn Thanh Thúy Hà</t>
  </si>
  <si>
    <t>Đặng Thành Sơn</t>
  </si>
  <si>
    <t>Trần Thị Hoài Thương</t>
  </si>
  <si>
    <t>Trương Khánh Vy</t>
  </si>
  <si>
    <t>Mai Phạm Khánh Ngọc</t>
  </si>
  <si>
    <t>Nguyễn Thị Hồng  Ngọc</t>
  </si>
  <si>
    <t>Trần Thị Thu Hà</t>
  </si>
  <si>
    <t>2004</t>
  </si>
  <si>
    <t>THCS Phan Bội Châu</t>
  </si>
  <si>
    <t>Trần Nguyễn Phương Uyên</t>
  </si>
  <si>
    <t>Lê Hải Long</t>
  </si>
  <si>
    <t>Bùi Thị Hồng Phúc</t>
  </si>
  <si>
    <t>Nguyễn Phan Thanh Hà</t>
  </si>
  <si>
    <t>Nguyễn Văn Thành  Tâm</t>
  </si>
  <si>
    <t>Lê Nhật Linh</t>
  </si>
  <si>
    <t>Lê Trung Kiên</t>
  </si>
  <si>
    <t>Nguyễn Thị Kiều Anh</t>
  </si>
  <si>
    <t>Phạm Trần Khánh Trân</t>
  </si>
  <si>
    <t>Trương Tuấn Kiệt</t>
  </si>
  <si>
    <t>Đặng Thị Hải  Yến</t>
  </si>
  <si>
    <t>Phạm Minh Hằng</t>
  </si>
  <si>
    <t>Ngô Gia Cường</t>
  </si>
  <si>
    <t>Trần Xuân Nghĩa</t>
  </si>
  <si>
    <t>Nguyễn Thế Bảo Ngọc</t>
  </si>
  <si>
    <t>Nguyễn Thùy Dung</t>
  </si>
  <si>
    <t>Trần Kim Dung</t>
  </si>
  <si>
    <t>Phan Thanh Huyền</t>
  </si>
  <si>
    <t>Hoàng Hoàng Anh</t>
  </si>
  <si>
    <t>Lê Thị Huyền Trang</t>
  </si>
  <si>
    <t>Trần Thanh Thư</t>
  </si>
  <si>
    <t>Nguyễn Tài Nguyên</t>
  </si>
  <si>
    <t>Đặng Lê Công Minh</t>
  </si>
  <si>
    <t>Ngô Thị Ngọc  Trâm</t>
  </si>
  <si>
    <t>Lại Thùy Dung</t>
  </si>
  <si>
    <t>Hoàng Thị Minh Anh</t>
  </si>
  <si>
    <t>Cao Ngọc Long</t>
  </si>
  <si>
    <t>Hoàng Kim Ngân</t>
  </si>
  <si>
    <t>Dương Đoàn Mai Hương</t>
  </si>
  <si>
    <t>Đỗ Hương Hóa</t>
  </si>
  <si>
    <t>Nguyễn Trương Quang Nhật</t>
  </si>
  <si>
    <t>Nguyễn Minh Thức</t>
  </si>
  <si>
    <t>Huỳnh Thị Mai  Phương</t>
  </si>
  <si>
    <t>Bùi Thị Kiều Anh</t>
  </si>
  <si>
    <t>Đinh Thị Bình Nguyên</t>
  </si>
  <si>
    <t>Đặng Văn Quang</t>
  </si>
  <si>
    <t>Phạm Hồng Phúc</t>
  </si>
  <si>
    <t>Bùi Thảo Ly</t>
  </si>
  <si>
    <t>Phan Hữu  Phước</t>
  </si>
  <si>
    <t>Nguyễn Thị Hiền</t>
  </si>
  <si>
    <t>Vũ Thùy Linh</t>
  </si>
  <si>
    <t>Tạ Thị Yến Vy</t>
  </si>
  <si>
    <t>Phạm Thế Anh</t>
  </si>
  <si>
    <t>Phan Huy Hoàng</t>
  </si>
  <si>
    <t>Phạm Trần Mai Ngọc</t>
  </si>
  <si>
    <t>Trịnh Văn Đức</t>
  </si>
  <si>
    <t>Nguyễn Trần Thủy Tiên</t>
  </si>
  <si>
    <t>Hà Hải Hoàng</t>
  </si>
  <si>
    <t>Nguyễn Khương Nhi</t>
  </si>
  <si>
    <t>Phạm Thị Yến Nhi</t>
  </si>
  <si>
    <t>Nguyễn Thị Thu Hồng</t>
  </si>
  <si>
    <t>Nguyễn Hoàng Nhật Mai</t>
  </si>
  <si>
    <t>Phạm Trường Giang</t>
  </si>
  <si>
    <t>Nguyễn Thị Hương</t>
  </si>
  <si>
    <t>Đinh Nguyễn Hạ Vy</t>
  </si>
  <si>
    <t>Nguyễn Trần Tiến Đạt</t>
  </si>
  <si>
    <t>Nguyễn Ngọc Mony Trâm</t>
  </si>
  <si>
    <t>Lê Quang Linh</t>
  </si>
  <si>
    <t>Lê Phạm Mai Hương</t>
  </si>
  <si>
    <t>Tưởng Bảo Ngân</t>
  </si>
  <si>
    <t>Dương Mỹ An</t>
  </si>
  <si>
    <t>Nguyễn Thanh Phong</t>
  </si>
  <si>
    <t>Đỗ Thị Hồng Ngọc</t>
  </si>
  <si>
    <t>Nguyễn Thành Luân</t>
  </si>
  <si>
    <t>Trần Thị Quỳnh</t>
  </si>
  <si>
    <t>Nguyễn Thị Mai Hương</t>
  </si>
  <si>
    <t>Ngô Thị Ngọc Diễm</t>
  </si>
  <si>
    <t>Vũ Trịnh Nhật Hoàng</t>
  </si>
  <si>
    <t>Nguyễn Anh Khoa</t>
  </si>
  <si>
    <t>Lê Đức Huy</t>
  </si>
  <si>
    <t>Phùng Thị Minh Trang</t>
  </si>
  <si>
    <t>Đàm Tuấn Anh</t>
  </si>
  <si>
    <t>Trần Phương Uyên</t>
  </si>
  <si>
    <t>Đặng Lê Phương Mai</t>
  </si>
  <si>
    <t>Trần Thị Hoài An</t>
  </si>
  <si>
    <t>Nguyễn Đức Vinh</t>
  </si>
  <si>
    <t>Lê Đặng Hà An</t>
  </si>
  <si>
    <t>Đỗ Thái Duy</t>
  </si>
  <si>
    <t>Lê Minh Nhật</t>
  </si>
  <si>
    <t>Ng: Nguyên Khánh Phương</t>
  </si>
  <si>
    <t>Nguyễn Tiến Dũng</t>
  </si>
  <si>
    <t>Trần Hạ Chúc</t>
  </si>
  <si>
    <t>Vy Đức Hùng</t>
  </si>
  <si>
    <t>Trần Thị Thu Uyên</t>
  </si>
  <si>
    <t>Hồ Thành  Trung</t>
  </si>
  <si>
    <t>Lê Anh Dũng</t>
  </si>
  <si>
    <t>Nguyễn Xuân Hiếu</t>
  </si>
  <si>
    <t>Vương Thị Ngọc Thu</t>
  </si>
  <si>
    <t>Nguyễn Vương Thảo Vi</t>
  </si>
  <si>
    <t>Phạm Lê Khánh Trang</t>
  </si>
  <si>
    <t>Trần Thị Trúc Mai</t>
  </si>
  <si>
    <t>Nguyễn Thị Ngọc My</t>
  </si>
  <si>
    <t>Lê Quang Vinh</t>
  </si>
  <si>
    <t>Nguyễn Quốc Tuấn</t>
  </si>
  <si>
    <t>Nguyễn Lê Thanh An</t>
  </si>
  <si>
    <t>Nguyễn Thị Thùy Dung</t>
  </si>
  <si>
    <t>Nguyễn Thảo My</t>
  </si>
  <si>
    <t>Lê Trúc Hoàng Anh</t>
  </si>
  <si>
    <t>Lê Ngọc Tú Anh</t>
  </si>
  <si>
    <t>Vũ Trần Đăng Khoa</t>
  </si>
  <si>
    <t>Vũ Thị Hoàn Mỹ</t>
  </si>
  <si>
    <t>Vũ Ngọc Tuấn</t>
  </si>
  <si>
    <t>Nguyễn Huy  Phúc</t>
  </si>
  <si>
    <t>Hoàng Hồng Nhung</t>
  </si>
  <si>
    <t>Trần Đức Hải</t>
  </si>
  <si>
    <t>Phan Hà Trà My</t>
  </si>
  <si>
    <t>Bùi Thị Nhật Hạ</t>
  </si>
  <si>
    <t>Phan Quang Đạt</t>
  </si>
  <si>
    <t>Tô Phương  Uyên</t>
  </si>
  <si>
    <t>Nguyễn Vân  Anh</t>
  </si>
  <si>
    <t>Nguyễn Minh  Hiếu</t>
  </si>
  <si>
    <t>Ngô Văn Hiếu</t>
  </si>
  <si>
    <t>Phạm Đức Truyền</t>
  </si>
  <si>
    <t>Trần Phương Nhi</t>
  </si>
  <si>
    <t>Huỳnh Thị  Chinh</t>
  </si>
  <si>
    <t>Lê Hồng Anh</t>
  </si>
  <si>
    <t>Nguyễn Duy Hải</t>
  </si>
  <si>
    <t>Lê Thị Cẩm Vân</t>
  </si>
  <si>
    <t>Dương Văn Phước</t>
  </si>
  <si>
    <t>Phạm Thị Mai  Duyên</t>
  </si>
  <si>
    <t>Huỳnh Ngọc Diễm Quỳnh</t>
  </si>
  <si>
    <t>Nông Thị Thủy</t>
  </si>
  <si>
    <t>THPT DTNT N'Trang Lơng</t>
  </si>
  <si>
    <t>Hoàng Thị Thanh Xuân</t>
  </si>
  <si>
    <t>Lý Thị Lùng</t>
  </si>
  <si>
    <t>Hoàng Thị Duyên</t>
  </si>
  <si>
    <t>La Thị Bích</t>
  </si>
  <si>
    <t>Nguyễn Thành Long</t>
  </si>
  <si>
    <t xml:space="preserve">Hoàng Thị Thanh  </t>
  </si>
  <si>
    <t>Phạm Thị Vân</t>
  </si>
  <si>
    <t>Hứa Thị Hòa</t>
  </si>
  <si>
    <t>Vy Thị Hiền</t>
  </si>
  <si>
    <t>Hoàng Văn Bột</t>
  </si>
  <si>
    <t>Mã Thị Ly</t>
  </si>
  <si>
    <t>Pán Thị Ngải</t>
  </si>
  <si>
    <t>Nông Thị Trang</t>
  </si>
  <si>
    <t>Đỗ Thị Hạnh</t>
  </si>
  <si>
    <t>Hoàng Thi Hoa</t>
  </si>
  <si>
    <t>nguyenthinhuhuyen@moet.edu.vn</t>
  </si>
  <si>
    <t>cuchinhbinhkrongno.daknong@gmail.com</t>
  </si>
  <si>
    <t>phanvantan.c3truongchinh.daknong@moet.edu.vn</t>
  </si>
  <si>
    <t>Trần Mỹ Vy</t>
  </si>
  <si>
    <t>10C4</t>
  </si>
  <si>
    <t>Nguyễn Thị Ngọc Lành</t>
  </si>
  <si>
    <t>Trần Thị Ngọc Quỳnh</t>
  </si>
  <si>
    <t>Lê Trần Quỳnh Hương</t>
  </si>
  <si>
    <t>Trần Thị Thanh Thúy</t>
  </si>
  <si>
    <t>Nguyễn Thị Ngọc Quyên</t>
  </si>
  <si>
    <t>11C5</t>
  </si>
  <si>
    <t>Hoàng Văn Nam</t>
  </si>
  <si>
    <t>Đỗ Thị Ánh Kim</t>
  </si>
  <si>
    <t>Phạm Bích Phượng</t>
  </si>
  <si>
    <t>Quách Thị Ngọc Ánh</t>
  </si>
  <si>
    <t>Lê Đình Mạnh</t>
  </si>
  <si>
    <t>11C6</t>
  </si>
  <si>
    <t>Lê Hoàng Mi</t>
  </si>
  <si>
    <t>Ngô Thị Hoàng Anh</t>
  </si>
  <si>
    <t>Trần Thị Hồng Xuyến </t>
  </si>
  <si>
    <t>12C6</t>
  </si>
  <si>
    <t>Lê Thị Diệm</t>
  </si>
  <si>
    <t>Huỳnh Thị Bích Tuyền </t>
  </si>
  <si>
    <t>Ngô Thị Phương Chi </t>
  </si>
  <si>
    <t>Vũ Thùy Linh </t>
  </si>
  <si>
    <t>Nguyễn Thị Thùy Nhi</t>
  </si>
  <si>
    <t>Nguyễn Thị Chinh</t>
  </si>
  <si>
    <t>Nguyễn Thị Thu Hoa </t>
  </si>
  <si>
    <t>Võ Thị Oanh </t>
  </si>
  <si>
    <t>Nguyễn Thị Nụ </t>
  </si>
  <si>
    <t>Vũ Trường Sơn </t>
  </si>
  <si>
    <t>Trần Văn Tiền </t>
  </si>
  <si>
    <t>Nguyễn Thị Cẩm Chi</t>
  </si>
  <si>
    <t>Đào Thị Hương </t>
  </si>
  <si>
    <t>email</t>
  </si>
  <si>
    <t>Địa điểm thi</t>
  </si>
  <si>
    <t>Trường THPT Chu Văn An, Phường Nghĩa Thành, Gia Nghĩa</t>
  </si>
  <si>
    <t>THPT Chuyên Nguyễn Chí Thanh, phường Nghĩa Tân, Gia Nghĩa</t>
  </si>
  <si>
    <t>THPT Trường Chinh, xã Nhân Cơ, thị xã Gia Nghĩa</t>
  </si>
  <si>
    <t>THPT Phạm Văn Đồng, thị trấn Kiến Đức, Đăk R'lấp</t>
  </si>
  <si>
    <t>THPT Đăk Mil, thị trấn Đăk Mil, huyện Đăk Mil</t>
  </si>
  <si>
    <t>THPT Trần Hưng Đạo, thị trấn Đăk Mil, huyện Đăk Mil</t>
  </si>
  <si>
    <t>THPT Quang Trung, xã Đăk R'la, Đăk Mil</t>
  </si>
  <si>
    <t>THPT Phan Chu Trinh, Eatling, Cư Jút</t>
  </si>
  <si>
    <t>THPT Nguyễn Bỉnh Khiêm, Đăk Drông, Cư Jút</t>
  </si>
  <si>
    <t>THPT Krông Nô, Đăk Mâm, Krông Nô</t>
  </si>
  <si>
    <t>THPT Hùng Vương, xã Quảng Phú, Krông Nô</t>
  </si>
  <si>
    <t>THPT DTNT N' Trang Lơng, Nghĩa Trung, Gia Nghĩa</t>
  </si>
  <si>
    <t>THCS Nguyễn Tất Thành, Nghĩa Trung, Gia Nghĩa</t>
  </si>
  <si>
    <t>Phùng Thành An</t>
  </si>
  <si>
    <t>TH Nơ Trang Lơng</t>
  </si>
  <si>
    <t>Đăk Glong</t>
  </si>
  <si>
    <t>Nguyễn Trần Lan Anh</t>
  </si>
  <si>
    <t>5E</t>
  </si>
  <si>
    <t>Lê Thị Kim Chi</t>
  </si>
  <si>
    <t>H Mlô  Đăng Yuin</t>
  </si>
  <si>
    <t>Nguyễn Lưu Hương Giang</t>
  </si>
  <si>
    <t>Lê Thị Hồng Hạnh</t>
  </si>
  <si>
    <t>Lê Võ Gia Hiên</t>
  </si>
  <si>
    <t>Bùi Lê Trà My</t>
  </si>
  <si>
    <t>Cù Thị Ngọc Nguyên</t>
  </si>
  <si>
    <t>Phan Dương Thảo Nguyên</t>
  </si>
  <si>
    <t>Trần Cao Nguyên</t>
  </si>
  <si>
    <t>Nguyễn Đức Phương Nhi</t>
  </si>
  <si>
    <t>Trịnh Quỳnh Phương</t>
  </si>
  <si>
    <t>Phạm Thị Phượng</t>
  </si>
  <si>
    <t>Nguyễn Đan Thi</t>
  </si>
  <si>
    <t>Lê Mạnh Tiến</t>
  </si>
  <si>
    <t>Đinh Thị Quỳnh Trang</t>
  </si>
  <si>
    <t>Phạm Đức Trí</t>
  </si>
  <si>
    <t>Nguyễn Đình Trung</t>
  </si>
  <si>
    <t>Nguyễn Hoàng Minh Tuấn</t>
  </si>
  <si>
    <t>Nguyễn Lê Phương Vy</t>
  </si>
  <si>
    <t>Hồ Đình Bảo</t>
  </si>
  <si>
    <t>Trần Quốc Bình</t>
  </si>
  <si>
    <t>7D</t>
  </si>
  <si>
    <t>Lê Thị Diễm</t>
  </si>
  <si>
    <t>Đặng Huy Diệu</t>
  </si>
  <si>
    <t>Phạm Thị Dung</t>
  </si>
  <si>
    <t>Đậu Thị Thúy Hằng</t>
  </si>
  <si>
    <t>Lê Thị Thúy Hằng</t>
  </si>
  <si>
    <t>Nguyễn Hoàng Hảo</t>
  </si>
  <si>
    <t>Nguyễn Thị Thúy Hiền</t>
  </si>
  <si>
    <t>THCS Quảng Hòa</t>
  </si>
  <si>
    <t>Tiêu Thị Mỹ Huế</t>
  </si>
  <si>
    <t>THCS Phan Chu Trinh</t>
  </si>
  <si>
    <t>Phạm Quỳnh Hương</t>
  </si>
  <si>
    <t>Vòng La Thu Hương</t>
  </si>
  <si>
    <t>Vi Thị Hường</t>
  </si>
  <si>
    <t>PTDTBT THCS Đăk R'măng</t>
  </si>
  <si>
    <t>Đặng Thị Thanh Huyền</t>
  </si>
  <si>
    <t>Đặng Nguyễn Diệu Lan</t>
  </si>
  <si>
    <t>THCS Đăk Nang</t>
  </si>
  <si>
    <t>Vũ Thị Phương Loan</t>
  </si>
  <si>
    <t>Vũ Thị Ly Ly</t>
  </si>
  <si>
    <t>Đỗ Thị Thu Minh</t>
  </si>
  <si>
    <t>Võ Lê Na</t>
  </si>
  <si>
    <t>Hoàng Thị Mẫn Nghi</t>
  </si>
  <si>
    <t>Bùi Thị Hồng Nguyên</t>
  </si>
  <si>
    <t>Phạm Thảo Nguyên</t>
  </si>
  <si>
    <t>Lâm Tâm Như</t>
  </si>
  <si>
    <t>Lường Thị Thảo Nhung</t>
  </si>
  <si>
    <t>Lý Thị Phinh</t>
  </si>
  <si>
    <t>Phạm Trường Sinh</t>
  </si>
  <si>
    <t>Nguyễn Thanh Tâm</t>
  </si>
  <si>
    <t>Phạm Văn Thái</t>
  </si>
  <si>
    <t>Phạm Nguyễn Thanh Thanh</t>
  </si>
  <si>
    <t>Trần Thị Huyền Thanh</t>
  </si>
  <si>
    <t>Cao Phương Thảo</t>
  </si>
  <si>
    <t>Phạm Phương Thảo</t>
  </si>
  <si>
    <t>Hồ Thị Anh Thơ</t>
  </si>
  <si>
    <t>Tô Thị Xuân Thương</t>
  </si>
  <si>
    <t>Trần Thị Phương Thủy</t>
  </si>
  <si>
    <t>THCS Chu Văn An</t>
  </si>
  <si>
    <t>Hồ Thị Thùy Trang</t>
  </si>
  <si>
    <t>Đỗ Thị Ngọc Uyên</t>
  </si>
  <si>
    <t>Lê Thị Tố Vân</t>
  </si>
  <si>
    <t>Lương Trịnh Tú Viên</t>
  </si>
  <si>
    <t>Ừng Thúy Vy</t>
  </si>
  <si>
    <t>Nguyễn Ngọc Như Ý</t>
  </si>
  <si>
    <t>Đinh Nguyễn Hoàng Yến</t>
  </si>
  <si>
    <t>pgddakglong.daknong@moet.edu.vn</t>
  </si>
  <si>
    <t>xã Quảng Khê – Đắk G’Long – Đắk Nông</t>
  </si>
  <si>
    <t>THPT Trần Phú, xã Đăk Sôr, Krông Nô</t>
  </si>
  <si>
    <t>Hồ Phương Thảo</t>
  </si>
  <si>
    <t>10C2</t>
  </si>
  <si>
    <t>Lý Chí Hướng</t>
  </si>
  <si>
    <t>10C1</t>
  </si>
  <si>
    <t>Lê Thị Cẩm Nhung</t>
  </si>
  <si>
    <t>Ngô Văn Công</t>
  </si>
  <si>
    <t>11B1</t>
  </si>
  <si>
    <t xml:space="preserve"> Nghiệp Hoàng Hạnh</t>
  </si>
  <si>
    <t>Phan Thị Huệ</t>
  </si>
  <si>
    <t>Vi Thị Huyền</t>
  </si>
  <si>
    <t>Đặng Thị Thu Phương</t>
  </si>
  <si>
    <t>Phan Thị Thơm</t>
  </si>
  <si>
    <t>Trần Thị Thùy Linh</t>
  </si>
  <si>
    <t>Vi Văn Tú</t>
  </si>
  <si>
    <t>Dương Thị Thúy</t>
  </si>
  <si>
    <t>thpttranphu.daknong@gmail.com</t>
  </si>
  <si>
    <t>THCS Đăk Buk So, Đăk Buk So, Tuy Đức</t>
  </si>
  <si>
    <t>internet Sơn Ca, Đăk Mâm, Krông Nô</t>
  </si>
  <si>
    <t>THCS Nguyễn Du (Kiến Đức) và THCS Nguyễn Công Trứ (Kiến Thành), Đăk R'lấp</t>
  </si>
  <si>
    <t>Tiểu học Kim Đồng và THCS Phạm Văn Đồng - Eatling - Cư Jút</t>
  </si>
  <si>
    <t>THPT Lê Duẩn, Quảng Sơn, Đăk Glong</t>
  </si>
  <si>
    <t>Nguyễn Trần Hải Đăng</t>
  </si>
  <si>
    <t>Đăk Song</t>
  </si>
  <si>
    <t>Lê Thị Nhi</t>
  </si>
  <si>
    <t>TH Nguyễn Bỉnh Khiêm</t>
  </si>
  <si>
    <t>Võ Phan Anh Kiệt</t>
  </si>
  <si>
    <t>Trần Thị Yến Nhi</t>
  </si>
  <si>
    <t>Trần Nguyễn Thùy Linh</t>
  </si>
  <si>
    <t>Đặng Trúc Diễm</t>
  </si>
  <si>
    <t>Đặng Thùy Diễm</t>
  </si>
  <si>
    <t xml:space="preserve">TH Trần Quốc Toản </t>
  </si>
  <si>
    <t xml:space="preserve">Phan Hoàng Kiều Trang  </t>
  </si>
  <si>
    <t>Tiểu Học Chu Văn An</t>
  </si>
  <si>
    <t>Nguyễn Thị Nhàn</t>
  </si>
  <si>
    <t>Nguyễn Đăng Trưởng</t>
  </si>
  <si>
    <t>Nguyễn Thị Thanh Hoa</t>
  </si>
  <si>
    <t>Nguyễn Khánh Gia Bảo</t>
  </si>
  <si>
    <t>Đoàn Thị Thanh Huyền</t>
  </si>
  <si>
    <t>Vũ Thị Thúy Diệu</t>
  </si>
  <si>
    <t>Phan Nguyễn Lâm Bình</t>
  </si>
  <si>
    <t>TH Thảo Nguyên</t>
  </si>
  <si>
    <t>Phạm Đặng Tú Oanh</t>
  </si>
  <si>
    <t>Nguyễn Lê Tiểu Long</t>
  </si>
  <si>
    <t>Phan Nguyễn  Huyền Trâm</t>
  </si>
  <si>
    <t>Võ Cầm Thy</t>
  </si>
  <si>
    <t>Phan Nguyễn  Bảo Trâm</t>
  </si>
  <si>
    <t>Lê Hà Thanh Minh</t>
  </si>
  <si>
    <t>TH Trưng Vương</t>
  </si>
  <si>
    <t>Nguyễn Hữu Dũng</t>
  </si>
  <si>
    <t>Lê Thị Thùy Trang</t>
  </si>
  <si>
    <t>Nguyễn Hoàng Nguyên</t>
  </si>
  <si>
    <t>Nguyễn Đình Khánh Duy</t>
  </si>
  <si>
    <t>Phạm Trần Thanh Sang</t>
  </si>
  <si>
    <t>Phạm Thị Thu Hằng</t>
  </si>
  <si>
    <t>Huỳnh Khánh Đan</t>
  </si>
  <si>
    <t>Huỳnh H'Mộng Mơ</t>
  </si>
  <si>
    <t xml:space="preserve">Lê Quang Sáng  </t>
  </si>
  <si>
    <t>Trần Mạnh Hùng</t>
  </si>
  <si>
    <t xml:space="preserve">Lê Hà Hải Yến  </t>
  </si>
  <si>
    <t>Lê Ngô Việt Hoàng</t>
  </si>
  <si>
    <t xml:space="preserve">Tống Cát Huyền  </t>
  </si>
  <si>
    <t>Trần Thị Trà My</t>
  </si>
  <si>
    <t>THCS Nguyễn Văn Trỗi</t>
  </si>
  <si>
    <t>Nguyễn Thị Thiên Nga</t>
  </si>
  <si>
    <t xml:space="preserve">Ngô Trịnh Thủy Tiên  </t>
  </si>
  <si>
    <t>Phan Thị Thảo Nguyên</t>
  </si>
  <si>
    <t>Khổng Thị Thủy</t>
  </si>
  <si>
    <t>Trần Tô  Nhi</t>
  </si>
  <si>
    <t>Nguyễn Thị Ngân</t>
  </si>
  <si>
    <t>Nguyễn Hoàng Đan</t>
  </si>
  <si>
    <t>THCS Lý Thường Kiệt</t>
  </si>
  <si>
    <t>Trịnh Hoàng Thiên Bảo</t>
  </si>
  <si>
    <t>Triệu Thị Thanh Thảo</t>
  </si>
  <si>
    <t>Nguyễn Thành Đạt</t>
  </si>
  <si>
    <t>Phan Hoàng Linh</t>
  </si>
  <si>
    <t>Khương Thị Yến Nhi</t>
  </si>
  <si>
    <t>Trần Đại Dương</t>
  </si>
  <si>
    <t>THCS Lê Quý Đôn</t>
  </si>
  <si>
    <t>Nguyễn Thị Thanh Hà</t>
  </si>
  <si>
    <t xml:space="preserve"> Đặng Thị Kim Ngân</t>
  </si>
  <si>
    <t>Đoàn Chu Anh Tuấn</t>
  </si>
  <si>
    <t>Nguyễn Thị Minh Diệu</t>
  </si>
  <si>
    <t>Nguyễn Thị Thái Hiền</t>
  </si>
  <si>
    <t>Trần Mai Chi</t>
  </si>
  <si>
    <t>Lê Nguyễn Hà Thanh</t>
  </si>
  <si>
    <t xml:space="preserve">Nguyễn Ngọc Khánh Vân </t>
  </si>
  <si>
    <t xml:space="preserve">Nguyễn Thu Trang  </t>
  </si>
  <si>
    <t xml:space="preserve">Lê Hoa Trường Vũ  </t>
  </si>
  <si>
    <t xml:space="preserve">Trần Thị Ánh Vân </t>
  </si>
  <si>
    <t>Nguyễn Tấn Đạt</t>
  </si>
  <si>
    <t>buituankhangpgd@gmail.com</t>
  </si>
  <si>
    <t>THCS Nguyễn Tất Thành, thị trấn Đức An, huyện Đăk Song</t>
  </si>
  <si>
    <t>THPT Nguyễn Tất Thành, Nghĩa Thắng, Đăk R'lấp</t>
  </si>
  <si>
    <t>Đặng Phương Anh</t>
  </si>
  <si>
    <t>Nguyễn Quốc Việt</t>
  </si>
  <si>
    <t>Lê Thị Thùy Nhi</t>
  </si>
  <si>
    <t>10a1</t>
  </si>
  <si>
    <t>Nguyễn Phan Thái Sơn</t>
  </si>
  <si>
    <t>Phạm Thị Thư</t>
  </si>
  <si>
    <t>Trần Văn Cao</t>
  </si>
  <si>
    <t>Đoàn Thị Mỹ</t>
  </si>
  <si>
    <t>Đặng Thanh Ngân</t>
  </si>
  <si>
    <t>Đoàn Thị Triệu</t>
  </si>
  <si>
    <t>Lê Thị Mỹ Hòa</t>
  </si>
  <si>
    <t>Nguyễn Văn Toàn</t>
  </si>
  <si>
    <t>Nguyễn Ngọc Hải Hưng</t>
  </si>
  <si>
    <t>Trân Thi Van</t>
  </si>
  <si>
    <t>Hồ Thị Minh Tâm</t>
  </si>
  <si>
    <t>Phạm Thị Thanh Tâm</t>
  </si>
  <si>
    <t>Trần Thị Như Thủy</t>
  </si>
  <si>
    <t>Lê Thị Thu Kiều</t>
  </si>
  <si>
    <t>Lê Kim Đức</t>
  </si>
  <si>
    <t>Lê Thiện Nhân</t>
  </si>
  <si>
    <t>10a8</t>
  </si>
  <si>
    <t>10a2</t>
  </si>
  <si>
    <t>Trần Bình Nhân</t>
  </si>
  <si>
    <t>Phạm Thị Duy Thư</t>
  </si>
  <si>
    <t>Nguyên Thi Ngoc Hai</t>
  </si>
  <si>
    <t>Vũ Thị Ngân</t>
  </si>
  <si>
    <t>Phạm Thị Nguyệt Ân</t>
  </si>
  <si>
    <t>11a1</t>
  </si>
  <si>
    <t>Nguyễn Thị Liễu</t>
  </si>
  <si>
    <t>Phan Thị Vy</t>
  </si>
  <si>
    <t>Đào Thị Hoa Nhi</t>
  </si>
  <si>
    <t>Nguyễn Thái Sơn</t>
  </si>
  <si>
    <t>Phạm Duy Khánh</t>
  </si>
  <si>
    <t>Nguyễn Thị Ái Phượng</t>
  </si>
  <si>
    <t>Nguyễn Thị Kim Nguyên</t>
  </si>
  <si>
    <t>11a3</t>
  </si>
  <si>
    <t>Nguyễn Thị Minh Nguyên</t>
  </si>
  <si>
    <t>Nguyễn Thị Thư</t>
  </si>
  <si>
    <t>Trần Thị Mến</t>
  </si>
  <si>
    <t>Nguyễn Văn Hoàn</t>
  </si>
  <si>
    <t>Trần Thị Hiền</t>
  </si>
  <si>
    <t>Nguyeễn Quốc Tuấn</t>
  </si>
  <si>
    <t>Hồ Thị Ái Xuân</t>
  </si>
  <si>
    <t>Nguyễn Duy Hoàng</t>
  </si>
  <si>
    <t>Nguyễn Đỗ Hạnh Thảo</t>
  </si>
  <si>
    <t>Phạm Thị Lương Duyên</t>
  </si>
  <si>
    <t>12a1</t>
  </si>
  <si>
    <t>Lê Văn Khoa</t>
  </si>
  <si>
    <t>Nguyễn Công Vương</t>
  </si>
  <si>
    <t>Trương Thị Hoài Song</t>
  </si>
  <si>
    <t>12a2</t>
  </si>
  <si>
    <t>Võ Thị Ngọc Huyền</t>
  </si>
  <si>
    <t>Nguyễn Thị Diệu Mi</t>
  </si>
  <si>
    <t>Dương Thị Thanh Tâm</t>
  </si>
  <si>
    <t>Võ Thị Huyền Diệu</t>
  </si>
  <si>
    <t>Trần Quang Thanh</t>
  </si>
  <si>
    <t>Đỗ Thị Ngọc Linh</t>
  </si>
  <si>
    <t>Phan Thị Tuyết Như</t>
  </si>
  <si>
    <t>Nguyễn Thị Đông</t>
  </si>
  <si>
    <t>Đào Thị Ngọc</t>
  </si>
  <si>
    <t>Nguyễn Thị Thương Thương</t>
  </si>
  <si>
    <t>Phạm Thị Như Khánh</t>
  </si>
  <si>
    <t>Thái Công Sang</t>
  </si>
  <si>
    <t>12a4</t>
  </si>
  <si>
    <t>Lý Quang Nghĩa</t>
  </si>
  <si>
    <t>Phạm Lê Thành Đạt</t>
  </si>
  <si>
    <t>Hoàng Thị Quỳnh Như</t>
  </si>
  <si>
    <t>Nguyễn Thị Thùy Vy</t>
  </si>
  <si>
    <t>Trần Nguyễn Hoàng Hương</t>
  </si>
  <si>
    <t>Nguyễn Văn Thành</t>
  </si>
  <si>
    <t>12a6</t>
  </si>
  <si>
    <t>Bùi Quang Lâm</t>
  </si>
  <si>
    <t>Trịnh Thị Nhi</t>
  </si>
  <si>
    <t>Nguyễn Hồng Minh</t>
  </si>
  <si>
    <t>Đỗ Hải Hiến</t>
  </si>
  <si>
    <t>Phạm Thị Lan</t>
  </si>
  <si>
    <t>Huỳnh Thị Phượng</t>
  </si>
  <si>
    <t>12a3</t>
  </si>
  <si>
    <t>Trần Võ Hữu Hà</t>
  </si>
  <si>
    <t>duychinhntt.daknong@gmail.com</t>
  </si>
  <si>
    <t>Tiểu học Nguyễn Bá Ngọc, THCS Nguyễn Tất Thành - thị trấn Đăk Mil, huyện Đăk Mil</t>
  </si>
  <si>
    <t>nguyenthanhbinhbg@gmail.com</t>
  </si>
  <si>
    <t>Pei Thị Mỹ Duyên</t>
  </si>
  <si>
    <t>Trần Thị Gia Hân</t>
  </si>
  <si>
    <t>Ninh Thị Dung</t>
  </si>
  <si>
    <t>Thị Nga</t>
  </si>
  <si>
    <t>lynahtc@c3daksong.edu.vn</t>
  </si>
  <si>
    <t>Trần Thị Thảo Trang</t>
  </si>
  <si>
    <t>12C10</t>
  </si>
  <si>
    <t>Đỗ Văn Hải</t>
  </si>
  <si>
    <t>12C7</t>
  </si>
  <si>
    <t>12C8</t>
  </si>
  <si>
    <t>Lưu Hồng Sinh</t>
  </si>
  <si>
    <t>12C9</t>
  </si>
  <si>
    <t>Trương Thị Lê</t>
  </si>
  <si>
    <t>Củng Thị Phương Thảo</t>
  </si>
  <si>
    <t>Trịnh Thị Ngân</t>
  </si>
  <si>
    <t>Đỗ Thị Diệu Sang</t>
  </si>
  <si>
    <t>Nguyễn Thị Linh Nhâm</t>
  </si>
  <si>
    <t>Đào Văn Chung</t>
  </si>
  <si>
    <t>Phạm Thị Thúy Trang</t>
  </si>
  <si>
    <t>Vũ Văn Tuấn</t>
  </si>
  <si>
    <t>Nguyễn Diệu Thúy</t>
  </si>
  <si>
    <t>Nguyễn Thị Hằng</t>
  </si>
  <si>
    <t>Nguyễn Vũ Diệu Tiên</t>
  </si>
  <si>
    <t>Vũ Phi Phi</t>
  </si>
  <si>
    <t>Hoàng Minh Bình</t>
  </si>
  <si>
    <t>Đỗ Thị Thu Hiền</t>
  </si>
  <si>
    <t>Phạm Thị Thúy Hằng</t>
  </si>
  <si>
    <t>Nghiêm Hồ Nhược Nam</t>
  </si>
  <si>
    <t>Nguyễn Thị Thục Duyên</t>
  </si>
  <si>
    <t>Doãn Thị Hải Yến</t>
  </si>
  <si>
    <t>Hà Thị Như Quỳnh</t>
  </si>
  <si>
    <t>Hồ Quôc Thành</t>
  </si>
  <si>
    <t>Lê Thị Lan Hương</t>
  </si>
  <si>
    <t>Vũ Thị Trâm</t>
  </si>
  <si>
    <t>Trịnh Xuân Khánh</t>
  </si>
  <si>
    <t>Nguyễn Thị Bích Ngọc</t>
  </si>
  <si>
    <t>Đỗ Thùy Lương</t>
  </si>
  <si>
    <t>Trần Thị Quỳnh Anh</t>
  </si>
  <si>
    <t>Vũ Thị Quỳnh Như</t>
  </si>
  <si>
    <t>Bùi Thị Anh Thư</t>
  </si>
  <si>
    <t>Trần Quang Phước</t>
  </si>
  <si>
    <t>Võ Thị Thủy Tiên</t>
  </si>
  <si>
    <t>11A6</t>
  </si>
  <si>
    <t>Vũ Thị Thương</t>
  </si>
  <si>
    <t>Lại Thị Diệu Hằng</t>
  </si>
  <si>
    <t>Nguyễn Thành Lực</t>
  </si>
  <si>
    <t>10B4</t>
  </si>
  <si>
    <t>Bùi Hồ Khánh Uyên</t>
  </si>
  <si>
    <t>10B9</t>
  </si>
  <si>
    <t>Phạm Quang Thìn</t>
  </si>
  <si>
    <t>Nguyễn Thi Huyền Trang</t>
  </si>
  <si>
    <t>10B7</t>
  </si>
  <si>
    <t>Trương Thị Minh Thu</t>
  </si>
  <si>
    <t>10B12</t>
  </si>
  <si>
    <t>Lê Sỹ Đạt</t>
  </si>
  <si>
    <t>Phạm Thị Phương Nam</t>
  </si>
  <si>
    <t>Vũ Văn Huỳnh</t>
  </si>
  <si>
    <t>Hà Huy Thắng</t>
  </si>
  <si>
    <t>10B8</t>
  </si>
  <si>
    <t>Trần Bích Hường</t>
  </si>
  <si>
    <t>Nguyễn Thị Xuân Hoài</t>
  </si>
  <si>
    <t>Hoàng Thị Quỳnh Nhung</t>
  </si>
  <si>
    <t>Lê Thu Hồng</t>
  </si>
  <si>
    <t>Trần Vũ Thanh Tài</t>
  </si>
  <si>
    <t>Vũ Thu Phương</t>
  </si>
  <si>
    <t>Nguyễn Thị Vân</t>
  </si>
  <si>
    <t>Nguyễn Hồng Phương</t>
  </si>
  <si>
    <t>Hà Thị Thu Huyền</t>
  </si>
  <si>
    <t>Trần Mỹ Linh</t>
  </si>
  <si>
    <t>Lê Hoàng Nghĩa</t>
  </si>
  <si>
    <t>Thi tại THPT Phạm Văn Đồng</t>
  </si>
  <si>
    <t>THPT DTNT Đăk Glong, xã Quảng Khê, Đăk Glong</t>
  </si>
  <si>
    <t>Ghi chú</t>
  </si>
  <si>
    <t>Thí sinh cấp tiểu học:</t>
  </si>
  <si>
    <t>Thí sinh cấp THCS</t>
  </si>
  <si>
    <t>Thí sinh cấp THPT</t>
  </si>
  <si>
    <t>Số đơn vị dự thi</t>
  </si>
  <si>
    <t>(Kèm theo Quyết định số: 186/QĐ-SGDĐT ngày 16/02/2016 của Sở Giáo dục và Đào tạo)</t>
  </si>
  <si>
    <t>Ngày sinh</t>
  </si>
  <si>
    <t>Hội đồng thi</t>
  </si>
  <si>
    <t>Khối dự thi</t>
  </si>
  <si>
    <t>Huyện/ thị</t>
  </si>
  <si>
    <t>thi tại Hội đồng PGDĐT Tuy Đức</t>
  </si>
  <si>
    <t>Bùi Nguyễn Quân</t>
  </si>
  <si>
    <t>Bùi Yến Nhi</t>
  </si>
  <si>
    <t>Trần Thị Út Hạnh</t>
  </si>
  <si>
    <t>Tăng Thị Mai Âu</t>
  </si>
  <si>
    <t>Lâm Thanh Quyền</t>
  </si>
  <si>
    <t>Phan Thị Thùy Trang</t>
  </si>
  <si>
    <t>Nguyễn Thị Thu Nhàn</t>
  </si>
  <si>
    <t>NguyễN Thị Thu HuyềN</t>
  </si>
  <si>
    <t>NguyễN Thị Ly</t>
  </si>
  <si>
    <t>Nguyễn Thị Thu Huế</t>
  </si>
  <si>
    <t>Lê Phương Thảo</t>
  </si>
  <si>
    <t>Nguyễn Thị Tường Vi</t>
  </si>
  <si>
    <t>Hồ Thị Nguyệt Quế</t>
  </si>
  <si>
    <t>Lê Thị Kim Quanh</t>
  </si>
  <si>
    <t>Trần Thị Ngọc Duyên</t>
  </si>
  <si>
    <t>Quang Thị Kiểu Anh</t>
  </si>
  <si>
    <t>Tiền Phú Dương</t>
  </si>
  <si>
    <t>Lưu Văn Khánh</t>
  </si>
  <si>
    <t>Nguyễn Ngọc Phương Thư</t>
  </si>
  <si>
    <t>Võ Sơn Trình</t>
  </si>
  <si>
    <t>Nguyễn Thị Tơ</t>
  </si>
  <si>
    <t>Dương Thị Thanh Hương</t>
  </si>
  <si>
    <t>Trần Thị Hảo</t>
  </si>
  <si>
    <t>Nguyễn Thị Dung</t>
  </si>
  <si>
    <t>Hồ Thị Tường Vi</t>
  </si>
  <si>
    <t>Nguyễn Bích Vi</t>
  </si>
  <si>
    <t>Ngô Thị Thảo</t>
  </si>
  <si>
    <t>Trần Thị Huệ</t>
  </si>
  <si>
    <t>Bùi Thị Xuyến</t>
  </si>
  <si>
    <t>Trần Thị Thu Hương </t>
  </si>
  <si>
    <t>Nguyễn Thị Kim Thoa </t>
  </si>
  <si>
    <t>Nguyễn Minh Thuần </t>
  </si>
  <si>
    <t xml:space="preserve">Lê Thị Thanh  </t>
  </si>
  <si>
    <t xml:space="preserve">Lê Thị Như Ý  </t>
  </si>
  <si>
    <t xml:space="preserve">Le Ngoc Quoc  </t>
  </si>
  <si>
    <t xml:space="preserve">Vũ Thị Luyến  </t>
  </si>
  <si>
    <t xml:space="preserve">Nguyễn Thị Thủy  </t>
  </si>
  <si>
    <t>Phạm Văn Tuấn</t>
  </si>
  <si>
    <t>Phạm Thị Quỳnh Anh</t>
  </si>
  <si>
    <t>N.T Tường Quân</t>
  </si>
  <si>
    <t>Nguyễn H'Đơk Thu Thảo</t>
  </si>
  <si>
    <t>Nguyễn Thị Thu Trà</t>
  </si>
  <si>
    <t>Đinh Thị Mỹ Quyên</t>
  </si>
  <si>
    <t>Ngô Trọng Nguyên</t>
  </si>
  <si>
    <t>Lê Nguyên Nhật Long</t>
  </si>
  <si>
    <t>Nguyễn Thị Như Hoa</t>
  </si>
  <si>
    <t>Nguyễn Thị Châu</t>
  </si>
  <si>
    <t>Lê Minh Huy</t>
  </si>
  <si>
    <t>Lê Thị Chinh</t>
  </si>
  <si>
    <t>Trương Đình Úc</t>
  </si>
  <si>
    <t>Phạm Thị Thu Lý</t>
  </si>
  <si>
    <t>Nguyễn Thị Tuyết</t>
  </si>
  <si>
    <t>Hoàng Trung Tín</t>
  </si>
  <si>
    <t>Nguyễn Thị Huyền Linh</t>
  </si>
  <si>
    <t>Trần Thị Thúy Hằng</t>
  </si>
  <si>
    <t>Nguyễnthị Thanh Phương</t>
  </si>
  <si>
    <t>Đỗ Thị Tuyết</t>
  </si>
  <si>
    <t>Nguyễn Phương Quỳnh</t>
  </si>
  <si>
    <t>Hoàng Thị Thùy Linh</t>
  </si>
  <si>
    <t>Nguyễn Thị Huệ</t>
  </si>
  <si>
    <t>Lê Nữ Khánh Vy</t>
  </si>
  <si>
    <t>Vũ Thị Thu</t>
  </si>
  <si>
    <t>Đoàn Nguyễn Thanh Huyền</t>
  </si>
  <si>
    <t>Phan Mạnh Thắng</t>
  </si>
  <si>
    <t>Phạm Thị Thiên Nga</t>
  </si>
  <si>
    <t>Trưần Thị Cẩm Uyên</t>
  </si>
  <si>
    <t>Lê Nguyễn Bảo Thi</t>
  </si>
  <si>
    <t>Nguyễn Thị Thuận</t>
  </si>
  <si>
    <t>Hồ Thị Ly Na</t>
  </si>
  <si>
    <t>Châu Mỹ Hằng</t>
  </si>
  <si>
    <t>Vũ Xuân Hoàng</t>
  </si>
  <si>
    <t>Nguyễn Việt Trinh</t>
  </si>
  <si>
    <t>Phạm Thị Kiều Anh</t>
  </si>
  <si>
    <t>Doãn Đoàn Huy</t>
  </si>
  <si>
    <t>Phan Hoàn Anh</t>
  </si>
  <si>
    <t>Trần Thị Thu Thủy</t>
  </si>
  <si>
    <t>Trần Thu Kim Ngân</t>
  </si>
  <si>
    <t>Nguyễn Thị Xuân Hiền</t>
  </si>
  <si>
    <t>Vũ Thị Hồng Nhung</t>
  </si>
  <si>
    <t>Bùi Thị Hà</t>
  </si>
  <si>
    <t>Lê Anh Tuấn</t>
  </si>
  <si>
    <t>Nguyễn Văn Hậu</t>
  </si>
  <si>
    <t>Võ Thị Tố Uyên</t>
  </si>
  <si>
    <t>Lê Công Hằng</t>
  </si>
  <si>
    <t>Đinh Quang Dự</t>
  </si>
  <si>
    <t>Lương Thị Liên</t>
  </si>
  <si>
    <t>Võ Nữ Đông Phương</t>
  </si>
  <si>
    <t>Nguyễn Thị Cẩm Tiên</t>
  </si>
  <si>
    <t>Lê Phùng Bảo Hạnh</t>
  </si>
  <si>
    <t>Trần Trung Hiếu</t>
  </si>
  <si>
    <t>Nguyễn Thị Thu Nguyên</t>
  </si>
  <si>
    <t>Phạm Quang Chiến</t>
  </si>
  <si>
    <t>Ngô Thị Kim Yên</t>
  </si>
  <si>
    <t>Nguyễn Kim Luân</t>
  </si>
  <si>
    <t>Phạm Thị Lâm Oanh</t>
  </si>
  <si>
    <t>Đinh Thị Thu Nguyệt</t>
  </si>
  <si>
    <t>Lê Thị Ngọc Ánh</t>
  </si>
  <si>
    <t>Thái Thị Bảo Ngọc</t>
  </si>
  <si>
    <t>Dđinh Xuân Hoàng</t>
  </si>
  <si>
    <t>Nguyễn Thị Minh Nhật</t>
  </si>
  <si>
    <t>Ung Thị Nhật Lệ</t>
  </si>
  <si>
    <t>Vũ Thị Ngọc Trang</t>
  </si>
  <si>
    <t>Phạm Thị Huyền</t>
  </si>
  <si>
    <t>Lê Thị Thùy Linh</t>
  </si>
  <si>
    <t>Huỳnh Thị Duyên</t>
  </si>
  <si>
    <t>Phạm Thị Phương</t>
  </si>
  <si>
    <t>Lương Thiện Chí</t>
  </si>
  <si>
    <t>Đinh Thị Thủy</t>
  </si>
  <si>
    <t>Võ Thị Ánh Tuyết</t>
  </si>
  <si>
    <t>Lê Như Phương</t>
  </si>
  <si>
    <t>Huỳnh Thị Nguyên Vi</t>
  </si>
  <si>
    <t>Nguyễn Thị Trang</t>
  </si>
  <si>
    <t>Nguyễn Cao Hùng</t>
  </si>
  <si>
    <t>Huỳnh Thị Thùy Dương</t>
  </si>
  <si>
    <t>Nguyễn Xuân Phi</t>
  </si>
  <si>
    <t>Nguyễn Thị Huế</t>
  </si>
  <si>
    <t>Nguyễn Văn Toan</t>
  </si>
  <si>
    <t>Trầnthị Hoàn</t>
  </si>
  <si>
    <t>Trầnthị Thu Thảo</t>
  </si>
  <si>
    <t>DANH SÁCH THÍ SINH DỰ THI OLYMPIC TIẾNG ANH TRÊN INTERNET CẤP TỈNH</t>
  </si>
  <si>
    <t>THCS Nâm N'Đir</t>
  </si>
  <si>
    <t>Bùi Thọ Cung</t>
  </si>
  <si>
    <t>Lương Trọng Nghĩa</t>
  </si>
  <si>
    <t>Nguyễn Thị Hồng Vân</t>
  </si>
  <si>
    <t>Hoàng  Văn Bình</t>
  </si>
  <si>
    <t>Triệu Huy Hoàng</t>
  </si>
  <si>
    <t>Lê Thị Ánh</t>
  </si>
  <si>
    <t>Nguyễn Công sơn</t>
  </si>
  <si>
    <t>Tạ Đức Long</t>
  </si>
  <si>
    <t>Lê Văn Thành</t>
  </si>
  <si>
    <t>Vũ Đức An</t>
  </si>
  <si>
    <t>Lê Hồng Nguyên</t>
  </si>
  <si>
    <t>Nguyễn Minh Khang</t>
  </si>
  <si>
    <t>Hoàng Trung Thanh</t>
  </si>
  <si>
    <t>Trương Văn Nam</t>
  </si>
  <si>
    <t>Võ Thị Bảo Nghi</t>
  </si>
  <si>
    <t>Ngô Thị Yến Nhi</t>
  </si>
  <si>
    <t>Trần Thị Ba</t>
  </si>
  <si>
    <t>Nguyễn Ngụy Như Quyên</t>
  </si>
  <si>
    <t>Mai Thi Xuân Quỳnh</t>
  </si>
  <si>
    <t>Nguyễn Lê Hải Yến</t>
  </si>
  <si>
    <t>Lê Thị Kim Ngân</t>
  </si>
  <si>
    <t>Doãn Văn Trường</t>
  </si>
  <si>
    <t>Nguyễn Bảo Quyên</t>
  </si>
  <si>
    <t>Trương Thùy Trang</t>
  </si>
  <si>
    <t>Hoàng Thị Thanh Hoa</t>
  </si>
  <si>
    <t>Vũ Nguyễn Thanh Tuấn</t>
  </si>
  <si>
    <t>Chu Thị Hảo</t>
  </si>
  <si>
    <t>Võ Minh Đôn</t>
  </si>
  <si>
    <t>Vũ Thị Uyển My</t>
  </si>
  <si>
    <t>NguyễnThị Cam</t>
  </si>
  <si>
    <t>Nguyễn Thị Linh Đan</t>
  </si>
  <si>
    <t>bổ sung</t>
  </si>
  <si>
    <t>thanhgianga@gmail.com</t>
  </si>
  <si>
    <t>Đặng Thanh Lam</t>
  </si>
  <si>
    <t>Mai Thị Phương</t>
  </si>
  <si>
    <t>Vũ Thị Như Quỳnh</t>
  </si>
  <si>
    <t>Trương Quang Tú</t>
  </si>
  <si>
    <t>Nguyễn Trung  Thành</t>
  </si>
  <si>
    <t>Vi Thị Thanh</t>
  </si>
  <si>
    <t>Cao Thị Vân Trinh</t>
  </si>
  <si>
    <t>Thị tại THPT Phan Chu Trinh</t>
  </si>
  <si>
    <t>Điểm thi cấp tỉnh</t>
  </si>
  <si>
    <t>10A4</t>
  </si>
  <si>
    <t>10A6</t>
  </si>
  <si>
    <t>10A5</t>
  </si>
  <si>
    <t>H' Tiên</t>
  </si>
  <si>
    <t>Lê Thị Lệ Hằng</t>
  </si>
  <si>
    <t>Vắng</t>
  </si>
  <si>
    <t>NGUYỄN THỊ THẢO VI</t>
  </si>
  <si>
    <t>Nguyễn Vũ Đức Long</t>
  </si>
  <si>
    <t>Tăng Thị Cẩm Tú</t>
  </si>
  <si>
    <t>11A5</t>
  </si>
  <si>
    <t>BẢNG TỔNG HỢP KẾT QUẢ THI IOE CẤP TỈNH</t>
  </si>
  <si>
    <t>MÃ SỐ THI</t>
  </si>
  <si>
    <t>KHỐI</t>
  </si>
  <si>
    <t>MÃ1</t>
  </si>
  <si>
    <t>MÃ 2</t>
  </si>
  <si>
    <t>MÃ2</t>
  </si>
  <si>
    <t>MÃ 4</t>
  </si>
  <si>
    <t>Số lượng thí sinh dự thi các khối lớp</t>
  </si>
  <si>
    <t>Mã ĐV</t>
  </si>
  <si>
    <t>Mã Tke</t>
  </si>
  <si>
    <t>Hồ Thị Thảo Diệp</t>
  </si>
  <si>
    <t>Lê Anh Phước</t>
  </si>
  <si>
    <t>Tăng/ giảm</t>
  </si>
  <si>
    <t>Quang Thị Kiều Anh</t>
  </si>
  <si>
    <t>Trần Thị Cẩm Uyên</t>
  </si>
  <si>
    <t>Hồ Thị Ny Na</t>
  </si>
  <si>
    <t>10C5</t>
  </si>
  <si>
    <t>Lê Thị Bích Phượng</t>
  </si>
  <si>
    <t>Bùi Văn Hiếu</t>
  </si>
  <si>
    <t>Nguyễn Đình Chiểu</t>
  </si>
  <si>
    <t>Kim Đồng</t>
  </si>
  <si>
    <t>Trần Quốc Toản</t>
  </si>
  <si>
    <t>Phạm Văn Đồng</t>
  </si>
  <si>
    <t>Phan Đình Phùng</t>
  </si>
  <si>
    <t>Phạm Thị Thu Phương </t>
  </si>
  <si>
    <t>Nguyễn Song Vỹ</t>
  </si>
  <si>
    <t xml:space="preserve"> Nguyễn Công Trứ</t>
  </si>
  <si>
    <t>Nguyễn Trãi</t>
  </si>
  <si>
    <t>Phạm Hồng Thái</t>
  </si>
  <si>
    <t>Hoàng Văn Thụ</t>
  </si>
  <si>
    <t>Trần Duy Cao Nguyên</t>
  </si>
  <si>
    <t>Nguyễn Đan Thy</t>
  </si>
  <si>
    <t>Nguyễn Thanh Tân</t>
  </si>
  <si>
    <t>22011610071413</t>
  </si>
  <si>
    <t>TH Hoàng Hoa Thám</t>
  </si>
  <si>
    <t>TH Phan Bội Châu</t>
  </si>
  <si>
    <t>THCS Hoàng Diệu</t>
  </si>
  <si>
    <t>THCS Lê Hồng Phong</t>
  </si>
  <si>
    <t>THCS Nguyễn Huệ</t>
  </si>
  <si>
    <t>Báo cáo kết quả</t>
  </si>
  <si>
    <t>Qua email</t>
  </si>
  <si>
    <t>Qua văn bản</t>
  </si>
  <si>
    <t>R</t>
  </si>
  <si>
    <t>Nguyễn Quỳnh  Thư</t>
  </si>
  <si>
    <t xml:space="preserve">6A </t>
  </si>
  <si>
    <t>STT</t>
  </si>
  <si>
    <t>ID</t>
  </si>
  <si>
    <t>Điểm</t>
  </si>
  <si>
    <t>Thời gian thi</t>
  </si>
  <si>
    <t>Số lần thi</t>
  </si>
  <si>
    <t>Quận/Huyện</t>
  </si>
  <si>
    <t>Tỉnh/Thành phố</t>
  </si>
  <si>
    <r>
      <t>dao thi khanh linh </t>
    </r>
    <r>
      <rPr>
        <b/>
        <sz val="8"/>
        <color rgb="FF00ADEF"/>
        <rFont val="Tahoma"/>
        <family val="2"/>
      </rPr>
      <t>[Kết quả]</t>
    </r>
  </si>
  <si>
    <t>24 phút 52 giây</t>
  </si>
  <si>
    <t>Tiểu học Lê Hồng Phong</t>
  </si>
  <si>
    <t>Huyện Tuy Đức</t>
  </si>
  <si>
    <t>Đắk Nông</t>
  </si>
  <si>
    <r>
      <t>Nguyễn Sỹ Sơn </t>
    </r>
    <r>
      <rPr>
        <b/>
        <sz val="8"/>
        <color rgb="FF00ADEF"/>
        <rFont val="Tahoma"/>
        <family val="2"/>
      </rPr>
      <t>[Kết quả]</t>
    </r>
  </si>
  <si>
    <t>26 phút 45 giây</t>
  </si>
  <si>
    <t>Trường Tiểu học Lý Tự Trọng</t>
  </si>
  <si>
    <t>Huyện Cư Jút</t>
  </si>
  <si>
    <r>
      <t>Nguyễn Đình Ngọc Khoa </t>
    </r>
    <r>
      <rPr>
        <b/>
        <sz val="8"/>
        <color rgb="FF00ADEF"/>
        <rFont val="Tahoma"/>
        <family val="2"/>
      </rPr>
      <t>[Kết quả]</t>
    </r>
  </si>
  <si>
    <t>21 phút 16 giây</t>
  </si>
  <si>
    <t>Trường Tiểu học Nguyễn Bá Ngọc</t>
  </si>
  <si>
    <t>Huyện Đăk Mil</t>
  </si>
  <si>
    <r>
      <t>truong van cuong </t>
    </r>
    <r>
      <rPr>
        <b/>
        <sz val="8"/>
        <color rgb="FF00ADEF"/>
        <rFont val="Tahoma"/>
        <family val="2"/>
      </rPr>
      <t>[Kết quả]</t>
    </r>
  </si>
  <si>
    <t>24 phút 42 giây</t>
  </si>
  <si>
    <t>Trường Tiểu học Lê Hồng Phong</t>
  </si>
  <si>
    <r>
      <t>Mai Văn Trường Giang </t>
    </r>
    <r>
      <rPr>
        <b/>
        <sz val="8"/>
        <color rgb="FF00ADEF"/>
        <rFont val="Tahoma"/>
        <family val="2"/>
      </rPr>
      <t>[Kết quả]</t>
    </r>
  </si>
  <si>
    <t>26 phút 15 giây</t>
  </si>
  <si>
    <t>Trường Tiểu học Bùi Thị Xuân</t>
  </si>
  <si>
    <t>Huyện Đăk R'Lấp</t>
  </si>
  <si>
    <r>
      <t>Phạm Anh Nguyên </t>
    </r>
    <r>
      <rPr>
        <b/>
        <sz val="8"/>
        <color rgb="FF00ADEF"/>
        <rFont val="Tahoma"/>
        <family val="2"/>
      </rPr>
      <t>[Kết quả]</t>
    </r>
  </si>
  <si>
    <t>26 phút 12 giây</t>
  </si>
  <si>
    <t>Trường Tiểu học Thăng Long</t>
  </si>
  <si>
    <t>Thị xã Gia Nghĩa</t>
  </si>
  <si>
    <r>
      <t>Trịnh Ngô Đức Châu </t>
    </r>
    <r>
      <rPr>
        <b/>
        <sz val="8"/>
        <color rgb="FF00ADEF"/>
        <rFont val="Tahoma"/>
        <family val="2"/>
      </rPr>
      <t>[Kết quả]</t>
    </r>
  </si>
  <si>
    <t>19 phút 18 giây</t>
  </si>
  <si>
    <t>Trường Tiểu học Võ Thị Sáu</t>
  </si>
  <si>
    <r>
      <t>Phan Nguyên Vũ </t>
    </r>
    <r>
      <rPr>
        <b/>
        <sz val="8"/>
        <color rgb="FF00ADEF"/>
        <rFont val="Tahoma"/>
        <family val="2"/>
      </rPr>
      <t>[Kết quả]</t>
    </r>
  </si>
  <si>
    <t>21 phút 53 giây</t>
  </si>
  <si>
    <t>Trường Tiểu học Nguyễn Thị Minh Khai</t>
  </si>
  <si>
    <r>
      <t>Hoàng Minh Hằng </t>
    </r>
    <r>
      <rPr>
        <b/>
        <sz val="8"/>
        <color rgb="FF00ADEF"/>
        <rFont val="Tahoma"/>
        <family val="2"/>
      </rPr>
      <t>[Kết quả]</t>
    </r>
  </si>
  <si>
    <t>26 phút 5 giây</t>
  </si>
  <si>
    <r>
      <t>phuong dao phuong uyen </t>
    </r>
    <r>
      <rPr>
        <b/>
        <sz val="8"/>
        <color rgb="FF00ADEF"/>
        <rFont val="Tahoma"/>
        <family val="2"/>
      </rPr>
      <t>[Kết quả]</t>
    </r>
  </si>
  <si>
    <t>28 phút 5 giây</t>
  </si>
  <si>
    <r>
      <t>nguyễn đăng nguyên </t>
    </r>
    <r>
      <rPr>
        <b/>
        <sz val="8"/>
        <color rgb="FF00ADEF"/>
        <rFont val="Tahoma"/>
        <family val="2"/>
      </rPr>
      <t>[Kết quả]</t>
    </r>
  </si>
  <si>
    <t>22 phút 11 giây</t>
  </si>
  <si>
    <r>
      <t>Nguyễn Quang Minh Tâm </t>
    </r>
    <r>
      <rPr>
        <b/>
        <sz val="8"/>
        <color rgb="FF00ADEF"/>
        <rFont val="Tahoma"/>
        <family val="2"/>
      </rPr>
      <t>[Kết quả]</t>
    </r>
  </si>
  <si>
    <t>27 phút 7 giây</t>
  </si>
  <si>
    <t>Trường Tiểu học Kim Đồng</t>
  </si>
  <si>
    <r>
      <t>Nguyễn Thành Tâm </t>
    </r>
    <r>
      <rPr>
        <b/>
        <sz val="8"/>
        <color rgb="FF00ADEF"/>
        <rFont val="Tahoma"/>
        <family val="2"/>
      </rPr>
      <t>[Kết quả]</t>
    </r>
  </si>
  <si>
    <t>29 phút</t>
  </si>
  <si>
    <r>
      <t>Đặng Hoàng hải Đăng roronoa zoro </t>
    </r>
    <r>
      <rPr>
        <b/>
        <sz val="8"/>
        <color rgb="FF00ADEF"/>
        <rFont val="Tahoma"/>
        <family val="2"/>
      </rPr>
      <t>[Kết quả]</t>
    </r>
  </si>
  <si>
    <t>20 phút 15 giây</t>
  </si>
  <si>
    <r>
      <t>Nguyễn Thị Minh Nguyệt </t>
    </r>
    <r>
      <rPr>
        <b/>
        <sz val="8"/>
        <color rgb="FF00ADEF"/>
        <rFont val="Tahoma"/>
        <family val="2"/>
      </rPr>
      <t>[Kết quả]</t>
    </r>
  </si>
  <si>
    <t>22 phút 53 giây</t>
  </si>
  <si>
    <t>Trường Tiểu học Nguyễn Huệ</t>
  </si>
  <si>
    <r>
      <t>Lê Thị Huệ Nhi </t>
    </r>
    <r>
      <rPr>
        <b/>
        <sz val="8"/>
        <color rgb="FF00ADEF"/>
        <rFont val="Tahoma"/>
        <family val="2"/>
      </rPr>
      <t>[Kết quả]</t>
    </r>
  </si>
  <si>
    <t>30 phút</t>
  </si>
  <si>
    <r>
      <t>hoàng xuân kiến quốc </t>
    </r>
    <r>
      <rPr>
        <b/>
        <sz val="8"/>
        <color rgb="FF00ADEF"/>
        <rFont val="Tahoma"/>
        <family val="2"/>
      </rPr>
      <t>[Kết quả]</t>
    </r>
  </si>
  <si>
    <t>27 phút 11 giây</t>
  </si>
  <si>
    <t>Trường Tiểu học Lê Thị Hồng Gấm</t>
  </si>
  <si>
    <t>Huyện Krông Nô</t>
  </si>
  <si>
    <r>
      <t>Nguyen Dang Phat </t>
    </r>
    <r>
      <rPr>
        <b/>
        <sz val="8"/>
        <color rgb="FF00ADEF"/>
        <rFont val="Tahoma"/>
        <family val="2"/>
      </rPr>
      <t>[Kết quả]</t>
    </r>
  </si>
  <si>
    <t>25 phút 48 giây</t>
  </si>
  <si>
    <r>
      <t>Jumbo Minh Quý </t>
    </r>
    <r>
      <rPr>
        <b/>
        <sz val="8"/>
        <color rgb="FF00ADEF"/>
        <rFont val="Tahoma"/>
        <family val="2"/>
      </rPr>
      <t>[Kết quả]</t>
    </r>
  </si>
  <si>
    <t>23 phút 38 giây</t>
  </si>
  <si>
    <r>
      <t>Phạm Quang Khoa </t>
    </r>
    <r>
      <rPr>
        <b/>
        <sz val="8"/>
        <color rgb="FF00ADEF"/>
        <rFont val="Tahoma"/>
        <family val="2"/>
      </rPr>
      <t>[Kết quả]</t>
    </r>
  </si>
  <si>
    <t>23 phút 21 giây</t>
  </si>
  <si>
    <r>
      <t>lê tuấn kiệt </t>
    </r>
    <r>
      <rPr>
        <b/>
        <sz val="8"/>
        <color rgb="FF00ADEF"/>
        <rFont val="Tahoma"/>
        <family val="2"/>
      </rPr>
      <t>[Kết quả]</t>
    </r>
  </si>
  <si>
    <t>26 phút 3 giây</t>
  </si>
  <si>
    <r>
      <t>hoang tran thao minh </t>
    </r>
    <r>
      <rPr>
        <b/>
        <sz val="8"/>
        <color rgb="FF00ADEF"/>
        <rFont val="Tahoma"/>
        <family val="2"/>
      </rPr>
      <t>[Kết quả]</t>
    </r>
  </si>
  <si>
    <t>26 phút 34 giây</t>
  </si>
  <si>
    <r>
      <t>Trần Phương Anh </t>
    </r>
    <r>
      <rPr>
        <b/>
        <sz val="8"/>
        <color rgb="FF00ADEF"/>
        <rFont val="Tahoma"/>
        <family val="2"/>
      </rPr>
      <t>[Kết quả]</t>
    </r>
  </si>
  <si>
    <t>25 phút 5 giây</t>
  </si>
  <si>
    <r>
      <t>Lương Ngọc Hà </t>
    </r>
    <r>
      <rPr>
        <b/>
        <sz val="8"/>
        <color rgb="FF00ADEF"/>
        <rFont val="Tahoma"/>
        <family val="2"/>
      </rPr>
      <t>[Kết quả]</t>
    </r>
  </si>
  <si>
    <t>28 phút 25 giây</t>
  </si>
  <si>
    <r>
      <t>Cao Quang Minh </t>
    </r>
    <r>
      <rPr>
        <b/>
        <sz val="8"/>
        <color rgb="FF00ADEF"/>
        <rFont val="Tahoma"/>
        <family val="2"/>
      </rPr>
      <t>[Kết quả]</t>
    </r>
  </si>
  <si>
    <t>26 phút 9 giây</t>
  </si>
  <si>
    <r>
      <t>Nguyễn Dư Yến Nhi </t>
    </r>
    <r>
      <rPr>
        <b/>
        <sz val="8"/>
        <color rgb="FF00ADEF"/>
        <rFont val="Tahoma"/>
        <family val="2"/>
      </rPr>
      <t>[Kết quả]</t>
    </r>
  </si>
  <si>
    <t>22 phút 17 giây</t>
  </si>
  <si>
    <r>
      <t>hoang thi bao yen </t>
    </r>
    <r>
      <rPr>
        <b/>
        <sz val="8"/>
        <color rgb="FF00ADEF"/>
        <rFont val="Tahoma"/>
        <family val="2"/>
      </rPr>
      <t>[Kết quả]</t>
    </r>
  </si>
  <si>
    <t>24 phút 29 giây</t>
  </si>
  <si>
    <r>
      <t>Đào Ngọc Tiên </t>
    </r>
    <r>
      <rPr>
        <b/>
        <sz val="8"/>
        <color rgb="FF00ADEF"/>
        <rFont val="Tahoma"/>
        <family val="2"/>
      </rPr>
      <t>[Kết quả]</t>
    </r>
  </si>
  <si>
    <t>26 phút 25 giây</t>
  </si>
  <si>
    <r>
      <t>đặng thái huyền </t>
    </r>
    <r>
      <rPr>
        <b/>
        <sz val="8"/>
        <color rgb="FF00ADEF"/>
        <rFont val="Tahoma"/>
        <family val="2"/>
      </rPr>
      <t>[Kết quả]</t>
    </r>
  </si>
  <si>
    <r>
      <t>Nguyễn Tuấn Nhật </t>
    </r>
    <r>
      <rPr>
        <b/>
        <sz val="8"/>
        <color rgb="FF00ADEF"/>
        <rFont val="Tahoma"/>
        <family val="2"/>
      </rPr>
      <t>[Kết quả]</t>
    </r>
  </si>
  <si>
    <t>27 phút 16 giây</t>
  </si>
  <si>
    <r>
      <t>Dang Tran Uyen Nhu </t>
    </r>
    <r>
      <rPr>
        <b/>
        <sz val="8"/>
        <color rgb="FF00ADEF"/>
        <rFont val="Tahoma"/>
        <family val="2"/>
      </rPr>
      <t>[Kết quả]</t>
    </r>
  </si>
  <si>
    <t>28 phút 34 giây</t>
  </si>
  <si>
    <r>
      <t>Ho Hanh Dung </t>
    </r>
    <r>
      <rPr>
        <b/>
        <sz val="8"/>
        <color rgb="FF00ADEF"/>
        <rFont val="Tahoma"/>
        <family val="2"/>
      </rPr>
      <t>[Kết quả]</t>
    </r>
  </si>
  <si>
    <t>29 phút 55 giây</t>
  </si>
  <si>
    <r>
      <t>Nguyễn Lê Quang Minh </t>
    </r>
    <r>
      <rPr>
        <b/>
        <sz val="8"/>
        <color rgb="FF00ADEF"/>
        <rFont val="Tahoma"/>
        <family val="2"/>
      </rPr>
      <t>[Kết quả]</t>
    </r>
  </si>
  <si>
    <t>20 phút 27 giây</t>
  </si>
  <si>
    <r>
      <t>nguyen bao huy </t>
    </r>
    <r>
      <rPr>
        <b/>
        <sz val="8"/>
        <color rgb="FF00ADEF"/>
        <rFont val="Tahoma"/>
        <family val="2"/>
      </rPr>
      <t>[Kết quả]</t>
    </r>
  </si>
  <si>
    <t>22 phút 36 giây</t>
  </si>
  <si>
    <r>
      <t>trương văn bảo khang </t>
    </r>
    <r>
      <rPr>
        <b/>
        <sz val="8"/>
        <color rgb="FF00ADEF"/>
        <rFont val="Tahoma"/>
        <family val="2"/>
      </rPr>
      <t>[Kết quả]</t>
    </r>
  </si>
  <si>
    <t>22 phút 59 giây</t>
  </si>
  <si>
    <r>
      <t>Đào Thị Ngọc Ánh </t>
    </r>
    <r>
      <rPr>
        <b/>
        <sz val="8"/>
        <color rgb="FF00ADEF"/>
        <rFont val="Tahoma"/>
        <family val="2"/>
      </rPr>
      <t>[Kết quả]</t>
    </r>
  </si>
  <si>
    <r>
      <t>Nguyễn Lê Thùy Linh </t>
    </r>
    <r>
      <rPr>
        <b/>
        <sz val="8"/>
        <color rgb="FF00ADEF"/>
        <rFont val="Tahoma"/>
        <family val="2"/>
      </rPr>
      <t>[Kết quả]</t>
    </r>
  </si>
  <si>
    <r>
      <t>Hoàng Thị Thanh Vân </t>
    </r>
    <r>
      <rPr>
        <b/>
        <sz val="8"/>
        <color rgb="FF00ADEF"/>
        <rFont val="Tahoma"/>
        <family val="2"/>
      </rPr>
      <t>[Kết quả]</t>
    </r>
  </si>
  <si>
    <t>21 phút 22 giây</t>
  </si>
  <si>
    <r>
      <t>Nguyen Doan Minh Vy </t>
    </r>
    <r>
      <rPr>
        <b/>
        <sz val="8"/>
        <color rgb="FF00ADEF"/>
        <rFont val="Tahoma"/>
        <family val="2"/>
      </rPr>
      <t>[Kết quả]</t>
    </r>
  </si>
  <si>
    <r>
      <t>Bùi Hữu Đăng Khoa </t>
    </r>
    <r>
      <rPr>
        <b/>
        <sz val="8"/>
        <color rgb="FF00ADEF"/>
        <rFont val="Tahoma"/>
        <family val="2"/>
      </rPr>
      <t>[Kết quả]</t>
    </r>
  </si>
  <si>
    <t>24 phút 54 giây</t>
  </si>
  <si>
    <t>Trường Tiểu học Lê Đình Chinh</t>
  </si>
  <si>
    <r>
      <t>Cao Thanh Hiếu </t>
    </r>
    <r>
      <rPr>
        <b/>
        <sz val="8"/>
        <color rgb="FF00ADEF"/>
        <rFont val="Tahoma"/>
        <family val="2"/>
      </rPr>
      <t>[Kết quả]</t>
    </r>
  </si>
  <si>
    <t>25 phút 43 giây</t>
  </si>
  <si>
    <t>Trường Tiểu học Nguyễn Đình Chiểu</t>
  </si>
  <si>
    <r>
      <t>Dương Hoàng Trâm </t>
    </r>
    <r>
      <rPr>
        <b/>
        <sz val="8"/>
        <color rgb="FF00ADEF"/>
        <rFont val="Tahoma"/>
        <family val="2"/>
      </rPr>
      <t>[Kết quả]</t>
    </r>
  </si>
  <si>
    <t>26 phút 13 giây</t>
  </si>
  <si>
    <r>
      <t>Ngô Nữ Hoàng Anh </t>
    </r>
    <r>
      <rPr>
        <b/>
        <sz val="8"/>
        <color rgb="FF00ADEF"/>
        <rFont val="Tahoma"/>
        <family val="2"/>
      </rPr>
      <t>[Kết quả]</t>
    </r>
  </si>
  <si>
    <t>26 phút 37 giây</t>
  </si>
  <si>
    <r>
      <t>mai phuong thuy </t>
    </r>
    <r>
      <rPr>
        <b/>
        <sz val="8"/>
        <color rgb="FF00ADEF"/>
        <rFont val="Tahoma"/>
        <family val="2"/>
      </rPr>
      <t>[Kết quả]</t>
    </r>
  </si>
  <si>
    <t>23 phút 43 giây</t>
  </si>
  <si>
    <r>
      <t>Nguyễn Hương Giang </t>
    </r>
    <r>
      <rPr>
        <b/>
        <sz val="8"/>
        <color rgb="FF00ADEF"/>
        <rFont val="Tahoma"/>
        <family val="2"/>
      </rPr>
      <t>[Kết quả]</t>
    </r>
  </si>
  <si>
    <t>29 phút 37 giây</t>
  </si>
  <si>
    <r>
      <t>Hoàng Thu Thảo </t>
    </r>
    <r>
      <rPr>
        <b/>
        <sz val="8"/>
        <color rgb="FF00ADEF"/>
        <rFont val="Tahoma"/>
        <family val="2"/>
      </rPr>
      <t>[Kết quả]</t>
    </r>
  </si>
  <si>
    <t>29 phút 47 giây</t>
  </si>
  <si>
    <r>
      <t>Nguyễn Thanh Định </t>
    </r>
    <r>
      <rPr>
        <b/>
        <sz val="8"/>
        <color rgb="FF00ADEF"/>
        <rFont val="Tahoma"/>
        <family val="2"/>
      </rPr>
      <t>[Kết quả]</t>
    </r>
  </si>
  <si>
    <t>21 phút 24 giây</t>
  </si>
  <si>
    <t>Trường Tiểu học La Văn Cầu</t>
  </si>
  <si>
    <r>
      <t>Võ Thị Thanh Nhàn </t>
    </r>
    <r>
      <rPr>
        <b/>
        <sz val="8"/>
        <color rgb="FF00ADEF"/>
        <rFont val="Tahoma"/>
        <family val="2"/>
      </rPr>
      <t>[Kết quả]</t>
    </r>
  </si>
  <si>
    <t>29 phút 15 giây</t>
  </si>
  <si>
    <r>
      <t>phan quynh thy </t>
    </r>
    <r>
      <rPr>
        <b/>
        <sz val="8"/>
        <color rgb="FF00ADEF"/>
        <rFont val="Tahoma"/>
        <family val="2"/>
      </rPr>
      <t>[Kết quả]</t>
    </r>
  </si>
  <si>
    <r>
      <t>luong thi le xuan </t>
    </r>
    <r>
      <rPr>
        <b/>
        <sz val="8"/>
        <color rgb="FF00ADEF"/>
        <rFont val="Tahoma"/>
        <family val="2"/>
      </rPr>
      <t>[Kết quả]</t>
    </r>
  </si>
  <si>
    <t>18 phút 30 giây</t>
  </si>
  <si>
    <r>
      <t>Ngô Hoàng Ngân </t>
    </r>
    <r>
      <rPr>
        <b/>
        <sz val="8"/>
        <color rgb="FF00ADEF"/>
        <rFont val="Tahoma"/>
        <family val="2"/>
      </rPr>
      <t>[Kết quả]</t>
    </r>
  </si>
  <si>
    <r>
      <t>Phan Tấn Phong </t>
    </r>
    <r>
      <rPr>
        <b/>
        <sz val="8"/>
        <color rgb="FF00ADEF"/>
        <rFont val="Tahoma"/>
        <family val="2"/>
      </rPr>
      <t>[Kết quả]</t>
    </r>
  </si>
  <si>
    <r>
      <t>Võ Tấn Khải </t>
    </r>
    <r>
      <rPr>
        <b/>
        <sz val="8"/>
        <color rgb="FF00ADEF"/>
        <rFont val="Tahoma"/>
        <family val="2"/>
      </rPr>
      <t>[Kết quả]</t>
    </r>
  </si>
  <si>
    <t>29 phút 12 giây</t>
  </si>
  <si>
    <t>Trường Tiểu học Trần Phú</t>
  </si>
  <si>
    <r>
      <t>Hà Vũ Phong </t>
    </r>
    <r>
      <rPr>
        <b/>
        <sz val="8"/>
        <color rgb="FF00ADEF"/>
        <rFont val="Tahoma"/>
        <family val="2"/>
      </rPr>
      <t>[Kết quả]</t>
    </r>
  </si>
  <si>
    <t>23 phút 17 giây</t>
  </si>
  <si>
    <r>
      <t>Trần Thị Yến Nhi </t>
    </r>
    <r>
      <rPr>
        <b/>
        <sz val="8"/>
        <color rgb="FF00ADEF"/>
        <rFont val="Tahoma"/>
        <family val="2"/>
      </rPr>
      <t>[Kết quả]</t>
    </r>
  </si>
  <si>
    <t>25 phút 36 giây</t>
  </si>
  <si>
    <t>Huyện Đăk Song</t>
  </si>
  <si>
    <r>
      <t>Đoàn Thùy Trâm </t>
    </r>
    <r>
      <rPr>
        <b/>
        <sz val="8"/>
        <color rgb="FF00ADEF"/>
        <rFont val="Tahoma"/>
        <family val="2"/>
      </rPr>
      <t>[Kết quả]</t>
    </r>
  </si>
  <si>
    <t>28 phút 33 giây</t>
  </si>
  <si>
    <r>
      <t>Vũ Thị Khánh Huyền </t>
    </r>
    <r>
      <rPr>
        <b/>
        <sz val="8"/>
        <color rgb="FF00ADEF"/>
        <rFont val="Tahoma"/>
        <family val="2"/>
      </rPr>
      <t>[Kết quả]</t>
    </r>
  </si>
  <si>
    <t>29 phút 35 giây</t>
  </si>
  <si>
    <t>Trường Tiểu học Ngô Gia Tự</t>
  </si>
  <si>
    <r>
      <t>tran the phu </t>
    </r>
    <r>
      <rPr>
        <b/>
        <sz val="8"/>
        <color rgb="FF00ADEF"/>
        <rFont val="Tahoma"/>
        <family val="2"/>
      </rPr>
      <t>[Kết quả]</t>
    </r>
  </si>
  <si>
    <r>
      <t>nguyễn trần hải đăng </t>
    </r>
    <r>
      <rPr>
        <b/>
        <sz val="8"/>
        <color rgb="FF00ADEF"/>
        <rFont val="Tahoma"/>
        <family val="2"/>
      </rPr>
      <t>[Kết quả]</t>
    </r>
  </si>
  <si>
    <t>26 phút 18 giây</t>
  </si>
  <si>
    <r>
      <t>Nguyễn Hữu Đồng </t>
    </r>
    <r>
      <rPr>
        <b/>
        <sz val="8"/>
        <color rgb="FF00ADEF"/>
        <rFont val="Tahoma"/>
        <family val="2"/>
      </rPr>
      <t>[Kết quả]</t>
    </r>
  </si>
  <si>
    <r>
      <t>Lê Nguyên Khoa </t>
    </r>
    <r>
      <rPr>
        <b/>
        <sz val="8"/>
        <color rgb="FF00ADEF"/>
        <rFont val="Tahoma"/>
        <family val="2"/>
      </rPr>
      <t>[Kết quả]</t>
    </r>
  </si>
  <si>
    <t>26 phút 49 giây</t>
  </si>
  <si>
    <r>
      <t>Phan Hoang Kieu Trang </t>
    </r>
    <r>
      <rPr>
        <b/>
        <sz val="8"/>
        <color rgb="FF00ADEF"/>
        <rFont val="Tahoma"/>
        <family val="2"/>
      </rPr>
      <t>[Kết quả]</t>
    </r>
  </si>
  <si>
    <t>Trường tiểu học Chu Văn An</t>
  </si>
  <si>
    <r>
      <t>Trịnh Thị Quỳnh Anh </t>
    </r>
    <r>
      <rPr>
        <b/>
        <sz val="8"/>
        <color rgb="FF00ADEF"/>
        <rFont val="Tahoma"/>
        <family val="2"/>
      </rPr>
      <t>[Kết quả]</t>
    </r>
  </si>
  <si>
    <t>24 phút 17 giây</t>
  </si>
  <si>
    <r>
      <t>Võ Hoài Kiều An </t>
    </r>
    <r>
      <rPr>
        <b/>
        <sz val="8"/>
        <color rgb="FF00ADEF"/>
        <rFont val="Tahoma"/>
        <family val="2"/>
      </rPr>
      <t>[Kết quả]</t>
    </r>
  </si>
  <si>
    <t>28 phút 8 giây</t>
  </si>
  <si>
    <r>
      <t>Đoàn Dương Việt Huy </t>
    </r>
    <r>
      <rPr>
        <b/>
        <sz val="8"/>
        <color rgb="FF00ADEF"/>
        <rFont val="Tahoma"/>
        <family val="2"/>
      </rPr>
      <t>[Kết quả]</t>
    </r>
  </si>
  <si>
    <r>
      <t>Truong Thi Quynh Nhu </t>
    </r>
    <r>
      <rPr>
        <b/>
        <sz val="8"/>
        <color rgb="FF00ADEF"/>
        <rFont val="Tahoma"/>
        <family val="2"/>
      </rPr>
      <t>[Kết quả]</t>
    </r>
  </si>
  <si>
    <t>21 phút 20 giây</t>
  </si>
  <si>
    <r>
      <t>Ngô Nguyễn Minh Trang </t>
    </r>
    <r>
      <rPr>
        <b/>
        <sz val="8"/>
        <color rgb="FF00ADEF"/>
        <rFont val="Tahoma"/>
        <family val="2"/>
      </rPr>
      <t>[Kết quả]</t>
    </r>
  </si>
  <si>
    <r>
      <t>bùi quốc hưng </t>
    </r>
    <r>
      <rPr>
        <b/>
        <sz val="8"/>
        <color rgb="FF00ADEF"/>
        <rFont val="Tahoma"/>
        <family val="2"/>
      </rPr>
      <t>[Kết quả]</t>
    </r>
  </si>
  <si>
    <t>27 phút 45 giây</t>
  </si>
  <si>
    <r>
      <t>Đặng Anh Thư </t>
    </r>
    <r>
      <rPr>
        <b/>
        <sz val="8"/>
        <color rgb="FF00ADEF"/>
        <rFont val="Tahoma"/>
        <family val="2"/>
      </rPr>
      <t>[Kết quả]</t>
    </r>
  </si>
  <si>
    <t>28 phút 31 giây</t>
  </si>
  <si>
    <r>
      <t>Nguyễn Phương Dung </t>
    </r>
    <r>
      <rPr>
        <b/>
        <sz val="8"/>
        <color rgb="FF00ADEF"/>
        <rFont val="Tahoma"/>
        <family val="2"/>
      </rPr>
      <t>[Kết quả]</t>
    </r>
  </si>
  <si>
    <t>27 phút 34 giây</t>
  </si>
  <si>
    <r>
      <t>Đoàn Thị Thanh Huyền </t>
    </r>
    <r>
      <rPr>
        <b/>
        <sz val="8"/>
        <color rgb="FF00ADEF"/>
        <rFont val="Tahoma"/>
        <family val="2"/>
      </rPr>
      <t>[Kết quả]</t>
    </r>
  </si>
  <si>
    <r>
      <t>Nguyễn Khánh Gia Bảo </t>
    </r>
    <r>
      <rPr>
        <b/>
        <sz val="8"/>
        <color rgb="FF00ADEF"/>
        <rFont val="Tahoma"/>
        <family val="2"/>
      </rPr>
      <t>[Kết quả]</t>
    </r>
  </si>
  <si>
    <r>
      <t>đỗ thị phương uyên </t>
    </r>
    <r>
      <rPr>
        <b/>
        <sz val="8"/>
        <color rgb="FF00ADEF"/>
        <rFont val="Tahoma"/>
        <family val="2"/>
      </rPr>
      <t>[Kết quả]</t>
    </r>
  </si>
  <si>
    <r>
      <t>nguyễn vũ tố uyên </t>
    </r>
    <r>
      <rPr>
        <b/>
        <sz val="8"/>
        <color rgb="FF00ADEF"/>
        <rFont val="Tahoma"/>
        <family val="2"/>
      </rPr>
      <t>[Kết quả]</t>
    </r>
  </si>
  <si>
    <t>Trường Tiểu học Lê Quý Đôn</t>
  </si>
  <si>
    <r>
      <t>Phạm Tuấn Khanh </t>
    </r>
    <r>
      <rPr>
        <b/>
        <sz val="8"/>
        <color rgb="FF00ADEF"/>
        <rFont val="Tahoma"/>
        <family val="2"/>
      </rPr>
      <t>[Kết quả]</t>
    </r>
  </si>
  <si>
    <t>26 phút 32 giây</t>
  </si>
  <si>
    <r>
      <t>Lâm Phương Ngọc </t>
    </r>
    <r>
      <rPr>
        <b/>
        <sz val="8"/>
        <color rgb="FF00ADEF"/>
        <rFont val="Tahoma"/>
        <family val="2"/>
      </rPr>
      <t>[Kết quả]</t>
    </r>
  </si>
  <si>
    <t>Trường Tiểu học Lê Văn Tám</t>
  </si>
  <si>
    <r>
      <t>Nguyễn Bình An </t>
    </r>
    <r>
      <rPr>
        <b/>
        <sz val="8"/>
        <color rgb="FF00ADEF"/>
        <rFont val="Tahoma"/>
        <family val="2"/>
      </rPr>
      <t>[Kết quả]</t>
    </r>
  </si>
  <si>
    <t>27 phút 6 giây</t>
  </si>
  <si>
    <r>
      <t>Đỗ Ngọc Huy </t>
    </r>
    <r>
      <rPr>
        <b/>
        <sz val="8"/>
        <color rgb="FF00ADEF"/>
        <rFont val="Tahoma"/>
        <family val="2"/>
      </rPr>
      <t>[Kết quả]</t>
    </r>
  </si>
  <si>
    <t>29 phút 14 giây</t>
  </si>
  <si>
    <r>
      <t>Trần Hà Vy </t>
    </r>
    <r>
      <rPr>
        <b/>
        <sz val="8"/>
        <color rgb="FF00ADEF"/>
        <rFont val="Tahoma"/>
        <family val="2"/>
      </rPr>
      <t>[Kết quả]</t>
    </r>
  </si>
  <si>
    <t>29 phút 24 giây</t>
  </si>
  <si>
    <t>Trường Tiểu học Phan Đình Giót</t>
  </si>
  <si>
    <r>
      <t>Bàn Thị Ngọc Thảo </t>
    </r>
    <r>
      <rPr>
        <b/>
        <sz val="8"/>
        <color rgb="FF00ADEF"/>
        <rFont val="Tahoma"/>
        <family val="2"/>
      </rPr>
      <t>[Kết quả]</t>
    </r>
  </si>
  <si>
    <t>29 phút 29 giây</t>
  </si>
  <si>
    <t>Trường Tiểu học Phan Chu Trinh</t>
  </si>
  <si>
    <r>
      <t>Võ Phan Anh Kiệt </t>
    </r>
    <r>
      <rPr>
        <b/>
        <sz val="8"/>
        <color rgb="FF00ADEF"/>
        <rFont val="Tahoma"/>
        <family val="2"/>
      </rPr>
      <t>[Kết quả]</t>
    </r>
  </si>
  <si>
    <t>29 phút 46 giây</t>
  </si>
  <si>
    <r>
      <t>LÊ HẢI TRÍ </t>
    </r>
    <r>
      <rPr>
        <b/>
        <sz val="8"/>
        <color rgb="FF00ADEF"/>
        <rFont val="Tahoma"/>
        <family val="2"/>
      </rPr>
      <t>[Kết quả]</t>
    </r>
  </si>
  <si>
    <r>
      <t>nguyễn minh tuệ </t>
    </r>
    <r>
      <rPr>
        <b/>
        <sz val="8"/>
        <color rgb="FF00ADEF"/>
        <rFont val="Tahoma"/>
        <family val="2"/>
      </rPr>
      <t>[Kết quả]</t>
    </r>
  </si>
  <si>
    <t>29 phút 53 giây</t>
  </si>
  <si>
    <r>
      <t>nguyen thi khanh linh </t>
    </r>
    <r>
      <rPr>
        <b/>
        <sz val="8"/>
        <color rgb="FF00ADEF"/>
        <rFont val="Tahoma"/>
        <family val="2"/>
      </rPr>
      <t>[Kết quả]</t>
    </r>
  </si>
  <si>
    <r>
      <t>Ngô Thị Minh Anh </t>
    </r>
    <r>
      <rPr>
        <b/>
        <sz val="8"/>
        <color rgb="FF00ADEF"/>
        <rFont val="Tahoma"/>
        <family val="2"/>
      </rPr>
      <t>[Kết quả]</t>
    </r>
  </si>
  <si>
    <r>
      <t>Trần Nguyễn Phương Anh </t>
    </r>
    <r>
      <rPr>
        <b/>
        <sz val="8"/>
        <color rgb="FF00ADEF"/>
        <rFont val="Tahoma"/>
        <family val="2"/>
      </rPr>
      <t>[Kết quả]</t>
    </r>
  </si>
  <si>
    <r>
      <t>Lê Ngọc Bảo Thi </t>
    </r>
    <r>
      <rPr>
        <b/>
        <sz val="8"/>
        <color rgb="FF00ADEF"/>
        <rFont val="Tahoma"/>
        <family val="2"/>
      </rPr>
      <t>[Kết quả]</t>
    </r>
  </si>
  <si>
    <t>24 phút 24 giây</t>
  </si>
  <si>
    <r>
      <t>bui phuong the vinh </t>
    </r>
    <r>
      <rPr>
        <b/>
        <sz val="8"/>
        <color rgb="FF00ADEF"/>
        <rFont val="Tahoma"/>
        <family val="2"/>
      </rPr>
      <t>[Kết quả]</t>
    </r>
  </si>
  <si>
    <t>26 phút 22 giây</t>
  </si>
  <si>
    <r>
      <t>Phạm Tâm Như </t>
    </r>
    <r>
      <rPr>
        <b/>
        <sz val="8"/>
        <color rgb="FF00ADEF"/>
        <rFont val="Tahoma"/>
        <family val="2"/>
      </rPr>
      <t>[Kết quả]</t>
    </r>
  </si>
  <si>
    <t>27 phút</t>
  </si>
  <si>
    <r>
      <t>mai trần ngọc anh </t>
    </r>
    <r>
      <rPr>
        <b/>
        <sz val="8"/>
        <color rgb="FF00ADEF"/>
        <rFont val="Tahoma"/>
        <family val="2"/>
      </rPr>
      <t>[Kết quả]</t>
    </r>
  </si>
  <si>
    <r>
      <t>cù thị ngọc nguyên </t>
    </r>
    <r>
      <rPr>
        <b/>
        <sz val="8"/>
        <color rgb="FF00ADEF"/>
        <rFont val="Tahoma"/>
        <family val="2"/>
      </rPr>
      <t>[Kết quả]</t>
    </r>
  </si>
  <si>
    <t>Trường Tiểu học Nơ Trang Lơng</t>
  </si>
  <si>
    <t>Huyện Đăk Glong</t>
  </si>
  <si>
    <r>
      <t>tran dinh khoa </t>
    </r>
    <r>
      <rPr>
        <b/>
        <sz val="8"/>
        <color rgb="FF00ADEF"/>
        <rFont val="Tahoma"/>
        <family val="2"/>
      </rPr>
      <t>[Kết quả]</t>
    </r>
  </si>
  <si>
    <t>Trường Tiểu học Nguyễn Thái Học</t>
  </si>
  <si>
    <r>
      <t>Nguyễn Vũ Hải Bình </t>
    </r>
    <r>
      <rPr>
        <b/>
        <sz val="8"/>
        <color rgb="FF00ADEF"/>
        <rFont val="Tahoma"/>
        <family val="2"/>
      </rPr>
      <t>[Kết quả]</t>
    </r>
  </si>
  <si>
    <t>Trường Tiểu học Lê Hữu Trác</t>
  </si>
  <si>
    <r>
      <t>Lê Nguyên Bảo </t>
    </r>
    <r>
      <rPr>
        <b/>
        <sz val="8"/>
        <color rgb="FF00ADEF"/>
        <rFont val="Tahoma"/>
        <family val="2"/>
      </rPr>
      <t>[Kết quả]</t>
    </r>
  </si>
  <si>
    <r>
      <t>Nguyễn Tiến Duy </t>
    </r>
    <r>
      <rPr>
        <b/>
        <sz val="8"/>
        <color rgb="FF00ADEF"/>
        <rFont val="Tahoma"/>
        <family val="2"/>
      </rPr>
      <t>[Kết quả]</t>
    </r>
  </si>
  <si>
    <r>
      <t>Đoàn Nguyễn Hưng Thịnh </t>
    </r>
    <r>
      <rPr>
        <b/>
        <sz val="8"/>
        <color rgb="FF00ADEF"/>
        <rFont val="Tahoma"/>
        <family val="2"/>
      </rPr>
      <t>[Kết quả]</t>
    </r>
  </si>
  <si>
    <r>
      <t>Nguyễn Hoàng Hồng Minh </t>
    </r>
    <r>
      <rPr>
        <b/>
        <sz val="8"/>
        <color rgb="FF00ADEF"/>
        <rFont val="Tahoma"/>
        <family val="2"/>
      </rPr>
      <t>[Kết quả]</t>
    </r>
  </si>
  <si>
    <r>
      <t>Đỗ Phạm Yến Linh </t>
    </r>
    <r>
      <rPr>
        <b/>
        <sz val="8"/>
        <color rgb="FF00ADEF"/>
        <rFont val="Tahoma"/>
        <family val="2"/>
      </rPr>
      <t>[Kết quả]</t>
    </r>
  </si>
  <si>
    <t>29 phút 4 giây</t>
  </si>
  <si>
    <r>
      <t>Nguyễn Sally Ngọc </t>
    </r>
    <r>
      <rPr>
        <b/>
        <sz val="8"/>
        <color rgb="FF00ADEF"/>
        <rFont val="Tahoma"/>
        <family val="2"/>
      </rPr>
      <t>[Kết quả]</t>
    </r>
  </si>
  <si>
    <t>29 phút 11 giây</t>
  </si>
  <si>
    <r>
      <t>Huynh Phuong Ngoc </t>
    </r>
    <r>
      <rPr>
        <b/>
        <sz val="8"/>
        <color rgb="FF00ADEF"/>
        <rFont val="Tahoma"/>
        <family val="2"/>
      </rPr>
      <t>[Kết quả]</t>
    </r>
  </si>
  <si>
    <r>
      <t>Nguyễn Yên Nguyên </t>
    </r>
    <r>
      <rPr>
        <b/>
        <sz val="8"/>
        <color rgb="FF00ADEF"/>
        <rFont val="Tahoma"/>
        <family val="2"/>
      </rPr>
      <t>[Kết quả]</t>
    </r>
  </si>
  <si>
    <r>
      <t>Trần Quốc Đại </t>
    </r>
    <r>
      <rPr>
        <b/>
        <sz val="8"/>
        <color rgb="FF00ADEF"/>
        <rFont val="Tahoma"/>
        <family val="2"/>
      </rPr>
      <t>[Kết quả]</t>
    </r>
  </si>
  <si>
    <r>
      <t>bui the hung </t>
    </r>
    <r>
      <rPr>
        <b/>
        <sz val="8"/>
        <color rgb="FF00ADEF"/>
        <rFont val="Tahoma"/>
        <family val="2"/>
      </rPr>
      <t>[Kết quả]</t>
    </r>
  </si>
  <si>
    <r>
      <t>Nguyễn Bình Minh </t>
    </r>
    <r>
      <rPr>
        <b/>
        <sz val="8"/>
        <color rgb="FF00ADEF"/>
        <rFont val="Tahoma"/>
        <family val="2"/>
      </rPr>
      <t>[Kết quả]</t>
    </r>
  </si>
  <si>
    <t>29 phút 19 giây</t>
  </si>
  <si>
    <r>
      <t>NGUYỄN THỊ ANH THƠ </t>
    </r>
    <r>
      <rPr>
        <b/>
        <sz val="8"/>
        <color rgb="FF00ADEF"/>
        <rFont val="Tahoma"/>
        <family val="2"/>
      </rPr>
      <t>[Kết quả]</t>
    </r>
  </si>
  <si>
    <t>29 phút 27 giây</t>
  </si>
  <si>
    <r>
      <t>nguyen hong dat </t>
    </r>
    <r>
      <rPr>
        <b/>
        <sz val="8"/>
        <color rgb="FF00ADEF"/>
        <rFont val="Tahoma"/>
        <family val="2"/>
      </rPr>
      <t>[Kết quả]</t>
    </r>
  </si>
  <si>
    <r>
      <t>Nguyễn Bảo Châu </t>
    </r>
    <r>
      <rPr>
        <b/>
        <sz val="8"/>
        <color rgb="FF00ADEF"/>
        <rFont val="Tahoma"/>
        <family val="2"/>
      </rPr>
      <t>[Kết quả]</t>
    </r>
  </si>
  <si>
    <r>
      <t>Trần Thanh Bảo Lam </t>
    </r>
    <r>
      <rPr>
        <b/>
        <sz val="8"/>
        <color rgb="FF00ADEF"/>
        <rFont val="Tahoma"/>
        <family val="2"/>
      </rPr>
      <t>[Kết quả]</t>
    </r>
  </si>
  <si>
    <t>29 phút 59 giây</t>
  </si>
  <si>
    <r>
      <t>Thái Kha Na </t>
    </r>
    <r>
      <rPr>
        <b/>
        <sz val="8"/>
        <color rgb="FF00ADEF"/>
        <rFont val="Tahoma"/>
        <family val="2"/>
      </rPr>
      <t>[Kết quả]</t>
    </r>
  </si>
  <si>
    <t>24 phút 31 giây</t>
  </si>
  <si>
    <t>Trường Tiểu học Nguyễn Văn Bé</t>
  </si>
  <si>
    <r>
      <t>Nguyễn Xuân Minh Khánh </t>
    </r>
    <r>
      <rPr>
        <b/>
        <sz val="8"/>
        <color rgb="FF00ADEF"/>
        <rFont val="Tahoma"/>
        <family val="2"/>
      </rPr>
      <t>[Kết quả]</t>
    </r>
  </si>
  <si>
    <t>29 phút 50 giây</t>
  </si>
  <si>
    <t>Trường Tiểu học Hà Huy Tập</t>
  </si>
  <si>
    <r>
      <t>Thị Tuệ </t>
    </r>
    <r>
      <rPr>
        <b/>
        <sz val="8"/>
        <color rgb="FF00ADEF"/>
        <rFont val="Tahoma"/>
        <family val="2"/>
      </rPr>
      <t>[Kết quả]</t>
    </r>
  </si>
  <si>
    <r>
      <t>Lê Nhật Đan Đan </t>
    </r>
    <r>
      <rPr>
        <b/>
        <sz val="8"/>
        <color rgb="FF00ADEF"/>
        <rFont val="Tahoma"/>
        <family val="2"/>
      </rPr>
      <t>[Kết quả]</t>
    </r>
  </si>
  <si>
    <t>28 phút 26 giây</t>
  </si>
  <si>
    <r>
      <t>dinh tran my duyen </t>
    </r>
    <r>
      <rPr>
        <b/>
        <sz val="8"/>
        <color rgb="FF00ADEF"/>
        <rFont val="Tahoma"/>
        <family val="2"/>
      </rPr>
      <t>[Kết quả]</t>
    </r>
  </si>
  <si>
    <t>29 phút 36 giây</t>
  </si>
  <si>
    <r>
      <t>NGUYỄN ĐÌNH NGUYÊN </t>
    </r>
    <r>
      <rPr>
        <b/>
        <sz val="8"/>
        <color rgb="FF00ADEF"/>
        <rFont val="Tahoma"/>
        <family val="2"/>
      </rPr>
      <t>[Kết quả]</t>
    </r>
  </si>
  <si>
    <t>Trường Tiểu học Đoàn Thị Điểm</t>
  </si>
  <si>
    <r>
      <t>Hồ Sỹ Bách </t>
    </r>
    <r>
      <rPr>
        <b/>
        <sz val="8"/>
        <color rgb="FF00ADEF"/>
        <rFont val="Tahoma"/>
        <family val="2"/>
      </rPr>
      <t>[Kết quả]</t>
    </r>
  </si>
  <si>
    <r>
      <t>vo hoang nam </t>
    </r>
    <r>
      <rPr>
        <b/>
        <sz val="8"/>
        <color rgb="FF00ADEF"/>
        <rFont val="Tahoma"/>
        <family val="2"/>
      </rPr>
      <t>[Kết quả]</t>
    </r>
  </si>
  <si>
    <r>
      <t>Nguyễn Võ Minh Trang </t>
    </r>
    <r>
      <rPr>
        <b/>
        <sz val="8"/>
        <color rgb="FF00ADEF"/>
        <rFont val="Tahoma"/>
        <family val="2"/>
      </rPr>
      <t>[Kết quả]</t>
    </r>
  </si>
  <si>
    <r>
      <t>nguyen thanh binh </t>
    </r>
    <r>
      <rPr>
        <b/>
        <sz val="8"/>
        <color rgb="FF00ADEF"/>
        <rFont val="Tahoma"/>
        <family val="2"/>
      </rPr>
      <t>[Kết quả]</t>
    </r>
  </si>
  <si>
    <r>
      <t>Trần Phi Hoàng </t>
    </r>
    <r>
      <rPr>
        <b/>
        <sz val="8"/>
        <color rgb="FF00ADEF"/>
        <rFont val="Tahoma"/>
        <family val="2"/>
      </rPr>
      <t>[Kết quả]</t>
    </r>
  </si>
  <si>
    <r>
      <t>Đinh Lê Yến Nhi </t>
    </r>
    <r>
      <rPr>
        <b/>
        <sz val="8"/>
        <color rgb="FF00ADEF"/>
        <rFont val="Tahoma"/>
        <family val="2"/>
      </rPr>
      <t>[Kết quả]</t>
    </r>
  </si>
  <si>
    <t>23 phút 1 giây</t>
  </si>
  <si>
    <r>
      <t>Đào Minh Nguyệt </t>
    </r>
    <r>
      <rPr>
        <b/>
        <sz val="8"/>
        <color rgb="FF00ADEF"/>
        <rFont val="Tahoma"/>
        <family val="2"/>
      </rPr>
      <t>[Kết quả]</t>
    </r>
  </si>
  <si>
    <t>29 phút 21 giây</t>
  </si>
  <si>
    <r>
      <t>Hoàng Anh Tú </t>
    </r>
    <r>
      <rPr>
        <b/>
        <sz val="8"/>
        <color rgb="FF00ADEF"/>
        <rFont val="Tahoma"/>
        <family val="2"/>
      </rPr>
      <t>[Kết quả]</t>
    </r>
  </si>
  <si>
    <r>
      <t>Nguyễn Thị Thanh Cảnh </t>
    </r>
    <r>
      <rPr>
        <b/>
        <sz val="8"/>
        <color rgb="FF00ADEF"/>
        <rFont val="Tahoma"/>
        <family val="2"/>
      </rPr>
      <t>[Kết quả]</t>
    </r>
  </si>
  <si>
    <r>
      <t>PHam Do Ha Phuong </t>
    </r>
    <r>
      <rPr>
        <b/>
        <sz val="8"/>
        <color rgb="FF00ADEF"/>
        <rFont val="Tahoma"/>
        <family val="2"/>
      </rPr>
      <t>[Kết quả]</t>
    </r>
  </si>
  <si>
    <t>29 phút 20 giây</t>
  </si>
  <si>
    <r>
      <t>Chuc Nguyen Thanh An </t>
    </r>
    <r>
      <rPr>
        <b/>
        <sz val="8"/>
        <color rgb="FF00ADEF"/>
        <rFont val="Tahoma"/>
        <family val="2"/>
      </rPr>
      <t>[Kết quả]</t>
    </r>
  </si>
  <si>
    <r>
      <t>Điểu Thị Hạnh Duyên </t>
    </r>
    <r>
      <rPr>
        <b/>
        <sz val="8"/>
        <color rgb="FF00ADEF"/>
        <rFont val="Tahoma"/>
        <family val="2"/>
      </rPr>
      <t>[Kết quả]</t>
    </r>
  </si>
  <si>
    <r>
      <t>Trương Nguyễn Hiền Anh </t>
    </r>
    <r>
      <rPr>
        <b/>
        <sz val="8"/>
        <color rgb="FF00ADEF"/>
        <rFont val="Tahoma"/>
        <family val="2"/>
      </rPr>
      <t>[Kết quả]</t>
    </r>
  </si>
  <si>
    <t>26 phút 53 giây</t>
  </si>
  <si>
    <r>
      <t>Trịnh Thị Phương Anh </t>
    </r>
    <r>
      <rPr>
        <b/>
        <sz val="8"/>
        <color rgb="FF00ADEF"/>
        <rFont val="Tahoma"/>
        <family val="2"/>
      </rPr>
      <t>[Kết quả]</t>
    </r>
  </si>
  <si>
    <t>Trường Tiểu học Nguyễn Văn Trỗi</t>
  </si>
  <si>
    <r>
      <t>Võ Thị Út Phương </t>
    </r>
    <r>
      <rPr>
        <b/>
        <sz val="8"/>
        <color rgb="FF00ADEF"/>
        <rFont val="Tahoma"/>
        <family val="2"/>
      </rPr>
      <t>[Kết quả]</t>
    </r>
  </si>
  <si>
    <t>24 phút 32 giây</t>
  </si>
  <si>
    <r>
      <t>Phạm Lê Tiến Đạt </t>
    </r>
    <r>
      <rPr>
        <b/>
        <sz val="8"/>
        <color rgb="FF00ADEF"/>
        <rFont val="Tahoma"/>
        <family val="2"/>
      </rPr>
      <t>[Kết quả]</t>
    </r>
  </si>
  <si>
    <t>26 phút 48 giây</t>
  </si>
  <si>
    <t>Trường Tiểu học Nguyễn Viết Xuân</t>
  </si>
  <si>
    <r>
      <t>nguyễn đình tuấn khang </t>
    </r>
    <r>
      <rPr>
        <b/>
        <sz val="8"/>
        <color rgb="FF00ADEF"/>
        <rFont val="Tahoma"/>
        <family val="2"/>
      </rPr>
      <t>[Kết quả]</t>
    </r>
  </si>
  <si>
    <t>27 phút 41 giây</t>
  </si>
  <si>
    <r>
      <t>Nguyễn Thị Quynh Như </t>
    </r>
    <r>
      <rPr>
        <b/>
        <sz val="8"/>
        <color rgb="FF00ADEF"/>
        <rFont val="Tahoma"/>
        <family val="2"/>
      </rPr>
      <t>[Kết quả]</t>
    </r>
  </si>
  <si>
    <t>27 phút 49 giây</t>
  </si>
  <si>
    <r>
      <t>Nguyễn Gia Bảo </t>
    </r>
    <r>
      <rPr>
        <b/>
        <sz val="8"/>
        <color rgb="FF00ADEF"/>
        <rFont val="Tahoma"/>
        <family val="2"/>
      </rPr>
      <t>[Kết quả]</t>
    </r>
  </si>
  <si>
    <t>25 phút 29 giây</t>
  </si>
  <si>
    <t>Trường Tiểu học Nguyễn Đức Cảnh</t>
  </si>
  <si>
    <r>
      <t>Mai Ngọc Thủy Tiên </t>
    </r>
    <r>
      <rPr>
        <b/>
        <sz val="8"/>
        <color rgb="FF00ADEF"/>
        <rFont val="Tahoma"/>
        <family val="2"/>
      </rPr>
      <t>[Kết quả]</t>
    </r>
  </si>
  <si>
    <t>28 phút</t>
  </si>
  <si>
    <r>
      <t>NGUYỄN THỊ HÀ ANH </t>
    </r>
    <r>
      <rPr>
        <b/>
        <sz val="8"/>
        <color rgb="FF00ADEF"/>
        <rFont val="Tahoma"/>
        <family val="2"/>
      </rPr>
      <t>[Kết quả]</t>
    </r>
  </si>
  <si>
    <t>24 phút 6 giây</t>
  </si>
  <si>
    <r>
      <t>Trịnh Hoàng Minh </t>
    </r>
    <r>
      <rPr>
        <b/>
        <sz val="8"/>
        <color rgb="FF00ADEF"/>
        <rFont val="Tahoma"/>
        <family val="2"/>
      </rPr>
      <t>[Kết quả]</t>
    </r>
  </si>
  <si>
    <t>27 phút 42 giây</t>
  </si>
  <si>
    <r>
      <t>nguyen quynh thu </t>
    </r>
    <r>
      <rPr>
        <b/>
        <sz val="8"/>
        <color rgb="FF00ADEF"/>
        <rFont val="Tahoma"/>
        <family val="2"/>
      </rPr>
      <t>[Kết quả]</t>
    </r>
  </si>
  <si>
    <r>
      <t>Trần Khánh Linh </t>
    </r>
    <r>
      <rPr>
        <b/>
        <sz val="8"/>
        <color rgb="FF00ADEF"/>
        <rFont val="Tahoma"/>
        <family val="2"/>
      </rPr>
      <t>[Kết quả]</t>
    </r>
  </si>
  <si>
    <r>
      <t>Trương Hiệp </t>
    </r>
    <r>
      <rPr>
        <b/>
        <sz val="8"/>
        <color rgb="FF00ADEF"/>
        <rFont val="Tahoma"/>
        <family val="2"/>
      </rPr>
      <t>[Kết quả]</t>
    </r>
  </si>
  <si>
    <r>
      <t>Nguyễn Việt Hùng </t>
    </r>
    <r>
      <rPr>
        <b/>
        <sz val="8"/>
        <color rgb="FF00ADEF"/>
        <rFont val="Tahoma"/>
        <family val="2"/>
      </rPr>
      <t>[Kết quả]</t>
    </r>
  </si>
  <si>
    <t>23 phút 48 giây</t>
  </si>
  <si>
    <r>
      <t>Bui thi mai phuong </t>
    </r>
    <r>
      <rPr>
        <b/>
        <sz val="8"/>
        <color rgb="FF00ADEF"/>
        <rFont val="Tahoma"/>
        <family val="2"/>
      </rPr>
      <t>[Kết quả]</t>
    </r>
  </si>
  <si>
    <r>
      <t>lê võ gia hiên </t>
    </r>
    <r>
      <rPr>
        <b/>
        <sz val="8"/>
        <color rgb="FF00ADEF"/>
        <rFont val="Tahoma"/>
        <family val="2"/>
      </rPr>
      <t>[Kết quả]</t>
    </r>
  </si>
  <si>
    <r>
      <t>Võ Minh Huy </t>
    </r>
    <r>
      <rPr>
        <b/>
        <sz val="8"/>
        <color rgb="FF00ADEF"/>
        <rFont val="Tahoma"/>
        <family val="2"/>
      </rPr>
      <t>[Kết quả]</t>
    </r>
  </si>
  <si>
    <r>
      <t>Dường Ngọc Hoà </t>
    </r>
    <r>
      <rPr>
        <b/>
        <sz val="8"/>
        <color rgb="FF00ADEF"/>
        <rFont val="Tahoma"/>
        <family val="2"/>
      </rPr>
      <t>[Kết quả]</t>
    </r>
  </si>
  <si>
    <t>28 phút 48 giây</t>
  </si>
  <si>
    <r>
      <t>Phan Kiều Anh </t>
    </r>
    <r>
      <rPr>
        <b/>
        <sz val="8"/>
        <color rgb="FF00ADEF"/>
        <rFont val="Tahoma"/>
        <family val="2"/>
      </rPr>
      <t>[Kết quả]</t>
    </r>
  </si>
  <si>
    <t>28 phút 13 giây</t>
  </si>
  <si>
    <r>
      <t>Hồ Ngọc Hà </t>
    </r>
    <r>
      <rPr>
        <b/>
        <sz val="8"/>
        <color rgb="FF00ADEF"/>
        <rFont val="Tahoma"/>
        <family val="2"/>
      </rPr>
      <t>[Kết quả]</t>
    </r>
  </si>
  <si>
    <r>
      <t>HỒ SĨ LỢI </t>
    </r>
    <r>
      <rPr>
        <b/>
        <sz val="8"/>
        <color rgb="FF00ADEF"/>
        <rFont val="Tahoma"/>
        <family val="2"/>
      </rPr>
      <t>[Kết quả]</t>
    </r>
  </si>
  <si>
    <t>21 phút 18 giây</t>
  </si>
  <si>
    <r>
      <t>Trần Ngọc Giàu </t>
    </r>
    <r>
      <rPr>
        <b/>
        <sz val="8"/>
        <color rgb="FF00ADEF"/>
        <rFont val="Tahoma"/>
        <family val="2"/>
      </rPr>
      <t>[Kết quả]</t>
    </r>
  </si>
  <si>
    <t>28 phút 42 giây</t>
  </si>
  <si>
    <r>
      <t>Nguyen Phi Vu </t>
    </r>
    <r>
      <rPr>
        <b/>
        <sz val="8"/>
        <color rgb="FF00ADEF"/>
        <rFont val="Tahoma"/>
        <family val="2"/>
      </rPr>
      <t>[Kết quả]</t>
    </r>
  </si>
  <si>
    <r>
      <t>Sú Thế Long </t>
    </r>
    <r>
      <rPr>
        <b/>
        <sz val="8"/>
        <color rgb="FF00ADEF"/>
        <rFont val="Tahoma"/>
        <family val="2"/>
      </rPr>
      <t>[Kết quả]</t>
    </r>
  </si>
  <si>
    <t>28 phút 49 giây</t>
  </si>
  <si>
    <r>
      <t>nguyen minh hieu </t>
    </r>
    <r>
      <rPr>
        <b/>
        <sz val="8"/>
        <color rgb="FF00ADEF"/>
        <rFont val="Tahoma"/>
        <family val="2"/>
      </rPr>
      <t>[Kết quả]</t>
    </r>
  </si>
  <si>
    <r>
      <t>Đặng Thùy Diễm </t>
    </r>
    <r>
      <rPr>
        <b/>
        <sz val="8"/>
        <color rgb="FF00ADEF"/>
        <rFont val="Tahoma"/>
        <family val="2"/>
      </rPr>
      <t>[Kết quả]</t>
    </r>
  </si>
  <si>
    <t>Trường Tiểu học Trần Quốc Toản</t>
  </si>
  <si>
    <r>
      <t>Phạm Thùy Linh </t>
    </r>
    <r>
      <rPr>
        <b/>
        <sz val="8"/>
        <color rgb="FF00ADEF"/>
        <rFont val="Tahoma"/>
        <family val="2"/>
      </rPr>
      <t>[Kết quả]</t>
    </r>
  </si>
  <si>
    <r>
      <t>Hoàng Thị Mỹ Duyên </t>
    </r>
    <r>
      <rPr>
        <b/>
        <sz val="8"/>
        <color rgb="FF00ADEF"/>
        <rFont val="Tahoma"/>
        <family val="2"/>
      </rPr>
      <t>[Kết quả]</t>
    </r>
  </si>
  <si>
    <t>26 phút 50 giây</t>
  </si>
  <si>
    <r>
      <t>Phạm Thị Cẩm Ly </t>
    </r>
    <r>
      <rPr>
        <b/>
        <sz val="8"/>
        <color rgb="FF00ADEF"/>
        <rFont val="Tahoma"/>
        <family val="2"/>
      </rPr>
      <t>[Kết quả]</t>
    </r>
  </si>
  <si>
    <t>29 phút 38 giây</t>
  </si>
  <si>
    <r>
      <t>Lê Thị Như Ngọc </t>
    </r>
    <r>
      <rPr>
        <b/>
        <sz val="8"/>
        <color rgb="FF00ADEF"/>
        <rFont val="Tahoma"/>
        <family val="2"/>
      </rPr>
      <t>[Kết quả]</t>
    </r>
  </si>
  <si>
    <t>26 phút</t>
  </si>
  <si>
    <t>Trường Tiểu học Hoàng Diệu</t>
  </si>
  <si>
    <r>
      <t>Nguyễn Thị Vân Anh </t>
    </r>
    <r>
      <rPr>
        <b/>
        <sz val="8"/>
        <color rgb="FF00ADEF"/>
        <rFont val="Tahoma"/>
        <family val="2"/>
      </rPr>
      <t>[Kết quả]</t>
    </r>
  </si>
  <si>
    <r>
      <t>dao khanh ngoc </t>
    </r>
    <r>
      <rPr>
        <b/>
        <sz val="8"/>
        <color rgb="FF00ADEF"/>
        <rFont val="Tahoma"/>
        <family val="2"/>
      </rPr>
      <t>[Kết quả]</t>
    </r>
  </si>
  <si>
    <r>
      <t>Phạm Quang Vinh </t>
    </r>
    <r>
      <rPr>
        <b/>
        <sz val="8"/>
        <color rgb="FF00ADEF"/>
        <rFont val="Tahoma"/>
        <family val="2"/>
      </rPr>
      <t>[Kết quả]</t>
    </r>
  </si>
  <si>
    <r>
      <t>nguyễn hoàng yến nhi </t>
    </r>
    <r>
      <rPr>
        <b/>
        <sz val="8"/>
        <color rgb="FF00ADEF"/>
        <rFont val="Tahoma"/>
        <family val="2"/>
      </rPr>
      <t>[Kết quả]</t>
    </r>
  </si>
  <si>
    <r>
      <t>TrươngThế Duy </t>
    </r>
    <r>
      <rPr>
        <b/>
        <sz val="8"/>
        <color rgb="FF00ADEF"/>
        <rFont val="Tahoma"/>
        <family val="2"/>
      </rPr>
      <t>[Kết quả]</t>
    </r>
  </si>
  <si>
    <t>22 phút 3 giây</t>
  </si>
  <si>
    <r>
      <t>Lê Nguyễn Nhật Thi </t>
    </r>
    <r>
      <rPr>
        <b/>
        <sz val="8"/>
        <color rgb="FF00ADEF"/>
        <rFont val="Tahoma"/>
        <family val="2"/>
      </rPr>
      <t>[Kết quả]</t>
    </r>
  </si>
  <si>
    <r>
      <t>Lê Thị Cẩm Tú </t>
    </r>
    <r>
      <rPr>
        <b/>
        <sz val="8"/>
        <color rgb="FF00ADEF"/>
        <rFont val="Tahoma"/>
        <family val="2"/>
      </rPr>
      <t>[Kết quả]</t>
    </r>
  </si>
  <si>
    <t>29 phút 6 giây</t>
  </si>
  <si>
    <t>Trường Tiểu học Tô Hiệu</t>
  </si>
  <si>
    <r>
      <t>Vũ Tuấn Hưng </t>
    </r>
    <r>
      <rPr>
        <b/>
        <sz val="8"/>
        <color rgb="FF00ADEF"/>
        <rFont val="Tahoma"/>
        <family val="2"/>
      </rPr>
      <t>[Kết quả]</t>
    </r>
  </si>
  <si>
    <t>21 phút 56 giây</t>
  </si>
  <si>
    <r>
      <t>Nguyễn Thị Thanh Hoa </t>
    </r>
    <r>
      <rPr>
        <b/>
        <sz val="8"/>
        <color rgb="FF00ADEF"/>
        <rFont val="Tahoma"/>
        <family val="2"/>
      </rPr>
      <t>[Kết quả]</t>
    </r>
  </si>
  <si>
    <t>27 phút 53 giây</t>
  </si>
  <si>
    <t>Trường Tiểu học Nguyễn Bỉnh Khiêm</t>
  </si>
  <si>
    <r>
      <t>tran nguyen thuy linh </t>
    </r>
    <r>
      <rPr>
        <b/>
        <sz val="8"/>
        <color rgb="FF00ADEF"/>
        <rFont val="Tahoma"/>
        <family val="2"/>
      </rPr>
      <t>[Kết quả]</t>
    </r>
  </si>
  <si>
    <r>
      <t>Phan Dương Thảo Nguyên </t>
    </r>
    <r>
      <rPr>
        <b/>
        <sz val="8"/>
        <color rgb="FF00ADEF"/>
        <rFont val="Tahoma"/>
        <family val="2"/>
      </rPr>
      <t>[Kết quả]</t>
    </r>
  </si>
  <si>
    <r>
      <t>cao ngoc le vy </t>
    </r>
    <r>
      <rPr>
        <b/>
        <sz val="8"/>
        <color rgb="FF00ADEF"/>
        <rFont val="Tahoma"/>
        <family val="2"/>
      </rPr>
      <t>[Kết quả]</t>
    </r>
  </si>
  <si>
    <r>
      <t>Trương Quốc Nguyên </t>
    </r>
    <r>
      <rPr>
        <b/>
        <sz val="8"/>
        <color rgb="FF00ADEF"/>
        <rFont val="Tahoma"/>
        <family val="2"/>
      </rPr>
      <t>[Kết quả]</t>
    </r>
  </si>
  <si>
    <t>26 phút 47 giây</t>
  </si>
  <si>
    <r>
      <t>Khổng Mỹ Thục Anh </t>
    </r>
    <r>
      <rPr>
        <b/>
        <sz val="8"/>
        <color rgb="FF00ADEF"/>
        <rFont val="Tahoma"/>
        <family val="2"/>
      </rPr>
      <t>[Kết quả]</t>
    </r>
  </si>
  <si>
    <r>
      <t>Nguyễn Thái Phương Anh </t>
    </r>
    <r>
      <rPr>
        <b/>
        <sz val="8"/>
        <color rgb="FF00ADEF"/>
        <rFont val="Tahoma"/>
        <family val="2"/>
      </rPr>
      <t>[Kết quả]</t>
    </r>
  </si>
  <si>
    <r>
      <t>Bùi Thị Thanh Xuân </t>
    </r>
    <r>
      <rPr>
        <b/>
        <sz val="8"/>
        <color rgb="FF00ADEF"/>
        <rFont val="Tahoma"/>
        <family val="2"/>
      </rPr>
      <t>[Kết quả]</t>
    </r>
  </si>
  <si>
    <t>Trường Tiểu học Lê Lợi</t>
  </si>
  <si>
    <r>
      <t>Vũ Hoàng Sơn </t>
    </r>
    <r>
      <rPr>
        <b/>
        <sz val="8"/>
        <color rgb="FF00ADEF"/>
        <rFont val="Tahoma"/>
        <family val="2"/>
      </rPr>
      <t>[Kết quả]</t>
    </r>
  </si>
  <si>
    <r>
      <t>Lương Vân Nga </t>
    </r>
    <r>
      <rPr>
        <b/>
        <sz val="8"/>
        <color rgb="FF00ADEF"/>
        <rFont val="Tahoma"/>
        <family val="2"/>
      </rPr>
      <t>[Kết quả]</t>
    </r>
  </si>
  <si>
    <r>
      <t>Dương Thúy Ngân </t>
    </r>
    <r>
      <rPr>
        <b/>
        <sz val="8"/>
        <color rgb="FF00ADEF"/>
        <rFont val="Tahoma"/>
        <family val="2"/>
      </rPr>
      <t>[Kết quả]</t>
    </r>
  </si>
  <si>
    <t>23 phút 33 giây</t>
  </si>
  <si>
    <r>
      <t>đoàn thị phương dung </t>
    </r>
    <r>
      <rPr>
        <b/>
        <sz val="8"/>
        <color rgb="FF00ADEF"/>
        <rFont val="Tahoma"/>
        <family val="2"/>
      </rPr>
      <t>[Kết quả]</t>
    </r>
  </si>
  <si>
    <t>24 phút 36 giây</t>
  </si>
  <si>
    <r>
      <t>ninh ngoc phat </t>
    </r>
    <r>
      <rPr>
        <b/>
        <sz val="8"/>
        <color rgb="FF00ADEF"/>
        <rFont val="Tahoma"/>
        <family val="2"/>
      </rPr>
      <t>[Kết quả]</t>
    </r>
  </si>
  <si>
    <t>27 phút 1 giây</t>
  </si>
  <si>
    <r>
      <t>Bùi Đức Cường </t>
    </r>
    <r>
      <rPr>
        <b/>
        <sz val="8"/>
        <color rgb="FF00ADEF"/>
        <rFont val="Tahoma"/>
        <family val="2"/>
      </rPr>
      <t>[Kết quả]</t>
    </r>
  </si>
  <si>
    <t>24 phút 7 giây</t>
  </si>
  <si>
    <r>
      <t>phùng thành an </t>
    </r>
    <r>
      <rPr>
        <b/>
        <sz val="8"/>
        <color rgb="FF00ADEF"/>
        <rFont val="Tahoma"/>
        <family val="2"/>
      </rPr>
      <t>[Kết quả]</t>
    </r>
  </si>
  <si>
    <t>25 phút 44 giây</t>
  </si>
  <si>
    <r>
      <t>Nguyễn Tuấn Anh </t>
    </r>
    <r>
      <rPr>
        <b/>
        <sz val="8"/>
        <color rgb="FF00ADEF"/>
        <rFont val="Tahoma"/>
        <family val="2"/>
      </rPr>
      <t>[Kết quả]</t>
    </r>
  </si>
  <si>
    <r>
      <t>Dương Minh Ánh </t>
    </r>
    <r>
      <rPr>
        <b/>
        <sz val="8"/>
        <color rgb="FF00ADEF"/>
        <rFont val="Tahoma"/>
        <family val="2"/>
      </rPr>
      <t>[Kết quả]</t>
    </r>
  </si>
  <si>
    <r>
      <t>Hồ Sỹ Trường </t>
    </r>
    <r>
      <rPr>
        <b/>
        <sz val="8"/>
        <color rgb="FF00ADEF"/>
        <rFont val="Tahoma"/>
        <family val="2"/>
      </rPr>
      <t>[Kết quả]</t>
    </r>
  </si>
  <si>
    <t>25 phút 22 giây</t>
  </si>
  <si>
    <t>Trường Tiểu học Phan Đình Phùng</t>
  </si>
  <si>
    <r>
      <t>Trần Đình Nam </t>
    </r>
    <r>
      <rPr>
        <b/>
        <sz val="8"/>
        <color rgb="FF00ADEF"/>
        <rFont val="Tahoma"/>
        <family val="2"/>
      </rPr>
      <t>[Kết quả]</t>
    </r>
  </si>
  <si>
    <r>
      <t>Trần Nguyễn Thùy An </t>
    </r>
    <r>
      <rPr>
        <b/>
        <sz val="8"/>
        <color rgb="FF00ADEF"/>
        <rFont val="Tahoma"/>
        <family val="2"/>
      </rPr>
      <t>[Kết quả]</t>
    </r>
  </si>
  <si>
    <t>29 phút 25 giây</t>
  </si>
  <si>
    <r>
      <t>Đào Vương Thành Nhân </t>
    </r>
    <r>
      <rPr>
        <b/>
        <sz val="8"/>
        <color rgb="FF00ADEF"/>
        <rFont val="Tahoma"/>
        <family val="2"/>
      </rPr>
      <t>[Kết quả]</t>
    </r>
  </si>
  <si>
    <t>22 phút 29 giây</t>
  </si>
  <si>
    <r>
      <t>Phạm Như Ngọc </t>
    </r>
    <r>
      <rPr>
        <b/>
        <sz val="8"/>
        <color rgb="FF00ADEF"/>
        <rFont val="Tahoma"/>
        <family val="2"/>
      </rPr>
      <t>[Kết quả]</t>
    </r>
  </si>
  <si>
    <r>
      <t>TRẦN PHẠM QUỲNH TRANG </t>
    </r>
    <r>
      <rPr>
        <b/>
        <sz val="8"/>
        <color rgb="FF00ADEF"/>
        <rFont val="Tahoma"/>
        <family val="2"/>
      </rPr>
      <t>[Kết quả]</t>
    </r>
  </si>
  <si>
    <t>25 phút 42 giây</t>
  </si>
  <si>
    <r>
      <t>Nguyễn Đăng Đạt </t>
    </r>
    <r>
      <rPr>
        <b/>
        <sz val="8"/>
        <color rgb="FF00ADEF"/>
        <rFont val="Tahoma"/>
        <family val="2"/>
      </rPr>
      <t>[Kết quả]</t>
    </r>
  </si>
  <si>
    <r>
      <t>Bàn Tiến Việt </t>
    </r>
    <r>
      <rPr>
        <b/>
        <sz val="8"/>
        <color rgb="FF00ADEF"/>
        <rFont val="Tahoma"/>
        <family val="2"/>
      </rPr>
      <t>[Kết quả]</t>
    </r>
  </si>
  <si>
    <r>
      <t>Nguyễn Phước </t>
    </r>
    <r>
      <rPr>
        <b/>
        <sz val="8"/>
        <color rgb="FF00ADEF"/>
        <rFont val="Tahoma"/>
        <family val="2"/>
      </rPr>
      <t>[Kết quả]</t>
    </r>
  </si>
  <si>
    <r>
      <t>Nguyễn Vũ Ngọc Ân </t>
    </r>
    <r>
      <rPr>
        <b/>
        <sz val="8"/>
        <color rgb="FF00ADEF"/>
        <rFont val="Tahoma"/>
        <family val="2"/>
      </rPr>
      <t>[Kết quả]</t>
    </r>
  </si>
  <si>
    <r>
      <t>bùi minh anh </t>
    </r>
    <r>
      <rPr>
        <b/>
        <sz val="8"/>
        <color rgb="FF00ADEF"/>
        <rFont val="Tahoma"/>
        <family val="2"/>
      </rPr>
      <t>[Kết quả]</t>
    </r>
  </si>
  <si>
    <t>29 phút 43 giây</t>
  </si>
  <si>
    <r>
      <t>phạm văn chung </t>
    </r>
    <r>
      <rPr>
        <b/>
        <sz val="8"/>
        <color rgb="FF00ADEF"/>
        <rFont val="Tahoma"/>
        <family val="2"/>
      </rPr>
      <t>[Kết quả]</t>
    </r>
  </si>
  <si>
    <t>Trường Tiểu học Đinh Tiên Hoàng</t>
  </si>
  <si>
    <r>
      <t>Nguyễn Trịnh Trung Dũng </t>
    </r>
    <r>
      <rPr>
        <b/>
        <sz val="8"/>
        <color rgb="FF00ADEF"/>
        <rFont val="Tahoma"/>
        <family val="2"/>
      </rPr>
      <t>[Kết quả]</t>
    </r>
  </si>
  <si>
    <r>
      <t>Hoàng Anh Tuấn </t>
    </r>
    <r>
      <rPr>
        <b/>
        <sz val="8"/>
        <color rgb="FF00ADEF"/>
        <rFont val="Tahoma"/>
        <family val="2"/>
      </rPr>
      <t>[Kết quả]</t>
    </r>
  </si>
  <si>
    <r>
      <t>Trần Lê Kim Trúc </t>
    </r>
    <r>
      <rPr>
        <b/>
        <sz val="8"/>
        <color rgb="FF00ADEF"/>
        <rFont val="Tahoma"/>
        <family val="2"/>
      </rPr>
      <t>[Kết quả]</t>
    </r>
  </si>
  <si>
    <r>
      <t>Hoàng Gia Bảo </t>
    </r>
    <r>
      <rPr>
        <b/>
        <sz val="8"/>
        <color rgb="FF00ADEF"/>
        <rFont val="Tahoma"/>
        <family val="2"/>
      </rPr>
      <t>[Kết quả]</t>
    </r>
  </si>
  <si>
    <r>
      <t>Trần Thị Thanh Trúc </t>
    </r>
    <r>
      <rPr>
        <b/>
        <sz val="8"/>
        <color rgb="FF00ADEF"/>
        <rFont val="Tahoma"/>
        <family val="2"/>
      </rPr>
      <t>[Kết quả]</t>
    </r>
  </si>
  <si>
    <t>22 phút 35 giây</t>
  </si>
  <si>
    <r>
      <t>Phan Đào Quỳnh Nhi </t>
    </r>
    <r>
      <rPr>
        <b/>
        <sz val="8"/>
        <color rgb="FF00ADEF"/>
        <rFont val="Tahoma"/>
        <family val="2"/>
      </rPr>
      <t>[Kết quả]</t>
    </r>
  </si>
  <si>
    <r>
      <t>ĐẶNG THÙY VÂN </t>
    </r>
    <r>
      <rPr>
        <b/>
        <sz val="8"/>
        <color rgb="FF00ADEF"/>
        <rFont val="Tahoma"/>
        <family val="2"/>
      </rPr>
      <t>[Kết quả]</t>
    </r>
  </si>
  <si>
    <r>
      <t>Chu Thị Anh Chúc </t>
    </r>
    <r>
      <rPr>
        <b/>
        <sz val="8"/>
        <color rgb="FF00ADEF"/>
        <rFont val="Tahoma"/>
        <family val="2"/>
      </rPr>
      <t>[Kết quả]</t>
    </r>
  </si>
  <si>
    <r>
      <t>nguyen hoang hai </t>
    </r>
    <r>
      <rPr>
        <b/>
        <sz val="8"/>
        <color rgb="FF00ADEF"/>
        <rFont val="Tahoma"/>
        <family val="2"/>
      </rPr>
      <t>[Kết quả]</t>
    </r>
  </si>
  <si>
    <r>
      <t>Phạm Thị Quỳnh Như </t>
    </r>
    <r>
      <rPr>
        <b/>
        <sz val="8"/>
        <color rgb="FF00ADEF"/>
        <rFont val="Tahoma"/>
        <family val="2"/>
      </rPr>
      <t>[Kết quả]</t>
    </r>
  </si>
  <si>
    <r>
      <t>Nguyen Truong Gia Bao </t>
    </r>
    <r>
      <rPr>
        <b/>
        <sz val="8"/>
        <color rgb="FF00ADEF"/>
        <rFont val="Tahoma"/>
        <family val="2"/>
      </rPr>
      <t>[Kết quả]</t>
    </r>
  </si>
  <si>
    <r>
      <t>Vũ Duy Tiến </t>
    </r>
    <r>
      <rPr>
        <b/>
        <sz val="8"/>
        <color rgb="FF00ADEF"/>
        <rFont val="Tahoma"/>
        <family val="2"/>
      </rPr>
      <t>[Kết quả]</t>
    </r>
  </si>
  <si>
    <r>
      <t>Nguyễn Thị Thùy Trang </t>
    </r>
    <r>
      <rPr>
        <b/>
        <sz val="8"/>
        <color rgb="FF00ADEF"/>
        <rFont val="Tahoma"/>
        <family val="2"/>
      </rPr>
      <t>[Kết quả]</t>
    </r>
  </si>
  <si>
    <t>21 phút 15 giây</t>
  </si>
  <si>
    <r>
      <t>Nguyễn Dương Thanh Vân </t>
    </r>
    <r>
      <rPr>
        <b/>
        <sz val="8"/>
        <color rgb="FF00ADEF"/>
        <rFont val="Tahoma"/>
        <family val="2"/>
      </rPr>
      <t>[Kết quả]</t>
    </r>
  </si>
  <si>
    <r>
      <t>nguyễn thị thu quyên </t>
    </r>
    <r>
      <rPr>
        <b/>
        <sz val="8"/>
        <color rgb="FF00ADEF"/>
        <rFont val="Tahoma"/>
        <family val="2"/>
      </rPr>
      <t>[Kết quả]</t>
    </r>
  </si>
  <si>
    <r>
      <t>nguyễn thành tâm </t>
    </r>
    <r>
      <rPr>
        <b/>
        <sz val="8"/>
        <color rgb="FF00ADEF"/>
        <rFont val="Tahoma"/>
        <family val="2"/>
      </rPr>
      <t>[Kết quả]</t>
    </r>
  </si>
  <si>
    <r>
      <t>nguyễn như quỳnh </t>
    </r>
    <r>
      <rPr>
        <b/>
        <sz val="8"/>
        <color rgb="FF00ADEF"/>
        <rFont val="Tahoma"/>
        <family val="2"/>
      </rPr>
      <t>[Kết quả]</t>
    </r>
  </si>
  <si>
    <r>
      <t>Nguyễn Phi Hùng </t>
    </r>
    <r>
      <rPr>
        <b/>
        <sz val="8"/>
        <color rgb="FF00ADEF"/>
        <rFont val="Tahoma"/>
        <family val="2"/>
      </rPr>
      <t>[Kết quả]</t>
    </r>
  </si>
  <si>
    <r>
      <t>Bùi Thị Ngọc Hà </t>
    </r>
    <r>
      <rPr>
        <b/>
        <sz val="8"/>
        <color rgb="FF00ADEF"/>
        <rFont val="Tahoma"/>
        <family val="2"/>
      </rPr>
      <t>[Kết quả]</t>
    </r>
  </si>
  <si>
    <r>
      <t>lê tiến dũng </t>
    </r>
    <r>
      <rPr>
        <b/>
        <sz val="8"/>
        <color rgb="FF00ADEF"/>
        <rFont val="Tahoma"/>
        <family val="2"/>
      </rPr>
      <t>[Kết quả]</t>
    </r>
  </si>
  <si>
    <r>
      <t>Phạm Quốc Hùng </t>
    </r>
    <r>
      <rPr>
        <b/>
        <sz val="8"/>
        <color rgb="FF00ADEF"/>
        <rFont val="Tahoma"/>
        <family val="2"/>
      </rPr>
      <t>[Kết quả]</t>
    </r>
  </si>
  <si>
    <r>
      <t>Hà Thị Ngọc Trâm </t>
    </r>
    <r>
      <rPr>
        <b/>
        <sz val="8"/>
        <color rgb="FF00ADEF"/>
        <rFont val="Tahoma"/>
        <family val="2"/>
      </rPr>
      <t>[Kết quả]</t>
    </r>
  </si>
  <si>
    <t>21 phút 37 giây</t>
  </si>
  <si>
    <r>
      <t>Lê Trọng Nghĩa </t>
    </r>
    <r>
      <rPr>
        <b/>
        <sz val="8"/>
        <color rgb="FF00ADEF"/>
        <rFont val="Tahoma"/>
        <family val="2"/>
      </rPr>
      <t>[Kết quả]</t>
    </r>
  </si>
  <si>
    <r>
      <t>Trịnh Thị Thu Thủy </t>
    </r>
    <r>
      <rPr>
        <b/>
        <sz val="8"/>
        <color rgb="FF00ADEF"/>
        <rFont val="Tahoma"/>
        <family val="2"/>
      </rPr>
      <t>[Kết quả]</t>
    </r>
  </si>
  <si>
    <r>
      <t>Lưu QuangTùng </t>
    </r>
    <r>
      <rPr>
        <b/>
        <sz val="8"/>
        <color rgb="FF00ADEF"/>
        <rFont val="Tahoma"/>
        <family val="2"/>
      </rPr>
      <t>[Kết quả]</t>
    </r>
  </si>
  <si>
    <t>25 phút 20 giây</t>
  </si>
  <si>
    <r>
      <t>Nguyễn Quỳnh Trang </t>
    </r>
    <r>
      <rPr>
        <b/>
        <sz val="8"/>
        <color rgb="FF00ADEF"/>
        <rFont val="Tahoma"/>
        <family val="2"/>
      </rPr>
      <t>[Kết quả]</t>
    </r>
  </si>
  <si>
    <t>23 phút 5 giây</t>
  </si>
  <si>
    <r>
      <t>Lê Trần Bảo Lộc </t>
    </r>
    <r>
      <rPr>
        <b/>
        <sz val="8"/>
        <color rgb="FF00ADEF"/>
        <rFont val="Tahoma"/>
        <family val="2"/>
      </rPr>
      <t>[Kết quả]</t>
    </r>
  </si>
  <si>
    <t>21 phút 5 giây</t>
  </si>
  <si>
    <r>
      <t>Dương Đình Huy Hoàng </t>
    </r>
    <r>
      <rPr>
        <b/>
        <sz val="8"/>
        <color rgb="FF00ADEF"/>
        <rFont val="Tahoma"/>
        <family val="2"/>
      </rPr>
      <t>[Kết quả]</t>
    </r>
  </si>
  <si>
    <t>23 phút</t>
  </si>
  <si>
    <r>
      <t>nguyen dang truong </t>
    </r>
    <r>
      <rPr>
        <b/>
        <sz val="8"/>
        <color rgb="FF00ADEF"/>
        <rFont val="Tahoma"/>
        <family val="2"/>
      </rPr>
      <t>[Kết quả]</t>
    </r>
  </si>
  <si>
    <t>26 phút 36 giây</t>
  </si>
  <si>
    <r>
      <t>Đào Xuân Anh </t>
    </r>
    <r>
      <rPr>
        <b/>
        <sz val="8"/>
        <color rgb="FF00ADEF"/>
        <rFont val="Tahoma"/>
        <family val="2"/>
      </rPr>
      <t>[Kết quả]</t>
    </r>
  </si>
  <si>
    <r>
      <t>Tăng Ngọc Khánh </t>
    </r>
    <r>
      <rPr>
        <b/>
        <sz val="8"/>
        <color rgb="FF00ADEF"/>
        <rFont val="Tahoma"/>
        <family val="2"/>
      </rPr>
      <t>[Kết quả]</t>
    </r>
  </si>
  <si>
    <t>29 phút 33 giây</t>
  </si>
  <si>
    <r>
      <t>Lê Thị Nhi </t>
    </r>
    <r>
      <rPr>
        <b/>
        <sz val="8"/>
        <color rgb="FF00ADEF"/>
        <rFont val="Tahoma"/>
        <family val="2"/>
      </rPr>
      <t>[Kết quả]</t>
    </r>
  </si>
  <si>
    <t>26 phút 38 giây</t>
  </si>
  <si>
    <r>
      <t>Vũ Lê Trung Kiên </t>
    </r>
    <r>
      <rPr>
        <b/>
        <sz val="8"/>
        <color rgb="FF00ADEF"/>
        <rFont val="Tahoma"/>
        <family val="2"/>
      </rPr>
      <t>[Kết quả]</t>
    </r>
  </si>
  <si>
    <t>27 phút 59 giây</t>
  </si>
  <si>
    <r>
      <t>Nguyễn Đình Trung </t>
    </r>
    <r>
      <rPr>
        <b/>
        <sz val="8"/>
        <color rgb="FF00ADEF"/>
        <rFont val="Tahoma"/>
        <family val="2"/>
      </rPr>
      <t>[Kết quả]</t>
    </r>
  </si>
  <si>
    <r>
      <t>Dương Thảo Ngọc </t>
    </r>
    <r>
      <rPr>
        <b/>
        <sz val="8"/>
        <color rgb="FF00ADEF"/>
        <rFont val="Tahoma"/>
        <family val="2"/>
      </rPr>
      <t>[Kết quả]</t>
    </r>
  </si>
  <si>
    <r>
      <t>Nguyễn Thị Lan Anh </t>
    </r>
    <r>
      <rPr>
        <b/>
        <sz val="8"/>
        <color rgb="FF00ADEF"/>
        <rFont val="Tahoma"/>
        <family val="2"/>
      </rPr>
      <t>[Kết quả]</t>
    </r>
  </si>
  <si>
    <t>22 phút 54 giây</t>
  </si>
  <si>
    <r>
      <t>Đặng Trúc Diễm </t>
    </r>
    <r>
      <rPr>
        <b/>
        <sz val="8"/>
        <color rgb="FF00ADEF"/>
        <rFont val="Tahoma"/>
        <family val="2"/>
      </rPr>
      <t>[Kết quả]</t>
    </r>
  </si>
  <si>
    <t>24 phút 49 giây</t>
  </si>
  <si>
    <r>
      <t>Nguyễn Phương Anh </t>
    </r>
    <r>
      <rPr>
        <b/>
        <sz val="8"/>
        <color rgb="FF00ADEF"/>
        <rFont val="Tahoma"/>
        <family val="2"/>
      </rPr>
      <t>[Kết quả]</t>
    </r>
  </si>
  <si>
    <t>21 phút 49 giây</t>
  </si>
  <si>
    <t>Trường Tiểu học Phan Bội Châu</t>
  </si>
  <si>
    <r>
      <t>Dương Ngọc Thu Hà </t>
    </r>
    <r>
      <rPr>
        <b/>
        <sz val="8"/>
        <color rgb="FF00ADEF"/>
        <rFont val="Tahoma"/>
        <family val="2"/>
      </rPr>
      <t>[Kết quả]</t>
    </r>
  </si>
  <si>
    <r>
      <t>nguyễn thị nhàn </t>
    </r>
    <r>
      <rPr>
        <b/>
        <sz val="8"/>
        <color rgb="FF00ADEF"/>
        <rFont val="Tahoma"/>
        <family val="2"/>
      </rPr>
      <t>[Kết quả]</t>
    </r>
  </si>
  <si>
    <t>25 phút 7 giây</t>
  </si>
  <si>
    <r>
      <t>NGUYỄN TRỌNG HÙNG </t>
    </r>
    <r>
      <rPr>
        <b/>
        <sz val="8"/>
        <color rgb="FF00ADEF"/>
        <rFont val="Tahoma"/>
        <family val="2"/>
      </rPr>
      <t>[Kết quả]</t>
    </r>
  </si>
  <si>
    <t>21 phút 44 giây</t>
  </si>
  <si>
    <r>
      <t>Vũ Hoàng Yến Nhi </t>
    </r>
    <r>
      <rPr>
        <b/>
        <sz val="8"/>
        <color rgb="FF00ADEF"/>
        <rFont val="Tahoma"/>
        <family val="2"/>
      </rPr>
      <t>[Kết quả]</t>
    </r>
  </si>
  <si>
    <r>
      <t>Bùi Duy Phúc </t>
    </r>
    <r>
      <rPr>
        <b/>
        <sz val="8"/>
        <color rgb="FF00ADEF"/>
        <rFont val="Tahoma"/>
        <family val="2"/>
      </rPr>
      <t>[Kết quả]</t>
    </r>
  </si>
  <si>
    <t>26 phút 8 giây</t>
  </si>
  <si>
    <t>Trường Tiểu học Hoàng Hoa Thám</t>
  </si>
  <si>
    <r>
      <t>Nguyễn Anh Thư </t>
    </r>
    <r>
      <rPr>
        <b/>
        <sz val="8"/>
        <color rgb="FF00ADEF"/>
        <rFont val="Tahoma"/>
        <family val="2"/>
      </rPr>
      <t>[Kết quả]</t>
    </r>
  </si>
  <si>
    <t>29 phút 31 giây</t>
  </si>
  <si>
    <r>
      <t>H Mlo Dang yuin </t>
    </r>
    <r>
      <rPr>
        <b/>
        <sz val="8"/>
        <color rgb="FF00ADEF"/>
        <rFont val="Tahoma"/>
        <family val="2"/>
      </rPr>
      <t>[Kết quả]</t>
    </r>
  </si>
  <si>
    <r>
      <t>Mai Tuấn Kiệt </t>
    </r>
    <r>
      <rPr>
        <b/>
        <sz val="8"/>
        <color rgb="FF00ADEF"/>
        <rFont val="Tahoma"/>
        <family val="2"/>
      </rPr>
      <t>[Kết quả]</t>
    </r>
  </si>
  <si>
    <r>
      <t>Bùi Danh Phát </t>
    </r>
    <r>
      <rPr>
        <b/>
        <sz val="8"/>
        <color rgb="FF00ADEF"/>
        <rFont val="Tahoma"/>
        <family val="2"/>
      </rPr>
      <t>[Kết quả]</t>
    </r>
  </si>
  <si>
    <r>
      <t>Trần Duy cao Nguyên </t>
    </r>
    <r>
      <rPr>
        <b/>
        <sz val="8"/>
        <color rgb="FF00ADEF"/>
        <rFont val="Tahoma"/>
        <family val="2"/>
      </rPr>
      <t>[Kết quả]</t>
    </r>
  </si>
  <si>
    <r>
      <t>Nguyễn Quốc Thịnh </t>
    </r>
    <r>
      <rPr>
        <b/>
        <sz val="8"/>
        <color rgb="FF00ADEF"/>
        <rFont val="Tahoma"/>
        <family val="2"/>
      </rPr>
      <t>[Kết quả]</t>
    </r>
  </si>
  <si>
    <r>
      <t>phan duy khanh </t>
    </r>
    <r>
      <rPr>
        <b/>
        <sz val="8"/>
        <color rgb="FF00ADEF"/>
        <rFont val="Tahoma"/>
        <family val="2"/>
      </rPr>
      <t>[Kết quả]</t>
    </r>
  </si>
  <si>
    <t>29 phút 5 giây</t>
  </si>
  <si>
    <r>
      <t>Nguyễn Văn Huy </t>
    </r>
    <r>
      <rPr>
        <b/>
        <sz val="8"/>
        <color rgb="FF00ADEF"/>
        <rFont val="Tahoma"/>
        <family val="2"/>
      </rPr>
      <t>[Kết quả]</t>
    </r>
  </si>
  <si>
    <r>
      <t>Bùi Thị Hồng Ngọc </t>
    </r>
    <r>
      <rPr>
        <b/>
        <sz val="8"/>
        <color rgb="FF00ADEF"/>
        <rFont val="Tahoma"/>
        <family val="2"/>
      </rPr>
      <t>[Kết quả]</t>
    </r>
  </si>
  <si>
    <r>
      <t>Trần Diễm Mi </t>
    </r>
    <r>
      <rPr>
        <b/>
        <sz val="8"/>
        <color rgb="FF00ADEF"/>
        <rFont val="Tahoma"/>
        <family val="2"/>
      </rPr>
      <t>[Kết quả]</t>
    </r>
  </si>
  <si>
    <r>
      <t>Nguyễn Đan Thy </t>
    </r>
    <r>
      <rPr>
        <b/>
        <sz val="8"/>
        <color rgb="FF00ADEF"/>
        <rFont val="Tahoma"/>
        <family val="2"/>
      </rPr>
      <t>[Kết quả]</t>
    </r>
  </si>
  <si>
    <r>
      <t>Lê Mạnh Tiến </t>
    </r>
    <r>
      <rPr>
        <b/>
        <sz val="8"/>
        <color rgb="FF00ADEF"/>
        <rFont val="Tahoma"/>
        <family val="2"/>
      </rPr>
      <t>[Kết quả]</t>
    </r>
  </si>
  <si>
    <r>
      <t>Nguyễn Hữu Hoàng Thạch </t>
    </r>
    <r>
      <rPr>
        <b/>
        <sz val="8"/>
        <color rgb="FF00ADEF"/>
        <rFont val="Tahoma"/>
        <family val="2"/>
      </rPr>
      <t>[Kết quả]</t>
    </r>
  </si>
  <si>
    <t>20 phút 53 giây</t>
  </si>
  <si>
    <r>
      <t>Phạm Ngọc Mai </t>
    </r>
    <r>
      <rPr>
        <b/>
        <sz val="8"/>
        <color rgb="FF00ADEF"/>
        <rFont val="Tahoma"/>
        <family val="2"/>
      </rPr>
      <t>[Kết quả]</t>
    </r>
  </si>
  <si>
    <r>
      <t>Hứa Bảo Châu </t>
    </r>
    <r>
      <rPr>
        <b/>
        <sz val="8"/>
        <color rgb="FF00ADEF"/>
        <rFont val="Tahoma"/>
        <family val="2"/>
      </rPr>
      <t>[Kết quả]</t>
    </r>
  </si>
  <si>
    <r>
      <t>Phạm Khánh Hưng </t>
    </r>
    <r>
      <rPr>
        <b/>
        <sz val="8"/>
        <color rgb="FF00ADEF"/>
        <rFont val="Tahoma"/>
        <family val="2"/>
      </rPr>
      <t>[Kết quả]</t>
    </r>
  </si>
  <si>
    <t>19 phút 56 giây</t>
  </si>
  <si>
    <r>
      <t>Nguyễn Trọng Sang </t>
    </r>
    <r>
      <rPr>
        <b/>
        <sz val="8"/>
        <color rgb="FF00ADEF"/>
        <rFont val="Tahoma"/>
        <family val="2"/>
      </rPr>
      <t>[Kết quả]</t>
    </r>
  </si>
  <si>
    <t>24 phút 12 giây</t>
  </si>
  <si>
    <r>
      <t>Vũ Tín Trung </t>
    </r>
    <r>
      <rPr>
        <b/>
        <sz val="8"/>
        <color rgb="FF00ADEF"/>
        <rFont val="Tahoma"/>
        <family val="2"/>
      </rPr>
      <t>[Kết quả]</t>
    </r>
  </si>
  <si>
    <t>21 phút 46 giây</t>
  </si>
  <si>
    <r>
      <t>Lê Thế Trung </t>
    </r>
    <r>
      <rPr>
        <b/>
        <sz val="8"/>
        <color rgb="FF00ADEF"/>
        <rFont val="Tahoma"/>
        <family val="2"/>
      </rPr>
      <t>[Kết quả]</t>
    </r>
  </si>
  <si>
    <r>
      <t>Lê Danh Quý Nhân </t>
    </r>
    <r>
      <rPr>
        <b/>
        <sz val="8"/>
        <color rgb="FF00ADEF"/>
        <rFont val="Tahoma"/>
        <family val="2"/>
      </rPr>
      <t>[Kết quả]</t>
    </r>
  </si>
  <si>
    <t>28 phút 51 giây</t>
  </si>
  <si>
    <r>
      <t>Mai Hồ Linh Uyên </t>
    </r>
    <r>
      <rPr>
        <b/>
        <sz val="8"/>
        <color rgb="FF00ADEF"/>
        <rFont val="Tahoma"/>
        <family val="2"/>
      </rPr>
      <t>[Kết quả]</t>
    </r>
  </si>
  <si>
    <t>29 phút 45 giây</t>
  </si>
  <si>
    <r>
      <t>Phạm Thị Phượng </t>
    </r>
    <r>
      <rPr>
        <b/>
        <sz val="8"/>
        <color rgb="FF00ADEF"/>
        <rFont val="Tahoma"/>
        <family val="2"/>
      </rPr>
      <t>[Kết quả]</t>
    </r>
  </si>
  <si>
    <r>
      <t>Đỗ Vũ Quỳnh Như </t>
    </r>
    <r>
      <rPr>
        <b/>
        <sz val="8"/>
        <color rgb="FF00ADEF"/>
        <rFont val="Tahoma"/>
        <family val="2"/>
      </rPr>
      <t>[Kết quả]</t>
    </r>
  </si>
  <si>
    <r>
      <t>Phạm Đức Trung </t>
    </r>
    <r>
      <rPr>
        <b/>
        <sz val="8"/>
        <color rgb="FF00ADEF"/>
        <rFont val="Tahoma"/>
        <family val="2"/>
      </rPr>
      <t>[Kết quả]</t>
    </r>
  </si>
  <si>
    <t>24 phút 16 giây</t>
  </si>
  <si>
    <r>
      <t>Nguyễn Như Thảo Nguyên </t>
    </r>
    <r>
      <rPr>
        <b/>
        <sz val="8"/>
        <color rgb="FF00ADEF"/>
        <rFont val="Tahoma"/>
        <family val="2"/>
      </rPr>
      <t>[Kết quả]</t>
    </r>
  </si>
  <si>
    <r>
      <t>Nguyễn Khánh Đoan </t>
    </r>
    <r>
      <rPr>
        <b/>
        <sz val="8"/>
        <color rgb="FF00ADEF"/>
        <rFont val="Tahoma"/>
        <family val="2"/>
      </rPr>
      <t>[Kết quả]</t>
    </r>
  </si>
  <si>
    <r>
      <t>Nguyễn Lê Phương Vy </t>
    </r>
    <r>
      <rPr>
        <b/>
        <sz val="8"/>
        <color rgb="FF00ADEF"/>
        <rFont val="Tahoma"/>
        <family val="2"/>
      </rPr>
      <t>[Kết quả]</t>
    </r>
  </si>
  <si>
    <r>
      <t>pham vu tra my </t>
    </r>
    <r>
      <rPr>
        <b/>
        <sz val="8"/>
        <color rgb="FF00ADEF"/>
        <rFont val="Tahoma"/>
        <family val="2"/>
      </rPr>
      <t>[Kết quả]</t>
    </r>
  </si>
  <si>
    <t>27 phút 4 giây</t>
  </si>
  <si>
    <r>
      <t>dang duyanhtuan </t>
    </r>
    <r>
      <rPr>
        <b/>
        <sz val="8"/>
        <color rgb="FF00ADEF"/>
        <rFont val="Tahoma"/>
        <family val="2"/>
      </rPr>
      <t>[Kết quả]</t>
    </r>
  </si>
  <si>
    <r>
      <t>Pham Duc Tri </t>
    </r>
    <r>
      <rPr>
        <b/>
        <sz val="8"/>
        <color rgb="FF00ADEF"/>
        <rFont val="Tahoma"/>
        <family val="2"/>
      </rPr>
      <t>[Kết quả]</t>
    </r>
  </si>
  <si>
    <r>
      <t>Vũ Thùy Trang </t>
    </r>
    <r>
      <rPr>
        <b/>
        <sz val="8"/>
        <color rgb="FF00ADEF"/>
        <rFont val="Tahoma"/>
        <family val="2"/>
      </rPr>
      <t>[Kết quả]</t>
    </r>
  </si>
  <si>
    <t>29 phút 28 giây</t>
  </si>
  <si>
    <r>
      <t>nguyễn văn tiến </t>
    </r>
    <r>
      <rPr>
        <b/>
        <sz val="8"/>
        <color rgb="FF00ADEF"/>
        <rFont val="Tahoma"/>
        <family val="2"/>
      </rPr>
      <t>[Kết quả]</t>
    </r>
  </si>
  <si>
    <r>
      <t>Lê Thị Hồng hạnh </t>
    </r>
    <r>
      <rPr>
        <b/>
        <sz val="8"/>
        <color rgb="FF00ADEF"/>
        <rFont val="Tahoma"/>
        <family val="2"/>
      </rPr>
      <t>[Kết quả]</t>
    </r>
  </si>
  <si>
    <r>
      <t>Nguyễn Đức Phương Nhi </t>
    </r>
    <r>
      <rPr>
        <b/>
        <sz val="8"/>
        <color rgb="FF00ADEF"/>
        <rFont val="Tahoma"/>
        <family val="2"/>
      </rPr>
      <t>[Kết quả]</t>
    </r>
  </si>
  <si>
    <r>
      <t>Vương Thị Thanh Mai </t>
    </r>
    <r>
      <rPr>
        <b/>
        <sz val="8"/>
        <color rgb="FF00ADEF"/>
        <rFont val="Tahoma"/>
        <family val="2"/>
      </rPr>
      <t>[Kết quả]</t>
    </r>
  </si>
  <si>
    <t>24 phút 28 giây</t>
  </si>
  <si>
    <r>
      <t>Trần Nguyễn Nhật Quyên </t>
    </r>
    <r>
      <rPr>
        <b/>
        <sz val="8"/>
        <color rgb="FF00ADEF"/>
        <rFont val="Tahoma"/>
        <family val="2"/>
      </rPr>
      <t>[Kết quả]</t>
    </r>
  </si>
  <si>
    <r>
      <t>Hoàng Hà My </t>
    </r>
    <r>
      <rPr>
        <b/>
        <sz val="8"/>
        <color rgb="FF00ADEF"/>
        <rFont val="Tahoma"/>
        <family val="2"/>
      </rPr>
      <t>[Kết quả]</t>
    </r>
  </si>
  <si>
    <t>29 phút 30 giây</t>
  </si>
  <si>
    <r>
      <t>trịnh quỳnh phương </t>
    </r>
    <r>
      <rPr>
        <b/>
        <sz val="8"/>
        <color rgb="FF00ADEF"/>
        <rFont val="Tahoma"/>
        <family val="2"/>
      </rPr>
      <t>[Kết quả]</t>
    </r>
  </si>
  <si>
    <r>
      <t>Phạm Ngọc Khánh </t>
    </r>
    <r>
      <rPr>
        <b/>
        <sz val="8"/>
        <color rgb="FF00ADEF"/>
        <rFont val="Tahoma"/>
        <family val="2"/>
      </rPr>
      <t>[Kết quả]</t>
    </r>
  </si>
  <si>
    <r>
      <t>Đào tiến Đạt </t>
    </r>
    <r>
      <rPr>
        <b/>
        <sz val="8"/>
        <color rgb="FF00ADEF"/>
        <rFont val="Tahoma"/>
        <family val="2"/>
      </rPr>
      <t>[Kết quả]</t>
    </r>
  </si>
  <si>
    <t>25 phút 26 giây</t>
  </si>
  <si>
    <r>
      <t>Nguyễn Duy Minh </t>
    </r>
    <r>
      <rPr>
        <b/>
        <sz val="8"/>
        <color rgb="FF00ADEF"/>
        <rFont val="Tahoma"/>
        <family val="2"/>
      </rPr>
      <t>[Kết quả]</t>
    </r>
  </si>
  <si>
    <t>25 phút 49 giây</t>
  </si>
  <si>
    <r>
      <t>Nguyễn Lê Minh Thuận </t>
    </r>
    <r>
      <rPr>
        <b/>
        <sz val="8"/>
        <color rgb="FF00ADEF"/>
        <rFont val="Tahoma"/>
        <family val="2"/>
      </rPr>
      <t>[Kết quả]</t>
    </r>
  </si>
  <si>
    <t>19 phút 5 giây</t>
  </si>
  <si>
    <r>
      <t>đặng tiểu bình </t>
    </r>
    <r>
      <rPr>
        <b/>
        <sz val="8"/>
        <color rgb="FF00ADEF"/>
        <rFont val="Tahoma"/>
        <family val="2"/>
      </rPr>
      <t>[Kết quả]</t>
    </r>
  </si>
  <si>
    <r>
      <t>Lê Thị Phương Thùy </t>
    </r>
    <r>
      <rPr>
        <b/>
        <sz val="8"/>
        <color rgb="FF00ADEF"/>
        <rFont val="Tahoma"/>
        <family val="2"/>
      </rPr>
      <t>[Kết quả]</t>
    </r>
  </si>
  <si>
    <t>25 phút 3 giây</t>
  </si>
  <si>
    <r>
      <t>phan hai Đăng </t>
    </r>
    <r>
      <rPr>
        <b/>
        <sz val="8"/>
        <color rgb="FF00ADEF"/>
        <rFont val="Tahoma"/>
        <family val="2"/>
      </rPr>
      <t>[Kết quả]</t>
    </r>
  </si>
  <si>
    <r>
      <t>Lê Minh Quân </t>
    </r>
    <r>
      <rPr>
        <b/>
        <sz val="8"/>
        <color rgb="FF00ADEF"/>
        <rFont val="Tahoma"/>
        <family val="2"/>
      </rPr>
      <t>[Kết quả]</t>
    </r>
  </si>
  <si>
    <r>
      <t>Đặng Thị Minh Anh </t>
    </r>
    <r>
      <rPr>
        <b/>
        <sz val="8"/>
        <color rgb="FF00ADEF"/>
        <rFont val="Tahoma"/>
        <family val="2"/>
      </rPr>
      <t>[Kết quả]</t>
    </r>
  </si>
  <si>
    <t>25 phút 13 giây</t>
  </si>
  <si>
    <r>
      <t>phan trung kien </t>
    </r>
    <r>
      <rPr>
        <b/>
        <sz val="8"/>
        <color rgb="FF00ADEF"/>
        <rFont val="Tahoma"/>
        <family val="2"/>
      </rPr>
      <t>[Kết quả]</t>
    </r>
  </si>
  <si>
    <t>29 phút 8 giây</t>
  </si>
  <si>
    <r>
      <t>Nguyễn Thị Ngọc Huyền </t>
    </r>
    <r>
      <rPr>
        <b/>
        <sz val="8"/>
        <color rgb="FF00ADEF"/>
        <rFont val="Tahoma"/>
        <family val="2"/>
      </rPr>
      <t>[Kết quả]</t>
    </r>
  </si>
  <si>
    <r>
      <t>Nguyễn Ngọc Tố Uyên </t>
    </r>
    <r>
      <rPr>
        <b/>
        <sz val="8"/>
        <color rgb="FF00ADEF"/>
        <rFont val="Tahoma"/>
        <family val="2"/>
      </rPr>
      <t>[Kết quả]</t>
    </r>
  </si>
  <si>
    <t>26 phút 52 giây</t>
  </si>
  <si>
    <r>
      <t>le nguyen tuong trang </t>
    </r>
    <r>
      <rPr>
        <b/>
        <sz val="8"/>
        <color rgb="FF00ADEF"/>
        <rFont val="Tahoma"/>
        <family val="2"/>
      </rPr>
      <t>[Kết quả]</t>
    </r>
  </si>
  <si>
    <t>23 phút 16 giây</t>
  </si>
  <si>
    <r>
      <t>TRẦN LÊ KHÁNH TOÀN </t>
    </r>
    <r>
      <rPr>
        <b/>
        <sz val="8"/>
        <color rgb="FF00ADEF"/>
        <rFont val="Tahoma"/>
        <family val="2"/>
      </rPr>
      <t>[Kết quả]</t>
    </r>
  </si>
  <si>
    <t>29 phút 23 giây</t>
  </si>
  <si>
    <r>
      <t>Phạm Phúc An </t>
    </r>
    <r>
      <rPr>
        <b/>
        <sz val="8"/>
        <color rgb="FF00ADEF"/>
        <rFont val="Tahoma"/>
        <family val="2"/>
      </rPr>
      <t>[Kết quả]</t>
    </r>
  </si>
  <si>
    <r>
      <t>Đàm Thị Quỳnh Anh </t>
    </r>
    <r>
      <rPr>
        <b/>
        <sz val="8"/>
        <color rgb="FF00ADEF"/>
        <rFont val="Tahoma"/>
        <family val="2"/>
      </rPr>
      <t>[Kết quả]</t>
    </r>
  </si>
  <si>
    <t>29 phút 26 giây</t>
  </si>
  <si>
    <r>
      <t>nguyễn thị thúy hằng </t>
    </r>
    <r>
      <rPr>
        <b/>
        <sz val="8"/>
        <color rgb="FF00ADEF"/>
        <rFont val="Tahoma"/>
        <family val="2"/>
      </rPr>
      <t>[Kết quả]</t>
    </r>
  </si>
  <si>
    <t>26 phút 23 giây</t>
  </si>
  <si>
    <r>
      <t>Nguyễn Đức Anh Tuấn </t>
    </r>
    <r>
      <rPr>
        <b/>
        <sz val="8"/>
        <color rgb="FF00ADEF"/>
        <rFont val="Tahoma"/>
        <family val="2"/>
      </rPr>
      <t>[Kết quả]</t>
    </r>
  </si>
  <si>
    <t>26 phút 24 giây</t>
  </si>
  <si>
    <r>
      <t>Võ Minh Chính </t>
    </r>
    <r>
      <rPr>
        <b/>
        <sz val="8"/>
        <color rgb="FF00ADEF"/>
        <rFont val="Tahoma"/>
        <family val="2"/>
      </rPr>
      <t>[Kết quả]</t>
    </r>
  </si>
  <si>
    <t>27 phút 22 giây</t>
  </si>
  <si>
    <r>
      <t>Nguyễn Quỳnh Như </t>
    </r>
    <r>
      <rPr>
        <b/>
        <sz val="8"/>
        <color rgb="FF00ADEF"/>
        <rFont val="Tahoma"/>
        <family val="2"/>
      </rPr>
      <t>[Kết quả]</t>
    </r>
  </si>
  <si>
    <r>
      <t>Phan Quốc Phát </t>
    </r>
    <r>
      <rPr>
        <b/>
        <sz val="8"/>
        <color rgb="FF00ADEF"/>
        <rFont val="Tahoma"/>
        <family val="2"/>
      </rPr>
      <t>[Kết quả]</t>
    </r>
  </si>
  <si>
    <t>23 phút 40 giây</t>
  </si>
  <si>
    <r>
      <t>Trần Nguyễn Thảo Anh </t>
    </r>
    <r>
      <rPr>
        <b/>
        <sz val="8"/>
        <color rgb="FF00ADEF"/>
        <rFont val="Tahoma"/>
        <family val="2"/>
      </rPr>
      <t>[Kết quả]</t>
    </r>
  </si>
  <si>
    <t>29 phút 7 giây</t>
  </si>
  <si>
    <r>
      <t>Lê Nguyễn Hải Anh </t>
    </r>
    <r>
      <rPr>
        <b/>
        <sz val="8"/>
        <color rgb="FF00ADEF"/>
        <rFont val="Tahoma"/>
        <family val="2"/>
      </rPr>
      <t>[Kết quả]</t>
    </r>
  </si>
  <si>
    <r>
      <t>Lê Duy Nguyên Vũ </t>
    </r>
    <r>
      <rPr>
        <b/>
        <sz val="8"/>
        <color rgb="FF00ADEF"/>
        <rFont val="Tahoma"/>
        <family val="2"/>
      </rPr>
      <t>[Kết quả]</t>
    </r>
  </si>
  <si>
    <t>28 phút 1 giây</t>
  </si>
  <si>
    <r>
      <t>Nguyễn Thiên Ngân </t>
    </r>
    <r>
      <rPr>
        <b/>
        <sz val="8"/>
        <color rgb="FF00ADEF"/>
        <rFont val="Tahoma"/>
        <family val="2"/>
      </rPr>
      <t>[Kết quả]</t>
    </r>
  </si>
  <si>
    <r>
      <t>Đặng Nguyễn Tiến Dũng </t>
    </r>
    <r>
      <rPr>
        <b/>
        <sz val="8"/>
        <color rgb="FF00ADEF"/>
        <rFont val="Tahoma"/>
        <family val="2"/>
      </rPr>
      <t>[Kết quả]</t>
    </r>
  </si>
  <si>
    <t>26 phút 19 giây</t>
  </si>
  <si>
    <r>
      <t>Nguyễn Thị Ánh Ngọc </t>
    </r>
    <r>
      <rPr>
        <b/>
        <sz val="8"/>
        <color rgb="FF00ADEF"/>
        <rFont val="Tahoma"/>
        <family val="2"/>
      </rPr>
      <t>[Kết quả]</t>
    </r>
  </si>
  <si>
    <r>
      <t>Nguyễn Thanh Hiền </t>
    </r>
    <r>
      <rPr>
        <b/>
        <sz val="8"/>
        <color rgb="FF00ADEF"/>
        <rFont val="Tahoma"/>
        <family val="2"/>
      </rPr>
      <t>[Kết quả]</t>
    </r>
  </si>
  <si>
    <t>18 phút 55 giây</t>
  </si>
  <si>
    <r>
      <t>Nguyễn Minh Ánh </t>
    </r>
    <r>
      <rPr>
        <b/>
        <sz val="8"/>
        <color rgb="FF00ADEF"/>
        <rFont val="Tahoma"/>
        <family val="2"/>
      </rPr>
      <t>[Kết quả]</t>
    </r>
  </si>
  <si>
    <t>28 phút 15 giây</t>
  </si>
  <si>
    <r>
      <t>phan công thiện </t>
    </r>
    <r>
      <rPr>
        <b/>
        <sz val="8"/>
        <color rgb="FF00ADEF"/>
        <rFont val="Tahoma"/>
        <family val="2"/>
      </rPr>
      <t>[Kết quả]</t>
    </r>
  </si>
  <si>
    <r>
      <t>tôn thất đạt </t>
    </r>
    <r>
      <rPr>
        <b/>
        <sz val="8"/>
        <color rgb="FF00ADEF"/>
        <rFont val="Tahoma"/>
        <family val="2"/>
      </rPr>
      <t>[Kết quả]</t>
    </r>
  </si>
  <si>
    <r>
      <t>Đặng Trần Trung Kiên </t>
    </r>
    <r>
      <rPr>
        <b/>
        <sz val="8"/>
        <color rgb="FF00ADEF"/>
        <rFont val="Tahoma"/>
        <family val="2"/>
      </rPr>
      <t>[Kết quả]</t>
    </r>
  </si>
  <si>
    <r>
      <t>Trần Thị Anh Thư </t>
    </r>
    <r>
      <rPr>
        <b/>
        <sz val="8"/>
        <color rgb="FF00ADEF"/>
        <rFont val="Tahoma"/>
        <family val="2"/>
      </rPr>
      <t>[Kết quả]</t>
    </r>
  </si>
  <si>
    <t>26 phút 54 giây</t>
  </si>
  <si>
    <r>
      <t>Trịnh Châu Anh </t>
    </r>
    <r>
      <rPr>
        <b/>
        <sz val="8"/>
        <color rgb="FF00ADEF"/>
        <rFont val="Tahoma"/>
        <family val="2"/>
      </rPr>
      <t>[Kết quả]</t>
    </r>
  </si>
  <si>
    <r>
      <t>Hồ Ngọc Yến Nhi </t>
    </r>
    <r>
      <rPr>
        <b/>
        <sz val="8"/>
        <color rgb="FF00ADEF"/>
        <rFont val="Tahoma"/>
        <family val="2"/>
      </rPr>
      <t>[Kết quả]</t>
    </r>
  </si>
  <si>
    <r>
      <t>hoang vu diem nhu </t>
    </r>
    <r>
      <rPr>
        <b/>
        <sz val="8"/>
        <color rgb="FF00ADEF"/>
        <rFont val="Tahoma"/>
        <family val="2"/>
      </rPr>
      <t>[Kết quả]</t>
    </r>
  </si>
  <si>
    <t>29 phút 48 giây</t>
  </si>
  <si>
    <r>
      <t>hà kiều </t>
    </r>
    <r>
      <rPr>
        <b/>
        <sz val="8"/>
        <color rgb="FF00ADEF"/>
        <rFont val="Tahoma"/>
        <family val="2"/>
      </rPr>
      <t>[Kết quả]</t>
    </r>
  </si>
  <si>
    <r>
      <t>nguyen thi minh thu </t>
    </r>
    <r>
      <rPr>
        <b/>
        <sz val="8"/>
        <color rgb="FF00ADEF"/>
        <rFont val="Tahoma"/>
        <family val="2"/>
      </rPr>
      <t>[Kết quả]</t>
    </r>
  </si>
  <si>
    <t>29 phút 17 giây</t>
  </si>
  <si>
    <r>
      <t>Bui Minh Phuc </t>
    </r>
    <r>
      <rPr>
        <b/>
        <sz val="8"/>
        <color rgb="FF00ADEF"/>
        <rFont val="Tahoma"/>
        <family val="2"/>
      </rPr>
      <t>[Kết quả]</t>
    </r>
  </si>
  <si>
    <t>25 phút 40 giây</t>
  </si>
  <si>
    <r>
      <t>vu dinh hieu </t>
    </r>
    <r>
      <rPr>
        <b/>
        <sz val="8"/>
        <color rgb="FF00ADEF"/>
        <rFont val="Tahoma"/>
        <family val="2"/>
      </rPr>
      <t>[Kết quả]</t>
    </r>
  </si>
  <si>
    <t>27 phút 51 giây</t>
  </si>
  <si>
    <r>
      <t>Nguyễn Hoài Anh </t>
    </r>
    <r>
      <rPr>
        <b/>
        <sz val="8"/>
        <color rgb="FF00ADEF"/>
        <rFont val="Tahoma"/>
        <family val="2"/>
      </rPr>
      <t>[Kết quả]</t>
    </r>
  </si>
  <si>
    <t>23 phút 9 giây</t>
  </si>
  <si>
    <r>
      <t>VŨ THỊ THÚY DIỆU </t>
    </r>
    <r>
      <rPr>
        <b/>
        <sz val="8"/>
        <color rgb="FF00ADEF"/>
        <rFont val="Tahoma"/>
        <family val="2"/>
      </rPr>
      <t>[Kết quả]</t>
    </r>
  </si>
  <si>
    <t>27 phút 35 giây</t>
  </si>
  <si>
    <r>
      <t>Lê Đại Gia </t>
    </r>
    <r>
      <rPr>
        <b/>
        <sz val="8"/>
        <color rgb="FF00ADEF"/>
        <rFont val="Tahoma"/>
        <family val="2"/>
      </rPr>
      <t>[Kết quả]</t>
    </r>
  </si>
  <si>
    <t>28 phút 56 giây</t>
  </si>
  <si>
    <r>
      <t>Hồ Hà Vy </t>
    </r>
    <r>
      <rPr>
        <b/>
        <sz val="8"/>
        <color rgb="FF00ADEF"/>
        <rFont val="Tahoma"/>
        <family val="2"/>
      </rPr>
      <t>[Kết quả]</t>
    </r>
  </si>
  <si>
    <r>
      <t>Võ Nguyễn Minh Trí </t>
    </r>
    <r>
      <rPr>
        <b/>
        <sz val="8"/>
        <color rgb="FF00ADEF"/>
        <rFont val="Tahoma"/>
        <family val="2"/>
      </rPr>
      <t>[Kết quả]</t>
    </r>
  </si>
  <si>
    <t>29 phút 40 giây</t>
  </si>
  <si>
    <r>
      <t>Lê Song Thảo Vy </t>
    </r>
    <r>
      <rPr>
        <b/>
        <sz val="8"/>
        <color rgb="FF00ADEF"/>
        <rFont val="Tahoma"/>
        <family val="2"/>
      </rPr>
      <t>[Kết quả]</t>
    </r>
  </si>
  <si>
    <r>
      <t>Đặng Thị Trà My </t>
    </r>
    <r>
      <rPr>
        <b/>
        <sz val="8"/>
        <color rgb="FF00ADEF"/>
        <rFont val="Tahoma"/>
        <family val="2"/>
      </rPr>
      <t>[Kết quả]</t>
    </r>
  </si>
  <si>
    <r>
      <t>đặng sỹ Minh Tâm </t>
    </r>
    <r>
      <rPr>
        <b/>
        <sz val="8"/>
        <color rgb="FF00ADEF"/>
        <rFont val="Tahoma"/>
        <family val="2"/>
      </rPr>
      <t>[Kết quả]</t>
    </r>
  </si>
  <si>
    <t>23 phút 45 giây</t>
  </si>
  <si>
    <t>Trường Tiểu học Huỳnh Thúc Kháng</t>
  </si>
  <si>
    <r>
      <t>le nguyen thanh vinh </t>
    </r>
    <r>
      <rPr>
        <b/>
        <sz val="8"/>
        <color rgb="FF00ADEF"/>
        <rFont val="Tahoma"/>
        <family val="2"/>
      </rPr>
      <t>[Kết quả]</t>
    </r>
  </si>
  <si>
    <t>25 phút 38 giây</t>
  </si>
  <si>
    <r>
      <t>Nguyễn Thùy Dương </t>
    </r>
    <r>
      <rPr>
        <b/>
        <sz val="8"/>
        <color rgb="FF00ADEF"/>
        <rFont val="Tahoma"/>
        <family val="2"/>
      </rPr>
      <t>[Kết quả]</t>
    </r>
  </si>
  <si>
    <t>24 phút</t>
  </si>
  <si>
    <r>
      <t>Đoàn Ngọc Lâm </t>
    </r>
    <r>
      <rPr>
        <b/>
        <sz val="8"/>
        <color rgb="FF00ADEF"/>
        <rFont val="Tahoma"/>
        <family val="2"/>
      </rPr>
      <t>[Kết quả]</t>
    </r>
  </si>
  <si>
    <r>
      <t>nguyen tran nhat tuan </t>
    </r>
    <r>
      <rPr>
        <b/>
        <sz val="8"/>
        <color rgb="FF00ADEF"/>
        <rFont val="Tahoma"/>
        <family val="2"/>
      </rPr>
      <t>[Kết quả]</t>
    </r>
  </si>
  <si>
    <r>
      <t>ta vu anh thu </t>
    </r>
    <r>
      <rPr>
        <b/>
        <sz val="8"/>
        <color rgb="FF00ADEF"/>
        <rFont val="Tahoma"/>
        <family val="2"/>
      </rPr>
      <t>[Kết quả]</t>
    </r>
  </si>
  <si>
    <r>
      <t>vu tran trung kien </t>
    </r>
    <r>
      <rPr>
        <b/>
        <sz val="8"/>
        <color rgb="FF00ADEF"/>
        <rFont val="Tahoma"/>
        <family val="2"/>
      </rPr>
      <t>[Kết quả]</t>
    </r>
  </si>
  <si>
    <t>27 phút 56 giây</t>
  </si>
  <si>
    <r>
      <t>ĐOÀN ĐĂNG NGUYÊN </t>
    </r>
    <r>
      <rPr>
        <b/>
        <sz val="8"/>
        <color rgb="FF00ADEF"/>
        <rFont val="Tahoma"/>
        <family val="2"/>
      </rPr>
      <t>[Kết quả]</t>
    </r>
  </si>
  <si>
    <r>
      <t>Trần Văn Đức </t>
    </r>
    <r>
      <rPr>
        <b/>
        <sz val="8"/>
        <color rgb="FF00ADEF"/>
        <rFont val="Tahoma"/>
        <family val="2"/>
      </rPr>
      <t>[Kết quả]</t>
    </r>
  </si>
  <si>
    <r>
      <t>Nguyen Hoang Tam Nghi </t>
    </r>
    <r>
      <rPr>
        <b/>
        <sz val="8"/>
        <color rgb="FF00ADEF"/>
        <rFont val="Tahoma"/>
        <family val="2"/>
      </rPr>
      <t>[Kết quả]</t>
    </r>
  </si>
  <si>
    <r>
      <t>Hà Tuấn Hùng </t>
    </r>
    <r>
      <rPr>
        <b/>
        <sz val="8"/>
        <color rgb="FF00ADEF"/>
        <rFont val="Tahoma"/>
        <family val="2"/>
      </rPr>
      <t>[Kết quả]</t>
    </r>
  </si>
  <si>
    <r>
      <t>Phan Nữ Tiểu Băng </t>
    </r>
    <r>
      <rPr>
        <b/>
        <sz val="8"/>
        <color rgb="FF00ADEF"/>
        <rFont val="Tahoma"/>
        <family val="2"/>
      </rPr>
      <t>[Kết quả]</t>
    </r>
  </si>
  <si>
    <r>
      <t>Nguyễn Hải Triều </t>
    </r>
    <r>
      <rPr>
        <b/>
        <sz val="8"/>
        <color rgb="FF00ADEF"/>
        <rFont val="Tahoma"/>
        <family val="2"/>
      </rPr>
      <t>[Kết quả]</t>
    </r>
  </si>
  <si>
    <r>
      <t>nguyên đinh dung </t>
    </r>
    <r>
      <rPr>
        <b/>
        <sz val="8"/>
        <color rgb="FF00ADEF"/>
        <rFont val="Tahoma"/>
        <family val="2"/>
      </rPr>
      <t>[Kết quả]</t>
    </r>
  </si>
  <si>
    <t>25 phút 11 giây</t>
  </si>
  <si>
    <r>
      <t>Nguyễn Bảo Đăng Thi </t>
    </r>
    <r>
      <rPr>
        <b/>
        <sz val="8"/>
        <color rgb="FF00ADEF"/>
        <rFont val="Tahoma"/>
        <family val="2"/>
      </rPr>
      <t>[Kết quả]</t>
    </r>
  </si>
  <si>
    <r>
      <t>tran vu hoang oanh </t>
    </r>
    <r>
      <rPr>
        <b/>
        <sz val="8"/>
        <color rgb="FF00ADEF"/>
        <rFont val="Tahoma"/>
        <family val="2"/>
      </rPr>
      <t>[Kết quả]</t>
    </r>
  </si>
  <si>
    <r>
      <t>Thái Thị Phương Linh </t>
    </r>
    <r>
      <rPr>
        <b/>
        <sz val="8"/>
        <color rgb="FF00ADEF"/>
        <rFont val="Tahoma"/>
        <family val="2"/>
      </rPr>
      <t>[Kết quả]</t>
    </r>
  </si>
  <si>
    <r>
      <t>Đoàn Trần Bảo Hân </t>
    </r>
    <r>
      <rPr>
        <b/>
        <sz val="8"/>
        <color rgb="FF00ADEF"/>
        <rFont val="Tahoma"/>
        <family val="2"/>
      </rPr>
      <t>[Kết quả]</t>
    </r>
  </si>
  <si>
    <t>22 phút 39 giây</t>
  </si>
  <si>
    <r>
      <t>Vũ Thị Linh </t>
    </r>
    <r>
      <rPr>
        <b/>
        <sz val="8"/>
        <color rgb="FF00ADEF"/>
        <rFont val="Tahoma"/>
        <family val="2"/>
      </rPr>
      <t>[Kết quả]</t>
    </r>
  </si>
  <si>
    <t>26 phút 10 giây</t>
  </si>
  <si>
    <t>Trường Tiểu học Bế Văn Đàn</t>
  </si>
  <si>
    <r>
      <t>Lê Thị Kim Anh </t>
    </r>
    <r>
      <rPr>
        <b/>
        <sz val="8"/>
        <color rgb="FF00ADEF"/>
        <rFont val="Tahoma"/>
        <family val="2"/>
      </rPr>
      <t>[Kết quả]</t>
    </r>
  </si>
  <si>
    <t>27 phút 54 giây</t>
  </si>
  <si>
    <r>
      <t>Phan Nguyễn Lâm Bình </t>
    </r>
    <r>
      <rPr>
        <b/>
        <sz val="8"/>
        <color rgb="FF00ADEF"/>
        <rFont val="Tahoma"/>
        <family val="2"/>
      </rPr>
      <t>[Kết quả]</t>
    </r>
  </si>
  <si>
    <t>Trường Tiểu học tư thục Thảo Nguyên</t>
  </si>
  <si>
    <r>
      <t>Thi Mai Thảo Uyên </t>
    </r>
    <r>
      <rPr>
        <b/>
        <sz val="8"/>
        <color rgb="FF00ADEF"/>
        <rFont val="Tahoma"/>
        <family val="2"/>
      </rPr>
      <t>[Kết quả]</t>
    </r>
  </si>
  <si>
    <t>22 phút 56 giây</t>
  </si>
  <si>
    <r>
      <t>võ thị lan anh </t>
    </r>
    <r>
      <rPr>
        <b/>
        <sz val="8"/>
        <color rgb="FF00ADEF"/>
        <rFont val="Tahoma"/>
        <family val="2"/>
      </rPr>
      <t>[Kết quả]</t>
    </r>
  </si>
  <si>
    <t>24 phút 18 giây</t>
  </si>
  <si>
    <r>
      <t>Nguyễn Phạm Anh Thảo </t>
    </r>
    <r>
      <rPr>
        <b/>
        <sz val="8"/>
        <color rgb="FF00ADEF"/>
        <rFont val="Tahoma"/>
        <family val="2"/>
      </rPr>
      <t>[Kết quả]</t>
    </r>
  </si>
  <si>
    <r>
      <t>Cáp Hoàng Thái </t>
    </r>
    <r>
      <rPr>
        <b/>
        <sz val="8"/>
        <color rgb="FF00ADEF"/>
        <rFont val="Tahoma"/>
        <family val="2"/>
      </rPr>
      <t>[Kết quả]</t>
    </r>
  </si>
  <si>
    <t>27 phút 8 giây</t>
  </si>
  <si>
    <r>
      <t>Phan Thị Hạnh Thuỳ </t>
    </r>
    <r>
      <rPr>
        <b/>
        <sz val="8"/>
        <color rgb="FF00ADEF"/>
        <rFont val="Tahoma"/>
        <family val="2"/>
      </rPr>
      <t>[Kết quả]</t>
    </r>
  </si>
  <si>
    <r>
      <t>Võ Hoàng Phúc </t>
    </r>
    <r>
      <rPr>
        <b/>
        <sz val="8"/>
        <color rgb="FF00ADEF"/>
        <rFont val="Tahoma"/>
        <family val="2"/>
      </rPr>
      <t>[Kết quả]</t>
    </r>
  </si>
  <si>
    <r>
      <t>Nguyen Nong ANH khoa </t>
    </r>
    <r>
      <rPr>
        <b/>
        <sz val="8"/>
        <color rgb="FF00ADEF"/>
        <rFont val="Tahoma"/>
        <family val="2"/>
      </rPr>
      <t>[Kết quả]</t>
    </r>
  </si>
  <si>
    <t>25 phút 47 giây</t>
  </si>
  <si>
    <r>
      <t>Le Thi Thu Trang </t>
    </r>
    <r>
      <rPr>
        <b/>
        <sz val="8"/>
        <color rgb="FF00ADEF"/>
        <rFont val="Tahoma"/>
        <family val="2"/>
      </rPr>
      <t>[Kết quả]</t>
    </r>
  </si>
  <si>
    <r>
      <t>Hồ Thảo Nguyên </t>
    </r>
    <r>
      <rPr>
        <b/>
        <sz val="8"/>
        <color rgb="FF00ADEF"/>
        <rFont val="Tahoma"/>
        <family val="2"/>
      </rPr>
      <t>[Kết quả]</t>
    </r>
  </si>
  <si>
    <t>29 phút 9 giây</t>
  </si>
  <si>
    <r>
      <t>ngô lưu phương linh </t>
    </r>
    <r>
      <rPr>
        <b/>
        <sz val="8"/>
        <color rgb="FF00ADEF"/>
        <rFont val="Tahoma"/>
        <family val="2"/>
      </rPr>
      <t>[Kết quả]</t>
    </r>
  </si>
  <si>
    <r>
      <t>nguyễn hoàng quân </t>
    </r>
    <r>
      <rPr>
        <b/>
        <sz val="8"/>
        <color rgb="FF00ADEF"/>
        <rFont val="Tahoma"/>
        <family val="2"/>
      </rPr>
      <t>[Kết quả]</t>
    </r>
  </si>
  <si>
    <r>
      <t>Vũ Minh Hoàng </t>
    </r>
    <r>
      <rPr>
        <b/>
        <sz val="8"/>
        <color rgb="FF00ADEF"/>
        <rFont val="Tahoma"/>
        <family val="2"/>
      </rPr>
      <t>[Kết quả]</t>
    </r>
  </si>
  <si>
    <r>
      <t>Phạm Thái Hà </t>
    </r>
    <r>
      <rPr>
        <b/>
        <sz val="8"/>
        <color rgb="FF00ADEF"/>
        <rFont val="Tahoma"/>
        <family val="2"/>
      </rPr>
      <t>[Kết quả]</t>
    </r>
  </si>
  <si>
    <t>26 phút 27 giây</t>
  </si>
  <si>
    <r>
      <t>PHẠM ĐẶNG TÚ OANH </t>
    </r>
    <r>
      <rPr>
        <b/>
        <sz val="8"/>
        <color rgb="FF00ADEF"/>
        <rFont val="Tahoma"/>
        <family val="2"/>
      </rPr>
      <t>[Kết quả]</t>
    </r>
  </si>
  <si>
    <r>
      <t>Trinh Thanh Thanh </t>
    </r>
    <r>
      <rPr>
        <b/>
        <sz val="8"/>
        <color rgb="FF00ADEF"/>
        <rFont val="Tahoma"/>
        <family val="2"/>
      </rPr>
      <t>[Kết quả]</t>
    </r>
  </si>
  <si>
    <r>
      <t>Nguyễn Phan Như Ngọc </t>
    </r>
    <r>
      <rPr>
        <b/>
        <sz val="8"/>
        <color rgb="FF00ADEF"/>
        <rFont val="Tahoma"/>
        <family val="2"/>
      </rPr>
      <t>[Kết quả]</t>
    </r>
  </si>
  <si>
    <r>
      <t>Phan Thị Trà My </t>
    </r>
    <r>
      <rPr>
        <b/>
        <sz val="8"/>
        <color rgb="FF00ADEF"/>
        <rFont val="Tahoma"/>
        <family val="2"/>
      </rPr>
      <t>[Kết quả]</t>
    </r>
  </si>
  <si>
    <r>
      <t>Võ Quang Trường </t>
    </r>
    <r>
      <rPr>
        <b/>
        <sz val="8"/>
        <color rgb="FF00ADEF"/>
        <rFont val="Tahoma"/>
        <family val="2"/>
      </rPr>
      <t>[Kết quả]</t>
    </r>
  </si>
  <si>
    <r>
      <t>Nguyễn Thị Phương Thảo </t>
    </r>
    <r>
      <rPr>
        <b/>
        <sz val="8"/>
        <color rgb="FF00ADEF"/>
        <rFont val="Tahoma"/>
        <family val="2"/>
      </rPr>
      <t>[Kết quả]</t>
    </r>
  </si>
  <si>
    <r>
      <t>Đỗ Quang Thiện </t>
    </r>
    <r>
      <rPr>
        <b/>
        <sz val="8"/>
        <color rgb="FF00ADEF"/>
        <rFont val="Tahoma"/>
        <family val="2"/>
      </rPr>
      <t>[Kết quả]</t>
    </r>
  </si>
  <si>
    <t>26 phút 46 giây</t>
  </si>
  <si>
    <r>
      <t>vo thi anh thu </t>
    </r>
    <r>
      <rPr>
        <b/>
        <sz val="8"/>
        <color rgb="FF00ADEF"/>
        <rFont val="Tahoma"/>
        <family val="2"/>
      </rPr>
      <t>[Kết quả]</t>
    </r>
  </si>
  <si>
    <r>
      <t>Vu Thi Ngoc Khanh </t>
    </r>
    <r>
      <rPr>
        <b/>
        <sz val="8"/>
        <color rgb="FF00ADEF"/>
        <rFont val="Tahoma"/>
        <family val="2"/>
      </rPr>
      <t>[Kết quả]</t>
    </r>
  </si>
  <si>
    <r>
      <t>Trần Nguyễn Ngọc Ly </t>
    </r>
    <r>
      <rPr>
        <b/>
        <sz val="8"/>
        <color rgb="FF00ADEF"/>
        <rFont val="Tahoma"/>
        <family val="2"/>
      </rPr>
      <t>[Kết quả]</t>
    </r>
  </si>
  <si>
    <r>
      <t>Đặng Thị Kim Phụng </t>
    </r>
    <r>
      <rPr>
        <b/>
        <sz val="8"/>
        <color rgb="FF00ADEF"/>
        <rFont val="Tahoma"/>
        <family val="2"/>
      </rPr>
      <t>[Kết quả]</t>
    </r>
  </si>
  <si>
    <t>27 phút 31 giây</t>
  </si>
  <si>
    <r>
      <t>pham nguyen ai nhan </t>
    </r>
    <r>
      <rPr>
        <b/>
        <sz val="8"/>
        <color rgb="FF00ADEF"/>
        <rFont val="Tahoma"/>
        <family val="2"/>
      </rPr>
      <t>[Kết quả]</t>
    </r>
  </si>
  <si>
    <r>
      <t>Sú Thế Quyên </t>
    </r>
    <r>
      <rPr>
        <b/>
        <sz val="8"/>
        <color rgb="FF00ADEF"/>
        <rFont val="Tahoma"/>
        <family val="2"/>
      </rPr>
      <t>[Kết quả]</t>
    </r>
  </si>
  <si>
    <r>
      <t>Nguyễn Bá Nhật </t>
    </r>
    <r>
      <rPr>
        <b/>
        <sz val="8"/>
        <color rgb="FF00ADEF"/>
        <rFont val="Tahoma"/>
        <family val="2"/>
      </rPr>
      <t>[Kết quả]</t>
    </r>
  </si>
  <si>
    <t>29 phút 54 giây</t>
  </si>
  <si>
    <r>
      <t>Nguyễn Phạm Anh Thư </t>
    </r>
    <r>
      <rPr>
        <b/>
        <sz val="8"/>
        <color rgb="FF00ADEF"/>
        <rFont val="Tahoma"/>
        <family val="2"/>
      </rPr>
      <t>[Kết quả]</t>
    </r>
  </si>
  <si>
    <r>
      <t>Lê Thị Như Quỳnh </t>
    </r>
    <r>
      <rPr>
        <b/>
        <sz val="8"/>
        <color rgb="FF00ADEF"/>
        <rFont val="Tahoma"/>
        <family val="2"/>
      </rPr>
      <t>[Kết quả]</t>
    </r>
  </si>
  <si>
    <r>
      <t>nguyễn mai như quỳnh </t>
    </r>
    <r>
      <rPr>
        <b/>
        <sz val="8"/>
        <color rgb="FF00ADEF"/>
        <rFont val="Tahoma"/>
        <family val="2"/>
      </rPr>
      <t>[Kết quả]</t>
    </r>
  </si>
  <si>
    <r>
      <t>Phát Nguyễn </t>
    </r>
    <r>
      <rPr>
        <b/>
        <sz val="8"/>
        <color rgb="FF00ADEF"/>
        <rFont val="Tahoma"/>
        <family val="2"/>
      </rPr>
      <t>[Kết quả]</t>
    </r>
  </si>
  <si>
    <r>
      <t>vay thuong linh dan </t>
    </r>
    <r>
      <rPr>
        <b/>
        <sz val="8"/>
        <color rgb="FF00ADEF"/>
        <rFont val="Tahoma"/>
        <family val="2"/>
      </rPr>
      <t>[Kết quả]</t>
    </r>
  </si>
  <si>
    <r>
      <t>Nguyễn Cao Gia Hân </t>
    </r>
    <r>
      <rPr>
        <b/>
        <sz val="8"/>
        <color rgb="FF00ADEF"/>
        <rFont val="Tahoma"/>
        <family val="2"/>
      </rPr>
      <t>[Kết quả]</t>
    </r>
  </si>
  <si>
    <r>
      <t>hoàng trà my </t>
    </r>
    <r>
      <rPr>
        <b/>
        <sz val="8"/>
        <color rgb="FF00ADEF"/>
        <rFont val="Tahoma"/>
        <family val="2"/>
      </rPr>
      <t>[Kết quả]</t>
    </r>
  </si>
  <si>
    <t>29 phút 16 giây</t>
  </si>
  <si>
    <r>
      <t>Vo Hong Thuc </t>
    </r>
    <r>
      <rPr>
        <b/>
        <sz val="8"/>
        <color rgb="FF00ADEF"/>
        <rFont val="Tahoma"/>
        <family val="2"/>
      </rPr>
      <t>[Kết quả]</t>
    </r>
  </si>
  <si>
    <t>25 phút 58 giây</t>
  </si>
  <si>
    <r>
      <t>Nguyễn Huyền Diệu </t>
    </r>
    <r>
      <rPr>
        <b/>
        <sz val="8"/>
        <color rgb="FF00ADEF"/>
        <rFont val="Tahoma"/>
        <family val="2"/>
      </rPr>
      <t>[Kết quả]</t>
    </r>
  </si>
  <si>
    <t>29 phút 32 giây</t>
  </si>
  <si>
    <r>
      <t>Đặng Nguyễn Hoàng Quân </t>
    </r>
    <r>
      <rPr>
        <b/>
        <sz val="8"/>
        <color rgb="FF00ADEF"/>
        <rFont val="Tahoma"/>
        <family val="2"/>
      </rPr>
      <t>[Kết quả]</t>
    </r>
  </si>
  <si>
    <r>
      <t>Huỳnh Nguyễn Bảo Như </t>
    </r>
    <r>
      <rPr>
        <b/>
        <sz val="8"/>
        <color rgb="FF00ADEF"/>
        <rFont val="Tahoma"/>
        <family val="2"/>
      </rPr>
      <t>[Kết quả]</t>
    </r>
  </si>
  <si>
    <r>
      <t>Phạm Văn Minh </t>
    </r>
    <r>
      <rPr>
        <b/>
        <sz val="8"/>
        <color rgb="FF00ADEF"/>
        <rFont val="Tahoma"/>
        <family val="2"/>
      </rPr>
      <t>[Kết quả]</t>
    </r>
  </si>
  <si>
    <t>21 phút 12 giây</t>
  </si>
  <si>
    <r>
      <t>Nguyễn Thị Diệu Ly </t>
    </r>
    <r>
      <rPr>
        <b/>
        <sz val="8"/>
        <color rgb="FF00ADEF"/>
        <rFont val="Tahoma"/>
        <family val="2"/>
      </rPr>
      <t>[Kết quả]</t>
    </r>
  </si>
  <si>
    <t>27 phút 32 giây</t>
  </si>
  <si>
    <r>
      <t>Lưu Anh Trúc </t>
    </r>
    <r>
      <rPr>
        <b/>
        <sz val="8"/>
        <color rgb="FF00ADEF"/>
        <rFont val="Tahoma"/>
        <family val="2"/>
      </rPr>
      <t>[Kết quả]</t>
    </r>
  </si>
  <si>
    <t>28 phút 17 giây</t>
  </si>
  <si>
    <r>
      <t>Lê Việt Nhật </t>
    </r>
    <r>
      <rPr>
        <b/>
        <sz val="8"/>
        <color rgb="FF00ADEF"/>
        <rFont val="Tahoma"/>
        <family val="2"/>
      </rPr>
      <t>[Kết quả]</t>
    </r>
  </si>
  <si>
    <r>
      <t>nguyen van nam </t>
    </r>
    <r>
      <rPr>
        <b/>
        <sz val="8"/>
        <color rgb="FF00ADEF"/>
        <rFont val="Tahoma"/>
        <family val="2"/>
      </rPr>
      <t>[Kết quả]</t>
    </r>
  </si>
  <si>
    <t>22 phút 30 giây</t>
  </si>
  <si>
    <r>
      <t>lê nguyên thảo </t>
    </r>
    <r>
      <rPr>
        <b/>
        <sz val="8"/>
        <color rgb="FF00ADEF"/>
        <rFont val="Tahoma"/>
        <family val="2"/>
      </rPr>
      <t>[Kết quả]</t>
    </r>
  </si>
  <si>
    <r>
      <t>Trần Thị Khánh Linh </t>
    </r>
    <r>
      <rPr>
        <b/>
        <sz val="8"/>
        <color rgb="FF00ADEF"/>
        <rFont val="Tahoma"/>
        <family val="2"/>
      </rPr>
      <t>[Kết quả]</t>
    </r>
  </si>
  <si>
    <r>
      <t>Hồ Thị Quỳnh Trâm </t>
    </r>
    <r>
      <rPr>
        <b/>
        <sz val="8"/>
        <color rgb="FF00ADEF"/>
        <rFont val="Tahoma"/>
        <family val="2"/>
      </rPr>
      <t>[Kết quả]</t>
    </r>
  </si>
  <si>
    <t>24 phút 57 giây</t>
  </si>
  <si>
    <r>
      <t>Đinh Dương Mộc Lam </t>
    </r>
    <r>
      <rPr>
        <b/>
        <sz val="8"/>
        <color rgb="FF00ADEF"/>
        <rFont val="Tahoma"/>
        <family val="2"/>
      </rPr>
      <t>[Kết quả]</t>
    </r>
  </si>
  <si>
    <r>
      <t>Đinh Thị Quỳnh Trang </t>
    </r>
    <r>
      <rPr>
        <b/>
        <sz val="8"/>
        <color rgb="FF00ADEF"/>
        <rFont val="Tahoma"/>
        <family val="2"/>
      </rPr>
      <t>[Kết quả]</t>
    </r>
  </si>
  <si>
    <r>
      <t>Bùi Thanh Hùng </t>
    </r>
    <r>
      <rPr>
        <b/>
        <sz val="8"/>
        <color rgb="FF00ADEF"/>
        <rFont val="Tahoma"/>
        <family val="2"/>
      </rPr>
      <t>[Kết quả]</t>
    </r>
  </si>
  <si>
    <t>29 phút 13 giây</t>
  </si>
  <si>
    <r>
      <t>nguyen phan thao uyen </t>
    </r>
    <r>
      <rPr>
        <b/>
        <sz val="8"/>
        <color rgb="FF00ADEF"/>
        <rFont val="Tahoma"/>
        <family val="2"/>
      </rPr>
      <t>[Kết quả]</t>
    </r>
  </si>
  <si>
    <r>
      <t>Nguyễn Hoàng Triệu </t>
    </r>
    <r>
      <rPr>
        <b/>
        <sz val="8"/>
        <color rgb="FF00ADEF"/>
        <rFont val="Tahoma"/>
        <family val="2"/>
      </rPr>
      <t>[Kết quả]</t>
    </r>
  </si>
  <si>
    <t>22 phút 55 giây</t>
  </si>
  <si>
    <r>
      <t>Nguyễn Văn Khánh Toàn </t>
    </r>
    <r>
      <rPr>
        <b/>
        <sz val="8"/>
        <color rgb="FF00ADEF"/>
        <rFont val="Tahoma"/>
        <family val="2"/>
      </rPr>
      <t>[Kết quả]</t>
    </r>
  </si>
  <si>
    <t>23 phút 37 giây</t>
  </si>
  <si>
    <r>
      <t>Đỗ Thanh Tùng </t>
    </r>
    <r>
      <rPr>
        <b/>
        <sz val="8"/>
        <color rgb="FF00ADEF"/>
        <rFont val="Tahoma"/>
        <family val="2"/>
      </rPr>
      <t>[Kết quả]</t>
    </r>
  </si>
  <si>
    <t>28 phút 2 giây</t>
  </si>
  <si>
    <r>
      <t>Nguyễn Lưu Hương Giang </t>
    </r>
    <r>
      <rPr>
        <b/>
        <sz val="8"/>
        <color rgb="FF00ADEF"/>
        <rFont val="Tahoma"/>
        <family val="2"/>
      </rPr>
      <t>[Kết quả]</t>
    </r>
  </si>
  <si>
    <r>
      <t>lê thị mỹ linh </t>
    </r>
    <r>
      <rPr>
        <b/>
        <sz val="8"/>
        <color rgb="FF00ADEF"/>
        <rFont val="Tahoma"/>
        <family val="2"/>
      </rPr>
      <t>[Kết quả]</t>
    </r>
  </si>
  <si>
    <r>
      <t>Võ Trần Thảo Ngân </t>
    </r>
    <r>
      <rPr>
        <b/>
        <sz val="8"/>
        <color rgb="FF00ADEF"/>
        <rFont val="Tahoma"/>
        <family val="2"/>
      </rPr>
      <t>[Kết quả]</t>
    </r>
  </si>
  <si>
    <t>28 phút 23 giây</t>
  </si>
  <si>
    <r>
      <t>Nguyễn Phúc Hưng </t>
    </r>
    <r>
      <rPr>
        <b/>
        <sz val="8"/>
        <color rgb="FF00ADEF"/>
        <rFont val="Tahoma"/>
        <family val="2"/>
      </rPr>
      <t>[Kết quả]</t>
    </r>
  </si>
  <si>
    <t>28 phút 24 giây</t>
  </si>
  <si>
    <r>
      <t>đặng thị thanh phụng </t>
    </r>
    <r>
      <rPr>
        <b/>
        <sz val="8"/>
        <color rgb="FF00ADEF"/>
        <rFont val="Tahoma"/>
        <family val="2"/>
      </rPr>
      <t>[Kết quả]</t>
    </r>
  </si>
  <si>
    <t>29 phút 57 giây</t>
  </si>
  <si>
    <r>
      <t>Dang Thi Kim Thu </t>
    </r>
    <r>
      <rPr>
        <b/>
        <sz val="8"/>
        <color rgb="FF00ADEF"/>
        <rFont val="Tahoma"/>
        <family val="2"/>
      </rPr>
      <t>[Kết quả]</t>
    </r>
  </si>
  <si>
    <t>24 phút 41 giây</t>
  </si>
  <si>
    <r>
      <t>tran thi thanh yen A </t>
    </r>
    <r>
      <rPr>
        <b/>
        <sz val="8"/>
        <color rgb="FF00ADEF"/>
        <rFont val="Tahoma"/>
        <family val="2"/>
      </rPr>
      <t>[Kết quả]</t>
    </r>
  </si>
  <si>
    <r>
      <t>Phạm Trần Thu Thủy </t>
    </r>
    <r>
      <rPr>
        <b/>
        <sz val="8"/>
        <color rgb="FF00ADEF"/>
        <rFont val="Tahoma"/>
        <family val="2"/>
      </rPr>
      <t>[Kết quả]</t>
    </r>
  </si>
  <si>
    <t>Trường Tiểu học Y Jut</t>
  </si>
  <si>
    <r>
      <t>truong thi tram anh </t>
    </r>
    <r>
      <rPr>
        <b/>
        <sz val="8"/>
        <color rgb="FF00ADEF"/>
        <rFont val="Tahoma"/>
        <family val="2"/>
      </rPr>
      <t>[Kết quả]</t>
    </r>
  </si>
  <si>
    <r>
      <t>Trần Thảo Nương </t>
    </r>
    <r>
      <rPr>
        <b/>
        <sz val="8"/>
        <color rgb="FF00ADEF"/>
        <rFont val="Tahoma"/>
        <family val="2"/>
      </rPr>
      <t>[Kết quả]</t>
    </r>
  </si>
  <si>
    <t>25 phút 1 giây</t>
  </si>
  <si>
    <r>
      <t>Hoàng Thị Hải Yến </t>
    </r>
    <r>
      <rPr>
        <b/>
        <sz val="8"/>
        <color rgb="FF00ADEF"/>
        <rFont val="Tahoma"/>
        <family val="2"/>
      </rPr>
      <t>[Kết quả]</t>
    </r>
  </si>
  <si>
    <r>
      <t>Lê Bảo Nam Khánh </t>
    </r>
    <r>
      <rPr>
        <b/>
        <sz val="8"/>
        <color rgb="FF00ADEF"/>
        <rFont val="Tahoma"/>
        <family val="2"/>
      </rPr>
      <t>[Kết quả]</t>
    </r>
  </si>
  <si>
    <r>
      <t>Nguyễn Văn Luân </t>
    </r>
    <r>
      <rPr>
        <b/>
        <sz val="8"/>
        <color rgb="FF00ADEF"/>
        <rFont val="Tahoma"/>
        <family val="2"/>
      </rPr>
      <t>[Kết quả]</t>
    </r>
  </si>
  <si>
    <t>23 phút 12 giây</t>
  </si>
  <si>
    <r>
      <t>vu thai hoc </t>
    </r>
    <r>
      <rPr>
        <b/>
        <sz val="8"/>
        <color rgb="FF00ADEF"/>
        <rFont val="Tahoma"/>
        <family val="2"/>
      </rPr>
      <t>[Kết quả]</t>
    </r>
  </si>
  <si>
    <r>
      <t>Lê Thị Phương Anh </t>
    </r>
    <r>
      <rPr>
        <b/>
        <sz val="8"/>
        <color rgb="FF00ADEF"/>
        <rFont val="Tahoma"/>
        <family val="2"/>
      </rPr>
      <t>[Kết quả]</t>
    </r>
  </si>
  <si>
    <r>
      <t>Nguyễn Chí Thành </t>
    </r>
    <r>
      <rPr>
        <b/>
        <sz val="8"/>
        <color rgb="FF00ADEF"/>
        <rFont val="Tahoma"/>
        <family val="2"/>
      </rPr>
      <t>[Kết quả]</t>
    </r>
  </si>
  <si>
    <t>18 phút 53 giây</t>
  </si>
  <si>
    <r>
      <t>Nguyễn Lê Tiểu Long </t>
    </r>
    <r>
      <rPr>
        <b/>
        <sz val="8"/>
        <color rgb="FF00ADEF"/>
        <rFont val="Tahoma"/>
        <family val="2"/>
      </rPr>
      <t>[Kết quả]</t>
    </r>
  </si>
  <si>
    <t>21 phút 17 giây</t>
  </si>
  <si>
    <r>
      <t>võ cầm thy </t>
    </r>
    <r>
      <rPr>
        <b/>
        <sz val="8"/>
        <color rgb="FF00ADEF"/>
        <rFont val="Tahoma"/>
        <family val="2"/>
      </rPr>
      <t>[Kết quả]</t>
    </r>
  </si>
  <si>
    <t>20 phút 28 giây</t>
  </si>
  <si>
    <r>
      <t>trân hiếu </t>
    </r>
    <r>
      <rPr>
        <b/>
        <sz val="8"/>
        <color rgb="FF00ADEF"/>
        <rFont val="Tahoma"/>
        <family val="2"/>
      </rPr>
      <t>[Kết quả]</t>
    </r>
  </si>
  <si>
    <t>27 phút 44 giây</t>
  </si>
  <si>
    <r>
      <t>Phạm Nguyễn Quốc Bảo </t>
    </r>
    <r>
      <rPr>
        <b/>
        <sz val="8"/>
        <color rgb="FF00ADEF"/>
        <rFont val="Tahoma"/>
        <family val="2"/>
      </rPr>
      <t>[Kết quả]</t>
    </r>
  </si>
  <si>
    <r>
      <t>Nguyễn Thị Minh Thư </t>
    </r>
    <r>
      <rPr>
        <b/>
        <sz val="8"/>
        <color rgb="FF00ADEF"/>
        <rFont val="Tahoma"/>
        <family val="2"/>
      </rPr>
      <t>[Kết quả]</t>
    </r>
  </si>
  <si>
    <r>
      <t>Nguyễn Thùy Duyên </t>
    </r>
    <r>
      <rPr>
        <b/>
        <sz val="8"/>
        <color rgb="FF00ADEF"/>
        <rFont val="Tahoma"/>
        <family val="2"/>
      </rPr>
      <t>[Kết quả]</t>
    </r>
  </si>
  <si>
    <t>24 phút 1 giây</t>
  </si>
  <si>
    <r>
      <t>Phan Nguyễn Bảo Trâm </t>
    </r>
    <r>
      <rPr>
        <b/>
        <sz val="8"/>
        <color rgb="FF00ADEF"/>
        <rFont val="Tahoma"/>
        <family val="2"/>
      </rPr>
      <t>[Kết quả]</t>
    </r>
  </si>
  <si>
    <t>24 phút 43 giây</t>
  </si>
  <si>
    <r>
      <t>Phan Nguyễn Huyền Trâm </t>
    </r>
    <r>
      <rPr>
        <b/>
        <sz val="8"/>
        <color rgb="FF00ADEF"/>
        <rFont val="Tahoma"/>
        <family val="2"/>
      </rPr>
      <t>[Kết quả]</t>
    </r>
  </si>
  <si>
    <r>
      <t>Phan Hải Sơn </t>
    </r>
    <r>
      <rPr>
        <b/>
        <sz val="8"/>
        <color rgb="FF00ADEF"/>
        <rFont val="Tahoma"/>
        <family val="2"/>
      </rPr>
      <t>[Kết quả]</t>
    </r>
  </si>
  <si>
    <t>25 phút 56 giây</t>
  </si>
  <si>
    <r>
      <t>Nguyễn Thị Thu Hà </t>
    </r>
    <r>
      <rPr>
        <b/>
        <sz val="8"/>
        <color rgb="FF00ADEF"/>
        <rFont val="Tahoma"/>
        <family val="2"/>
      </rPr>
      <t>[Kết quả]</t>
    </r>
  </si>
  <si>
    <t>23 phút 51 giây</t>
  </si>
  <si>
    <r>
      <t>Hà Hải Đăng </t>
    </r>
    <r>
      <rPr>
        <b/>
        <sz val="8"/>
        <color rgb="FF00ADEF"/>
        <rFont val="Tahoma"/>
        <family val="2"/>
      </rPr>
      <t>[Kết quả]</t>
    </r>
  </si>
  <si>
    <t>Trường THCS Hoàng Diệu</t>
  </si>
  <si>
    <r>
      <t>Đào Bảo Phúc </t>
    </r>
    <r>
      <rPr>
        <b/>
        <sz val="8"/>
        <color rgb="FF00ADEF"/>
        <rFont val="Tahoma"/>
        <family val="2"/>
      </rPr>
      <t>[Kết quả]</t>
    </r>
  </si>
  <si>
    <r>
      <t>Hồ Tiến Đạt </t>
    </r>
    <r>
      <rPr>
        <b/>
        <sz val="8"/>
        <color rgb="FF00ADEF"/>
        <rFont val="Tahoma"/>
        <family val="2"/>
      </rPr>
      <t>[Kết quả]</t>
    </r>
  </si>
  <si>
    <t>24 phút 2 giây</t>
  </si>
  <si>
    <r>
      <t>Tô Xuân Đông </t>
    </r>
    <r>
      <rPr>
        <b/>
        <sz val="8"/>
        <color rgb="FF00ADEF"/>
        <rFont val="Tahoma"/>
        <family val="2"/>
      </rPr>
      <t>[Kết quả]</t>
    </r>
  </si>
  <si>
    <t>24 phút 30 giây</t>
  </si>
  <si>
    <r>
      <t>nguyen minhsang </t>
    </r>
    <r>
      <rPr>
        <b/>
        <sz val="8"/>
        <color rgb="FF00ADEF"/>
        <rFont val="Tahoma"/>
        <family val="2"/>
      </rPr>
      <t>[Kết quả]</t>
    </r>
  </si>
  <si>
    <r>
      <t>Bùi lê huy phước </t>
    </r>
    <r>
      <rPr>
        <b/>
        <sz val="8"/>
        <color rgb="FF00ADEF"/>
        <rFont val="Tahoma"/>
        <family val="2"/>
      </rPr>
      <t>[Kết quả]</t>
    </r>
  </si>
  <si>
    <t>19 phút 54 giây</t>
  </si>
  <si>
    <r>
      <t>Lê Phương Dung </t>
    </r>
    <r>
      <rPr>
        <b/>
        <sz val="8"/>
        <color rgb="FF00ADEF"/>
        <rFont val="Tahoma"/>
        <family val="2"/>
      </rPr>
      <t>[Kết quả]</t>
    </r>
  </si>
  <si>
    <r>
      <t>Nguyen Van Ngoc </t>
    </r>
    <r>
      <rPr>
        <b/>
        <sz val="8"/>
        <color rgb="FF00ADEF"/>
        <rFont val="Tahoma"/>
        <family val="2"/>
      </rPr>
      <t>[Kết quả]</t>
    </r>
  </si>
  <si>
    <t>24 phút 27 giây</t>
  </si>
  <si>
    <r>
      <t>Hoang Minh Thu </t>
    </r>
    <r>
      <rPr>
        <b/>
        <sz val="8"/>
        <color rgb="FF00ADEF"/>
        <rFont val="Tahoma"/>
        <family val="2"/>
      </rPr>
      <t>[Kết quả]</t>
    </r>
  </si>
  <si>
    <r>
      <t>Nguyễn Thị Anh Thư </t>
    </r>
    <r>
      <rPr>
        <b/>
        <sz val="8"/>
        <color rgb="FF00ADEF"/>
        <rFont val="Tahoma"/>
        <family val="2"/>
      </rPr>
      <t>[Kết quả]</t>
    </r>
  </si>
  <si>
    <t>18 phút 24 giây</t>
  </si>
  <si>
    <r>
      <t>Bùi Cao Minh </t>
    </r>
    <r>
      <rPr>
        <b/>
        <sz val="8"/>
        <color rgb="FF00ADEF"/>
        <rFont val="Tahoma"/>
        <family val="2"/>
      </rPr>
      <t>[Kết quả]</t>
    </r>
  </si>
  <si>
    <t>22 phút 58 giây</t>
  </si>
  <si>
    <r>
      <t>DUONG THI MAI UYEN </t>
    </r>
    <r>
      <rPr>
        <b/>
        <sz val="8"/>
        <color rgb="FF00ADEF"/>
        <rFont val="Tahoma"/>
        <family val="2"/>
      </rPr>
      <t>[Kết quả]</t>
    </r>
  </si>
  <si>
    <r>
      <t>Vũ Anh Tuấn </t>
    </r>
    <r>
      <rPr>
        <b/>
        <sz val="8"/>
        <color rgb="FF00ADEF"/>
        <rFont val="Tahoma"/>
        <family val="2"/>
      </rPr>
      <t>[Kết quả]</t>
    </r>
  </si>
  <si>
    <r>
      <t>NGÔ QUỐC HUY </t>
    </r>
    <r>
      <rPr>
        <b/>
        <sz val="8"/>
        <color rgb="FF00ADEF"/>
        <rFont val="Tahoma"/>
        <family val="2"/>
      </rPr>
      <t>[Kết quả]</t>
    </r>
  </si>
  <si>
    <r>
      <t>Trương Minh Hoàng </t>
    </r>
    <r>
      <rPr>
        <b/>
        <sz val="8"/>
        <color rgb="FF00ADEF"/>
        <rFont val="Tahoma"/>
        <family val="2"/>
      </rPr>
      <t>[Kết quả]</t>
    </r>
  </si>
  <si>
    <r>
      <t>Trần Đoàn Bình An </t>
    </r>
    <r>
      <rPr>
        <b/>
        <sz val="8"/>
        <color rgb="FF00ADEF"/>
        <rFont val="Tahoma"/>
        <family val="2"/>
      </rPr>
      <t>[Kết quả]</t>
    </r>
  </si>
  <si>
    <t>22 phút 13 giây</t>
  </si>
  <si>
    <r>
      <t>Huỳnh Thiên Văn </t>
    </r>
    <r>
      <rPr>
        <b/>
        <sz val="8"/>
        <color rgb="FF00ADEF"/>
        <rFont val="Tahoma"/>
        <family val="2"/>
      </rPr>
      <t>[Kết quả]</t>
    </r>
  </si>
  <si>
    <t>20 phút 32 giây</t>
  </si>
  <si>
    <r>
      <t>Lương Nguyễn Thảo Hương </t>
    </r>
    <r>
      <rPr>
        <b/>
        <sz val="8"/>
        <color rgb="FF00ADEF"/>
        <rFont val="Tahoma"/>
        <family val="2"/>
      </rPr>
      <t>[Kết quả]</t>
    </r>
  </si>
  <si>
    <t>22 phút 12 giây</t>
  </si>
  <si>
    <r>
      <t>Nguyễn Đình Hiếu </t>
    </r>
    <r>
      <rPr>
        <b/>
        <sz val="8"/>
        <color rgb="FF00ADEF"/>
        <rFont val="Tahoma"/>
        <family val="2"/>
      </rPr>
      <t>[Kết quả]</t>
    </r>
  </si>
  <si>
    <t>24 phút 5 giây</t>
  </si>
  <si>
    <r>
      <t>Đặng Khánh Vy </t>
    </r>
    <r>
      <rPr>
        <b/>
        <sz val="8"/>
        <color rgb="FF00ADEF"/>
        <rFont val="Tahoma"/>
        <family val="2"/>
      </rPr>
      <t>[Kết quả]</t>
    </r>
  </si>
  <si>
    <t>25 phút 8 giây</t>
  </si>
  <si>
    <t>26 phút 20 giây</t>
  </si>
  <si>
    <r>
      <t>vũ sơn lâm </t>
    </r>
    <r>
      <rPr>
        <b/>
        <sz val="8"/>
        <color rgb="FF00ADEF"/>
        <rFont val="Tahoma"/>
        <family val="2"/>
      </rPr>
      <t>[Kết quả]</t>
    </r>
  </si>
  <si>
    <r>
      <t>Phạm Ngọc Phương Anh </t>
    </r>
    <r>
      <rPr>
        <b/>
        <sz val="8"/>
        <color rgb="FF00ADEF"/>
        <rFont val="Tahoma"/>
        <family val="2"/>
      </rPr>
      <t>[Kết quả]</t>
    </r>
  </si>
  <si>
    <r>
      <t>Trịnh Đoàn Thanh Hà </t>
    </r>
    <r>
      <rPr>
        <b/>
        <sz val="8"/>
        <color rgb="FF00ADEF"/>
        <rFont val="Tahoma"/>
        <family val="2"/>
      </rPr>
      <t>[Kết quả]</t>
    </r>
  </si>
  <si>
    <t>21 phút 33 giây</t>
  </si>
  <si>
    <r>
      <t>Trần Thị Mai Hương </t>
    </r>
    <r>
      <rPr>
        <b/>
        <sz val="8"/>
        <color rgb="FF00ADEF"/>
        <rFont val="Tahoma"/>
        <family val="2"/>
      </rPr>
      <t>[Kết quả]</t>
    </r>
  </si>
  <si>
    <r>
      <t>Lê Đình Đức Đạo </t>
    </r>
    <r>
      <rPr>
        <b/>
        <sz val="8"/>
        <color rgb="FF00ADEF"/>
        <rFont val="Tahoma"/>
        <family val="2"/>
      </rPr>
      <t>[Kết quả]</t>
    </r>
  </si>
  <si>
    <r>
      <t>Phạm Khánh Uyên </t>
    </r>
    <r>
      <rPr>
        <b/>
        <sz val="8"/>
        <color rgb="FF00ADEF"/>
        <rFont val="Tahoma"/>
        <family val="2"/>
      </rPr>
      <t>[Kết quả]</t>
    </r>
  </si>
  <si>
    <t>21 phút 26 giây</t>
  </si>
  <si>
    <r>
      <t>Phạm Văn Hoàng </t>
    </r>
    <r>
      <rPr>
        <b/>
        <sz val="8"/>
        <color rgb="FF00ADEF"/>
        <rFont val="Tahoma"/>
        <family val="2"/>
      </rPr>
      <t>[Kết quả]</t>
    </r>
  </si>
  <si>
    <r>
      <t>Lê Hà Thanh Minh </t>
    </r>
    <r>
      <rPr>
        <b/>
        <sz val="8"/>
        <color rgb="FF00ADEF"/>
        <rFont val="Tahoma"/>
        <family val="2"/>
      </rPr>
      <t>[Kết quả]</t>
    </r>
  </si>
  <si>
    <t>Trường Tiểu học Trưng Vương</t>
  </si>
  <si>
    <r>
      <t>Lê Hoàng Long </t>
    </r>
    <r>
      <rPr>
        <b/>
        <sz val="8"/>
        <color rgb="FF00ADEF"/>
        <rFont val="Tahoma"/>
        <family val="2"/>
      </rPr>
      <t>[Kết quả]</t>
    </r>
  </si>
  <si>
    <t>21 phút 27 giây</t>
  </si>
  <si>
    <r>
      <t>Lưu Ngọc Linh </t>
    </r>
    <r>
      <rPr>
        <b/>
        <sz val="8"/>
        <color rgb="FF00ADEF"/>
        <rFont val="Tahoma"/>
        <family val="2"/>
      </rPr>
      <t>[Kết quả]</t>
    </r>
  </si>
  <si>
    <r>
      <t>LÊ PHÚC HƯNG </t>
    </r>
    <r>
      <rPr>
        <b/>
        <sz val="8"/>
        <color rgb="FF00ADEF"/>
        <rFont val="Tahoma"/>
        <family val="2"/>
      </rPr>
      <t>[Kết quả]</t>
    </r>
  </si>
  <si>
    <t>22 phút 51 giây</t>
  </si>
  <si>
    <t>Trường Tiểu học Ama Trang Lơng</t>
  </si>
  <si>
    <r>
      <t>Đinh Nguyễn Yến Vy </t>
    </r>
    <r>
      <rPr>
        <b/>
        <sz val="8"/>
        <color rgb="FF00ADEF"/>
        <rFont val="Tahoma"/>
        <family val="2"/>
      </rPr>
      <t>[Kết quả]</t>
    </r>
  </si>
  <si>
    <r>
      <t>Nguyễn Thị Minh Châu </t>
    </r>
    <r>
      <rPr>
        <b/>
        <sz val="8"/>
        <color rgb="FF00ADEF"/>
        <rFont val="Tahoma"/>
        <family val="2"/>
      </rPr>
      <t>[Kết quả]</t>
    </r>
  </si>
  <si>
    <r>
      <t>Nguyên Nam Khang </t>
    </r>
    <r>
      <rPr>
        <b/>
        <sz val="8"/>
        <color rgb="FF00ADEF"/>
        <rFont val="Tahoma"/>
        <family val="2"/>
      </rPr>
      <t>[Kết quả]</t>
    </r>
  </si>
  <si>
    <t>27 phút 28 giây</t>
  </si>
  <si>
    <r>
      <t>Đặng Thị Hải Chi </t>
    </r>
    <r>
      <rPr>
        <b/>
        <sz val="8"/>
        <color rgb="FF00ADEF"/>
        <rFont val="Tahoma"/>
        <family val="2"/>
      </rPr>
      <t>[Kết quả]</t>
    </r>
  </si>
  <si>
    <t>24 phút 46 giây</t>
  </si>
  <si>
    <r>
      <t>Điểu Cao Hoàng Phương </t>
    </r>
    <r>
      <rPr>
        <b/>
        <sz val="8"/>
        <color rgb="FF00ADEF"/>
        <rFont val="Tahoma"/>
        <family val="2"/>
      </rPr>
      <t>[Kết quả]</t>
    </r>
  </si>
  <si>
    <t>25 phút 10 giây</t>
  </si>
  <si>
    <r>
      <t>Phan Nguyễn Yến Linh </t>
    </r>
    <r>
      <rPr>
        <b/>
        <sz val="8"/>
        <color rgb="FF00ADEF"/>
        <rFont val="Tahoma"/>
        <family val="2"/>
      </rPr>
      <t>[Kết quả]</t>
    </r>
  </si>
  <si>
    <t>25 phút 23 giây</t>
  </si>
  <si>
    <r>
      <t>Phạm Nguyên Hoàng </t>
    </r>
    <r>
      <rPr>
        <b/>
        <sz val="8"/>
        <color rgb="FF00ADEF"/>
        <rFont val="Tahoma"/>
        <family val="2"/>
      </rPr>
      <t>[Kết quả]</t>
    </r>
  </si>
  <si>
    <t>27 phút 27 giây</t>
  </si>
  <si>
    <r>
      <t>Lê Thị Trà My </t>
    </r>
    <r>
      <rPr>
        <b/>
        <sz val="8"/>
        <color rgb="FF00ADEF"/>
        <rFont val="Tahoma"/>
        <family val="2"/>
      </rPr>
      <t>[Kết quả]</t>
    </r>
  </si>
  <si>
    <t>21 phút 35 giây</t>
  </si>
  <si>
    <r>
      <t>Lê Hồng Khanh </t>
    </r>
    <r>
      <rPr>
        <b/>
        <sz val="8"/>
        <color rgb="FF00ADEF"/>
        <rFont val="Tahoma"/>
        <family val="2"/>
      </rPr>
      <t>[Kết quả]</t>
    </r>
  </si>
  <si>
    <r>
      <t>Nguyen Đinh Ha Duong </t>
    </r>
    <r>
      <rPr>
        <b/>
        <sz val="8"/>
        <color rgb="FF00ADEF"/>
        <rFont val="Tahoma"/>
        <family val="2"/>
      </rPr>
      <t>[Kết quả]</t>
    </r>
  </si>
  <si>
    <r>
      <t>Nguyễn Đức Anh </t>
    </r>
    <r>
      <rPr>
        <b/>
        <sz val="8"/>
        <color rgb="FF00ADEF"/>
        <rFont val="Tahoma"/>
        <family val="2"/>
      </rPr>
      <t>[Kết quả]</t>
    </r>
  </si>
  <si>
    <t>28 phút 53 giây</t>
  </si>
  <si>
    <r>
      <t>nguyen thi to quyen </t>
    </r>
    <r>
      <rPr>
        <b/>
        <sz val="8"/>
        <color rgb="FF00ADEF"/>
        <rFont val="Tahoma"/>
        <family val="2"/>
      </rPr>
      <t>[Kết quả]</t>
    </r>
  </si>
  <si>
    <r>
      <t>Vũ Mai Ngọc Diệp </t>
    </r>
    <r>
      <rPr>
        <b/>
        <sz val="8"/>
        <color rgb="FF00ADEF"/>
        <rFont val="Tahoma"/>
        <family val="2"/>
      </rPr>
      <t>[Kết quả]</t>
    </r>
  </si>
  <si>
    <r>
      <t>Nguyễn Hữu Dũng </t>
    </r>
    <r>
      <rPr>
        <b/>
        <sz val="8"/>
        <color rgb="FF00ADEF"/>
        <rFont val="Tahoma"/>
        <family val="2"/>
      </rPr>
      <t>[Kết quả]</t>
    </r>
  </si>
  <si>
    <r>
      <t>Hoàng Thị Trúc Ly </t>
    </r>
    <r>
      <rPr>
        <b/>
        <sz val="8"/>
        <color rgb="FF00ADEF"/>
        <rFont val="Tahoma"/>
        <family val="2"/>
      </rPr>
      <t>[Kết quả]</t>
    </r>
  </si>
  <si>
    <t>28 phút 32 giây</t>
  </si>
  <si>
    <r>
      <t>Nguyễn Đình Khánh Duy </t>
    </r>
    <r>
      <rPr>
        <b/>
        <sz val="8"/>
        <color rgb="FF00ADEF"/>
        <rFont val="Tahoma"/>
        <family val="2"/>
      </rPr>
      <t>[Kết quả]</t>
    </r>
  </si>
  <si>
    <t>19 phút 15 giây</t>
  </si>
  <si>
    <r>
      <t>NguyễnThị Phương Anh </t>
    </r>
    <r>
      <rPr>
        <b/>
        <sz val="8"/>
        <color rgb="FF00ADEF"/>
        <rFont val="Tahoma"/>
        <family val="2"/>
      </rPr>
      <t>[Kết quả]</t>
    </r>
  </si>
  <si>
    <r>
      <t>Huỳnh Khánh Đan </t>
    </r>
    <r>
      <rPr>
        <b/>
        <sz val="8"/>
        <color rgb="FF00ADEF"/>
        <rFont val="Tahoma"/>
        <family val="2"/>
      </rPr>
      <t>[Kết quả]</t>
    </r>
  </si>
  <si>
    <r>
      <t>Nguyễn Hoài Thu </t>
    </r>
    <r>
      <rPr>
        <b/>
        <sz val="8"/>
        <color rgb="FF00ADEF"/>
        <rFont val="Tahoma"/>
        <family val="2"/>
      </rPr>
      <t>[Kết quả]</t>
    </r>
  </si>
  <si>
    <r>
      <t>Lê Minh Ngọc </t>
    </r>
    <r>
      <rPr>
        <b/>
        <sz val="8"/>
        <color rgb="FF00ADEF"/>
        <rFont val="Tahoma"/>
        <family val="2"/>
      </rPr>
      <t>[Kết quả]</t>
    </r>
  </si>
  <si>
    <t>24 phút 33 giây</t>
  </si>
  <si>
    <r>
      <t>Hoàng Xuân Vinh </t>
    </r>
    <r>
      <rPr>
        <b/>
        <sz val="8"/>
        <color rgb="FF00ADEF"/>
        <rFont val="Tahoma"/>
        <family val="2"/>
      </rPr>
      <t>[Kết quả]</t>
    </r>
  </si>
  <si>
    <r>
      <t>Trần Nhật Quỳnh Như </t>
    </r>
    <r>
      <rPr>
        <b/>
        <sz val="8"/>
        <color rgb="FF00ADEF"/>
        <rFont val="Tahoma"/>
        <family val="2"/>
      </rPr>
      <t>[Kết quả]</t>
    </r>
  </si>
  <si>
    <r>
      <t>Nguyễn Thị Ánh Hồng </t>
    </r>
    <r>
      <rPr>
        <b/>
        <sz val="8"/>
        <color rgb="FF00ADEF"/>
        <rFont val="Tahoma"/>
        <family val="2"/>
      </rPr>
      <t>[Kết quả]</t>
    </r>
  </si>
  <si>
    <t>29 phút 22 giây</t>
  </si>
  <si>
    <r>
      <t>Trịnh Thị Thùy Ngân </t>
    </r>
    <r>
      <rPr>
        <b/>
        <sz val="8"/>
        <color rgb="FF00ADEF"/>
        <rFont val="Tahoma"/>
        <family val="2"/>
      </rPr>
      <t>[Kết quả]</t>
    </r>
  </si>
  <si>
    <r>
      <t>Lê Thị Thu Anh </t>
    </r>
    <r>
      <rPr>
        <b/>
        <sz val="8"/>
        <color rgb="FF00ADEF"/>
        <rFont val="Tahoma"/>
        <family val="2"/>
      </rPr>
      <t>[Kết quả]</t>
    </r>
  </si>
  <si>
    <t>Trường Tiểu học Lê Mã Lương</t>
  </si>
  <si>
    <r>
      <t>Đinh Phương Thảo </t>
    </r>
    <r>
      <rPr>
        <b/>
        <sz val="8"/>
        <color rgb="FF00ADEF"/>
        <rFont val="Tahoma"/>
        <family val="2"/>
      </rPr>
      <t>[Kết quả]</t>
    </r>
  </si>
  <si>
    <t>25 phút 39 giây</t>
  </si>
  <si>
    <r>
      <t>Nguyễn Tiến Quốc Trường </t>
    </r>
    <r>
      <rPr>
        <b/>
        <sz val="8"/>
        <color rgb="FF00ADEF"/>
        <rFont val="Tahoma"/>
        <family val="2"/>
      </rPr>
      <t>[Kết quả]</t>
    </r>
  </si>
  <si>
    <t>26 phút 51 giây</t>
  </si>
  <si>
    <r>
      <t>Huỳnh Ngọc Thủy Thư </t>
    </r>
    <r>
      <rPr>
        <b/>
        <sz val="8"/>
        <color rgb="FF00ADEF"/>
        <rFont val="Tahoma"/>
        <family val="2"/>
      </rPr>
      <t>[Kết quả]</t>
    </r>
  </si>
  <si>
    <r>
      <t>Phan Thị Thùy Dương </t>
    </r>
    <r>
      <rPr>
        <b/>
        <sz val="8"/>
        <color rgb="FF00ADEF"/>
        <rFont val="Tahoma"/>
        <family val="2"/>
      </rPr>
      <t>[Kết quả]</t>
    </r>
  </si>
  <si>
    <r>
      <t>Nguyễn Trần Bảo Duy </t>
    </r>
    <r>
      <rPr>
        <b/>
        <sz val="8"/>
        <color rgb="FF00ADEF"/>
        <rFont val="Tahoma"/>
        <family val="2"/>
      </rPr>
      <t>[Kết quả]</t>
    </r>
  </si>
  <si>
    <t>26 phút 2 giây</t>
  </si>
  <si>
    <r>
      <t>Nguyễn Hoàng Quân </t>
    </r>
    <r>
      <rPr>
        <b/>
        <sz val="8"/>
        <color rgb="FF00ADEF"/>
        <rFont val="Tahoma"/>
        <family val="2"/>
      </rPr>
      <t>[Kết quả]</t>
    </r>
  </si>
  <si>
    <r>
      <t>Chu Quang Dũng </t>
    </r>
    <r>
      <rPr>
        <b/>
        <sz val="8"/>
        <color rgb="FF00ADEF"/>
        <rFont val="Tahoma"/>
        <family val="2"/>
      </rPr>
      <t>[Kết quả]</t>
    </r>
  </si>
  <si>
    <t>21 phút 21 giây</t>
  </si>
  <si>
    <r>
      <t>nguyễn phi hưng </t>
    </r>
    <r>
      <rPr>
        <b/>
        <sz val="8"/>
        <color rgb="FF00ADEF"/>
        <rFont val="Tahoma"/>
        <family val="2"/>
      </rPr>
      <t>[Kết quả]</t>
    </r>
  </si>
  <si>
    <r>
      <t>Lê Trần Anh Phúc </t>
    </r>
    <r>
      <rPr>
        <b/>
        <sz val="8"/>
        <color rgb="FF00ADEF"/>
        <rFont val="Tahoma"/>
        <family val="2"/>
      </rPr>
      <t>[Kết quả]</t>
    </r>
  </si>
  <si>
    <r>
      <t>Trần Thi Thu Hà </t>
    </r>
    <r>
      <rPr>
        <b/>
        <sz val="8"/>
        <color rgb="FF00ADEF"/>
        <rFont val="Tahoma"/>
        <family val="2"/>
      </rPr>
      <t>[Kết quả]</t>
    </r>
  </si>
  <si>
    <t>23 phút 42 giây</t>
  </si>
  <si>
    <r>
      <t>Nguyễn Thị Thạch Thảo </t>
    </r>
    <r>
      <rPr>
        <b/>
        <sz val="8"/>
        <color rgb="FF00ADEF"/>
        <rFont val="Tahoma"/>
        <family val="2"/>
      </rPr>
      <t>[Kết quả]</t>
    </r>
  </si>
  <si>
    <t>27 phút 12 giây</t>
  </si>
  <si>
    <r>
      <t>Trương Khắc khải Hoàn </t>
    </r>
    <r>
      <rPr>
        <b/>
        <sz val="8"/>
        <color rgb="FF00ADEF"/>
        <rFont val="Tahoma"/>
        <family val="2"/>
      </rPr>
      <t>[Kết quả]</t>
    </r>
  </si>
  <si>
    <r>
      <t>Lê Thị Thùy Trang </t>
    </r>
    <r>
      <rPr>
        <b/>
        <sz val="8"/>
        <color rgb="FF00ADEF"/>
        <rFont val="Tahoma"/>
        <family val="2"/>
      </rPr>
      <t>[Kết quả]</t>
    </r>
  </si>
  <si>
    <r>
      <t>Nguyễn Ngọc Anh </t>
    </r>
    <r>
      <rPr>
        <b/>
        <sz val="8"/>
        <color rgb="FF00ADEF"/>
        <rFont val="Tahoma"/>
        <family val="2"/>
      </rPr>
      <t>[Kết quả]</t>
    </r>
  </si>
  <si>
    <t>26 phút 7 giây</t>
  </si>
  <si>
    <r>
      <t>Nguyễn Thùy Linh </t>
    </r>
    <r>
      <rPr>
        <b/>
        <sz val="8"/>
        <color rgb="FF00ADEF"/>
        <rFont val="Tahoma"/>
        <family val="2"/>
      </rPr>
      <t>[Kết quả]</t>
    </r>
  </si>
  <si>
    <t>29 phút 49 giây</t>
  </si>
  <si>
    <r>
      <t>Đậu Thị Thư Thảo </t>
    </r>
    <r>
      <rPr>
        <b/>
        <sz val="8"/>
        <color rgb="FF00ADEF"/>
        <rFont val="Tahoma"/>
        <family val="2"/>
      </rPr>
      <t>[Kết quả]</t>
    </r>
  </si>
  <si>
    <r>
      <t>Phan Nguyễn Ngọc Diệp </t>
    </r>
    <r>
      <rPr>
        <b/>
        <sz val="8"/>
        <color rgb="FF00ADEF"/>
        <rFont val="Tahoma"/>
        <family val="2"/>
      </rPr>
      <t>[Kết quả]</t>
    </r>
  </si>
  <si>
    <t>24 phút 39 giây</t>
  </si>
  <si>
    <r>
      <t>Lê Quyên </t>
    </r>
    <r>
      <rPr>
        <b/>
        <sz val="8"/>
        <color rgb="FF00ADEF"/>
        <rFont val="Tahoma"/>
        <family val="2"/>
      </rPr>
      <t>[Kết quả]</t>
    </r>
  </si>
  <si>
    <t>25 phút 33 giây</t>
  </si>
  <si>
    <r>
      <t>Vũ Thị Thanh Tâm </t>
    </r>
    <r>
      <rPr>
        <b/>
        <sz val="8"/>
        <color rgb="FF00ADEF"/>
        <rFont val="Tahoma"/>
        <family val="2"/>
      </rPr>
      <t>[Kết quả]</t>
    </r>
  </si>
  <si>
    <t>24 phút 4 giây</t>
  </si>
  <si>
    <r>
      <t>Hoàng Ngọc Nhất </t>
    </r>
    <r>
      <rPr>
        <b/>
        <sz val="8"/>
        <color rgb="FF00ADEF"/>
        <rFont val="Tahoma"/>
        <family val="2"/>
      </rPr>
      <t>[Kết quả]</t>
    </r>
  </si>
  <si>
    <r>
      <t>Hoàng Phúc Lâm </t>
    </r>
    <r>
      <rPr>
        <b/>
        <sz val="8"/>
        <color rgb="FF00ADEF"/>
        <rFont val="Tahoma"/>
        <family val="2"/>
      </rPr>
      <t>[Kết quả]</t>
    </r>
  </si>
  <si>
    <t>25 phút 41 giây</t>
  </si>
  <si>
    <r>
      <t>hoàng mạnh sáng </t>
    </r>
    <r>
      <rPr>
        <b/>
        <sz val="8"/>
        <color rgb="FF00ADEF"/>
        <rFont val="Tahoma"/>
        <family val="2"/>
      </rPr>
      <t>[Kết quả]</t>
    </r>
  </si>
  <si>
    <r>
      <t>hoàng phạm minh nhật </t>
    </r>
    <r>
      <rPr>
        <b/>
        <sz val="8"/>
        <color rgb="FF00ADEF"/>
        <rFont val="Tahoma"/>
        <family val="2"/>
      </rPr>
      <t>[Kết quả]</t>
    </r>
  </si>
  <si>
    <r>
      <t>hoàng phúc </t>
    </r>
    <r>
      <rPr>
        <b/>
        <sz val="8"/>
        <color rgb="FF00ADEF"/>
        <rFont val="Tahoma"/>
        <family val="2"/>
      </rPr>
      <t>[Kết quả]</t>
    </r>
  </si>
  <si>
    <r>
      <t>Nguyễn Dương Thanh Thảo </t>
    </r>
    <r>
      <rPr>
        <b/>
        <sz val="8"/>
        <color rgb="FF00ADEF"/>
        <rFont val="Tahoma"/>
        <family val="2"/>
      </rPr>
      <t>[Kết quả]</t>
    </r>
  </si>
  <si>
    <r>
      <t>TRƯƠNG QUỲNH NHƯ </t>
    </r>
    <r>
      <rPr>
        <b/>
        <sz val="8"/>
        <color rgb="FF00ADEF"/>
        <rFont val="Tahoma"/>
        <family val="2"/>
      </rPr>
      <t>[Kết quả]</t>
    </r>
  </si>
  <si>
    <r>
      <t>Nguyễn Trung Tiên </t>
    </r>
    <r>
      <rPr>
        <b/>
        <sz val="8"/>
        <color rgb="FF00ADEF"/>
        <rFont val="Tahoma"/>
        <family val="2"/>
      </rPr>
      <t>[Kết quả]</t>
    </r>
  </si>
  <si>
    <t>20 phút 34 giây</t>
  </si>
  <si>
    <r>
      <t>Đỗ Nguyễn Minh Thư </t>
    </r>
    <r>
      <rPr>
        <b/>
        <sz val="8"/>
        <color rgb="FF00ADEF"/>
        <rFont val="Tahoma"/>
        <family val="2"/>
      </rPr>
      <t>[Kết quả]</t>
    </r>
  </si>
  <si>
    <t>27 phút 58 giây</t>
  </si>
  <si>
    <r>
      <t>Van Cong Toan </t>
    </r>
    <r>
      <rPr>
        <b/>
        <sz val="8"/>
        <color rgb="FF00ADEF"/>
        <rFont val="Tahoma"/>
        <family val="2"/>
      </rPr>
      <t>[Kết quả]</t>
    </r>
  </si>
  <si>
    <r>
      <t>Nguyễn Văn Hải </t>
    </r>
    <r>
      <rPr>
        <b/>
        <sz val="8"/>
        <color rgb="FF00ADEF"/>
        <rFont val="Tahoma"/>
        <family val="2"/>
      </rPr>
      <t>[Kết quả]</t>
    </r>
  </si>
  <si>
    <r>
      <t>Đặng Thị Thanh Phương </t>
    </r>
    <r>
      <rPr>
        <b/>
        <sz val="8"/>
        <color rgb="FF00ADEF"/>
        <rFont val="Tahoma"/>
        <family val="2"/>
      </rPr>
      <t>[Kết quả]</t>
    </r>
  </si>
  <si>
    <t>21 phút 13 giây</t>
  </si>
  <si>
    <r>
      <t>đặng thị khánh linh </t>
    </r>
    <r>
      <rPr>
        <b/>
        <sz val="8"/>
        <color rgb="FF00ADEF"/>
        <rFont val="Tahoma"/>
        <family val="2"/>
      </rPr>
      <t>[Kết quả]</t>
    </r>
  </si>
  <si>
    <t>23 phút 59 giây</t>
  </si>
  <si>
    <r>
      <t>Nguyễn Đặng Phương Thảo</t>
    </r>
    <r>
      <rPr>
        <b/>
        <sz val="8"/>
        <color rgb="FF00ADEF"/>
        <rFont val="Tahoma"/>
        <family val="2"/>
      </rPr>
      <t>[Kết quả]</t>
    </r>
  </si>
  <si>
    <t>25 phút 27 giây</t>
  </si>
  <si>
    <r>
      <t>Nguyễn Thị Khánh Linh </t>
    </r>
    <r>
      <rPr>
        <b/>
        <sz val="8"/>
        <color rgb="FF00ADEF"/>
        <rFont val="Tahoma"/>
        <family val="2"/>
      </rPr>
      <t>[Kết quả]</t>
    </r>
  </si>
  <si>
    <t>21 phút 48 giây</t>
  </si>
  <si>
    <r>
      <t>Nguyễn Ngọc Phương Thảo </t>
    </r>
    <r>
      <rPr>
        <b/>
        <sz val="8"/>
        <color rgb="FF00ADEF"/>
        <rFont val="Tahoma"/>
        <family val="2"/>
      </rPr>
      <t>[Kết quả]</t>
    </r>
  </si>
  <si>
    <t>23 phút 11 giây</t>
  </si>
  <si>
    <r>
      <t>Đặng Hoàng Minh Đức </t>
    </r>
    <r>
      <rPr>
        <b/>
        <sz val="8"/>
        <color rgb="FF00ADEF"/>
        <rFont val="Tahoma"/>
        <family val="2"/>
      </rPr>
      <t>[Kết quả]</t>
    </r>
  </si>
  <si>
    <t>28 phút 41 giây</t>
  </si>
  <si>
    <r>
      <t>Lê Hoàng Anh </t>
    </r>
    <r>
      <rPr>
        <b/>
        <sz val="8"/>
        <color rgb="FF00ADEF"/>
        <rFont val="Tahoma"/>
        <family val="2"/>
      </rPr>
      <t>[Kết quả]</t>
    </r>
  </si>
  <si>
    <t>28 phút 47 giây</t>
  </si>
  <si>
    <r>
      <t>Lê Ngọc Gia Hân </t>
    </r>
    <r>
      <rPr>
        <b/>
        <sz val="8"/>
        <color rgb="FF00ADEF"/>
        <rFont val="Tahoma"/>
        <family val="2"/>
      </rPr>
      <t>[Kết quả]</t>
    </r>
  </si>
  <si>
    <r>
      <t>hồ văn giáp </t>
    </r>
    <r>
      <rPr>
        <b/>
        <sz val="8"/>
        <color rgb="FF00ADEF"/>
        <rFont val="Tahoma"/>
        <family val="2"/>
      </rPr>
      <t>[Kết quả]</t>
    </r>
  </si>
  <si>
    <r>
      <t>Phan Thị Thu Hằng </t>
    </r>
    <r>
      <rPr>
        <b/>
        <sz val="8"/>
        <color rgb="FF00ADEF"/>
        <rFont val="Tahoma"/>
        <family val="2"/>
      </rPr>
      <t>[Kết quả]</t>
    </r>
  </si>
  <si>
    <r>
      <t>Lê Thành Nam </t>
    </r>
    <r>
      <rPr>
        <b/>
        <sz val="8"/>
        <color rgb="FF00ADEF"/>
        <rFont val="Tahoma"/>
        <family val="2"/>
      </rPr>
      <t>[Kết quả]</t>
    </r>
  </si>
  <si>
    <t>22 phút 47 giây</t>
  </si>
  <si>
    <r>
      <t>Hoàng Phạm Trúc My </t>
    </r>
    <r>
      <rPr>
        <b/>
        <sz val="8"/>
        <color rgb="FF00ADEF"/>
        <rFont val="Tahoma"/>
        <family val="2"/>
      </rPr>
      <t>[Kết quả]</t>
    </r>
  </si>
  <si>
    <t>23 phút 27 giây</t>
  </si>
  <si>
    <r>
      <t>Nguyễn Lê Bảo Anh </t>
    </r>
    <r>
      <rPr>
        <b/>
        <sz val="8"/>
        <color rgb="FF00ADEF"/>
        <rFont val="Tahoma"/>
        <family val="2"/>
      </rPr>
      <t>[Kết quả]</t>
    </r>
  </si>
  <si>
    <t>29 phút 51 giây</t>
  </si>
  <si>
    <r>
      <t>Nguyễn Thị Thương </t>
    </r>
    <r>
      <rPr>
        <b/>
        <sz val="8"/>
        <color rgb="FF00ADEF"/>
        <rFont val="Tahoma"/>
        <family val="2"/>
      </rPr>
      <t>[Kết quả]</t>
    </r>
  </si>
  <si>
    <r>
      <t>duong ha tam </t>
    </r>
    <r>
      <rPr>
        <b/>
        <sz val="8"/>
        <color rgb="FF00ADEF"/>
        <rFont val="Tahoma"/>
        <family val="2"/>
      </rPr>
      <t>[Kết quả]</t>
    </r>
  </si>
  <si>
    <r>
      <t>Đỗ Trần Anh Khoa </t>
    </r>
    <r>
      <rPr>
        <b/>
        <sz val="8"/>
        <color rgb="FF00ADEF"/>
        <rFont val="Tahoma"/>
        <family val="2"/>
      </rPr>
      <t>[Kết quả]</t>
    </r>
  </si>
  <si>
    <t>22 phút 43 giây</t>
  </si>
  <si>
    <r>
      <t>Nguyễn Thị Thuỳ Dương </t>
    </r>
    <r>
      <rPr>
        <b/>
        <sz val="8"/>
        <color rgb="FF00ADEF"/>
        <rFont val="Tahoma"/>
        <family val="2"/>
      </rPr>
      <t>[Kết quả]</t>
    </r>
  </si>
  <si>
    <r>
      <t>Bùi Nguyễn Nhật Minh </t>
    </r>
    <r>
      <rPr>
        <b/>
        <sz val="8"/>
        <color rgb="FF00ADEF"/>
        <rFont val="Tahoma"/>
        <family val="2"/>
      </rPr>
      <t>[Kết quả]</t>
    </r>
  </si>
  <si>
    <t>25 phút 54 giây</t>
  </si>
  <si>
    <r>
      <t>phạm thị quỳnh như </t>
    </r>
    <r>
      <rPr>
        <b/>
        <sz val="8"/>
        <color rgb="FF00ADEF"/>
        <rFont val="Tahoma"/>
        <family val="2"/>
      </rPr>
      <t>[Kết quả]</t>
    </r>
  </si>
  <si>
    <t>27 phút 33 giây</t>
  </si>
  <si>
    <r>
      <t>Đặng Minh Quân </t>
    </r>
    <r>
      <rPr>
        <b/>
        <sz val="8"/>
        <color rgb="FF00ADEF"/>
        <rFont val="Tahoma"/>
        <family val="2"/>
      </rPr>
      <t>[Kết quả]</t>
    </r>
  </si>
  <si>
    <r>
      <t>Phan Hoài Thương </t>
    </r>
    <r>
      <rPr>
        <b/>
        <sz val="8"/>
        <color rgb="FF00ADEF"/>
        <rFont val="Tahoma"/>
        <family val="2"/>
      </rPr>
      <t>[Kết quả]</t>
    </r>
  </si>
  <si>
    <r>
      <t>To Trong Tuan </t>
    </r>
    <r>
      <rPr>
        <b/>
        <sz val="8"/>
        <color rgb="FF00ADEF"/>
        <rFont val="Tahoma"/>
        <family val="2"/>
      </rPr>
      <t>[Kết quả]</t>
    </r>
  </si>
  <si>
    <t>27 phút 23 giây</t>
  </si>
  <si>
    <r>
      <t>Huỳnh H' Mộng Mơ </t>
    </r>
    <r>
      <rPr>
        <b/>
        <sz val="8"/>
        <color rgb="FF00ADEF"/>
        <rFont val="Tahoma"/>
        <family val="2"/>
      </rPr>
      <t>[Kết quả]</t>
    </r>
  </si>
  <si>
    <r>
      <t>cao tiến phát </t>
    </r>
    <r>
      <rPr>
        <b/>
        <sz val="8"/>
        <color rgb="FF00ADEF"/>
        <rFont val="Tahoma"/>
        <family val="2"/>
      </rPr>
      <t>[Kết quả]</t>
    </r>
  </si>
  <si>
    <r>
      <t>Đỗ Nhật Hạ </t>
    </r>
    <r>
      <rPr>
        <b/>
        <sz val="8"/>
        <color rgb="FF00ADEF"/>
        <rFont val="Tahoma"/>
        <family val="2"/>
      </rPr>
      <t>[Kết quả]</t>
    </r>
  </si>
  <si>
    <r>
      <t>Nguyễn Bá Tuấn Anh </t>
    </r>
    <r>
      <rPr>
        <b/>
        <sz val="8"/>
        <color rgb="FF00ADEF"/>
        <rFont val="Tahoma"/>
        <family val="2"/>
      </rPr>
      <t>[Kết quả]</t>
    </r>
  </si>
  <si>
    <r>
      <t>Phạm Tuấn Anh </t>
    </r>
    <r>
      <rPr>
        <b/>
        <sz val="8"/>
        <color rgb="FF00ADEF"/>
        <rFont val="Tahoma"/>
        <family val="2"/>
      </rPr>
      <t>[Kết quả]</t>
    </r>
  </si>
  <si>
    <r>
      <t>Cao Quang Hai </t>
    </r>
    <r>
      <rPr>
        <b/>
        <sz val="8"/>
        <color rgb="FF00ADEF"/>
        <rFont val="Tahoma"/>
        <family val="2"/>
      </rPr>
      <t>[Kết quả]</t>
    </r>
  </si>
  <si>
    <r>
      <t>pham Thanh ngan </t>
    </r>
    <r>
      <rPr>
        <b/>
        <sz val="8"/>
        <color rgb="FF00ADEF"/>
        <rFont val="Tahoma"/>
        <family val="2"/>
      </rPr>
      <t>[Kết quả]</t>
    </r>
  </si>
  <si>
    <r>
      <t>Nguyễn Thị Tú Oanh </t>
    </r>
    <r>
      <rPr>
        <b/>
        <sz val="8"/>
        <color rgb="FF00ADEF"/>
        <rFont val="Tahoma"/>
        <family val="2"/>
      </rPr>
      <t>[Kết quả]</t>
    </r>
  </si>
  <si>
    <r>
      <t>Bui Nguyen Phuong Thuy </t>
    </r>
    <r>
      <rPr>
        <b/>
        <sz val="8"/>
        <color rgb="FF00ADEF"/>
        <rFont val="Tahoma"/>
        <family val="2"/>
      </rPr>
      <t>[Kết quả]</t>
    </r>
  </si>
  <si>
    <r>
      <t>Dương Yến Ngọc </t>
    </r>
    <r>
      <rPr>
        <b/>
        <sz val="8"/>
        <color rgb="FF00ADEF"/>
        <rFont val="Tahoma"/>
        <family val="2"/>
      </rPr>
      <t>[Kết quả]</t>
    </r>
  </si>
  <si>
    <r>
      <t>Bùi Lê Trà My </t>
    </r>
    <r>
      <rPr>
        <b/>
        <sz val="8"/>
        <color rgb="FF00ADEF"/>
        <rFont val="Tahoma"/>
        <family val="2"/>
      </rPr>
      <t>[Kết quả]</t>
    </r>
  </si>
  <si>
    <r>
      <t>Phạm Thị Nguyệt A </t>
    </r>
    <r>
      <rPr>
        <b/>
        <sz val="8"/>
        <color rgb="FF00ADEF"/>
        <rFont val="Tahoma"/>
        <family val="2"/>
      </rPr>
      <t>[Kết quả]</t>
    </r>
  </si>
  <si>
    <t>28 phút 39 giây</t>
  </si>
  <si>
    <r>
      <t>Quang Minh </t>
    </r>
    <r>
      <rPr>
        <b/>
        <sz val="8"/>
        <color rgb="FF00ADEF"/>
        <rFont val="Tahoma"/>
        <family val="2"/>
      </rPr>
      <t>[Kết quả]</t>
    </r>
  </si>
  <si>
    <r>
      <t>Trịnh Huyền Trâm </t>
    </r>
    <r>
      <rPr>
        <b/>
        <sz val="8"/>
        <color rgb="FF00ADEF"/>
        <rFont val="Tahoma"/>
        <family val="2"/>
      </rPr>
      <t>[Kết quả]</t>
    </r>
  </si>
  <si>
    <r>
      <t>VŨ NGỌC HÀ MY </t>
    </r>
    <r>
      <rPr>
        <b/>
        <sz val="8"/>
        <color rgb="FF00ADEF"/>
        <rFont val="Tahoma"/>
        <family val="2"/>
      </rPr>
      <t>[Kết quả]</t>
    </r>
  </si>
  <si>
    <r>
      <t>phạm thị quỳnh anh </t>
    </r>
    <r>
      <rPr>
        <b/>
        <sz val="8"/>
        <color rgb="FF00ADEF"/>
        <rFont val="Tahoma"/>
        <family val="2"/>
      </rPr>
      <t>[Kết quả]</t>
    </r>
  </si>
  <si>
    <t>26 phút 43 giây</t>
  </si>
  <si>
    <r>
      <t>Trần Thanh Thanh Hiền </t>
    </r>
    <r>
      <rPr>
        <b/>
        <sz val="8"/>
        <color rgb="FF00ADEF"/>
        <rFont val="Tahoma"/>
        <family val="2"/>
      </rPr>
      <t>[Kết quả]</t>
    </r>
  </si>
  <si>
    <r>
      <t>Lê Thị Thanh Huyền </t>
    </r>
    <r>
      <rPr>
        <b/>
        <sz val="8"/>
        <color rgb="FF00ADEF"/>
        <rFont val="Tahoma"/>
        <family val="2"/>
      </rPr>
      <t>[Kết quả]</t>
    </r>
  </si>
  <si>
    <r>
      <t>trần anh ngọc </t>
    </r>
    <r>
      <rPr>
        <b/>
        <sz val="8"/>
        <color rgb="FF00ADEF"/>
        <rFont val="Tahoma"/>
        <family val="2"/>
      </rPr>
      <t>[Kết quả]</t>
    </r>
  </si>
  <si>
    <r>
      <t>Phạm Trần Thanh Sang </t>
    </r>
    <r>
      <rPr>
        <b/>
        <sz val="8"/>
        <color rgb="FF00ADEF"/>
        <rFont val="Tahoma"/>
        <family val="2"/>
      </rPr>
      <t>[Kết quả]</t>
    </r>
  </si>
  <si>
    <r>
      <t>Đỗ Hoàng Thịnh </t>
    </r>
    <r>
      <rPr>
        <b/>
        <sz val="8"/>
        <color rgb="FF00ADEF"/>
        <rFont val="Tahoma"/>
        <family val="2"/>
      </rPr>
      <t>[Kết quả]</t>
    </r>
  </si>
  <si>
    <r>
      <t>Trần Quang Đạt </t>
    </r>
    <r>
      <rPr>
        <b/>
        <sz val="8"/>
        <color rgb="FF00ADEF"/>
        <rFont val="Tahoma"/>
        <family val="2"/>
      </rPr>
      <t>[Kết quả]</t>
    </r>
  </si>
  <si>
    <t>21 phút 19 giây</t>
  </si>
  <si>
    <r>
      <t>Pei Mỹ Kim </t>
    </r>
    <r>
      <rPr>
        <b/>
        <sz val="8"/>
        <color rgb="FF00ADEF"/>
        <rFont val="Tahoma"/>
        <family val="2"/>
      </rPr>
      <t>[Kết quả]</t>
    </r>
  </si>
  <si>
    <r>
      <t>Trịnh Đàm Đức Hoàng </t>
    </r>
    <r>
      <rPr>
        <b/>
        <sz val="8"/>
        <color rgb="FF00ADEF"/>
        <rFont val="Tahoma"/>
        <family val="2"/>
      </rPr>
      <t>[Kết quả]</t>
    </r>
  </si>
  <si>
    <t>27 phút 55 giây</t>
  </si>
  <si>
    <r>
      <t>Nguyễn Hoàng Minh Tuấn </t>
    </r>
    <r>
      <rPr>
        <b/>
        <sz val="8"/>
        <color rgb="FF00ADEF"/>
        <rFont val="Tahoma"/>
        <family val="2"/>
      </rPr>
      <t>[Kết quả]</t>
    </r>
  </si>
  <si>
    <r>
      <t>Nguyễn Hoàng Nguyên </t>
    </r>
    <r>
      <rPr>
        <b/>
        <sz val="8"/>
        <color rgb="FF00ADEF"/>
        <rFont val="Tahoma"/>
        <family val="2"/>
      </rPr>
      <t>[Kết quả]</t>
    </r>
  </si>
  <si>
    <r>
      <t>Nguyễn Thị Minh Tâm </t>
    </r>
    <r>
      <rPr>
        <b/>
        <sz val="8"/>
        <color rgb="FF00ADEF"/>
        <rFont val="Tahoma"/>
        <family val="2"/>
      </rPr>
      <t>[Kết quả]</t>
    </r>
  </si>
  <si>
    <r>
      <t>Nguyễn Viết Phi </t>
    </r>
    <r>
      <rPr>
        <b/>
        <sz val="8"/>
        <color rgb="FF00ADEF"/>
        <rFont val="Tahoma"/>
        <family val="2"/>
      </rPr>
      <t>[Kết quả]</t>
    </r>
  </si>
  <si>
    <r>
      <t>le thanh tri </t>
    </r>
    <r>
      <rPr>
        <b/>
        <sz val="8"/>
        <color rgb="FF00ADEF"/>
        <rFont val="Tahoma"/>
        <family val="2"/>
      </rPr>
      <t>[Kết quả]</t>
    </r>
  </si>
  <si>
    <r>
      <t>Nguyễn Thị Quỳnh Như </t>
    </r>
    <r>
      <rPr>
        <b/>
        <sz val="8"/>
        <color rgb="FF00ADEF"/>
        <rFont val="Tahoma"/>
        <family val="2"/>
      </rPr>
      <t>[Kết quả]</t>
    </r>
  </si>
  <si>
    <r>
      <t>Nguyển Ngọc Thiên Phúc </t>
    </r>
    <r>
      <rPr>
        <b/>
        <sz val="8"/>
        <color rgb="FF00ADEF"/>
        <rFont val="Tahoma"/>
        <family val="2"/>
      </rPr>
      <t>[Kết quả]</t>
    </r>
  </si>
  <si>
    <t>24 phút 37 giây</t>
  </si>
  <si>
    <r>
      <t>Lê Bùi Bảo Sơn </t>
    </r>
    <r>
      <rPr>
        <b/>
        <sz val="8"/>
        <color rgb="FF00ADEF"/>
        <rFont val="Tahoma"/>
        <family val="2"/>
      </rPr>
      <t>[Kết quả]</t>
    </r>
  </si>
  <si>
    <t>25 phút 34 giây</t>
  </si>
  <si>
    <r>
      <t>nguyễn hoang linh linh </t>
    </r>
    <r>
      <rPr>
        <b/>
        <sz val="8"/>
        <color rgb="FF00ADEF"/>
        <rFont val="Tahoma"/>
        <family val="2"/>
      </rPr>
      <t>[Kết quả]</t>
    </r>
  </si>
  <si>
    <r>
      <t>Nguyễn Phạm Tuấn Anh </t>
    </r>
    <r>
      <rPr>
        <b/>
        <sz val="8"/>
        <color rgb="FF00ADEF"/>
        <rFont val="Tahoma"/>
        <family val="2"/>
      </rPr>
      <t>[Kết quả]</t>
    </r>
  </si>
  <si>
    <r>
      <t>nguyễn sỹ quốc </t>
    </r>
    <r>
      <rPr>
        <b/>
        <sz val="8"/>
        <color rgb="FF00ADEF"/>
        <rFont val="Tahoma"/>
        <family val="2"/>
      </rPr>
      <t>[Kết quả]</t>
    </r>
  </si>
  <si>
    <r>
      <t>Nguyễn Thị Bảo Trang </t>
    </r>
    <r>
      <rPr>
        <b/>
        <sz val="8"/>
        <color rgb="FF00ADEF"/>
        <rFont val="Tahoma"/>
        <family val="2"/>
      </rPr>
      <t>[Kết quả]</t>
    </r>
  </si>
  <si>
    <r>
      <t>HOÀNG THỊ THANH THẢO </t>
    </r>
    <r>
      <rPr>
        <b/>
        <sz val="8"/>
        <color rgb="FF00ADEF"/>
        <rFont val="Tahoma"/>
        <family val="2"/>
      </rPr>
      <t>[Kết quả]</t>
    </r>
  </si>
  <si>
    <r>
      <t>Lê Hoàng Ngọc Anh </t>
    </r>
    <r>
      <rPr>
        <b/>
        <sz val="8"/>
        <color rgb="FF00ADEF"/>
        <rFont val="Tahoma"/>
        <family val="2"/>
      </rPr>
      <t>[Kết quả]</t>
    </r>
  </si>
  <si>
    <t>20 phút 54 giây</t>
  </si>
  <si>
    <r>
      <t>Nguyễn Hồ Phương Trinh </t>
    </r>
    <r>
      <rPr>
        <b/>
        <sz val="8"/>
        <color rgb="FF00ADEF"/>
        <rFont val="Tahoma"/>
        <family val="2"/>
      </rPr>
      <t>[Kết quả]</t>
    </r>
  </si>
  <si>
    <t>23 phút 29 giây</t>
  </si>
  <si>
    <r>
      <t>Nguyễn Hoàng Anh tuan </t>
    </r>
    <r>
      <rPr>
        <b/>
        <sz val="8"/>
        <color rgb="FF00ADEF"/>
        <rFont val="Tahoma"/>
        <family val="2"/>
      </rPr>
      <t>[Kết quả]</t>
    </r>
  </si>
  <si>
    <r>
      <t>Đàothảo nhi </t>
    </r>
    <r>
      <rPr>
        <b/>
        <sz val="8"/>
        <color rgb="FF00ADEF"/>
        <rFont val="Tahoma"/>
        <family val="2"/>
      </rPr>
      <t>[Kết quả]</t>
    </r>
  </si>
  <si>
    <r>
      <t>Nguyễn Quang Tùng </t>
    </r>
    <r>
      <rPr>
        <b/>
        <sz val="8"/>
        <color rgb="FF00ADEF"/>
        <rFont val="Tahoma"/>
        <family val="2"/>
      </rPr>
      <t>[Kết quả]</t>
    </r>
  </si>
  <si>
    <t>28 phút 20 giây</t>
  </si>
  <si>
    <r>
      <t>lê quốc hiệp </t>
    </r>
    <r>
      <rPr>
        <b/>
        <sz val="8"/>
        <color rgb="FF00ADEF"/>
        <rFont val="Tahoma"/>
        <family val="2"/>
      </rPr>
      <t>[Kết quả]</t>
    </r>
  </si>
  <si>
    <t>26 phút 4 giây</t>
  </si>
  <si>
    <r>
      <t>LÊ VU THANH TRUC </t>
    </r>
    <r>
      <rPr>
        <b/>
        <sz val="8"/>
        <color rgb="FF00ADEF"/>
        <rFont val="Tahoma"/>
        <family val="2"/>
      </rPr>
      <t>[Kết quả]</t>
    </r>
  </si>
  <si>
    <r>
      <t>Trần Thanh Bình </t>
    </r>
    <r>
      <rPr>
        <b/>
        <sz val="8"/>
        <color rgb="FF00ADEF"/>
        <rFont val="Tahoma"/>
        <family val="2"/>
      </rPr>
      <t>[Kết quả]</t>
    </r>
  </si>
  <si>
    <r>
      <t>huỳnh phạm bảo trâm </t>
    </r>
    <r>
      <rPr>
        <b/>
        <sz val="8"/>
        <color rgb="FF00ADEF"/>
        <rFont val="Tahoma"/>
        <family val="2"/>
      </rPr>
      <t>[Kết quả]</t>
    </r>
  </si>
  <si>
    <t>29 phút 56 giây</t>
  </si>
  <si>
    <r>
      <t>Bùi Văn Hoàng Nam </t>
    </r>
    <r>
      <rPr>
        <b/>
        <sz val="8"/>
        <color rgb="FF00ADEF"/>
        <rFont val="Tahoma"/>
        <family val="2"/>
      </rPr>
      <t>[Kết quả]</t>
    </r>
  </si>
  <si>
    <r>
      <t>Nguyễn Thị Ngọc Diễm </t>
    </r>
    <r>
      <rPr>
        <b/>
        <sz val="8"/>
        <color rgb="FF00ADEF"/>
        <rFont val="Tahoma"/>
        <family val="2"/>
      </rPr>
      <t>[Kết quả]</t>
    </r>
  </si>
  <si>
    <r>
      <t>Trần Thị Thu Thủy </t>
    </r>
    <r>
      <rPr>
        <b/>
        <sz val="8"/>
        <color rgb="FF00ADEF"/>
        <rFont val="Tahoma"/>
        <family val="2"/>
      </rPr>
      <t>[Kết quả]</t>
    </r>
  </si>
  <si>
    <r>
      <t>phạm thị hoài linh </t>
    </r>
    <r>
      <rPr>
        <b/>
        <sz val="8"/>
        <color rgb="FF00ADEF"/>
        <rFont val="Tahoma"/>
        <family val="2"/>
      </rPr>
      <t>[Kết quả]</t>
    </r>
  </si>
  <si>
    <t>21 phút 50 giây</t>
  </si>
  <si>
    <t>27 phút 18 giây</t>
  </si>
  <si>
    <r>
      <t>tran vu hung viet </t>
    </r>
    <r>
      <rPr>
        <b/>
        <sz val="8"/>
        <color rgb="FF00ADEF"/>
        <rFont val="Tahoma"/>
        <family val="2"/>
      </rPr>
      <t>[Kết quả]</t>
    </r>
  </si>
  <si>
    <r>
      <t>Nguyễn Thanh Hoàng </t>
    </r>
    <r>
      <rPr>
        <b/>
        <sz val="8"/>
        <color rgb="FF00ADEF"/>
        <rFont val="Tahoma"/>
        <family val="2"/>
      </rPr>
      <t>[Kết quả]</t>
    </r>
  </si>
  <si>
    <r>
      <t>pham le hai nguyen </t>
    </r>
    <r>
      <rPr>
        <b/>
        <sz val="8"/>
        <color rgb="FF00ADEF"/>
        <rFont val="Tahoma"/>
        <family val="2"/>
      </rPr>
      <t>[Kết quả]</t>
    </r>
  </si>
  <si>
    <r>
      <t>Đặng khánh linh </t>
    </r>
    <r>
      <rPr>
        <b/>
        <sz val="8"/>
        <color rgb="FF00ADEF"/>
        <rFont val="Tahoma"/>
        <family val="2"/>
      </rPr>
      <t>[Kết quả]</t>
    </r>
  </si>
  <si>
    <r>
      <t>Văn Thị Thu Hà </t>
    </r>
    <r>
      <rPr>
        <b/>
        <sz val="8"/>
        <color rgb="FF00ADEF"/>
        <rFont val="Tahoma"/>
        <family val="2"/>
      </rPr>
      <t>[Kết quả]</t>
    </r>
  </si>
  <si>
    <r>
      <t>Trần Thị Phương Thảo </t>
    </r>
    <r>
      <rPr>
        <b/>
        <sz val="8"/>
        <color rgb="FF00ADEF"/>
        <rFont val="Tahoma"/>
        <family val="2"/>
      </rPr>
      <t>[Kết quả]</t>
    </r>
  </si>
  <si>
    <r>
      <t>Đặng Văn Trinh </t>
    </r>
    <r>
      <rPr>
        <b/>
        <sz val="8"/>
        <color rgb="FF00ADEF"/>
        <rFont val="Tahoma"/>
        <family val="2"/>
      </rPr>
      <t>[Kết quả]</t>
    </r>
  </si>
  <si>
    <t>25 phút 52 giây</t>
  </si>
  <si>
    <r>
      <t>Nguyễn Thị Quỳnh Khuê </t>
    </r>
    <r>
      <rPr>
        <b/>
        <sz val="8"/>
        <color rgb="FF00ADEF"/>
        <rFont val="Tahoma"/>
        <family val="2"/>
      </rPr>
      <t>[Kết quả]</t>
    </r>
  </si>
  <si>
    <r>
      <t>Nguyễn Thị Ngọc Yến </t>
    </r>
    <r>
      <rPr>
        <b/>
        <sz val="8"/>
        <color rgb="FF00ADEF"/>
        <rFont val="Tahoma"/>
        <family val="2"/>
      </rPr>
      <t>[Kết quả]</t>
    </r>
  </si>
  <si>
    <r>
      <t>Phạm Thị Thu Thảo </t>
    </r>
    <r>
      <rPr>
        <b/>
        <sz val="8"/>
        <color rgb="FF00ADEF"/>
        <rFont val="Tahoma"/>
        <family val="2"/>
      </rPr>
      <t>[Kết quả]</t>
    </r>
  </si>
  <si>
    <r>
      <t>Võ Duy Phát </t>
    </r>
    <r>
      <rPr>
        <b/>
        <sz val="8"/>
        <color rgb="FF00ADEF"/>
        <rFont val="Tahoma"/>
        <family val="2"/>
      </rPr>
      <t>[Kết quả]</t>
    </r>
  </si>
  <si>
    <r>
      <t>Nguyễn Đức Hậu </t>
    </r>
    <r>
      <rPr>
        <b/>
        <sz val="8"/>
        <color rgb="FF00ADEF"/>
        <rFont val="Tahoma"/>
        <family val="2"/>
      </rPr>
      <t>[Kết quả]</t>
    </r>
  </si>
  <si>
    <r>
      <t>Trần Thảo Vy </t>
    </r>
    <r>
      <rPr>
        <b/>
        <sz val="8"/>
        <color rgb="FF00ADEF"/>
        <rFont val="Tahoma"/>
        <family val="2"/>
      </rPr>
      <t>[Kết quả]</t>
    </r>
  </si>
  <si>
    <r>
      <t>Phan Nguyễn Duy Linh </t>
    </r>
    <r>
      <rPr>
        <b/>
        <sz val="8"/>
        <color rgb="FF00ADEF"/>
        <rFont val="Tahoma"/>
        <family val="2"/>
      </rPr>
      <t>[Kết quả]</t>
    </r>
  </si>
  <si>
    <t>21 phút 8 giây</t>
  </si>
  <si>
    <r>
      <t>tran thi yen thien </t>
    </r>
    <r>
      <rPr>
        <b/>
        <sz val="8"/>
        <color rgb="FF00ADEF"/>
        <rFont val="Tahoma"/>
        <family val="2"/>
      </rPr>
      <t>[Kết quả]</t>
    </r>
  </si>
  <si>
    <r>
      <t>Nguyễn Thu Phương </t>
    </r>
    <r>
      <rPr>
        <b/>
        <sz val="8"/>
        <color rgb="FF00ADEF"/>
        <rFont val="Tahoma"/>
        <family val="2"/>
      </rPr>
      <t>[Kết quả]</t>
    </r>
  </si>
  <si>
    <r>
      <t>Chúc Bá Bảo </t>
    </r>
    <r>
      <rPr>
        <b/>
        <sz val="8"/>
        <color rgb="FF00ADEF"/>
        <rFont val="Tahoma"/>
        <family val="2"/>
      </rPr>
      <t>[Kết quả]</t>
    </r>
  </si>
  <si>
    <r>
      <t>Phan Hoàng Vũ </t>
    </r>
    <r>
      <rPr>
        <b/>
        <sz val="8"/>
        <color rgb="FF00ADEF"/>
        <rFont val="Tahoma"/>
        <family val="2"/>
      </rPr>
      <t>[Kết quả]</t>
    </r>
  </si>
  <si>
    <r>
      <t>Lê Thị Kim Chi </t>
    </r>
    <r>
      <rPr>
        <b/>
        <sz val="8"/>
        <color rgb="FF00ADEF"/>
        <rFont val="Tahoma"/>
        <family val="2"/>
      </rPr>
      <t>[Kết quả]</t>
    </r>
  </si>
  <si>
    <r>
      <t>Nguyễn Trần Lan Anh </t>
    </r>
    <r>
      <rPr>
        <b/>
        <sz val="8"/>
        <color rgb="FF00ADEF"/>
        <rFont val="Tahoma"/>
        <family val="2"/>
      </rPr>
      <t>[Kết quả]</t>
    </r>
  </si>
  <si>
    <r>
      <t>VO HOAI NAM </t>
    </r>
    <r>
      <rPr>
        <b/>
        <sz val="8"/>
        <color rgb="FF00ADEF"/>
        <rFont val="Tahoma"/>
        <family val="2"/>
      </rPr>
      <t>[Kết quả]</t>
    </r>
  </si>
  <si>
    <t>8 phút 33 giây</t>
  </si>
  <si>
    <r>
      <t>Phạm Quốc Quyền </t>
    </r>
    <r>
      <rPr>
        <b/>
        <sz val="8"/>
        <color rgb="FF00ADEF"/>
        <rFont val="Tahoma"/>
        <family val="2"/>
      </rPr>
      <t>[Kết quả]</t>
    </r>
  </si>
  <si>
    <t>Trường THCS Nguyễn Du</t>
  </si>
  <si>
    <r>
      <t>Phan Thị Bình Minh </t>
    </r>
    <r>
      <rPr>
        <b/>
        <sz val="8"/>
        <color rgb="FF00ADEF"/>
        <rFont val="Tahoma"/>
        <family val="2"/>
      </rPr>
      <t>[Kết quả]</t>
    </r>
  </si>
  <si>
    <t>26 phút 14 giây</t>
  </si>
  <si>
    <t>Trường THCS Nguyễn Tất Thành</t>
  </si>
  <si>
    <r>
      <t>Đặng Khiết Như </t>
    </r>
    <r>
      <rPr>
        <b/>
        <sz val="8"/>
        <color rgb="FF00ADEF"/>
        <rFont val="Tahoma"/>
        <family val="2"/>
      </rPr>
      <t>[Kết quả]</t>
    </r>
  </si>
  <si>
    <t>25 phút 57 giây</t>
  </si>
  <si>
    <r>
      <t>Nguyễn Vương Kiệt </t>
    </r>
    <r>
      <rPr>
        <b/>
        <sz val="8"/>
        <color rgb="FF00ADEF"/>
        <rFont val="Tahoma"/>
        <family val="2"/>
      </rPr>
      <t>[Kết quả]</t>
    </r>
  </si>
  <si>
    <t>Trường THCS Chu Văn An</t>
  </si>
  <si>
    <r>
      <t>Nguyễn Ngọc Linh </t>
    </r>
    <r>
      <rPr>
        <b/>
        <sz val="8"/>
        <color rgb="FF00ADEF"/>
        <rFont val="Tahoma"/>
        <family val="2"/>
      </rPr>
      <t>[Kết quả]</t>
    </r>
  </si>
  <si>
    <t>28 phút 50 giây</t>
  </si>
  <si>
    <t>Trường THCS Phạm Văn Đồng</t>
  </si>
  <si>
    <r>
      <t>Nguyễn Anh Khôi </t>
    </r>
    <r>
      <rPr>
        <b/>
        <sz val="8"/>
        <color rgb="FF00ADEF"/>
        <rFont val="Tahoma"/>
        <family val="2"/>
      </rPr>
      <t>[Kết quả]</t>
    </r>
  </si>
  <si>
    <t>Trường THCS Nguyễn Bỉnh Khiêm</t>
  </si>
  <si>
    <r>
      <t>Ngô Nguyễn Minh Thành </t>
    </r>
    <r>
      <rPr>
        <b/>
        <sz val="8"/>
        <color rgb="FF00ADEF"/>
        <rFont val="Tahoma"/>
        <family val="2"/>
      </rPr>
      <t>[Kết quả]</t>
    </r>
  </si>
  <si>
    <t>25 phút 16 giây</t>
  </si>
  <si>
    <r>
      <t>Bùi Thị Ngọc NHi </t>
    </r>
    <r>
      <rPr>
        <b/>
        <sz val="8"/>
        <color rgb="FF00ADEF"/>
        <rFont val="Tahoma"/>
        <family val="2"/>
      </rPr>
      <t>[Kết quả]</t>
    </r>
  </si>
  <si>
    <t>27 phút 20 giây</t>
  </si>
  <si>
    <r>
      <t>Huỳnh Tấn Anh Khoa </t>
    </r>
    <r>
      <rPr>
        <b/>
        <sz val="8"/>
        <color rgb="FF00ADEF"/>
        <rFont val="Tahoma"/>
        <family val="2"/>
      </rPr>
      <t>[Kết quả]</t>
    </r>
  </si>
  <si>
    <r>
      <t>Nguyễn Huy Phước </t>
    </r>
    <r>
      <rPr>
        <b/>
        <sz val="8"/>
        <color rgb="FF00ADEF"/>
        <rFont val="Tahoma"/>
        <family val="2"/>
      </rPr>
      <t>[Kết quả]</t>
    </r>
  </si>
  <si>
    <t>27 phút 5 giây</t>
  </si>
  <si>
    <r>
      <t>Nguyễn Thị Ngọc Minh </t>
    </r>
    <r>
      <rPr>
        <b/>
        <sz val="8"/>
        <color rgb="FF00ADEF"/>
        <rFont val="Tahoma"/>
        <family val="2"/>
      </rPr>
      <t>[Kết quả]</t>
    </r>
  </si>
  <si>
    <t>26 phút 1 giây</t>
  </si>
  <si>
    <r>
      <t>Nguyễn Phương Thảo </t>
    </r>
    <r>
      <rPr>
        <b/>
        <sz val="8"/>
        <color rgb="FF00ADEF"/>
        <rFont val="Tahoma"/>
        <family val="2"/>
      </rPr>
      <t>[Kết quả]</t>
    </r>
  </si>
  <si>
    <t>Trường THCS Trần Phú</t>
  </si>
  <si>
    <r>
      <t>Hoàng Ngọc Anh Nguyên </t>
    </r>
    <r>
      <rPr>
        <b/>
        <sz val="8"/>
        <color rgb="FF00ADEF"/>
        <rFont val="Tahoma"/>
        <family val="2"/>
      </rPr>
      <t>[Kết quả]</t>
    </r>
  </si>
  <si>
    <t>29 phút 44 giây</t>
  </si>
  <si>
    <r>
      <t>Phan Hải Vi </t>
    </r>
    <r>
      <rPr>
        <b/>
        <sz val="8"/>
        <color rgb="FF00ADEF"/>
        <rFont val="Tahoma"/>
        <family val="2"/>
      </rPr>
      <t>[Kết quả]</t>
    </r>
  </si>
  <si>
    <t>23 phút 25 giây</t>
  </si>
  <si>
    <t>Trường THCS Đăk Mâm</t>
  </si>
  <si>
    <r>
      <t>Ngô Đức Anh </t>
    </r>
    <r>
      <rPr>
        <b/>
        <sz val="8"/>
        <color rgb="FF00ADEF"/>
        <rFont val="Tahoma"/>
        <family val="2"/>
      </rPr>
      <t>[Kết quả]</t>
    </r>
  </si>
  <si>
    <t>26 phút 29 giây</t>
  </si>
  <si>
    <r>
      <t>Vũ Thị Diễm Quỳnh </t>
    </r>
    <r>
      <rPr>
        <b/>
        <sz val="8"/>
        <color rgb="FF00ADEF"/>
        <rFont val="Tahoma"/>
        <family val="2"/>
      </rPr>
      <t>[Kết quả]</t>
    </r>
  </si>
  <si>
    <t>28 phút 4 giây</t>
  </si>
  <si>
    <r>
      <t>Trần Thị Lan Anh </t>
    </r>
    <r>
      <rPr>
        <b/>
        <sz val="8"/>
        <color rgb="FF00ADEF"/>
        <rFont val="Tahoma"/>
        <family val="2"/>
      </rPr>
      <t>[Kết quả]</t>
    </r>
  </si>
  <si>
    <r>
      <t>Nguyễn Hoàng Anh </t>
    </r>
    <r>
      <rPr>
        <b/>
        <sz val="8"/>
        <color rgb="FF00ADEF"/>
        <rFont val="Tahoma"/>
        <family val="2"/>
      </rPr>
      <t>[Kết quả]</t>
    </r>
  </si>
  <si>
    <t>27 phút 19 giây</t>
  </si>
  <si>
    <r>
      <t>Nguyễn Thị Thúy An </t>
    </r>
    <r>
      <rPr>
        <b/>
        <sz val="8"/>
        <color rgb="FF00ADEF"/>
        <rFont val="Tahoma"/>
        <family val="2"/>
      </rPr>
      <t>[Kết quả]</t>
    </r>
  </si>
  <si>
    <t>27 phút 21 giây</t>
  </si>
  <si>
    <t>Trường THCS Phan Đình Phùng</t>
  </si>
  <si>
    <r>
      <t>Vũ Phương Uyên </t>
    </r>
    <r>
      <rPr>
        <b/>
        <sz val="8"/>
        <color rgb="FF00ADEF"/>
        <rFont val="Tahoma"/>
        <family val="2"/>
      </rPr>
      <t>[Kết quả]</t>
    </r>
  </si>
  <si>
    <t>29 phút 2 giây</t>
  </si>
  <si>
    <r>
      <t>Nguyen Van Hoang Long </t>
    </r>
    <r>
      <rPr>
        <b/>
        <sz val="8"/>
        <color rgb="FF00ADEF"/>
        <rFont val="Tahoma"/>
        <family val="2"/>
      </rPr>
      <t>[Kết quả]</t>
    </r>
  </si>
  <si>
    <t>Trường THCS Trần Quốc Toản</t>
  </si>
  <si>
    <r>
      <t>Nguyễn Phan Ngọc Uyên </t>
    </r>
    <r>
      <rPr>
        <b/>
        <sz val="8"/>
        <color rgb="FF00ADEF"/>
        <rFont val="Tahoma"/>
        <family val="2"/>
      </rPr>
      <t>[Kết quả]</t>
    </r>
  </si>
  <si>
    <t>23 phút 47 giây</t>
  </si>
  <si>
    <r>
      <t>Lại Bích Phượng </t>
    </r>
    <r>
      <rPr>
        <b/>
        <sz val="8"/>
        <color rgb="FF00ADEF"/>
        <rFont val="Tahoma"/>
        <family val="2"/>
      </rPr>
      <t>[Kết quả]</t>
    </r>
  </si>
  <si>
    <t>27 phút 36 giây</t>
  </si>
  <si>
    <r>
      <t>Nguyễn Xuân Tiến Dũng </t>
    </r>
    <r>
      <rPr>
        <b/>
        <sz val="8"/>
        <color rgb="FF00ADEF"/>
        <rFont val="Tahoma"/>
        <family val="2"/>
      </rPr>
      <t>[Kết quả]</t>
    </r>
  </si>
  <si>
    <r>
      <t>Lê Thị Bảo Trang </t>
    </r>
    <r>
      <rPr>
        <b/>
        <sz val="8"/>
        <color rgb="FF00ADEF"/>
        <rFont val="Tahoma"/>
        <family val="2"/>
      </rPr>
      <t>[Kết quả]</t>
    </r>
  </si>
  <si>
    <r>
      <t>Trần Minh Thư </t>
    </r>
    <r>
      <rPr>
        <b/>
        <sz val="8"/>
        <color rgb="FF00ADEF"/>
        <rFont val="Tahoma"/>
        <family val="2"/>
      </rPr>
      <t>[Kết quả]</t>
    </r>
  </si>
  <si>
    <t>26 phút 35 giây</t>
  </si>
  <si>
    <r>
      <t>Nguyễn Ngọc Bảo Linh </t>
    </r>
    <r>
      <rPr>
        <b/>
        <sz val="8"/>
        <color rgb="FF00ADEF"/>
        <rFont val="Tahoma"/>
        <family val="2"/>
      </rPr>
      <t>[Kết quả]</t>
    </r>
  </si>
  <si>
    <r>
      <t>Nguyễn Thúy Hiền </t>
    </r>
    <r>
      <rPr>
        <b/>
        <sz val="8"/>
        <color rgb="FF00ADEF"/>
        <rFont val="Tahoma"/>
        <family val="2"/>
      </rPr>
      <t>[Kết quả]</t>
    </r>
  </si>
  <si>
    <t>28 phút 52 giây</t>
  </si>
  <si>
    <r>
      <t>Nguyễn Lê Ngọc Bích </t>
    </r>
    <r>
      <rPr>
        <b/>
        <sz val="8"/>
        <color rgb="FF00ADEF"/>
        <rFont val="Tahoma"/>
        <family val="2"/>
      </rPr>
      <t>[Kết quả]</t>
    </r>
  </si>
  <si>
    <r>
      <t>Hoàng Thiên Thư </t>
    </r>
    <r>
      <rPr>
        <b/>
        <sz val="8"/>
        <color rgb="FF00ADEF"/>
        <rFont val="Tahoma"/>
        <family val="2"/>
      </rPr>
      <t>[Kết quả]</t>
    </r>
  </si>
  <si>
    <r>
      <t>Trần Phương Mai </t>
    </r>
    <r>
      <rPr>
        <b/>
        <sz val="8"/>
        <color rgb="FF00ADEF"/>
        <rFont val="Tahoma"/>
        <family val="2"/>
      </rPr>
      <t>[Kết quả]</t>
    </r>
  </si>
  <si>
    <t>Trường THCS Đăk Buk So</t>
  </si>
  <si>
    <r>
      <t>Nguyễn Thị Thanh Thủy </t>
    </r>
    <r>
      <rPr>
        <b/>
        <sz val="8"/>
        <color rgb="FF00ADEF"/>
        <rFont val="Tahoma"/>
        <family val="2"/>
      </rPr>
      <t>[Kết quả]</t>
    </r>
  </si>
  <si>
    <t>Trường THCS Nguyễn Công Trứ</t>
  </si>
  <si>
    <r>
      <t>Lê Thị Thu Trang </t>
    </r>
    <r>
      <rPr>
        <b/>
        <sz val="8"/>
        <color rgb="FF00ADEF"/>
        <rFont val="Tahoma"/>
        <family val="2"/>
      </rPr>
      <t>[Kết quả]</t>
    </r>
  </si>
  <si>
    <r>
      <t>Nguyễn Thủy Tiên </t>
    </r>
    <r>
      <rPr>
        <b/>
        <sz val="8"/>
        <color rgb="FF00ADEF"/>
        <rFont val="Tahoma"/>
        <family val="2"/>
      </rPr>
      <t>[Kết quả]</t>
    </r>
  </si>
  <si>
    <r>
      <t>Nguyễn Trung Kiên </t>
    </r>
    <r>
      <rPr>
        <b/>
        <sz val="8"/>
        <color rgb="FF00ADEF"/>
        <rFont val="Tahoma"/>
        <family val="2"/>
      </rPr>
      <t>[Kết quả]</t>
    </r>
  </si>
  <si>
    <t>28 phút 30 giây</t>
  </si>
  <si>
    <r>
      <t>Nguyễn Ngọc Hương Trầm </t>
    </r>
    <r>
      <rPr>
        <b/>
        <sz val="8"/>
        <color rgb="FF00ADEF"/>
        <rFont val="Tahoma"/>
        <family val="2"/>
      </rPr>
      <t>[Kết quả]</t>
    </r>
  </si>
  <si>
    <t>Trường THCS Phan Chu Trinh</t>
  </si>
  <si>
    <r>
      <t>Lê Minh Nguyệt </t>
    </r>
    <r>
      <rPr>
        <b/>
        <sz val="8"/>
        <color rgb="FF00ADEF"/>
        <rFont val="Tahoma"/>
        <family val="2"/>
      </rPr>
      <t>[Kết quả]</t>
    </r>
  </si>
  <si>
    <t>28 phút 46 giây</t>
  </si>
  <si>
    <r>
      <t>Hồ Sỹ Đăng </t>
    </r>
    <r>
      <rPr>
        <b/>
        <sz val="8"/>
        <color rgb="FF00ADEF"/>
        <rFont val="Tahoma"/>
        <family val="2"/>
      </rPr>
      <t>[Kết quả]</t>
    </r>
  </si>
  <si>
    <t>Trường THCS Nguyễn Văn Linh</t>
  </si>
  <si>
    <r>
      <t>Nguyễn Lê Cẩm Ly </t>
    </r>
    <r>
      <rPr>
        <b/>
        <sz val="8"/>
        <color rgb="FF00ADEF"/>
        <rFont val="Tahoma"/>
        <family val="2"/>
      </rPr>
      <t>[Kết quả]</t>
    </r>
  </si>
  <si>
    <t>Trường THCS Nguyễn Trãi</t>
  </si>
  <si>
    <r>
      <t>Đinh Thị Hà Vy </t>
    </r>
    <r>
      <rPr>
        <b/>
        <sz val="8"/>
        <color rgb="FF00ADEF"/>
        <rFont val="Tahoma"/>
        <family val="2"/>
      </rPr>
      <t>[Kết quả]</t>
    </r>
  </si>
  <si>
    <t>28 phút 45 giây</t>
  </si>
  <si>
    <r>
      <t>Huỳnh Anh Kiệt </t>
    </r>
    <r>
      <rPr>
        <b/>
        <sz val="8"/>
        <color rgb="FF00ADEF"/>
        <rFont val="Tahoma"/>
        <family val="2"/>
      </rPr>
      <t>[Kết quả]</t>
    </r>
  </si>
  <si>
    <r>
      <t>Trần Đình Đàn </t>
    </r>
    <r>
      <rPr>
        <b/>
        <sz val="8"/>
        <color rgb="FF00ADEF"/>
        <rFont val="Tahoma"/>
        <family val="2"/>
      </rPr>
      <t>[Kết quả]</t>
    </r>
  </si>
  <si>
    <r>
      <t>Hoàng Nguyễn Hoài Thương</t>
    </r>
    <r>
      <rPr>
        <b/>
        <sz val="8"/>
        <color rgb="FF00ADEF"/>
        <rFont val="Tahoma"/>
        <family val="2"/>
      </rPr>
      <t>[Kết quả]</t>
    </r>
  </si>
  <si>
    <r>
      <t>Hồ Thị Hồng Ngân </t>
    </r>
    <r>
      <rPr>
        <b/>
        <sz val="8"/>
        <color rgb="FF00ADEF"/>
        <rFont val="Tahoma"/>
        <family val="2"/>
      </rPr>
      <t>[Kết quả]</t>
    </r>
  </si>
  <si>
    <t>Trường THCS Nguyễn Chí Thanh</t>
  </si>
  <si>
    <r>
      <t>Hoàng Thị Mai Loan </t>
    </r>
    <r>
      <rPr>
        <b/>
        <sz val="8"/>
        <color rgb="FF00ADEF"/>
        <rFont val="Tahoma"/>
        <family val="2"/>
      </rPr>
      <t>[Kết quả]</t>
    </r>
  </si>
  <si>
    <r>
      <t>Lê Thanh Lâm </t>
    </r>
    <r>
      <rPr>
        <b/>
        <sz val="8"/>
        <color rgb="FF00ADEF"/>
        <rFont val="Tahoma"/>
        <family val="2"/>
      </rPr>
      <t>[Kết quả]</t>
    </r>
  </si>
  <si>
    <r>
      <t>Đặng Anh Trung Kiên </t>
    </r>
    <r>
      <rPr>
        <b/>
        <sz val="8"/>
        <color rgb="FF00ADEF"/>
        <rFont val="Tahoma"/>
        <family val="2"/>
      </rPr>
      <t>[Kết quả]</t>
    </r>
  </si>
  <si>
    <r>
      <t>Huỳnh Lê Cao Phú </t>
    </r>
    <r>
      <rPr>
        <b/>
        <sz val="8"/>
        <color rgb="FF00ADEF"/>
        <rFont val="Tahoma"/>
        <family val="2"/>
      </rPr>
      <t>[Kết quả]</t>
    </r>
  </si>
  <si>
    <r>
      <t>Tran Thi Hoai Thuong </t>
    </r>
    <r>
      <rPr>
        <b/>
        <sz val="8"/>
        <color rgb="FF00ADEF"/>
        <rFont val="Tahoma"/>
        <family val="2"/>
      </rPr>
      <t>[Kết quả]</t>
    </r>
  </si>
  <si>
    <t>26 phút 41 giây</t>
  </si>
  <si>
    <r>
      <t>Đỗ Phạm Yến Nhi </t>
    </r>
    <r>
      <rPr>
        <b/>
        <sz val="8"/>
        <color rgb="FF00ADEF"/>
        <rFont val="Tahoma"/>
        <family val="2"/>
      </rPr>
      <t>[Kết quả]</t>
    </r>
  </si>
  <si>
    <r>
      <t>Nguyễn Phạm Hà Khanh </t>
    </r>
    <r>
      <rPr>
        <b/>
        <sz val="8"/>
        <color rgb="FF00ADEF"/>
        <rFont val="Tahoma"/>
        <family val="2"/>
      </rPr>
      <t>[Kết quả]</t>
    </r>
  </si>
  <si>
    <r>
      <t>Phạm Khánh Trân </t>
    </r>
    <r>
      <rPr>
        <b/>
        <sz val="8"/>
        <color rgb="FF00ADEF"/>
        <rFont val="Tahoma"/>
        <family val="2"/>
      </rPr>
      <t>[Kết quả]</t>
    </r>
  </si>
  <si>
    <r>
      <t>Đặng Thành Sơn </t>
    </r>
    <r>
      <rPr>
        <b/>
        <sz val="8"/>
        <color rgb="FF00ADEF"/>
        <rFont val="Tahoma"/>
        <family val="2"/>
      </rPr>
      <t>[Kết quả]</t>
    </r>
  </si>
  <si>
    <r>
      <t>Nguyễn Bùi Thảo Như </t>
    </r>
    <r>
      <rPr>
        <b/>
        <sz val="8"/>
        <color rgb="FF00ADEF"/>
        <rFont val="Tahoma"/>
        <family val="2"/>
      </rPr>
      <t>[Kết quả]</t>
    </r>
  </si>
  <si>
    <t>28 phút 29 giây</t>
  </si>
  <si>
    <r>
      <t>Nguyễn Thị Ngọc Nhi </t>
    </r>
    <r>
      <rPr>
        <b/>
        <sz val="8"/>
        <color rgb="FF00ADEF"/>
        <rFont val="Tahoma"/>
        <family val="2"/>
      </rPr>
      <t>[Kết quả]</t>
    </r>
  </si>
  <si>
    <r>
      <t>Lê Nhật Linh </t>
    </r>
    <r>
      <rPr>
        <b/>
        <sz val="8"/>
        <color rgb="FF00ADEF"/>
        <rFont val="Tahoma"/>
        <family val="2"/>
      </rPr>
      <t>[Kết quả]</t>
    </r>
  </si>
  <si>
    <r>
      <t>Phạm Thị Bích Loan </t>
    </r>
    <r>
      <rPr>
        <b/>
        <sz val="8"/>
        <color rgb="FF00ADEF"/>
        <rFont val="Tahoma"/>
        <family val="2"/>
      </rPr>
      <t>[Kết quả]</t>
    </r>
  </si>
  <si>
    <t>Trường THCS Nan Đà</t>
  </si>
  <si>
    <r>
      <t>Hồ Nữ Anh Thy </t>
    </r>
    <r>
      <rPr>
        <b/>
        <sz val="8"/>
        <color rgb="FF00ADEF"/>
        <rFont val="Tahoma"/>
        <family val="2"/>
      </rPr>
      <t>[Kết quả]</t>
    </r>
  </si>
  <si>
    <t>20 phút 18 giây</t>
  </si>
  <si>
    <r>
      <t>Tăng Nguyễn Tiến Đạt </t>
    </r>
    <r>
      <rPr>
        <b/>
        <sz val="8"/>
        <color rgb="FF00ADEF"/>
        <rFont val="Tahoma"/>
        <family val="2"/>
      </rPr>
      <t>[Kết quả]</t>
    </r>
  </si>
  <si>
    <r>
      <t>Hoàng Thu Nhật Uyên </t>
    </r>
    <r>
      <rPr>
        <b/>
        <sz val="8"/>
        <color rgb="FF00ADEF"/>
        <rFont val="Tahoma"/>
        <family val="2"/>
      </rPr>
      <t>[Kết quả]</t>
    </r>
  </si>
  <si>
    <t>28 phút 36 giây</t>
  </si>
  <si>
    <r>
      <t>Phan Trịnh Anh Hào </t>
    </r>
    <r>
      <rPr>
        <b/>
        <sz val="8"/>
        <color rgb="FF00ADEF"/>
        <rFont val="Tahoma"/>
        <family val="2"/>
      </rPr>
      <t>[Kết quả]</t>
    </r>
  </si>
  <si>
    <r>
      <t>Hoàng Anh Quyền </t>
    </r>
    <r>
      <rPr>
        <b/>
        <sz val="8"/>
        <color rgb="FF00ADEF"/>
        <rFont val="Tahoma"/>
        <family val="2"/>
      </rPr>
      <t>[Kết quả]</t>
    </r>
  </si>
  <si>
    <t>29 phút 18 giây</t>
  </si>
  <si>
    <r>
      <t>Hoàng Thụy Minh Anh </t>
    </r>
    <r>
      <rPr>
        <b/>
        <sz val="8"/>
        <color rgb="FF00ADEF"/>
        <rFont val="Tahoma"/>
        <family val="2"/>
      </rPr>
      <t>[Kết quả]</t>
    </r>
  </si>
  <si>
    <r>
      <t>Phạm Trần Dạ Thảo </t>
    </r>
    <r>
      <rPr>
        <b/>
        <sz val="8"/>
        <color rgb="FF00ADEF"/>
        <rFont val="Tahoma"/>
        <family val="2"/>
      </rPr>
      <t>[Kết quả]</t>
    </r>
  </si>
  <si>
    <r>
      <t>Trương Khánh Vy </t>
    </r>
    <r>
      <rPr>
        <b/>
        <sz val="8"/>
        <color rgb="FF00ADEF"/>
        <rFont val="Tahoma"/>
        <family val="2"/>
      </rPr>
      <t>[Kết quả]</t>
    </r>
  </si>
  <si>
    <t>26 phút 57 giây</t>
  </si>
  <si>
    <r>
      <t>Nguyễn Trần Vân Anh </t>
    </r>
    <r>
      <rPr>
        <b/>
        <sz val="8"/>
        <color rgb="FF00ADEF"/>
        <rFont val="Tahoma"/>
        <family val="2"/>
      </rPr>
      <t>[Kết quả]</t>
    </r>
  </si>
  <si>
    <r>
      <t>Nguyễn Văn Thành Tâm </t>
    </r>
    <r>
      <rPr>
        <b/>
        <sz val="8"/>
        <color rgb="FF00ADEF"/>
        <rFont val="Tahoma"/>
        <family val="2"/>
      </rPr>
      <t>[Kết quả]</t>
    </r>
  </si>
  <si>
    <t>28 phút 58 giây</t>
  </si>
  <si>
    <r>
      <t>thái văn an </t>
    </r>
    <r>
      <rPr>
        <b/>
        <sz val="8"/>
        <color rgb="FF00ADEF"/>
        <rFont val="Tahoma"/>
        <family val="2"/>
      </rPr>
      <t>[Kết quả]</t>
    </r>
  </si>
  <si>
    <r>
      <t>Trịnh Bùi Dân An </t>
    </r>
    <r>
      <rPr>
        <b/>
        <sz val="8"/>
        <color rgb="FF00ADEF"/>
        <rFont val="Tahoma"/>
        <family val="2"/>
      </rPr>
      <t>[Kết quả]</t>
    </r>
  </si>
  <si>
    <r>
      <t>do ngoc phat </t>
    </r>
    <r>
      <rPr>
        <b/>
        <sz val="8"/>
        <color rgb="FF00ADEF"/>
        <rFont val="Tahoma"/>
        <family val="2"/>
      </rPr>
      <t>[Kết quả]</t>
    </r>
  </si>
  <si>
    <r>
      <t>Trương Tuấn Kiệt </t>
    </r>
    <r>
      <rPr>
        <b/>
        <sz val="8"/>
        <color rgb="FF00ADEF"/>
        <rFont val="Tahoma"/>
        <family val="2"/>
      </rPr>
      <t>[Kết quả]</t>
    </r>
  </si>
  <si>
    <r>
      <t>Nguyễn Hà Quốc Dũng </t>
    </r>
    <r>
      <rPr>
        <b/>
        <sz val="8"/>
        <color rgb="FF00ADEF"/>
        <rFont val="Tahoma"/>
        <family val="2"/>
      </rPr>
      <t>[Kết quả]</t>
    </r>
  </si>
  <si>
    <r>
      <t>Dương Trung Kiên </t>
    </r>
    <r>
      <rPr>
        <b/>
        <sz val="8"/>
        <color rgb="FF00ADEF"/>
        <rFont val="Tahoma"/>
        <family val="2"/>
      </rPr>
      <t>[Kết quả]</t>
    </r>
  </si>
  <si>
    <r>
      <t>Đặng Quốc Anh </t>
    </r>
    <r>
      <rPr>
        <b/>
        <sz val="8"/>
        <color rgb="FF00ADEF"/>
        <rFont val="Tahoma"/>
        <family val="2"/>
      </rPr>
      <t>[Kết quả]</t>
    </r>
  </si>
  <si>
    <r>
      <t>Nguyễn Trang Nhật Linh </t>
    </r>
    <r>
      <rPr>
        <b/>
        <sz val="8"/>
        <color rgb="FF00ADEF"/>
        <rFont val="Tahoma"/>
        <family val="2"/>
      </rPr>
      <t>[Kết quả]</t>
    </r>
  </si>
  <si>
    <t>28 phút 14 giây</t>
  </si>
  <si>
    <r>
      <t>Văn Tiến Hoàng </t>
    </r>
    <r>
      <rPr>
        <b/>
        <sz val="8"/>
        <color rgb="FF00ADEF"/>
        <rFont val="Tahoma"/>
        <family val="2"/>
      </rPr>
      <t>[Kết quả]</t>
    </r>
  </si>
  <si>
    <r>
      <t>Hoàng Thanh Trúc </t>
    </r>
    <r>
      <rPr>
        <b/>
        <sz val="8"/>
        <color rgb="FF00ADEF"/>
        <rFont val="Tahoma"/>
        <family val="2"/>
      </rPr>
      <t>[Kết quả]</t>
    </r>
  </si>
  <si>
    <r>
      <t>Nguyễn Thị Kiều Anh </t>
    </r>
    <r>
      <rPr>
        <b/>
        <sz val="8"/>
        <color rgb="FF00ADEF"/>
        <rFont val="Tahoma"/>
        <family val="2"/>
      </rPr>
      <t>[Kết quả]</t>
    </r>
  </si>
  <si>
    <r>
      <t>Nguyễn Thị Hồng Ngọc </t>
    </r>
    <r>
      <rPr>
        <b/>
        <sz val="8"/>
        <color rgb="FF00ADEF"/>
        <rFont val="Tahoma"/>
        <family val="2"/>
      </rPr>
      <t>[Kết quả]</t>
    </r>
  </si>
  <si>
    <r>
      <t>Trần Nguyễn Phương Uyên </t>
    </r>
    <r>
      <rPr>
        <b/>
        <sz val="8"/>
        <color rgb="FF00ADEF"/>
        <rFont val="Tahoma"/>
        <family val="2"/>
      </rPr>
      <t>[Kết quả]</t>
    </r>
  </si>
  <si>
    <t>22 phút 45 giây</t>
  </si>
  <si>
    <r>
      <t>Phạm Thị Minh Trang </t>
    </r>
    <r>
      <rPr>
        <b/>
        <sz val="8"/>
        <color rgb="FF00ADEF"/>
        <rFont val="Tahoma"/>
        <family val="2"/>
      </rPr>
      <t>[Kết quả]</t>
    </r>
  </si>
  <si>
    <r>
      <t>Phạm Thị Gia Huệ </t>
    </r>
    <r>
      <rPr>
        <b/>
        <sz val="8"/>
        <color rgb="FF00ADEF"/>
        <rFont val="Tahoma"/>
        <family val="2"/>
      </rPr>
      <t>[Kết quả]</t>
    </r>
  </si>
  <si>
    <t>Trường THCS Trần Hưng Đạo</t>
  </si>
  <si>
    <r>
      <t>Trần Lê Thảo Sương </t>
    </r>
    <r>
      <rPr>
        <b/>
        <sz val="8"/>
        <color rgb="FF00ADEF"/>
        <rFont val="Tahoma"/>
        <family val="2"/>
      </rPr>
      <t>[Kết quả]</t>
    </r>
  </si>
  <si>
    <r>
      <t>nguyen thi thu ngan </t>
    </r>
    <r>
      <rPr>
        <b/>
        <sz val="8"/>
        <color rgb="FF00ADEF"/>
        <rFont val="Tahoma"/>
        <family val="2"/>
      </rPr>
      <t>[Kết quả]</t>
    </r>
  </si>
  <si>
    <r>
      <t>LêThế Đăng </t>
    </r>
    <r>
      <rPr>
        <b/>
        <sz val="8"/>
        <color rgb="FF00ADEF"/>
        <rFont val="Tahoma"/>
        <family val="2"/>
      </rPr>
      <t>[Kết quả]</t>
    </r>
  </si>
  <si>
    <r>
      <t>Nguyễn Phan Thanh Hà </t>
    </r>
    <r>
      <rPr>
        <b/>
        <sz val="8"/>
        <color rgb="FF00ADEF"/>
        <rFont val="Tahoma"/>
        <family val="2"/>
      </rPr>
      <t>[Kết quả]</t>
    </r>
  </si>
  <si>
    <r>
      <t>Lê Thị Ngọc Anh </t>
    </r>
    <r>
      <rPr>
        <b/>
        <sz val="8"/>
        <color rgb="FF00ADEF"/>
        <rFont val="Tahoma"/>
        <family val="2"/>
      </rPr>
      <t>[Kết quả]</t>
    </r>
  </si>
  <si>
    <r>
      <t>Nguyễn Lê Thanh Hà </t>
    </r>
    <r>
      <rPr>
        <b/>
        <sz val="8"/>
        <color rgb="FF00ADEF"/>
        <rFont val="Tahoma"/>
        <family val="2"/>
      </rPr>
      <t>[Kết quả]</t>
    </r>
  </si>
  <si>
    <r>
      <t>Hoàng Quốc Huy </t>
    </r>
    <r>
      <rPr>
        <b/>
        <sz val="8"/>
        <color rgb="FF00ADEF"/>
        <rFont val="Tahoma"/>
        <family val="2"/>
      </rPr>
      <t>[Kết quả]</t>
    </r>
  </si>
  <si>
    <r>
      <t>Bùi Thị Hồng Phúc </t>
    </r>
    <r>
      <rPr>
        <b/>
        <sz val="8"/>
        <color rgb="FF00ADEF"/>
        <rFont val="Tahoma"/>
        <family val="2"/>
      </rPr>
      <t>[Kết quả]</t>
    </r>
  </si>
  <si>
    <r>
      <t>PHAN DINH TIEN </t>
    </r>
    <r>
      <rPr>
        <b/>
        <sz val="8"/>
        <color rgb="FF00ADEF"/>
        <rFont val="Tahoma"/>
        <family val="2"/>
      </rPr>
      <t>[Kết quả]</t>
    </r>
  </si>
  <si>
    <t>25 phút 50 giây</t>
  </si>
  <si>
    <r>
      <t>Huỳnh Phạm Trà My </t>
    </r>
    <r>
      <rPr>
        <b/>
        <sz val="8"/>
        <color rgb="FF00ADEF"/>
        <rFont val="Tahoma"/>
        <family val="2"/>
      </rPr>
      <t>[Kết quả]</t>
    </r>
  </si>
  <si>
    <t>28 phút 54 giây</t>
  </si>
  <si>
    <r>
      <t>Hoàng Thị Hoài Linh </t>
    </r>
    <r>
      <rPr>
        <b/>
        <sz val="8"/>
        <color rgb="FF00ADEF"/>
        <rFont val="Tahoma"/>
        <family val="2"/>
      </rPr>
      <t>[Kết quả]</t>
    </r>
  </si>
  <si>
    <r>
      <t>Nguyễn Hoàng Vân Anh </t>
    </r>
    <r>
      <rPr>
        <b/>
        <sz val="8"/>
        <color rgb="FF00ADEF"/>
        <rFont val="Tahoma"/>
        <family val="2"/>
      </rPr>
      <t>[Kết quả]</t>
    </r>
  </si>
  <si>
    <t>Trường THCS Nguyễn Khuyến</t>
  </si>
  <si>
    <r>
      <t>NGUYỄN TRẦN THU PHƯƠNG</t>
    </r>
    <r>
      <rPr>
        <b/>
        <sz val="8"/>
        <color rgb="FF00ADEF"/>
        <rFont val="Tahoma"/>
        <family val="2"/>
      </rPr>
      <t>[Kết quả]</t>
    </r>
  </si>
  <si>
    <r>
      <t>Nguyễn Cao Phương Anh </t>
    </r>
    <r>
      <rPr>
        <b/>
        <sz val="8"/>
        <color rgb="FF00ADEF"/>
        <rFont val="Tahoma"/>
        <family val="2"/>
      </rPr>
      <t>[Kết quả]</t>
    </r>
  </si>
  <si>
    <t>26 phút 55 giây</t>
  </si>
  <si>
    <r>
      <t>nguyễn phú nhật quốc </t>
    </r>
    <r>
      <rPr>
        <b/>
        <sz val="8"/>
        <color rgb="FF00ADEF"/>
        <rFont val="Tahoma"/>
        <family val="2"/>
      </rPr>
      <t>[Kết quả]</t>
    </r>
  </si>
  <si>
    <t>27 phút 47 giây</t>
  </si>
  <si>
    <r>
      <t>hồ thị trang bạch </t>
    </r>
    <r>
      <rPr>
        <b/>
        <sz val="8"/>
        <color rgb="FF00ADEF"/>
        <rFont val="Tahoma"/>
        <family val="2"/>
      </rPr>
      <t>[Kết quả]</t>
    </r>
  </si>
  <si>
    <r>
      <t>nguyen xuan vân anh </t>
    </r>
    <r>
      <rPr>
        <b/>
        <sz val="8"/>
        <color rgb="FF00ADEF"/>
        <rFont val="Tahoma"/>
        <family val="2"/>
      </rPr>
      <t>[Kết quả]</t>
    </r>
  </si>
  <si>
    <t>27 phút 2 giây</t>
  </si>
  <si>
    <r>
      <t>Nguyễn Đan Huy </t>
    </r>
    <r>
      <rPr>
        <b/>
        <sz val="8"/>
        <color rgb="FF00ADEF"/>
        <rFont val="Tahoma"/>
        <family val="2"/>
      </rPr>
      <t>[Kết quả]</t>
    </r>
  </si>
  <si>
    <r>
      <t>Phạm Văn Tuyên </t>
    </r>
    <r>
      <rPr>
        <b/>
        <sz val="8"/>
        <color rgb="FF00ADEF"/>
        <rFont val="Tahoma"/>
        <family val="2"/>
      </rPr>
      <t>[Kết quả]</t>
    </r>
  </si>
  <si>
    <r>
      <t>Vũ Nguyễn Hoàng Long </t>
    </r>
    <r>
      <rPr>
        <b/>
        <sz val="8"/>
        <color rgb="FF00ADEF"/>
        <rFont val="Tahoma"/>
        <family val="2"/>
      </rPr>
      <t>[Kết quả]</t>
    </r>
  </si>
  <si>
    <t>29 phút 34 giây</t>
  </si>
  <si>
    <r>
      <t>Nguyễn Thanh Thúy Hà </t>
    </r>
    <r>
      <rPr>
        <b/>
        <sz val="8"/>
        <color rgb="FF00ADEF"/>
        <rFont val="Tahoma"/>
        <family val="2"/>
      </rPr>
      <t>[Kết quả]</t>
    </r>
  </si>
  <si>
    <r>
      <t>Trần Thị Thu Hà </t>
    </r>
    <r>
      <rPr>
        <b/>
        <sz val="8"/>
        <color rgb="FF00ADEF"/>
        <rFont val="Tahoma"/>
        <family val="2"/>
      </rPr>
      <t>[Kết quả]</t>
    </r>
  </si>
  <si>
    <t>Trường THCS Phan Bội Châu</t>
  </si>
  <si>
    <r>
      <t>Trần Quỳnh Gia Hân </t>
    </r>
    <r>
      <rPr>
        <b/>
        <sz val="8"/>
        <color rgb="FF00ADEF"/>
        <rFont val="Tahoma"/>
        <family val="2"/>
      </rPr>
      <t>[Kết quả]</t>
    </r>
  </si>
  <si>
    <r>
      <t>Lê Trung Kiên </t>
    </r>
    <r>
      <rPr>
        <b/>
        <sz val="8"/>
        <color rgb="FF00ADEF"/>
        <rFont val="Tahoma"/>
        <family val="2"/>
      </rPr>
      <t>[Kết quả]</t>
    </r>
  </si>
  <si>
    <t>26 phút 31 giây</t>
  </si>
  <si>
    <r>
      <t>Nguyen Thao Song Tra </t>
    </r>
    <r>
      <rPr>
        <b/>
        <sz val="8"/>
        <color rgb="FF00ADEF"/>
        <rFont val="Tahoma"/>
        <family val="2"/>
      </rPr>
      <t>[Kết quả]</t>
    </r>
  </si>
  <si>
    <r>
      <t>Phạm Ngọc Anh </t>
    </r>
    <r>
      <rPr>
        <b/>
        <sz val="8"/>
        <color rgb="FF00ADEF"/>
        <rFont val="Tahoma"/>
        <family val="2"/>
      </rPr>
      <t>[Kết quả]</t>
    </r>
  </si>
  <si>
    <r>
      <t>Tran manh hung </t>
    </r>
    <r>
      <rPr>
        <b/>
        <sz val="8"/>
        <color rgb="FF00ADEF"/>
        <rFont val="Tahoma"/>
        <family val="2"/>
      </rPr>
      <t>[Kết quả]</t>
    </r>
  </si>
  <si>
    <r>
      <t>Cao Hoang Yen Nhi </t>
    </r>
    <r>
      <rPr>
        <b/>
        <sz val="8"/>
        <color rgb="FF00ADEF"/>
        <rFont val="Tahoma"/>
        <family val="2"/>
      </rPr>
      <t>[Kết quả]</t>
    </r>
  </si>
  <si>
    <r>
      <t>Đặng Hữu Phước </t>
    </r>
    <r>
      <rPr>
        <b/>
        <sz val="8"/>
        <color rgb="FF00ADEF"/>
        <rFont val="Tahoma"/>
        <family val="2"/>
      </rPr>
      <t>[Kết quả]</t>
    </r>
  </si>
  <si>
    <r>
      <t>Mai Thị Quỳnh Như </t>
    </r>
    <r>
      <rPr>
        <b/>
        <sz val="8"/>
        <color rgb="FF00ADEF"/>
        <rFont val="Tahoma"/>
        <family val="2"/>
      </rPr>
      <t>[Kết quả]</t>
    </r>
  </si>
  <si>
    <r>
      <t>Hà Giang Châu </t>
    </r>
    <r>
      <rPr>
        <b/>
        <sz val="8"/>
        <color rgb="FF00ADEF"/>
        <rFont val="Tahoma"/>
        <family val="2"/>
      </rPr>
      <t>[Kết quả]</t>
    </r>
  </si>
  <si>
    <r>
      <t>Bùi Thế Sơn </t>
    </r>
    <r>
      <rPr>
        <b/>
        <sz val="8"/>
        <color rgb="FF00ADEF"/>
        <rFont val="Tahoma"/>
        <family val="2"/>
      </rPr>
      <t>[Kết quả]</t>
    </r>
  </si>
  <si>
    <r>
      <t>Thân Nguyễn Huyền Trang </t>
    </r>
    <r>
      <rPr>
        <b/>
        <sz val="8"/>
        <color rgb="FF00ADEF"/>
        <rFont val="Tahoma"/>
        <family val="2"/>
      </rPr>
      <t>[Kết quả]</t>
    </r>
  </si>
  <si>
    <r>
      <t>Đặng Thị Hải Yến </t>
    </r>
    <r>
      <rPr>
        <b/>
        <sz val="8"/>
        <color rgb="FF00ADEF"/>
        <rFont val="Tahoma"/>
        <family val="2"/>
      </rPr>
      <t>[Kết quả]</t>
    </r>
  </si>
  <si>
    <r>
      <t>Lê Nguyễn Tường Vy </t>
    </r>
    <r>
      <rPr>
        <b/>
        <sz val="8"/>
        <color rgb="FF00ADEF"/>
        <rFont val="Tahoma"/>
        <family val="2"/>
      </rPr>
      <t>[Kết quả]</t>
    </r>
  </si>
  <si>
    <r>
      <t>Đặng Thị Thanh Thủy </t>
    </r>
    <r>
      <rPr>
        <b/>
        <sz val="8"/>
        <color rgb="FF00ADEF"/>
        <rFont val="Tahoma"/>
        <family val="2"/>
      </rPr>
      <t>[Kết quả]</t>
    </r>
  </si>
  <si>
    <r>
      <t>Bùi Nguyễn Thúy Vy </t>
    </r>
    <r>
      <rPr>
        <b/>
        <sz val="8"/>
        <color rgb="FF00ADEF"/>
        <rFont val="Tahoma"/>
        <family val="2"/>
      </rPr>
      <t>[Kết quả]</t>
    </r>
  </si>
  <si>
    <t>Trường THCS Lương Thế Vinh</t>
  </si>
  <si>
    <r>
      <t>Nguyễn Bách Duy Hoàng </t>
    </r>
    <r>
      <rPr>
        <b/>
        <sz val="8"/>
        <color rgb="FF00ADEF"/>
        <rFont val="Tahoma"/>
        <family val="2"/>
      </rPr>
      <t>[Kết quả]</t>
    </r>
  </si>
  <si>
    <r>
      <t>pham quynh huong </t>
    </r>
    <r>
      <rPr>
        <b/>
        <sz val="8"/>
        <color rgb="FF00ADEF"/>
        <rFont val="Tahoma"/>
        <family val="2"/>
      </rPr>
      <t>[Kết quả]</t>
    </r>
  </si>
  <si>
    <t>Trường THCS Hòang Văn Thụ</t>
  </si>
  <si>
    <r>
      <t>Võ Lê Na </t>
    </r>
    <r>
      <rPr>
        <b/>
        <sz val="8"/>
        <color rgb="FF00ADEF"/>
        <rFont val="Tahoma"/>
        <family val="2"/>
      </rPr>
      <t>[Kết quả]</t>
    </r>
  </si>
  <si>
    <r>
      <t>Nguyễn Trần Thùy Dương </t>
    </r>
    <r>
      <rPr>
        <b/>
        <sz val="8"/>
        <color rgb="FF00ADEF"/>
        <rFont val="Tahoma"/>
        <family val="2"/>
      </rPr>
      <t>[Kết quả]</t>
    </r>
  </si>
  <si>
    <r>
      <t>Lương Đoàn Đức Minh </t>
    </r>
    <r>
      <rPr>
        <b/>
        <sz val="8"/>
        <color rgb="FF00ADEF"/>
        <rFont val="Tahoma"/>
        <family val="2"/>
      </rPr>
      <t>[Kết quả]</t>
    </r>
  </si>
  <si>
    <r>
      <t>Nguyễn Bình Phương </t>
    </r>
    <r>
      <rPr>
        <b/>
        <sz val="8"/>
        <color rgb="FF00ADEF"/>
        <rFont val="Tahoma"/>
        <family val="2"/>
      </rPr>
      <t>[Kết quả]</t>
    </r>
  </si>
  <si>
    <t>Trường THCS Lê Hồng Phong</t>
  </si>
  <si>
    <r>
      <t>Nguyễn Anh Tấn </t>
    </r>
    <r>
      <rPr>
        <b/>
        <sz val="8"/>
        <color rgb="FF00ADEF"/>
        <rFont val="Tahoma"/>
        <family val="2"/>
      </rPr>
      <t>[Kết quả]</t>
    </r>
  </si>
  <si>
    <r>
      <t>Trần Hoàng Hiếu </t>
    </r>
    <r>
      <rPr>
        <b/>
        <sz val="8"/>
        <color rgb="FF00ADEF"/>
        <rFont val="Tahoma"/>
        <family val="2"/>
      </rPr>
      <t>[Kết quả]</t>
    </r>
  </si>
  <si>
    <r>
      <t>Bùi Quỳnh Như </t>
    </r>
    <r>
      <rPr>
        <b/>
        <sz val="8"/>
        <color rgb="FF00ADEF"/>
        <rFont val="Tahoma"/>
        <family val="2"/>
      </rPr>
      <t>[Kết quả]</t>
    </r>
  </si>
  <si>
    <r>
      <t>Lê Gia Mẫn </t>
    </r>
    <r>
      <rPr>
        <b/>
        <sz val="8"/>
        <color rgb="FF00ADEF"/>
        <rFont val="Tahoma"/>
        <family val="2"/>
      </rPr>
      <t>[Kết quả]</t>
    </r>
  </si>
  <si>
    <r>
      <t>LÊ NGÔ VIỆT HOÀNG </t>
    </r>
    <r>
      <rPr>
        <b/>
        <sz val="8"/>
        <color rgb="FF00ADEF"/>
        <rFont val="Tahoma"/>
        <family val="2"/>
      </rPr>
      <t>[Kết quả]</t>
    </r>
  </si>
  <si>
    <r>
      <t>Hà Trọng Hoàng </t>
    </r>
    <r>
      <rPr>
        <b/>
        <sz val="8"/>
        <color rgb="FF00ADEF"/>
        <rFont val="Tahoma"/>
        <family val="2"/>
      </rPr>
      <t>[Kết quả]</t>
    </r>
  </si>
  <si>
    <t>Trường THCS Nâm Nđir</t>
  </si>
  <si>
    <r>
      <t>Nguyễn Nam Khánh </t>
    </r>
    <r>
      <rPr>
        <b/>
        <sz val="8"/>
        <color rgb="FF00ADEF"/>
        <rFont val="Tahoma"/>
        <family val="2"/>
      </rPr>
      <t>[Kết quả]</t>
    </r>
  </si>
  <si>
    <r>
      <t>Trịnh Thu Trang </t>
    </r>
    <r>
      <rPr>
        <b/>
        <sz val="8"/>
        <color rgb="FF00ADEF"/>
        <rFont val="Tahoma"/>
        <family val="2"/>
      </rPr>
      <t>[Kết quả]</t>
    </r>
  </si>
  <si>
    <r>
      <t>Đinh Chí Cường </t>
    </r>
    <r>
      <rPr>
        <b/>
        <sz val="8"/>
        <color rgb="FF00ADEF"/>
        <rFont val="Tahoma"/>
        <family val="2"/>
      </rPr>
      <t>[Kết quả]</t>
    </r>
  </si>
  <si>
    <r>
      <t>Mai Pham Khanh Ngoc </t>
    </r>
    <r>
      <rPr>
        <b/>
        <sz val="8"/>
        <color rgb="FF00ADEF"/>
        <rFont val="Tahoma"/>
        <family val="2"/>
      </rPr>
      <t>[Kết quả]</t>
    </r>
  </si>
  <si>
    <r>
      <t>Nguyễn Thị Yến Nhi </t>
    </r>
    <r>
      <rPr>
        <b/>
        <sz val="8"/>
        <color rgb="FF00ADEF"/>
        <rFont val="Tahoma"/>
        <family val="2"/>
      </rPr>
      <t>[Kết quả]</t>
    </r>
  </si>
  <si>
    <r>
      <t>Hoàng Như Quỳnh </t>
    </r>
    <r>
      <rPr>
        <b/>
        <sz val="8"/>
        <color rgb="FF00ADEF"/>
        <rFont val="Tahoma"/>
        <family val="2"/>
      </rPr>
      <t>[Kết quả]</t>
    </r>
  </si>
  <si>
    <r>
      <t>Đặng Tuyết Nhi </t>
    </r>
    <r>
      <rPr>
        <b/>
        <sz val="8"/>
        <color rgb="FF00ADEF"/>
        <rFont val="Tahoma"/>
        <family val="2"/>
      </rPr>
      <t>[Kết quả]</t>
    </r>
  </si>
  <si>
    <r>
      <t>Dương Đăng Toàn </t>
    </r>
    <r>
      <rPr>
        <b/>
        <sz val="8"/>
        <color rgb="FF00ADEF"/>
        <rFont val="Tahoma"/>
        <family val="2"/>
      </rPr>
      <t>[Kết quả]</t>
    </r>
  </si>
  <si>
    <r>
      <t>LÊ NGUYỄN QUANG HUY </t>
    </r>
    <r>
      <rPr>
        <b/>
        <sz val="8"/>
        <color rgb="FF00ADEF"/>
        <rFont val="Tahoma"/>
        <family val="2"/>
      </rPr>
      <t>[Kết quả]</t>
    </r>
  </si>
  <si>
    <r>
      <t>Vũ Thị Thu Khiêm </t>
    </r>
    <r>
      <rPr>
        <b/>
        <sz val="8"/>
        <color rgb="FF00ADEF"/>
        <rFont val="Tahoma"/>
        <family val="2"/>
      </rPr>
      <t>[Kết quả]</t>
    </r>
  </si>
  <si>
    <t>24 phút 44 giây</t>
  </si>
  <si>
    <r>
      <t>dau thi thuy hang </t>
    </r>
    <r>
      <rPr>
        <b/>
        <sz val="8"/>
        <color rgb="FF00ADEF"/>
        <rFont val="Tahoma"/>
        <family val="2"/>
      </rPr>
      <t>[Kết quả]</t>
    </r>
  </si>
  <si>
    <r>
      <t>nguyễn quang khánh duy </t>
    </r>
    <r>
      <rPr>
        <b/>
        <sz val="8"/>
        <color rgb="FF00ADEF"/>
        <rFont val="Tahoma"/>
        <family val="2"/>
      </rPr>
      <t>[Kết quả]</t>
    </r>
  </si>
  <si>
    <r>
      <t>Đinh Thị Cẩm Trinh </t>
    </r>
    <r>
      <rPr>
        <b/>
        <sz val="8"/>
        <color rgb="FF00ADEF"/>
        <rFont val="Tahoma"/>
        <family val="2"/>
      </rPr>
      <t>[Kết quả]</t>
    </r>
  </si>
  <si>
    <t>28 phút 9 giây</t>
  </si>
  <si>
    <r>
      <t>Phạm Phan Ngọc Hân </t>
    </r>
    <r>
      <rPr>
        <b/>
        <sz val="8"/>
        <color rgb="FF00ADEF"/>
        <rFont val="Tahoma"/>
        <family val="2"/>
      </rPr>
      <t>[Kết quả]</t>
    </r>
  </si>
  <si>
    <r>
      <t>Lê Hải Long </t>
    </r>
    <r>
      <rPr>
        <b/>
        <sz val="8"/>
        <color rgb="FF00ADEF"/>
        <rFont val="Tahoma"/>
        <family val="2"/>
      </rPr>
      <t>[Kết quả]</t>
    </r>
  </si>
  <si>
    <t>22 phút 38 giây</t>
  </si>
  <si>
    <r>
      <t>nguyễn tân phát thịnh </t>
    </r>
    <r>
      <rPr>
        <b/>
        <sz val="8"/>
        <color rgb="FF00ADEF"/>
        <rFont val="Tahoma"/>
        <family val="2"/>
      </rPr>
      <t>[Kết quả]</t>
    </r>
  </si>
  <si>
    <t>29 phút 58 giây</t>
  </si>
  <si>
    <r>
      <t>Nguyen Thi Thao Nhi </t>
    </r>
    <r>
      <rPr>
        <b/>
        <sz val="8"/>
        <color rgb="FF00ADEF"/>
        <rFont val="Tahoma"/>
        <family val="2"/>
      </rPr>
      <t>[Kết quả]</t>
    </r>
  </si>
  <si>
    <r>
      <t>nguyễn huyền my </t>
    </r>
    <r>
      <rPr>
        <b/>
        <sz val="8"/>
        <color rgb="FF00ADEF"/>
        <rFont val="Tahoma"/>
        <family val="2"/>
      </rPr>
      <t>[Kết quả]</t>
    </r>
  </si>
  <si>
    <r>
      <t>bui thi lan anh </t>
    </r>
    <r>
      <rPr>
        <b/>
        <sz val="8"/>
        <color rgb="FF00ADEF"/>
        <rFont val="Tahoma"/>
        <family val="2"/>
      </rPr>
      <t>[Kết quả]</t>
    </r>
  </si>
  <si>
    <r>
      <t>nguyen thi nhat lien </t>
    </r>
    <r>
      <rPr>
        <b/>
        <sz val="8"/>
        <color rgb="FF00ADEF"/>
        <rFont val="Tahoma"/>
        <family val="2"/>
      </rPr>
      <t>[Kết quả]</t>
    </r>
  </si>
  <si>
    <t>Trường THCS THCS Võ Văn Kiệt</t>
  </si>
  <si>
    <r>
      <t>Nguyễn Hải Long </t>
    </r>
    <r>
      <rPr>
        <b/>
        <sz val="8"/>
        <color rgb="FF00ADEF"/>
        <rFont val="Tahoma"/>
        <family val="2"/>
      </rPr>
      <t>[Kết quả]</t>
    </r>
  </si>
  <si>
    <t>Trường THCS Ngô Quyền</t>
  </si>
  <si>
    <r>
      <t>Le tram quynh nhi </t>
    </r>
    <r>
      <rPr>
        <b/>
        <sz val="8"/>
        <color rgb="FF00ADEF"/>
        <rFont val="Tahoma"/>
        <family val="2"/>
      </rPr>
      <t>[Kết quả]</t>
    </r>
  </si>
  <si>
    <r>
      <t>NGO TUAN ANH </t>
    </r>
    <r>
      <rPr>
        <b/>
        <sz val="8"/>
        <color rgb="FF00ADEF"/>
        <rFont val="Tahoma"/>
        <family val="2"/>
      </rPr>
      <t>[Kết quả]</t>
    </r>
  </si>
  <si>
    <r>
      <t>Nguyễn Duy Quý </t>
    </r>
    <r>
      <rPr>
        <b/>
        <sz val="8"/>
        <color rgb="FF00ADEF"/>
        <rFont val="Tahoma"/>
        <family val="2"/>
      </rPr>
      <t>[Kết quả]</t>
    </r>
  </si>
  <si>
    <r>
      <t>Đoàn Thị Thu Hà </t>
    </r>
    <r>
      <rPr>
        <b/>
        <sz val="8"/>
        <color rgb="FF00ADEF"/>
        <rFont val="Tahoma"/>
        <family val="2"/>
      </rPr>
      <t>[Kết quả]</t>
    </r>
  </si>
  <si>
    <r>
      <t>Nguyễn Tiến Sơn </t>
    </r>
    <r>
      <rPr>
        <b/>
        <sz val="8"/>
        <color rgb="FF00ADEF"/>
        <rFont val="Tahoma"/>
        <family val="2"/>
      </rPr>
      <t>[Kết quả]</t>
    </r>
  </si>
  <si>
    <r>
      <t>Nguyễn Đào vân Anh </t>
    </r>
    <r>
      <rPr>
        <b/>
        <sz val="8"/>
        <color rgb="FF00ADEF"/>
        <rFont val="Tahoma"/>
        <family val="2"/>
      </rPr>
      <t>[Kết quả]</t>
    </r>
  </si>
  <si>
    <r>
      <t>Lê Thị Diễm </t>
    </r>
    <r>
      <rPr>
        <b/>
        <sz val="8"/>
        <color rgb="FF00ADEF"/>
        <rFont val="Tahoma"/>
        <family val="2"/>
      </rPr>
      <t>[Kết quả]</t>
    </r>
  </si>
  <si>
    <r>
      <t>Lê Hà Hải Yến </t>
    </r>
    <r>
      <rPr>
        <b/>
        <sz val="8"/>
        <color rgb="FF00ADEF"/>
        <rFont val="Tahoma"/>
        <family val="2"/>
      </rPr>
      <t>[Kết quả]</t>
    </r>
  </si>
  <si>
    <r>
      <t>Lê Quang Sáng </t>
    </r>
    <r>
      <rPr>
        <b/>
        <sz val="8"/>
        <color rgb="FF00ADEF"/>
        <rFont val="Tahoma"/>
        <family val="2"/>
      </rPr>
      <t>[Kết quả]</t>
    </r>
  </si>
  <si>
    <r>
      <t>Hoàng Thị Thu Hằng </t>
    </r>
    <r>
      <rPr>
        <b/>
        <sz val="8"/>
        <color rgb="FF00ADEF"/>
        <rFont val="Tahoma"/>
        <family val="2"/>
      </rPr>
      <t>[Kết quả]</t>
    </r>
  </si>
  <si>
    <t>Trường THCS Lê Quý Đôn</t>
  </si>
  <si>
    <r>
      <t>Bùi Huỳnh Trúc Ly </t>
    </r>
    <r>
      <rPr>
        <b/>
        <sz val="8"/>
        <color rgb="FF00ADEF"/>
        <rFont val="Tahoma"/>
        <family val="2"/>
      </rPr>
      <t>[Kết quả]</t>
    </r>
  </si>
  <si>
    <r>
      <t>Nguyễn Duy Mạnh </t>
    </r>
    <r>
      <rPr>
        <b/>
        <sz val="8"/>
        <color rgb="FF00ADEF"/>
        <rFont val="Tahoma"/>
        <family val="2"/>
      </rPr>
      <t>[Kết quả]</t>
    </r>
  </si>
  <si>
    <r>
      <t>Trần Xuân Tùng </t>
    </r>
    <r>
      <rPr>
        <b/>
        <sz val="8"/>
        <color rgb="FF00ADEF"/>
        <rFont val="Tahoma"/>
        <family val="2"/>
      </rPr>
      <t>[Kết quả]</t>
    </r>
  </si>
  <si>
    <r>
      <t>Hoàng Nữ Thảo Duyên </t>
    </r>
    <r>
      <rPr>
        <b/>
        <sz val="8"/>
        <color rgb="FF00ADEF"/>
        <rFont val="Tahoma"/>
        <family val="2"/>
      </rPr>
      <t>[Kết quả]</t>
    </r>
  </si>
  <si>
    <t>29 phút 52 giây</t>
  </si>
  <si>
    <r>
      <t>ừng thúy vy </t>
    </r>
    <r>
      <rPr>
        <b/>
        <sz val="8"/>
        <color rgb="FF00ADEF"/>
        <rFont val="Tahoma"/>
        <family val="2"/>
      </rPr>
      <t>[Kết quả]</t>
    </r>
  </si>
  <si>
    <r>
      <t>Trần Nguyễn Quỳnh Anh </t>
    </r>
    <r>
      <rPr>
        <b/>
        <sz val="8"/>
        <color rgb="FF00ADEF"/>
        <rFont val="Tahoma"/>
        <family val="2"/>
      </rPr>
      <t>[Kết quả]</t>
    </r>
  </si>
  <si>
    <t>29 phút 39 giây</t>
  </si>
  <si>
    <r>
      <t>hoang nhu ngoc </t>
    </r>
    <r>
      <rPr>
        <b/>
        <sz val="8"/>
        <color rgb="FF00ADEF"/>
        <rFont val="Tahoma"/>
        <family val="2"/>
      </rPr>
      <t>[Kết quả]</t>
    </r>
  </si>
  <si>
    <r>
      <t>Đỗ Thị Thu Minh </t>
    </r>
    <r>
      <rPr>
        <b/>
        <sz val="8"/>
        <color rgb="FF00ADEF"/>
        <rFont val="Tahoma"/>
        <family val="2"/>
      </rPr>
      <t>[Kết quả]</t>
    </r>
  </si>
  <si>
    <r>
      <t>Lê Thị Hồng Anh </t>
    </r>
    <r>
      <rPr>
        <b/>
        <sz val="8"/>
        <color rgb="FF00ADEF"/>
        <rFont val="Tahoma"/>
        <family val="2"/>
      </rPr>
      <t>[Kết quả]</t>
    </r>
  </si>
  <si>
    <t>Trường THCS Nguyễn Huệ</t>
  </si>
  <si>
    <r>
      <t>Trần Gia Bảo </t>
    </r>
    <r>
      <rPr>
        <b/>
        <sz val="8"/>
        <color rgb="FF00ADEF"/>
        <rFont val="Tahoma"/>
        <family val="2"/>
      </rPr>
      <t>[Kết quả]</t>
    </r>
  </si>
  <si>
    <r>
      <t>Phạm Hữu Tuấn </t>
    </r>
    <r>
      <rPr>
        <b/>
        <sz val="8"/>
        <color rgb="FF00ADEF"/>
        <rFont val="Tahoma"/>
        <family val="2"/>
      </rPr>
      <t>[Kết quả]</t>
    </r>
  </si>
  <si>
    <r>
      <t>Phạm Thảo Nguyên </t>
    </r>
    <r>
      <rPr>
        <b/>
        <sz val="8"/>
        <color rgb="FF00ADEF"/>
        <rFont val="Tahoma"/>
        <family val="2"/>
      </rPr>
      <t>[Kết quả]</t>
    </r>
  </si>
  <si>
    <r>
      <t>Nguyễn Anh Tuấn </t>
    </r>
    <r>
      <rPr>
        <b/>
        <sz val="8"/>
        <color rgb="FF00ADEF"/>
        <rFont val="Tahoma"/>
        <family val="2"/>
      </rPr>
      <t>[Kết quả]</t>
    </r>
  </si>
  <si>
    <r>
      <t>Lê Thị Huyền Trang </t>
    </r>
    <r>
      <rPr>
        <b/>
        <sz val="8"/>
        <color rgb="FF00ADEF"/>
        <rFont val="Tahoma"/>
        <family val="2"/>
      </rPr>
      <t>[Kết quả]</t>
    </r>
  </si>
  <si>
    <r>
      <t>cao phương thảo </t>
    </r>
    <r>
      <rPr>
        <b/>
        <sz val="8"/>
        <color rgb="FF00ADEF"/>
        <rFont val="Tahoma"/>
        <family val="2"/>
      </rPr>
      <t>[Kết quả]</t>
    </r>
  </si>
  <si>
    <r>
      <t>Nguyễn Trung Thông </t>
    </r>
    <r>
      <rPr>
        <b/>
        <sz val="8"/>
        <color rgb="FF00ADEF"/>
        <rFont val="Tahoma"/>
        <family val="2"/>
      </rPr>
      <t>[Kết quả]</t>
    </r>
  </si>
  <si>
    <r>
      <t>Hồ Thị Anh Thơ </t>
    </r>
    <r>
      <rPr>
        <b/>
        <sz val="8"/>
        <color rgb="FF00ADEF"/>
        <rFont val="Tahoma"/>
        <family val="2"/>
      </rPr>
      <t>[Kết quả]</t>
    </r>
  </si>
  <si>
    <r>
      <t>Lâm Tâm Như </t>
    </r>
    <r>
      <rPr>
        <b/>
        <sz val="8"/>
        <color rgb="FF00ADEF"/>
        <rFont val="Tahoma"/>
        <family val="2"/>
      </rPr>
      <t>[Kết quả]</t>
    </r>
  </si>
  <si>
    <r>
      <t>Tô Thị Xuân Thương </t>
    </r>
    <r>
      <rPr>
        <b/>
        <sz val="8"/>
        <color rgb="FF00ADEF"/>
        <rFont val="Tahoma"/>
        <family val="2"/>
      </rPr>
      <t>[Kết quả]</t>
    </r>
  </si>
  <si>
    <r>
      <t>luong thi thao nhung </t>
    </r>
    <r>
      <rPr>
        <b/>
        <sz val="8"/>
        <color rgb="FF00ADEF"/>
        <rFont val="Tahoma"/>
        <family val="2"/>
      </rPr>
      <t>[Kết quả]</t>
    </r>
  </si>
  <si>
    <r>
      <t>Thân Thị Anh Thư </t>
    </r>
    <r>
      <rPr>
        <b/>
        <sz val="8"/>
        <color rgb="FF00ADEF"/>
        <rFont val="Tahoma"/>
        <family val="2"/>
      </rPr>
      <t>[Kết quả]</t>
    </r>
  </si>
  <si>
    <r>
      <t>Phạm Minh Hằng </t>
    </r>
    <r>
      <rPr>
        <b/>
        <sz val="8"/>
        <color rgb="FF00ADEF"/>
        <rFont val="Tahoma"/>
        <family val="2"/>
      </rPr>
      <t>[Kết quả]</t>
    </r>
  </si>
  <si>
    <r>
      <t>Bùi Thị Ngọc Trâm </t>
    </r>
    <r>
      <rPr>
        <b/>
        <sz val="8"/>
        <color rgb="FF00ADEF"/>
        <rFont val="Tahoma"/>
        <family val="2"/>
      </rPr>
      <t>[Kết quả]</t>
    </r>
  </si>
  <si>
    <r>
      <t>Trần Thị Thùy Dung </t>
    </r>
    <r>
      <rPr>
        <b/>
        <sz val="8"/>
        <color rgb="FF00ADEF"/>
        <rFont val="Tahoma"/>
        <family val="2"/>
      </rPr>
      <t>[Kết quả]</t>
    </r>
  </si>
  <si>
    <t>26 phút 16 giây</t>
  </si>
  <si>
    <r>
      <t>ĐINH NGUYỄN HÀ LINH </t>
    </r>
    <r>
      <rPr>
        <b/>
        <sz val="8"/>
        <color rgb="FF00ADEF"/>
        <rFont val="Tahoma"/>
        <family val="2"/>
      </rPr>
      <t>[Kết quả]</t>
    </r>
  </si>
  <si>
    <r>
      <t>Bùi Danh Quốc Huy </t>
    </r>
    <r>
      <rPr>
        <b/>
        <sz val="8"/>
        <color rgb="FF00ADEF"/>
        <rFont val="Tahoma"/>
        <family val="2"/>
      </rPr>
      <t>[Kết quả]</t>
    </r>
  </si>
  <si>
    <t>27 phút 24 giây</t>
  </si>
  <si>
    <r>
      <t>Nguyễn Bảo Minh Khuê </t>
    </r>
    <r>
      <rPr>
        <b/>
        <sz val="8"/>
        <color rgb="FF00ADEF"/>
        <rFont val="Tahoma"/>
        <family val="2"/>
      </rPr>
      <t>[Kết quả]</t>
    </r>
  </si>
  <si>
    <r>
      <t>Tran Anh Khoa </t>
    </r>
    <r>
      <rPr>
        <b/>
        <sz val="8"/>
        <color rgb="FF00ADEF"/>
        <rFont val="Tahoma"/>
        <family val="2"/>
      </rPr>
      <t>[Kết quả]</t>
    </r>
  </si>
  <si>
    <r>
      <t>Bùi Ngọc Tố Nga </t>
    </r>
    <r>
      <rPr>
        <b/>
        <sz val="8"/>
        <color rgb="FF00ADEF"/>
        <rFont val="Tahoma"/>
        <family val="2"/>
      </rPr>
      <t>[Kết quả]</t>
    </r>
  </si>
  <si>
    <r>
      <t>Ngô Gia Cường </t>
    </r>
    <r>
      <rPr>
        <b/>
        <sz val="8"/>
        <color rgb="FF00ADEF"/>
        <rFont val="Tahoma"/>
        <family val="2"/>
      </rPr>
      <t>[Kết quả]</t>
    </r>
  </si>
  <si>
    <r>
      <t>Đinh Nhật Trang </t>
    </r>
    <r>
      <rPr>
        <b/>
        <sz val="8"/>
        <color rgb="FF00ADEF"/>
        <rFont val="Tahoma"/>
        <family val="2"/>
      </rPr>
      <t>[Kết quả]</t>
    </r>
  </si>
  <si>
    <r>
      <t>Lê Hồ Tiểu My </t>
    </r>
    <r>
      <rPr>
        <b/>
        <sz val="8"/>
        <color rgb="FF00ADEF"/>
        <rFont val="Tahoma"/>
        <family val="2"/>
      </rPr>
      <t>[Kết quả]</t>
    </r>
  </si>
  <si>
    <t>28 phút 57 giây</t>
  </si>
  <si>
    <r>
      <t>Hoàng Phạm Minh Quang </t>
    </r>
    <r>
      <rPr>
        <b/>
        <sz val="8"/>
        <color rgb="FF00ADEF"/>
        <rFont val="Tahoma"/>
        <family val="2"/>
      </rPr>
      <t>[Kết quả]</t>
    </r>
  </si>
  <si>
    <r>
      <t>Nguyễn Quang Ngọc Hân </t>
    </r>
    <r>
      <rPr>
        <b/>
        <sz val="8"/>
        <color rgb="FF00ADEF"/>
        <rFont val="Tahoma"/>
        <family val="2"/>
      </rPr>
      <t>[Kết quả]</t>
    </r>
  </si>
  <si>
    <r>
      <t>Hoàng Kim Ngọc Anh </t>
    </r>
    <r>
      <rPr>
        <b/>
        <sz val="8"/>
        <color rgb="FF00ADEF"/>
        <rFont val="Tahoma"/>
        <family val="2"/>
      </rPr>
      <t>[Kết quả]</t>
    </r>
  </si>
  <si>
    <r>
      <t>Hồ Minh Nhật </t>
    </r>
    <r>
      <rPr>
        <b/>
        <sz val="8"/>
        <color rgb="FF00ADEF"/>
        <rFont val="Tahoma"/>
        <family val="2"/>
      </rPr>
      <t>[Kết quả]</t>
    </r>
  </si>
  <si>
    <r>
      <t>Trần Xuân Nghĩa </t>
    </r>
    <r>
      <rPr>
        <b/>
        <sz val="8"/>
        <color rgb="FF00ADEF"/>
        <rFont val="Tahoma"/>
        <family val="2"/>
      </rPr>
      <t>[Kết quả]</t>
    </r>
  </si>
  <si>
    <r>
      <t>Nguyễn Quang Huy </t>
    </r>
    <r>
      <rPr>
        <b/>
        <sz val="8"/>
        <color rgb="FF00ADEF"/>
        <rFont val="Tahoma"/>
        <family val="2"/>
      </rPr>
      <t>[Kết quả]</t>
    </r>
  </si>
  <si>
    <r>
      <t>Nguyễn Thị Xuân Hoa </t>
    </r>
    <r>
      <rPr>
        <b/>
        <sz val="8"/>
        <color rgb="FF00ADEF"/>
        <rFont val="Tahoma"/>
        <family val="2"/>
      </rPr>
      <t>[Kết quả]</t>
    </r>
  </si>
  <si>
    <t>28 phút 44 giây</t>
  </si>
  <si>
    <r>
      <t>Trần Mai Linh </t>
    </r>
    <r>
      <rPr>
        <b/>
        <sz val="8"/>
        <color rgb="FF00ADEF"/>
        <rFont val="Tahoma"/>
        <family val="2"/>
      </rPr>
      <t>[Kết quả]</t>
    </r>
  </si>
  <si>
    <r>
      <t>Nguyễn Thế Bảo Ngọc </t>
    </r>
    <r>
      <rPr>
        <b/>
        <sz val="8"/>
        <color rgb="FF00ADEF"/>
        <rFont val="Tahoma"/>
        <family val="2"/>
      </rPr>
      <t>[Kết quả]</t>
    </r>
  </si>
  <si>
    <t>28 phút 43 giây</t>
  </si>
  <si>
    <r>
      <t>Nguyễn Trần Bảo Ngọc </t>
    </r>
    <r>
      <rPr>
        <b/>
        <sz val="8"/>
        <color rgb="FF00ADEF"/>
        <rFont val="Tahoma"/>
        <family val="2"/>
      </rPr>
      <t>[Kết quả]</t>
    </r>
  </si>
  <si>
    <r>
      <t>Trần Kim Dung </t>
    </r>
    <r>
      <rPr>
        <b/>
        <sz val="8"/>
        <color rgb="FF00ADEF"/>
        <rFont val="Tahoma"/>
        <family val="2"/>
      </rPr>
      <t>[Kết quả]</t>
    </r>
  </si>
  <si>
    <t>29 phút 41 giây</t>
  </si>
  <si>
    <r>
      <t>Nguyễn Văn Phú </t>
    </r>
    <r>
      <rPr>
        <b/>
        <sz val="8"/>
        <color rgb="FF00ADEF"/>
        <rFont val="Tahoma"/>
        <family val="2"/>
      </rPr>
      <t>[Kết quả]</t>
    </r>
  </si>
  <si>
    <r>
      <t>Nguyễn Thị Thiên Nga </t>
    </r>
    <r>
      <rPr>
        <b/>
        <sz val="8"/>
        <color rgb="FF00ADEF"/>
        <rFont val="Tahoma"/>
        <family val="2"/>
      </rPr>
      <t>[Kết quả]</t>
    </r>
  </si>
  <si>
    <t>Trường THCS Nguyễn Văn Trỗi</t>
  </si>
  <si>
    <r>
      <t>Nguyễn Thuỳ Dung </t>
    </r>
    <r>
      <rPr>
        <b/>
        <sz val="8"/>
        <color rgb="FF00ADEF"/>
        <rFont val="Tahoma"/>
        <family val="2"/>
      </rPr>
      <t>[Kết quả]</t>
    </r>
  </si>
  <si>
    <r>
      <t>Phan Thanh Huyền </t>
    </r>
    <r>
      <rPr>
        <b/>
        <sz val="8"/>
        <color rgb="FF00ADEF"/>
        <rFont val="Tahoma"/>
        <family val="2"/>
      </rPr>
      <t>[Kết quả]</t>
    </r>
  </si>
  <si>
    <t>28 phút 11 giây</t>
  </si>
  <si>
    <r>
      <t>Nguyễn Thị Thu Huyền </t>
    </r>
    <r>
      <rPr>
        <b/>
        <sz val="8"/>
        <color rgb="FF00ADEF"/>
        <rFont val="Tahoma"/>
        <family val="2"/>
      </rPr>
      <t>[Kết quả]</t>
    </r>
  </si>
  <si>
    <t>28 phút 38 giây</t>
  </si>
  <si>
    <r>
      <t>Nguyễn Thị Hồng Nhung </t>
    </r>
    <r>
      <rPr>
        <b/>
        <sz val="8"/>
        <color rgb="FF00ADEF"/>
        <rFont val="Tahoma"/>
        <family val="2"/>
      </rPr>
      <t>[Kết quả]</t>
    </r>
  </si>
  <si>
    <r>
      <t>Ngô thị ngọc trâm </t>
    </r>
    <r>
      <rPr>
        <b/>
        <sz val="8"/>
        <color rgb="FF00ADEF"/>
        <rFont val="Tahoma"/>
        <family val="2"/>
      </rPr>
      <t>[Kết quả]</t>
    </r>
  </si>
  <si>
    <r>
      <t>Nguyễn Thị Thùy Diệu </t>
    </r>
    <r>
      <rPr>
        <b/>
        <sz val="8"/>
        <color rgb="FF00ADEF"/>
        <rFont val="Tahoma"/>
        <family val="2"/>
      </rPr>
      <t>[Kết quả]</t>
    </r>
  </si>
  <si>
    <r>
      <t>Nguyễn Phương Thảo Linh </t>
    </r>
    <r>
      <rPr>
        <b/>
        <sz val="8"/>
        <color rgb="FF00ADEF"/>
        <rFont val="Tahoma"/>
        <family val="2"/>
      </rPr>
      <t>[Kết quả]</t>
    </r>
  </si>
  <si>
    <r>
      <t>Trần Thị Hoàng Yến </t>
    </r>
    <r>
      <rPr>
        <b/>
        <sz val="8"/>
        <color rgb="FF00ADEF"/>
        <rFont val="Tahoma"/>
        <family val="2"/>
      </rPr>
      <t>[Kết quả]</t>
    </r>
  </si>
  <si>
    <r>
      <t>Trần Bảo Phúc </t>
    </r>
    <r>
      <rPr>
        <b/>
        <sz val="8"/>
        <color rgb="FF00ADEF"/>
        <rFont val="Tahoma"/>
        <family val="2"/>
      </rPr>
      <t>[Kết quả]</t>
    </r>
  </si>
  <si>
    <r>
      <t>Tống Cát Huyền </t>
    </r>
    <r>
      <rPr>
        <b/>
        <sz val="8"/>
        <color rgb="FF00ADEF"/>
        <rFont val="Tahoma"/>
        <family val="2"/>
      </rPr>
      <t>[Kết quả]</t>
    </r>
  </si>
  <si>
    <r>
      <t>Bùi Thảo Ly </t>
    </r>
    <r>
      <rPr>
        <b/>
        <sz val="8"/>
        <color rgb="FF00ADEF"/>
        <rFont val="Tahoma"/>
        <family val="2"/>
      </rPr>
      <t>[Kết quả]</t>
    </r>
  </si>
  <si>
    <r>
      <t>Nguyễn Văn Nguyên </t>
    </r>
    <r>
      <rPr>
        <b/>
        <sz val="8"/>
        <color rgb="FF00ADEF"/>
        <rFont val="Tahoma"/>
        <family val="2"/>
      </rPr>
      <t>[Kết quả]</t>
    </r>
  </si>
  <si>
    <r>
      <t>Lê Thị Lý </t>
    </r>
    <r>
      <rPr>
        <b/>
        <sz val="8"/>
        <color rgb="FF00ADEF"/>
        <rFont val="Tahoma"/>
        <family val="2"/>
      </rPr>
      <t>[Kết quả]</t>
    </r>
  </si>
  <si>
    <r>
      <t>Đỗ Thị Xuân Mai </t>
    </r>
    <r>
      <rPr>
        <b/>
        <sz val="8"/>
        <color rgb="FF00ADEF"/>
        <rFont val="Tahoma"/>
        <family val="2"/>
      </rPr>
      <t>[Kết quả]</t>
    </r>
  </si>
  <si>
    <r>
      <t>Hồ Thị Phương Anh </t>
    </r>
    <r>
      <rPr>
        <b/>
        <sz val="8"/>
        <color rgb="FF00ADEF"/>
        <rFont val="Tahoma"/>
        <family val="2"/>
      </rPr>
      <t>[Kết quả]</t>
    </r>
  </si>
  <si>
    <r>
      <t>Lê Phạm Như Quỳnh </t>
    </r>
    <r>
      <rPr>
        <b/>
        <sz val="8"/>
        <color rgb="FF00ADEF"/>
        <rFont val="Tahoma"/>
        <family val="2"/>
      </rPr>
      <t>[Kết quả]</t>
    </r>
  </si>
  <si>
    <r>
      <t>Nguyễn bảo An Nhiên </t>
    </r>
    <r>
      <rPr>
        <b/>
        <sz val="8"/>
        <color rgb="FF00ADEF"/>
        <rFont val="Tahoma"/>
        <family val="2"/>
      </rPr>
      <t>[Kết quả]</t>
    </r>
  </si>
  <si>
    <r>
      <t>Nguyễn Thị Ngân </t>
    </r>
    <r>
      <rPr>
        <b/>
        <sz val="8"/>
        <color rgb="FF00ADEF"/>
        <rFont val="Tahoma"/>
        <family val="2"/>
      </rPr>
      <t>[Kết quả]</t>
    </r>
  </si>
  <si>
    <r>
      <t>Đinh Thị Bình Nguyên </t>
    </r>
    <r>
      <rPr>
        <b/>
        <sz val="8"/>
        <color rgb="FF00ADEF"/>
        <rFont val="Tahoma"/>
        <family val="2"/>
      </rPr>
      <t>[Kết quả]</t>
    </r>
  </si>
  <si>
    <r>
      <t>Nguyễn Văn Thắng </t>
    </r>
    <r>
      <rPr>
        <b/>
        <sz val="8"/>
        <color rgb="FF00ADEF"/>
        <rFont val="Tahoma"/>
        <family val="2"/>
      </rPr>
      <t>[Kết quả]</t>
    </r>
  </si>
  <si>
    <r>
      <t>Nguyễn Bảo Tú </t>
    </r>
    <r>
      <rPr>
        <b/>
        <sz val="8"/>
        <color rgb="FF00ADEF"/>
        <rFont val="Tahoma"/>
        <family val="2"/>
      </rPr>
      <t>[Kết quả]</t>
    </r>
  </si>
  <si>
    <r>
      <t>Hoàng Hoàng Anh </t>
    </r>
    <r>
      <rPr>
        <b/>
        <sz val="8"/>
        <color rgb="FF00ADEF"/>
        <rFont val="Tahoma"/>
        <family val="2"/>
      </rPr>
      <t>[Kết quả]</t>
    </r>
  </si>
  <si>
    <t>27 phút 40 giây</t>
  </si>
  <si>
    <r>
      <t>Nguyễn Lê Minh Dũng </t>
    </r>
    <r>
      <rPr>
        <b/>
        <sz val="8"/>
        <color rgb="FF00ADEF"/>
        <rFont val="Tahoma"/>
        <family val="2"/>
      </rPr>
      <t>[Kết quả]</t>
    </r>
  </si>
  <si>
    <r>
      <t>Trần Thảo Quỳnh </t>
    </r>
    <r>
      <rPr>
        <b/>
        <sz val="8"/>
        <color rgb="FF00ADEF"/>
        <rFont val="Tahoma"/>
        <family val="2"/>
      </rPr>
      <t>[Kết quả]</t>
    </r>
  </si>
  <si>
    <r>
      <t>Trần Thị Trà My </t>
    </r>
    <r>
      <rPr>
        <b/>
        <sz val="8"/>
        <color rgb="FF00ADEF"/>
        <rFont val="Tahoma"/>
        <family val="2"/>
      </rPr>
      <t>[Kết quả]</t>
    </r>
  </si>
  <si>
    <r>
      <t>Trần Tuấn Anh </t>
    </r>
    <r>
      <rPr>
        <b/>
        <sz val="8"/>
        <color rgb="FF00ADEF"/>
        <rFont val="Tahoma"/>
        <family val="2"/>
      </rPr>
      <t>[Kết quả]</t>
    </r>
  </si>
  <si>
    <r>
      <t>Trần Hoàn </t>
    </r>
    <r>
      <rPr>
        <b/>
        <sz val="8"/>
        <color rgb="FF00ADEF"/>
        <rFont val="Tahoma"/>
        <family val="2"/>
      </rPr>
      <t>[Kết quả]</t>
    </r>
  </si>
  <si>
    <r>
      <t>Trần Ngô Đức Huy </t>
    </r>
    <r>
      <rPr>
        <b/>
        <sz val="8"/>
        <color rgb="FF00ADEF"/>
        <rFont val="Tahoma"/>
        <family val="2"/>
      </rPr>
      <t>[Kết quả]</t>
    </r>
  </si>
  <si>
    <r>
      <t>Lê Thị Ngọc Yến </t>
    </r>
    <r>
      <rPr>
        <b/>
        <sz val="8"/>
        <color rgb="FF00ADEF"/>
        <rFont val="Tahoma"/>
        <family val="2"/>
      </rPr>
      <t>[Kết quả]</t>
    </r>
  </si>
  <si>
    <r>
      <t>Phạm Thị Minh Anh </t>
    </r>
    <r>
      <rPr>
        <b/>
        <sz val="8"/>
        <color rgb="FF00ADEF"/>
        <rFont val="Tahoma"/>
        <family val="2"/>
      </rPr>
      <t>[Kết quả]</t>
    </r>
  </si>
  <si>
    <r>
      <t>Đinh Quang Tiến </t>
    </r>
    <r>
      <rPr>
        <b/>
        <sz val="8"/>
        <color rgb="FF00ADEF"/>
        <rFont val="Tahoma"/>
        <family val="2"/>
      </rPr>
      <t>[Kết quả]</t>
    </r>
  </si>
  <si>
    <r>
      <t>Đỗ Ngọc Quý </t>
    </r>
    <r>
      <rPr>
        <b/>
        <sz val="8"/>
        <color rgb="FF00ADEF"/>
        <rFont val="Tahoma"/>
        <family val="2"/>
      </rPr>
      <t>[Kết quả]</t>
    </r>
  </si>
  <si>
    <r>
      <t>Nguyễn Khương Nhi </t>
    </r>
    <r>
      <rPr>
        <b/>
        <sz val="8"/>
        <color rgb="FF00ADEF"/>
        <rFont val="Tahoma"/>
        <family val="2"/>
      </rPr>
      <t>[Kết quả]</t>
    </r>
  </si>
  <si>
    <r>
      <t>Phan Thị Ngọc Quỳnh </t>
    </r>
    <r>
      <rPr>
        <b/>
        <sz val="8"/>
        <color rgb="FF00ADEF"/>
        <rFont val="Tahoma"/>
        <family val="2"/>
      </rPr>
      <t>[Kết quả]</t>
    </r>
  </si>
  <si>
    <r>
      <t>Nguyễn Thùy Hương </t>
    </r>
    <r>
      <rPr>
        <b/>
        <sz val="8"/>
        <color rgb="FF00ADEF"/>
        <rFont val="Tahoma"/>
        <family val="2"/>
      </rPr>
      <t>[Kết quả]</t>
    </r>
  </si>
  <si>
    <r>
      <t>Nguyễn Duy Tùng </t>
    </r>
    <r>
      <rPr>
        <b/>
        <sz val="8"/>
        <color rgb="FF00ADEF"/>
        <rFont val="Tahoma"/>
        <family val="2"/>
      </rPr>
      <t>[Kết quả]</t>
    </r>
  </si>
  <si>
    <t>28 phút 7 giây</t>
  </si>
  <si>
    <r>
      <t>Nguyễn Tài Nguyên </t>
    </r>
    <r>
      <rPr>
        <b/>
        <sz val="8"/>
        <color rgb="FF00ADEF"/>
        <rFont val="Tahoma"/>
        <family val="2"/>
      </rPr>
      <t>[Kết quả]</t>
    </r>
  </si>
  <si>
    <r>
      <t>Nguyễn Lê Trung Hiếu </t>
    </r>
    <r>
      <rPr>
        <b/>
        <sz val="8"/>
        <color rgb="FF00ADEF"/>
        <rFont val="Tahoma"/>
        <family val="2"/>
      </rPr>
      <t>[Kết quả]</t>
    </r>
  </si>
  <si>
    <r>
      <t>Nguyễn Kim Sơn </t>
    </r>
    <r>
      <rPr>
        <b/>
        <sz val="8"/>
        <color rgb="FF00ADEF"/>
        <rFont val="Tahoma"/>
        <family val="2"/>
      </rPr>
      <t>[Kết quả]</t>
    </r>
  </si>
  <si>
    <r>
      <t>Trần Hòa lợi </t>
    </r>
    <r>
      <rPr>
        <b/>
        <sz val="8"/>
        <color rgb="FF00ADEF"/>
        <rFont val="Tahoma"/>
        <family val="2"/>
      </rPr>
      <t>[Kết quả]</t>
    </r>
  </si>
  <si>
    <r>
      <t>tranthanhthu </t>
    </r>
    <r>
      <rPr>
        <b/>
        <sz val="8"/>
        <color rgb="FF00ADEF"/>
        <rFont val="Tahoma"/>
        <family val="2"/>
      </rPr>
      <t>[Kết quả]</t>
    </r>
  </si>
  <si>
    <r>
      <t>Phan Thị Thảo Nguyên </t>
    </r>
    <r>
      <rPr>
        <b/>
        <sz val="8"/>
        <color rgb="FF00ADEF"/>
        <rFont val="Tahoma"/>
        <family val="2"/>
      </rPr>
      <t>[Kết quả]</t>
    </r>
  </si>
  <si>
    <r>
      <t>Hoàng Thị Minh Anh </t>
    </r>
    <r>
      <rPr>
        <b/>
        <sz val="8"/>
        <color rgb="FF00ADEF"/>
        <rFont val="Tahoma"/>
        <family val="2"/>
      </rPr>
      <t>[Kết quả]</t>
    </r>
  </si>
  <si>
    <r>
      <t>Võ Hoàng </t>
    </r>
    <r>
      <rPr>
        <b/>
        <sz val="8"/>
        <color rgb="FF00ADEF"/>
        <rFont val="Tahoma"/>
        <family val="2"/>
      </rPr>
      <t>[Kết quả]</t>
    </r>
  </si>
  <si>
    <r>
      <t>Phan Thị Trâm Anh </t>
    </r>
    <r>
      <rPr>
        <b/>
        <sz val="8"/>
        <color rgb="FF00ADEF"/>
        <rFont val="Tahoma"/>
        <family val="2"/>
      </rPr>
      <t>[Kết quả]</t>
    </r>
  </si>
  <si>
    <r>
      <t>Nguyễn Thế Hoàng Đại </t>
    </r>
    <r>
      <rPr>
        <b/>
        <sz val="8"/>
        <color rgb="FF00ADEF"/>
        <rFont val="Tahoma"/>
        <family val="2"/>
      </rPr>
      <t>[Kết quả]</t>
    </r>
  </si>
  <si>
    <r>
      <t>Dương Hà Phương </t>
    </r>
    <r>
      <rPr>
        <b/>
        <sz val="8"/>
        <color rgb="FF00ADEF"/>
        <rFont val="Tahoma"/>
        <family val="2"/>
      </rPr>
      <t>[Kết quả]</t>
    </r>
  </si>
  <si>
    <r>
      <t>Phùng Thị Thu Phương </t>
    </r>
    <r>
      <rPr>
        <b/>
        <sz val="8"/>
        <color rgb="FF00ADEF"/>
        <rFont val="Tahoma"/>
        <family val="2"/>
      </rPr>
      <t>[Kết quả]</t>
    </r>
  </si>
  <si>
    <r>
      <t>vũ duy đạt </t>
    </r>
    <r>
      <rPr>
        <b/>
        <sz val="8"/>
        <color rgb="FF00ADEF"/>
        <rFont val="Tahoma"/>
        <family val="2"/>
      </rPr>
      <t>[Kết quả]</t>
    </r>
  </si>
  <si>
    <t>Trường THCS Đăk Drô</t>
  </si>
  <si>
    <r>
      <t>Phan Thanh Tuyến </t>
    </r>
    <r>
      <rPr>
        <b/>
        <sz val="8"/>
        <color rgb="FF00ADEF"/>
        <rFont val="Tahoma"/>
        <family val="2"/>
      </rPr>
      <t>[Kết quả]</t>
    </r>
  </si>
  <si>
    <r>
      <t>Đàm Phú Minh </t>
    </r>
    <r>
      <rPr>
        <b/>
        <sz val="8"/>
        <color rgb="FF00ADEF"/>
        <rFont val="Tahoma"/>
        <family val="2"/>
      </rPr>
      <t>[Kết quả]</t>
    </r>
  </si>
  <si>
    <r>
      <t>Nguyễn Đình Vân Nhi </t>
    </r>
    <r>
      <rPr>
        <b/>
        <sz val="8"/>
        <color rgb="FF00ADEF"/>
        <rFont val="Tahoma"/>
        <family val="2"/>
      </rPr>
      <t>[Kết quả]</t>
    </r>
  </si>
  <si>
    <r>
      <t>Nguyễn Ngọc Khánh Huyền </t>
    </r>
    <r>
      <rPr>
        <b/>
        <sz val="8"/>
        <color rgb="FF00ADEF"/>
        <rFont val="Tahoma"/>
        <family val="2"/>
      </rPr>
      <t>[Kết quả]</t>
    </r>
  </si>
  <si>
    <r>
      <t>Đặng Lê Công Minh </t>
    </r>
    <r>
      <rPr>
        <b/>
        <sz val="8"/>
        <color rgb="FF00ADEF"/>
        <rFont val="Tahoma"/>
        <family val="2"/>
      </rPr>
      <t>[Kết quả]</t>
    </r>
  </si>
  <si>
    <r>
      <t>Đỗ Hương Hóa </t>
    </r>
    <r>
      <rPr>
        <b/>
        <sz val="8"/>
        <color rgb="FF00ADEF"/>
        <rFont val="Tahoma"/>
        <family val="2"/>
      </rPr>
      <t>[Kết quả]</t>
    </r>
  </si>
  <si>
    <r>
      <t>Hà Nữ Huyền Trân </t>
    </r>
    <r>
      <rPr>
        <b/>
        <sz val="8"/>
        <color rgb="FF00ADEF"/>
        <rFont val="Tahoma"/>
        <family val="2"/>
      </rPr>
      <t>[Kết quả]</t>
    </r>
  </si>
  <si>
    <r>
      <t>Ho Ba Huy </t>
    </r>
    <r>
      <rPr>
        <b/>
        <sz val="8"/>
        <color rgb="FF00ADEF"/>
        <rFont val="Tahoma"/>
        <family val="2"/>
      </rPr>
      <t>[Kết quả]</t>
    </r>
  </si>
  <si>
    <r>
      <t>Lê Thủy Anh </t>
    </r>
    <r>
      <rPr>
        <b/>
        <sz val="8"/>
        <color rgb="FF00ADEF"/>
        <rFont val="Tahoma"/>
        <family val="2"/>
      </rPr>
      <t>[Kết quả]</t>
    </r>
  </si>
  <si>
    <r>
      <t>Đàm Trung Nguyên </t>
    </r>
    <r>
      <rPr>
        <b/>
        <sz val="8"/>
        <color rgb="FF00ADEF"/>
        <rFont val="Tahoma"/>
        <family val="2"/>
      </rPr>
      <t>[Kết quả]</t>
    </r>
  </si>
  <si>
    <r>
      <t>Phạm Thị Thu Phương </t>
    </r>
    <r>
      <rPr>
        <b/>
        <sz val="8"/>
        <color rgb="FF00ADEF"/>
        <rFont val="Tahoma"/>
        <family val="2"/>
      </rPr>
      <t>[Kết quả]</t>
    </r>
  </si>
  <si>
    <r>
      <t>Khổng Thị Thủy </t>
    </r>
    <r>
      <rPr>
        <b/>
        <sz val="8"/>
        <color rgb="FF00ADEF"/>
        <rFont val="Tahoma"/>
        <family val="2"/>
      </rPr>
      <t>[Kết quả]</t>
    </r>
  </si>
  <si>
    <r>
      <t>Dương Đoàn Mai Hương </t>
    </r>
    <r>
      <rPr>
        <b/>
        <sz val="8"/>
        <color rgb="FF00ADEF"/>
        <rFont val="Tahoma"/>
        <family val="2"/>
      </rPr>
      <t>[Kết quả]</t>
    </r>
  </si>
  <si>
    <r>
      <t>Nguyễn Thành Đạt </t>
    </r>
    <r>
      <rPr>
        <b/>
        <sz val="8"/>
        <color rgb="FF00ADEF"/>
        <rFont val="Tahoma"/>
        <family val="2"/>
      </rPr>
      <t>[Kết quả]</t>
    </r>
  </si>
  <si>
    <t>Trường THCS Lý Thường Kiệt</t>
  </si>
  <si>
    <r>
      <t>Phạm Hồng Phúc </t>
    </r>
    <r>
      <rPr>
        <b/>
        <sz val="8"/>
        <color rgb="FF00ADEF"/>
        <rFont val="Tahoma"/>
        <family val="2"/>
      </rPr>
      <t>[Kết quả]</t>
    </r>
  </si>
  <si>
    <r>
      <t>Hoàng Kim Ngân </t>
    </r>
    <r>
      <rPr>
        <b/>
        <sz val="8"/>
        <color rgb="FF00ADEF"/>
        <rFont val="Tahoma"/>
        <family val="2"/>
      </rPr>
      <t>[Kết quả]</t>
    </r>
  </si>
  <si>
    <r>
      <t>Đỗ Trần Thu Hiền </t>
    </r>
    <r>
      <rPr>
        <b/>
        <sz val="8"/>
        <color rgb="FF00ADEF"/>
        <rFont val="Tahoma"/>
        <family val="2"/>
      </rPr>
      <t>[Kết quả]</t>
    </r>
  </si>
  <si>
    <r>
      <t>Vũ Thị Quỳnh Nga </t>
    </r>
    <r>
      <rPr>
        <b/>
        <sz val="8"/>
        <color rgb="FF00ADEF"/>
        <rFont val="Tahoma"/>
        <family val="2"/>
      </rPr>
      <t>[Kết quả]</t>
    </r>
  </si>
  <si>
    <r>
      <t>Vũ Thị Ly Ly </t>
    </r>
    <r>
      <rPr>
        <b/>
        <sz val="8"/>
        <color rgb="FF00ADEF"/>
        <rFont val="Tahoma"/>
        <family val="2"/>
      </rPr>
      <t>[Kết quả]</t>
    </r>
  </si>
  <si>
    <r>
      <t>Trương Thị Hồng Minh </t>
    </r>
    <r>
      <rPr>
        <b/>
        <sz val="8"/>
        <color rgb="FF00ADEF"/>
        <rFont val="Tahoma"/>
        <family val="2"/>
      </rPr>
      <t>[Kết quả]</t>
    </r>
  </si>
  <si>
    <r>
      <t>Nguyễn Thị Thanh Mai </t>
    </r>
    <r>
      <rPr>
        <b/>
        <sz val="8"/>
        <color rgb="FF00ADEF"/>
        <rFont val="Tahoma"/>
        <family val="2"/>
      </rPr>
      <t>[Kết quả]</t>
    </r>
  </si>
  <si>
    <r>
      <t>Cao Thanh Nhã </t>
    </r>
    <r>
      <rPr>
        <b/>
        <sz val="8"/>
        <color rgb="FF00ADEF"/>
        <rFont val="Tahoma"/>
        <family val="2"/>
      </rPr>
      <t>[Kết quả]</t>
    </r>
  </si>
  <si>
    <t>25 phút 6 giây</t>
  </si>
  <si>
    <r>
      <t>Nguyễn Ngọc Diệp </t>
    </r>
    <r>
      <rPr>
        <b/>
        <sz val="8"/>
        <color rgb="FF00ADEF"/>
        <rFont val="Tahoma"/>
        <family val="2"/>
      </rPr>
      <t>[Kết quả]</t>
    </r>
  </si>
  <si>
    <t>26 phút 39 giây</t>
  </si>
  <si>
    <r>
      <t>Trần Thế Quân </t>
    </r>
    <r>
      <rPr>
        <b/>
        <sz val="8"/>
        <color rgb="FF00ADEF"/>
        <rFont val="Tahoma"/>
        <family val="2"/>
      </rPr>
      <t>[Kết quả]</t>
    </r>
  </si>
  <si>
    <t>28 phút 59 giây</t>
  </si>
  <si>
    <r>
      <t>Huỳnh Thị Mai Phương </t>
    </r>
    <r>
      <rPr>
        <b/>
        <sz val="8"/>
        <color rgb="FF00ADEF"/>
        <rFont val="Tahoma"/>
        <family val="2"/>
      </rPr>
      <t>[Kết quả]</t>
    </r>
  </si>
  <si>
    <r>
      <t>Phạm Thị Yến Nhi </t>
    </r>
    <r>
      <rPr>
        <b/>
        <sz val="8"/>
        <color rgb="FF00ADEF"/>
        <rFont val="Tahoma"/>
        <family val="2"/>
      </rPr>
      <t>[Kết quả]</t>
    </r>
  </si>
  <si>
    <r>
      <t>Nguyen Viet Thai </t>
    </r>
    <r>
      <rPr>
        <b/>
        <sz val="8"/>
        <color rgb="FF00ADEF"/>
        <rFont val="Tahoma"/>
        <family val="2"/>
      </rPr>
      <t>[Kết quả]</t>
    </r>
  </si>
  <si>
    <t>24 phút 50 giây</t>
  </si>
  <si>
    <r>
      <t>Phan Hữu Phước </t>
    </r>
    <r>
      <rPr>
        <b/>
        <sz val="8"/>
        <color rgb="FF00ADEF"/>
        <rFont val="Tahoma"/>
        <family val="2"/>
      </rPr>
      <t>[Kết quả]</t>
    </r>
  </si>
  <si>
    <r>
      <t>Đặng Thị kim ngân </t>
    </r>
    <r>
      <rPr>
        <b/>
        <sz val="8"/>
        <color rgb="FF00ADEF"/>
        <rFont val="Tahoma"/>
        <family val="2"/>
      </rPr>
      <t>[Kết quả]</t>
    </r>
  </si>
  <si>
    <r>
      <t>Cao Ngoc Long </t>
    </r>
    <r>
      <rPr>
        <b/>
        <sz val="8"/>
        <color rgb="FF00ADEF"/>
        <rFont val="Tahoma"/>
        <family val="2"/>
      </rPr>
      <t>[Kết quả]</t>
    </r>
  </si>
  <si>
    <r>
      <t>Lê Quỳnh Anh </t>
    </r>
    <r>
      <rPr>
        <b/>
        <sz val="8"/>
        <color rgb="FF00ADEF"/>
        <rFont val="Tahoma"/>
        <family val="2"/>
      </rPr>
      <t>[Kết quả]</t>
    </r>
  </si>
  <si>
    <r>
      <t>Đinh Thị Thùy Trang </t>
    </r>
    <r>
      <rPr>
        <b/>
        <sz val="8"/>
        <color rgb="FF00ADEF"/>
        <rFont val="Tahoma"/>
        <family val="2"/>
      </rPr>
      <t>[Kết quả]</t>
    </r>
  </si>
  <si>
    <t>29 phút 10 giây</t>
  </si>
  <si>
    <r>
      <t>Đinh Nguyễn Hạ Vy </t>
    </r>
    <r>
      <rPr>
        <b/>
        <sz val="8"/>
        <color rgb="FF00ADEF"/>
        <rFont val="Tahoma"/>
        <family val="2"/>
      </rPr>
      <t>[Kết quả]</t>
    </r>
  </si>
  <si>
    <r>
      <t>Nguyễn Thị Hiền </t>
    </r>
    <r>
      <rPr>
        <b/>
        <sz val="8"/>
        <color rgb="FF00ADEF"/>
        <rFont val="Tahoma"/>
        <family val="2"/>
      </rPr>
      <t>[Kết quả]</t>
    </r>
  </si>
  <si>
    <r>
      <t>Nguyễn Nguyên Kim Bảo </t>
    </r>
    <r>
      <rPr>
        <b/>
        <sz val="8"/>
        <color rgb="FF00ADEF"/>
        <rFont val="Tahoma"/>
        <family val="2"/>
      </rPr>
      <t>[Kết quả]</t>
    </r>
  </si>
  <si>
    <r>
      <t>Trịnh Hoàng Thiên Bảo </t>
    </r>
    <r>
      <rPr>
        <b/>
        <sz val="8"/>
        <color rgb="FF00ADEF"/>
        <rFont val="Tahoma"/>
        <family val="2"/>
      </rPr>
      <t>[Kết quả]</t>
    </r>
  </si>
  <si>
    <r>
      <t>Hà Hải Hoàng </t>
    </r>
    <r>
      <rPr>
        <b/>
        <sz val="8"/>
        <color rgb="FF00ADEF"/>
        <rFont val="Tahoma"/>
        <family val="2"/>
      </rPr>
      <t>[Kết quả]</t>
    </r>
  </si>
  <si>
    <r>
      <t>Cao Thị Mỹ Tâm </t>
    </r>
    <r>
      <rPr>
        <b/>
        <sz val="8"/>
        <color rgb="FF00ADEF"/>
        <rFont val="Tahoma"/>
        <family val="2"/>
      </rPr>
      <t>[Kết quả]</t>
    </r>
  </si>
  <si>
    <r>
      <t>Đặng Nguyễn Việt Lâm </t>
    </r>
    <r>
      <rPr>
        <b/>
        <sz val="8"/>
        <color rgb="FF00ADEF"/>
        <rFont val="Tahoma"/>
        <family val="2"/>
      </rPr>
      <t>[Kết quả]</t>
    </r>
  </si>
  <si>
    <r>
      <t>Trần Đại Dương </t>
    </r>
    <r>
      <rPr>
        <b/>
        <sz val="8"/>
        <color rgb="FF00ADEF"/>
        <rFont val="Tahoma"/>
        <family val="2"/>
      </rPr>
      <t>[Kết quả]</t>
    </r>
  </si>
  <si>
    <r>
      <t>Trần Phạm Thùy Linh </t>
    </r>
    <r>
      <rPr>
        <b/>
        <sz val="8"/>
        <color rgb="FF00ADEF"/>
        <rFont val="Tahoma"/>
        <family val="2"/>
      </rPr>
      <t>[Kết quả]</t>
    </r>
  </si>
  <si>
    <r>
      <t>Nguyễn Phạm Linh Chi </t>
    </r>
    <r>
      <rPr>
        <b/>
        <sz val="8"/>
        <color rgb="FF00ADEF"/>
        <rFont val="Tahoma"/>
        <family val="2"/>
      </rPr>
      <t>[Kết quả]</t>
    </r>
  </si>
  <si>
    <r>
      <t>Tạ Thị Yến Vy </t>
    </r>
    <r>
      <rPr>
        <b/>
        <sz val="8"/>
        <color rgb="FF00ADEF"/>
        <rFont val="Tahoma"/>
        <family val="2"/>
      </rPr>
      <t>[Kết quả]</t>
    </r>
  </si>
  <si>
    <r>
      <t>Triệu Thị Minh Nguyệt </t>
    </r>
    <r>
      <rPr>
        <b/>
        <sz val="8"/>
        <color rgb="FF00ADEF"/>
        <rFont val="Tahoma"/>
        <family val="2"/>
      </rPr>
      <t>[Kết quả]</t>
    </r>
  </si>
  <si>
    <r>
      <t>Nguyễn Thị Hải Ly </t>
    </r>
    <r>
      <rPr>
        <b/>
        <sz val="8"/>
        <color rgb="FF00ADEF"/>
        <rFont val="Tahoma"/>
        <family val="2"/>
      </rPr>
      <t>[Kết quả]</t>
    </r>
  </si>
  <si>
    <r>
      <t>Đào Duy Quỳnh </t>
    </r>
    <r>
      <rPr>
        <b/>
        <sz val="8"/>
        <color rgb="FF00ADEF"/>
        <rFont val="Tahoma"/>
        <family val="2"/>
      </rPr>
      <t>[Kết quả]</t>
    </r>
  </si>
  <si>
    <r>
      <t>Nguyễn Yến Nhi </t>
    </r>
    <r>
      <rPr>
        <b/>
        <sz val="8"/>
        <color rgb="FF00ADEF"/>
        <rFont val="Tahoma"/>
        <family val="2"/>
      </rPr>
      <t>[Kết quả]</t>
    </r>
  </si>
  <si>
    <r>
      <t>Hoàng Văn Quốc </t>
    </r>
    <r>
      <rPr>
        <b/>
        <sz val="8"/>
        <color rgb="FF00ADEF"/>
        <rFont val="Tahoma"/>
        <family val="2"/>
      </rPr>
      <t>[Kết quả]</t>
    </r>
  </si>
  <si>
    <r>
      <t>Nguyễn Đình Gia Huynh </t>
    </r>
    <r>
      <rPr>
        <b/>
        <sz val="8"/>
        <color rgb="FF00ADEF"/>
        <rFont val="Tahoma"/>
        <family val="2"/>
      </rPr>
      <t>[Kết quả]</t>
    </r>
  </si>
  <si>
    <r>
      <t>Triệu Thị Thanh Thảo </t>
    </r>
    <r>
      <rPr>
        <b/>
        <sz val="8"/>
        <color rgb="FF00ADEF"/>
        <rFont val="Tahoma"/>
        <family val="2"/>
      </rPr>
      <t>[Kết quả]</t>
    </r>
  </si>
  <si>
    <r>
      <t>Trịnh Phạm Mỹ Duyên </t>
    </r>
    <r>
      <rPr>
        <b/>
        <sz val="8"/>
        <color rgb="FF00ADEF"/>
        <rFont val="Tahoma"/>
        <family val="2"/>
      </rPr>
      <t>[Kết quả]</t>
    </r>
  </si>
  <si>
    <r>
      <t>Phạm Thị Hồng Ánh </t>
    </r>
    <r>
      <rPr>
        <b/>
        <sz val="8"/>
        <color rgb="FF00ADEF"/>
        <rFont val="Tahoma"/>
        <family val="2"/>
      </rPr>
      <t>[Kết quả]</t>
    </r>
  </si>
  <si>
    <r>
      <t>Nguyễn Lê Hà Châu </t>
    </r>
    <r>
      <rPr>
        <b/>
        <sz val="8"/>
        <color rgb="FF00ADEF"/>
        <rFont val="Tahoma"/>
        <family val="2"/>
      </rPr>
      <t>[Kết quả]</t>
    </r>
  </si>
  <si>
    <r>
      <t>Đỗ Thanh Thảo </t>
    </r>
    <r>
      <rPr>
        <b/>
        <sz val="8"/>
        <color rgb="FF00ADEF"/>
        <rFont val="Tahoma"/>
        <family val="2"/>
      </rPr>
      <t>[Kết quả]</t>
    </r>
  </si>
  <si>
    <r>
      <t>Đào Thị Quỳnh Giang </t>
    </r>
    <r>
      <rPr>
        <b/>
        <sz val="8"/>
        <color rgb="FF00ADEF"/>
        <rFont val="Tahoma"/>
        <family val="2"/>
      </rPr>
      <t>[Kết quả]</t>
    </r>
  </si>
  <si>
    <r>
      <t>Hoàng Quang Khải </t>
    </r>
    <r>
      <rPr>
        <b/>
        <sz val="8"/>
        <color rgb="FF00ADEF"/>
        <rFont val="Tahoma"/>
        <family val="2"/>
      </rPr>
      <t>[Kết quả]</t>
    </r>
  </si>
  <si>
    <r>
      <t>Trịnh Văn Đức </t>
    </r>
    <r>
      <rPr>
        <b/>
        <sz val="8"/>
        <color rgb="FF00ADEF"/>
        <rFont val="Tahoma"/>
        <family val="2"/>
      </rPr>
      <t>[Kết quả]</t>
    </r>
  </si>
  <si>
    <r>
      <t>Nguyễn Thị Minh Ngọc </t>
    </r>
    <r>
      <rPr>
        <b/>
        <sz val="8"/>
        <color rgb="FF00ADEF"/>
        <rFont val="Tahoma"/>
        <family val="2"/>
      </rPr>
      <t>[Kết quả]</t>
    </r>
  </si>
  <si>
    <r>
      <t>TRAN THI MY HUE </t>
    </r>
    <r>
      <rPr>
        <b/>
        <sz val="8"/>
        <color rgb="FF00ADEF"/>
        <rFont val="Tahoma"/>
        <family val="2"/>
      </rPr>
      <t>[Kết quả]</t>
    </r>
  </si>
  <si>
    <t>Trường THCS Đăk Sôr</t>
  </si>
  <si>
    <r>
      <t>Nguyễn Minh Thông </t>
    </r>
    <r>
      <rPr>
        <b/>
        <sz val="8"/>
        <color rgb="FF00ADEF"/>
        <rFont val="Tahoma"/>
        <family val="2"/>
      </rPr>
      <t>[Kết quả]</t>
    </r>
  </si>
  <si>
    <r>
      <t>Trần Thị Cẩm Ly </t>
    </r>
    <r>
      <rPr>
        <b/>
        <sz val="8"/>
        <color rgb="FF00ADEF"/>
        <rFont val="Tahoma"/>
        <family val="2"/>
      </rPr>
      <t>[Kết quả]</t>
    </r>
  </si>
  <si>
    <r>
      <t>Lê Văn Quyến </t>
    </r>
    <r>
      <rPr>
        <b/>
        <sz val="8"/>
        <color rgb="FF00ADEF"/>
        <rFont val="Tahoma"/>
        <family val="2"/>
      </rPr>
      <t>[Kết quả]</t>
    </r>
  </si>
  <si>
    <r>
      <t>Trần Thị Hậu </t>
    </r>
    <r>
      <rPr>
        <b/>
        <sz val="8"/>
        <color rgb="FF00ADEF"/>
        <rFont val="Tahoma"/>
        <family val="2"/>
      </rPr>
      <t>[Kết quả]</t>
    </r>
  </si>
  <si>
    <r>
      <t>Đàm Thị Khánh Ly </t>
    </r>
    <r>
      <rPr>
        <b/>
        <sz val="8"/>
        <color rgb="FF00ADEF"/>
        <rFont val="Tahoma"/>
        <family val="2"/>
      </rPr>
      <t>[Kết quả]</t>
    </r>
  </si>
  <si>
    <r>
      <t>Nguyễn Ngọc Mo Ny Trâm </t>
    </r>
    <r>
      <rPr>
        <b/>
        <sz val="8"/>
        <color rgb="FF00ADEF"/>
        <rFont val="Tahoma"/>
        <family val="2"/>
      </rPr>
      <t>[Kết quả]</t>
    </r>
  </si>
  <si>
    <r>
      <t>Võ Hà Tấn Lực </t>
    </r>
    <r>
      <rPr>
        <b/>
        <sz val="8"/>
        <color rgb="FF00ADEF"/>
        <rFont val="Tahoma"/>
        <family val="2"/>
      </rPr>
      <t>[Kết quả]</t>
    </r>
  </si>
  <si>
    <r>
      <t>Vũ Thùy Linh </t>
    </r>
    <r>
      <rPr>
        <b/>
        <sz val="8"/>
        <color rgb="FF00ADEF"/>
        <rFont val="Tahoma"/>
        <family val="2"/>
      </rPr>
      <t>[Kết quả]</t>
    </r>
  </si>
  <si>
    <r>
      <t>Phạm Thế Anh </t>
    </r>
    <r>
      <rPr>
        <b/>
        <sz val="8"/>
        <color rgb="FF00ADEF"/>
        <rFont val="Tahoma"/>
        <family val="2"/>
      </rPr>
      <t>[Kết quả]</t>
    </r>
  </si>
  <si>
    <r>
      <t>Đặng Văn Quang </t>
    </r>
    <r>
      <rPr>
        <b/>
        <sz val="8"/>
        <color rgb="FF00ADEF"/>
        <rFont val="Tahoma"/>
        <family val="2"/>
      </rPr>
      <t>[Kết quả]</t>
    </r>
  </si>
  <si>
    <r>
      <t>Nguyễn Tiến Tường Quân </t>
    </r>
    <r>
      <rPr>
        <b/>
        <sz val="8"/>
        <color rgb="FF00ADEF"/>
        <rFont val="Tahoma"/>
        <family val="2"/>
      </rPr>
      <t>[Kết quả]</t>
    </r>
  </si>
  <si>
    <r>
      <t>Đinh Thái Hải Lý </t>
    </r>
    <r>
      <rPr>
        <b/>
        <sz val="8"/>
        <color rgb="FF00ADEF"/>
        <rFont val="Tahoma"/>
        <family val="2"/>
      </rPr>
      <t>[Kết quả]</t>
    </r>
  </si>
  <si>
    <r>
      <t>Phan Thị Hồng Hạnh </t>
    </r>
    <r>
      <rPr>
        <b/>
        <sz val="8"/>
        <color rgb="FF00ADEF"/>
        <rFont val="Tahoma"/>
        <family val="2"/>
      </rPr>
      <t>[Kết quả]</t>
    </r>
  </si>
  <si>
    <r>
      <t>trần thanh hùng </t>
    </r>
    <r>
      <rPr>
        <b/>
        <sz val="8"/>
        <color rgb="FF00ADEF"/>
        <rFont val="Tahoma"/>
        <family val="2"/>
      </rPr>
      <t>[Kết quả]</t>
    </r>
  </si>
  <si>
    <r>
      <t>Nguyễn Thị Hương </t>
    </r>
    <r>
      <rPr>
        <b/>
        <sz val="8"/>
        <color rgb="FF00ADEF"/>
        <rFont val="Tahoma"/>
        <family val="2"/>
      </rPr>
      <t>[Kết quả]</t>
    </r>
  </si>
  <si>
    <r>
      <t>Đinh Hoàng Vũ </t>
    </r>
    <r>
      <rPr>
        <b/>
        <sz val="8"/>
        <color rgb="FF00ADEF"/>
        <rFont val="Tahoma"/>
        <family val="2"/>
      </rPr>
      <t>[Kết quả]</t>
    </r>
  </si>
  <si>
    <r>
      <t>Trần Thị Hương Giang </t>
    </r>
    <r>
      <rPr>
        <b/>
        <sz val="8"/>
        <color rgb="FF00ADEF"/>
        <rFont val="Tahoma"/>
        <family val="2"/>
      </rPr>
      <t>[Kết quả]</t>
    </r>
  </si>
  <si>
    <r>
      <t>Phạm Bùi Cẩm Ly </t>
    </r>
    <r>
      <rPr>
        <b/>
        <sz val="8"/>
        <color rgb="FF00ADEF"/>
        <rFont val="Tahoma"/>
        <family val="2"/>
      </rPr>
      <t>[Kết quả]</t>
    </r>
  </si>
  <si>
    <r>
      <t>Nguyễn Hoàng Nhật Mai </t>
    </r>
    <r>
      <rPr>
        <b/>
        <sz val="8"/>
        <color rgb="FF00ADEF"/>
        <rFont val="Tahoma"/>
        <family val="2"/>
      </rPr>
      <t>[Kết quả]</t>
    </r>
  </si>
  <si>
    <r>
      <t>Lê Hảo Hảo </t>
    </r>
    <r>
      <rPr>
        <b/>
        <sz val="8"/>
        <color rgb="FF00ADEF"/>
        <rFont val="Tahoma"/>
        <family val="2"/>
      </rPr>
      <t>[Kết quả]</t>
    </r>
  </si>
  <si>
    <r>
      <t>Lê Phạm Mai Hương </t>
    </r>
    <r>
      <rPr>
        <b/>
        <sz val="8"/>
        <color rgb="FF00ADEF"/>
        <rFont val="Tahoma"/>
        <family val="2"/>
      </rPr>
      <t>[Kết quả]</t>
    </r>
  </si>
  <si>
    <r>
      <t>Phạm Trần Mai Ngọc </t>
    </r>
    <r>
      <rPr>
        <b/>
        <sz val="8"/>
        <color rgb="FF00ADEF"/>
        <rFont val="Tahoma"/>
        <family val="2"/>
      </rPr>
      <t>[Kết quả]</t>
    </r>
  </si>
  <si>
    <r>
      <t>Nguyễn Nữ Thùy Linh </t>
    </r>
    <r>
      <rPr>
        <b/>
        <sz val="8"/>
        <color rgb="FF00ADEF"/>
        <rFont val="Tahoma"/>
        <family val="2"/>
      </rPr>
      <t>[Kết quả]</t>
    </r>
  </si>
  <si>
    <r>
      <t>Phan Hoàng Linh </t>
    </r>
    <r>
      <rPr>
        <b/>
        <sz val="8"/>
        <color rgb="FF00ADEF"/>
        <rFont val="Tahoma"/>
        <family val="2"/>
      </rPr>
      <t>[Kết quả]</t>
    </r>
  </si>
  <si>
    <r>
      <t>Nguyễn Liza Bảo </t>
    </r>
    <r>
      <rPr>
        <b/>
        <sz val="8"/>
        <color rgb="FF00ADEF"/>
        <rFont val="Tahoma"/>
        <family val="2"/>
      </rPr>
      <t>[Kết quả]</t>
    </r>
  </si>
  <si>
    <r>
      <t>Nguyễn Hoàng Thuỷ Tiên </t>
    </r>
    <r>
      <rPr>
        <b/>
        <sz val="8"/>
        <color rgb="FF00ADEF"/>
        <rFont val="Tahoma"/>
        <family val="2"/>
      </rPr>
      <t>[Kết quả]</t>
    </r>
  </si>
  <si>
    <r>
      <t>Nguyễn Thanh Phong </t>
    </r>
    <r>
      <rPr>
        <b/>
        <sz val="8"/>
        <color rgb="FF00ADEF"/>
        <rFont val="Tahoma"/>
        <family val="2"/>
      </rPr>
      <t>[Kết quả]</t>
    </r>
  </si>
  <si>
    <r>
      <t>NGUYỄN THỊ MINH DIỆU </t>
    </r>
    <r>
      <rPr>
        <b/>
        <sz val="8"/>
        <color rgb="FF00ADEF"/>
        <rFont val="Tahoma"/>
        <family val="2"/>
      </rPr>
      <t>[Kết quả]</t>
    </r>
  </si>
  <si>
    <r>
      <t>Ma Nguyễn Hoàng Nguyên </t>
    </r>
    <r>
      <rPr>
        <b/>
        <sz val="8"/>
        <color rgb="FF00ADEF"/>
        <rFont val="Tahoma"/>
        <family val="2"/>
      </rPr>
      <t>[Kết quả]</t>
    </r>
  </si>
  <si>
    <r>
      <t>Nguyễn Thị Thu Hằng </t>
    </r>
    <r>
      <rPr>
        <b/>
        <sz val="8"/>
        <color rgb="FF00ADEF"/>
        <rFont val="Tahoma"/>
        <family val="2"/>
      </rPr>
      <t>[Kết quả]</t>
    </r>
  </si>
  <si>
    <r>
      <t>Nguyễn Đỗ Anh Thư </t>
    </r>
    <r>
      <rPr>
        <b/>
        <sz val="8"/>
        <color rgb="FF00ADEF"/>
        <rFont val="Tahoma"/>
        <family val="2"/>
      </rPr>
      <t>[Kết quả]</t>
    </r>
  </si>
  <si>
    <r>
      <t>Nguyễn Minh Thức </t>
    </r>
    <r>
      <rPr>
        <b/>
        <sz val="8"/>
        <color rgb="FF00ADEF"/>
        <rFont val="Tahoma"/>
        <family val="2"/>
      </rPr>
      <t>[Kết quả]</t>
    </r>
  </si>
  <si>
    <r>
      <t>Nguyễn Thị Thanh Hà </t>
    </r>
    <r>
      <rPr>
        <b/>
        <sz val="8"/>
        <color rgb="FF00ADEF"/>
        <rFont val="Tahoma"/>
        <family val="2"/>
      </rPr>
      <t>[Kết quả]</t>
    </r>
  </si>
  <si>
    <r>
      <t>Nguyễn Thị Thúy Hường </t>
    </r>
    <r>
      <rPr>
        <b/>
        <sz val="8"/>
        <color rgb="FF00ADEF"/>
        <rFont val="Tahoma"/>
        <family val="2"/>
      </rPr>
      <t>[Kết quả]</t>
    </r>
  </si>
  <si>
    <r>
      <t>Nguyễn Đức Thọ </t>
    </r>
    <r>
      <rPr>
        <b/>
        <sz val="8"/>
        <color rgb="FF00ADEF"/>
        <rFont val="Tahoma"/>
        <family val="2"/>
      </rPr>
      <t>[Kết quả]</t>
    </r>
  </si>
  <si>
    <r>
      <t>lê trọng kiên </t>
    </r>
    <r>
      <rPr>
        <b/>
        <sz val="8"/>
        <color rgb="FF00ADEF"/>
        <rFont val="Tahoma"/>
        <family val="2"/>
      </rPr>
      <t>[Kết quả]</t>
    </r>
  </si>
  <si>
    <r>
      <t>Phan Huy Hoàng </t>
    </r>
    <r>
      <rPr>
        <b/>
        <sz val="8"/>
        <color rgb="FF00ADEF"/>
        <rFont val="Tahoma"/>
        <family val="2"/>
      </rPr>
      <t>[Kết quả]</t>
    </r>
  </si>
  <si>
    <r>
      <t>Phạm Thị Hồng Nhung </t>
    </r>
    <r>
      <rPr>
        <b/>
        <sz val="8"/>
        <color rgb="FF00ADEF"/>
        <rFont val="Tahoma"/>
        <family val="2"/>
      </rPr>
      <t>[Kết quả]</t>
    </r>
  </si>
  <si>
    <r>
      <t>Nguyễn Ngọc Trúc Linh </t>
    </r>
    <r>
      <rPr>
        <b/>
        <sz val="8"/>
        <color rgb="FF00ADEF"/>
        <rFont val="Tahoma"/>
        <family val="2"/>
      </rPr>
      <t>[Kết quả]</t>
    </r>
  </si>
  <si>
    <r>
      <t>Khương Thị Yến Nhi </t>
    </r>
    <r>
      <rPr>
        <b/>
        <sz val="8"/>
        <color rgb="FF00ADEF"/>
        <rFont val="Tahoma"/>
        <family val="2"/>
      </rPr>
      <t>[Kết quả]</t>
    </r>
  </si>
  <si>
    <t>28 phút 21 giây</t>
  </si>
  <si>
    <r>
      <t>Quách Thị Mỹ Linh </t>
    </r>
    <r>
      <rPr>
        <b/>
        <sz val="8"/>
        <color rgb="FF00ADEF"/>
        <rFont val="Tahoma"/>
        <family val="2"/>
      </rPr>
      <t>[Kết quả]</t>
    </r>
  </si>
  <si>
    <r>
      <t>Nguyễn Hoàng Đan </t>
    </r>
    <r>
      <rPr>
        <b/>
        <sz val="8"/>
        <color rgb="FF00ADEF"/>
        <rFont val="Tahoma"/>
        <family val="2"/>
      </rPr>
      <t>[Kết quả]</t>
    </r>
  </si>
  <si>
    <r>
      <t>Tưởng Bảo Ngân </t>
    </r>
    <r>
      <rPr>
        <b/>
        <sz val="8"/>
        <color rgb="FF00ADEF"/>
        <rFont val="Tahoma"/>
        <family val="2"/>
      </rPr>
      <t>[Kết quả]</t>
    </r>
  </si>
  <si>
    <r>
      <t>Nguyễn Thị Thu Hồng </t>
    </r>
    <r>
      <rPr>
        <b/>
        <sz val="8"/>
        <color rgb="FF00ADEF"/>
        <rFont val="Tahoma"/>
        <family val="2"/>
      </rPr>
      <t>[Kết quả]</t>
    </r>
  </si>
  <si>
    <r>
      <t>Phạm Trường Giang </t>
    </r>
    <r>
      <rPr>
        <b/>
        <sz val="8"/>
        <color rgb="FF00ADEF"/>
        <rFont val="Tahoma"/>
        <family val="2"/>
      </rPr>
      <t>[Kết quả]</t>
    </r>
  </si>
  <si>
    <r>
      <t>Nguyễn Thị Tùng Vy </t>
    </r>
    <r>
      <rPr>
        <b/>
        <sz val="8"/>
        <color rgb="FF00ADEF"/>
        <rFont val="Tahoma"/>
        <family val="2"/>
      </rPr>
      <t>[Kết quả]</t>
    </r>
  </si>
  <si>
    <t>29 phút 42 giây</t>
  </si>
  <si>
    <t>25 phút 15 giây</t>
  </si>
  <si>
    <r>
      <t>Bùi Thị Kiều Anh </t>
    </r>
    <r>
      <rPr>
        <b/>
        <sz val="8"/>
        <color rgb="FF00ADEF"/>
        <rFont val="Tahoma"/>
        <family val="2"/>
      </rPr>
      <t>[Kết quả]</t>
    </r>
  </si>
  <si>
    <r>
      <t>Lê Hữu Hiếu </t>
    </r>
    <r>
      <rPr>
        <b/>
        <sz val="8"/>
        <color rgb="FF00ADEF"/>
        <rFont val="Tahoma"/>
        <family val="2"/>
      </rPr>
      <t>[Kết quả]</t>
    </r>
  </si>
  <si>
    <r>
      <t>Dương Thị Phương Linh </t>
    </r>
    <r>
      <rPr>
        <b/>
        <sz val="8"/>
        <color rgb="FF00ADEF"/>
        <rFont val="Tahoma"/>
        <family val="2"/>
      </rPr>
      <t>[Kết quả]</t>
    </r>
  </si>
  <si>
    <r>
      <t>Nguyễn Duy Phúc </t>
    </r>
    <r>
      <rPr>
        <b/>
        <sz val="8"/>
        <color rgb="FF00ADEF"/>
        <rFont val="Tahoma"/>
        <family val="2"/>
      </rPr>
      <t>[Kết quả]</t>
    </r>
  </si>
  <si>
    <r>
      <t>Lê Thị Minh Thư </t>
    </r>
    <r>
      <rPr>
        <b/>
        <sz val="8"/>
        <color rgb="FF00ADEF"/>
        <rFont val="Tahoma"/>
        <family val="2"/>
      </rPr>
      <t>[Kết quả]</t>
    </r>
  </si>
  <si>
    <r>
      <t>Le Quang Linh </t>
    </r>
    <r>
      <rPr>
        <b/>
        <sz val="8"/>
        <color rgb="FF00ADEF"/>
        <rFont val="Tahoma"/>
        <family val="2"/>
      </rPr>
      <t>[Kết quả]</t>
    </r>
  </si>
  <si>
    <r>
      <t>Đoàn Nguyễn Ngọc Ngân </t>
    </r>
    <r>
      <rPr>
        <b/>
        <sz val="8"/>
        <color rgb="FF00ADEF"/>
        <rFont val="Tahoma"/>
        <family val="2"/>
      </rPr>
      <t>[Kết quả]</t>
    </r>
  </si>
  <si>
    <r>
      <t>Nguyễn Trần Tiến Đạt </t>
    </r>
    <r>
      <rPr>
        <b/>
        <sz val="8"/>
        <color rgb="FF00ADEF"/>
        <rFont val="Tahoma"/>
        <family val="2"/>
      </rPr>
      <t>[Kết quả]</t>
    </r>
  </si>
  <si>
    <r>
      <t>Tạ Bích Ngọc </t>
    </r>
    <r>
      <rPr>
        <b/>
        <sz val="8"/>
        <color rgb="FF00ADEF"/>
        <rFont val="Tahoma"/>
        <family val="2"/>
      </rPr>
      <t>[Kết quả]</t>
    </r>
  </si>
  <si>
    <r>
      <t>Nguyễn Trần Thủy Tiên </t>
    </r>
    <r>
      <rPr>
        <b/>
        <sz val="8"/>
        <color rgb="FF00ADEF"/>
        <rFont val="Tahoma"/>
        <family val="2"/>
      </rPr>
      <t>[Kết quả]</t>
    </r>
  </si>
  <si>
    <r>
      <t>Phạm Nguyễn Thanh Thanh </t>
    </r>
    <r>
      <rPr>
        <b/>
        <sz val="8"/>
        <color rgb="FF00ADEF"/>
        <rFont val="Tahoma"/>
        <family val="2"/>
      </rPr>
      <t>[Kết quả]</t>
    </r>
  </si>
  <si>
    <r>
      <t>Trịnh Tuấn Tú </t>
    </r>
    <r>
      <rPr>
        <b/>
        <sz val="8"/>
        <color rgb="FF00ADEF"/>
        <rFont val="Tahoma"/>
        <family val="2"/>
      </rPr>
      <t>[Kết quả]</t>
    </r>
  </si>
  <si>
    <r>
      <t>Trịnh Nhật Huy </t>
    </r>
    <r>
      <rPr>
        <b/>
        <sz val="8"/>
        <color rgb="FF00ADEF"/>
        <rFont val="Tahoma"/>
        <family val="2"/>
      </rPr>
      <t>[Kết quả]</t>
    </r>
  </si>
  <si>
    <r>
      <t>Đặng Thị Bích Phương </t>
    </r>
    <r>
      <rPr>
        <b/>
        <sz val="8"/>
        <color rgb="FF00ADEF"/>
        <rFont val="Tahoma"/>
        <family val="2"/>
      </rPr>
      <t>[Kết quả]</t>
    </r>
  </si>
  <si>
    <r>
      <t>Lê Hoàng Bảo Anh </t>
    </r>
    <r>
      <rPr>
        <b/>
        <sz val="8"/>
        <color rgb="FF00ADEF"/>
        <rFont val="Tahoma"/>
        <family val="2"/>
      </rPr>
      <t>[Kết quả]</t>
    </r>
  </si>
  <si>
    <t>Trường THCS Phạm Hồng Thái</t>
  </si>
  <si>
    <r>
      <t>Giáp Lê Ngọc Hòa </t>
    </r>
    <r>
      <rPr>
        <b/>
        <sz val="8"/>
        <color rgb="FF00ADEF"/>
        <rFont val="Tahoma"/>
        <family val="2"/>
      </rPr>
      <t>[Kết quả]</t>
    </r>
  </si>
  <si>
    <r>
      <t>Nguyễn Song Vỹ </t>
    </r>
    <r>
      <rPr>
        <b/>
        <sz val="8"/>
        <color rgb="FF00ADEF"/>
        <rFont val="Tahoma"/>
        <family val="2"/>
      </rPr>
      <t>[Kết quả]</t>
    </r>
  </si>
  <si>
    <r>
      <t>Thi Minh Đạt </t>
    </r>
    <r>
      <rPr>
        <b/>
        <sz val="8"/>
        <color rgb="FF00ADEF"/>
        <rFont val="Tahoma"/>
        <family val="2"/>
      </rPr>
      <t>[Kết quả]</t>
    </r>
  </si>
  <si>
    <r>
      <t>Trần Vũ Phong </t>
    </r>
    <r>
      <rPr>
        <b/>
        <sz val="8"/>
        <color rgb="FF00ADEF"/>
        <rFont val="Tahoma"/>
        <family val="2"/>
      </rPr>
      <t>[Kết quả]</t>
    </r>
  </si>
  <si>
    <t>Trường THCS Hoàng Văn Thụ</t>
  </si>
  <si>
    <r>
      <t>Nguyễn Trương Quang Nhật</t>
    </r>
    <r>
      <rPr>
        <b/>
        <sz val="8"/>
        <color rgb="FF00ADEF"/>
        <rFont val="Tahoma"/>
        <family val="2"/>
      </rPr>
      <t>[Kết quả]</t>
    </r>
  </si>
  <si>
    <r>
      <t>Nguyễn Thị Thanh Thảo </t>
    </r>
    <r>
      <rPr>
        <b/>
        <sz val="8"/>
        <color rgb="FF00ADEF"/>
        <rFont val="Tahoma"/>
        <family val="2"/>
      </rPr>
      <t>[Kết quả]</t>
    </r>
  </si>
  <si>
    <r>
      <t>Nguyễn Văn Phước </t>
    </r>
    <r>
      <rPr>
        <b/>
        <sz val="8"/>
        <color rgb="FF00ADEF"/>
        <rFont val="Tahoma"/>
        <family val="2"/>
      </rPr>
      <t>[Kết quả]</t>
    </r>
  </si>
  <si>
    <r>
      <t>Phan Lê Bảo Châu </t>
    </r>
    <r>
      <rPr>
        <b/>
        <sz val="8"/>
        <color rgb="FF00ADEF"/>
        <rFont val="Tahoma"/>
        <family val="2"/>
      </rPr>
      <t>[Kết quả]</t>
    </r>
  </si>
  <si>
    <r>
      <t>Lý Thị Phinh </t>
    </r>
    <r>
      <rPr>
        <b/>
        <sz val="8"/>
        <color rgb="FF00ADEF"/>
        <rFont val="Tahoma"/>
        <family val="2"/>
      </rPr>
      <t>[Kết quả]</t>
    </r>
  </si>
  <si>
    <t>Trường THCS Quảng Hòa</t>
  </si>
  <si>
    <r>
      <t>Nguyễn Thị Bích Phượng </t>
    </r>
    <r>
      <rPr>
        <b/>
        <sz val="8"/>
        <color rgb="FF00ADEF"/>
        <rFont val="Tahoma"/>
        <family val="2"/>
      </rPr>
      <t>[Kết quả]</t>
    </r>
  </si>
  <si>
    <r>
      <t>Vi Thị Hường </t>
    </r>
    <r>
      <rPr>
        <b/>
        <sz val="8"/>
        <color rgb="FF00ADEF"/>
        <rFont val="Tahoma"/>
        <family val="2"/>
      </rPr>
      <t>[Kết quả]</t>
    </r>
  </si>
  <si>
    <t>Trường THCS Đắk Rmăng</t>
  </si>
  <si>
    <r>
      <t>HỒ THỊ MINH TRÚC </t>
    </r>
    <r>
      <rPr>
        <b/>
        <sz val="8"/>
        <color rgb="FF00ADEF"/>
        <rFont val="Tahoma"/>
        <family val="2"/>
      </rPr>
      <t>[Kết quả]</t>
    </r>
  </si>
  <si>
    <r>
      <t>Nguyễn Lâm Sơn </t>
    </r>
    <r>
      <rPr>
        <b/>
        <sz val="8"/>
        <color rgb="FF00ADEF"/>
        <rFont val="Tahoma"/>
        <family val="2"/>
      </rPr>
      <t>[Kết quả]</t>
    </r>
  </si>
  <si>
    <r>
      <t>Trần Hữu Toàn </t>
    </r>
    <r>
      <rPr>
        <b/>
        <sz val="8"/>
        <color rgb="FF00ADEF"/>
        <rFont val="Tahoma"/>
        <family val="2"/>
      </rPr>
      <t>[Kết quả]</t>
    </r>
  </si>
  <si>
    <r>
      <t>Lương Đặng Trà My </t>
    </r>
    <r>
      <rPr>
        <b/>
        <sz val="8"/>
        <color rgb="FF00ADEF"/>
        <rFont val="Tahoma"/>
        <family val="2"/>
      </rPr>
      <t>[Kết quả]</t>
    </r>
  </si>
  <si>
    <r>
      <t>Trần Thị Tường Vi </t>
    </r>
    <r>
      <rPr>
        <b/>
        <sz val="8"/>
        <color rgb="FF00ADEF"/>
        <rFont val="Tahoma"/>
        <family val="2"/>
      </rPr>
      <t>[Kết quả]</t>
    </r>
  </si>
  <si>
    <r>
      <t>Hà Đinh Kiên </t>
    </r>
    <r>
      <rPr>
        <b/>
        <sz val="8"/>
        <color rgb="FF00ADEF"/>
        <rFont val="Tahoma"/>
        <family val="2"/>
      </rPr>
      <t>[Kết quả]</t>
    </r>
  </si>
  <si>
    <r>
      <t>Đinh Thị Hà Nhi </t>
    </r>
    <r>
      <rPr>
        <b/>
        <sz val="8"/>
        <color rgb="FF00ADEF"/>
        <rFont val="Tahoma"/>
        <family val="2"/>
      </rPr>
      <t>[Kết quả]</t>
    </r>
  </si>
  <si>
    <r>
      <t>Nguyễn Thành Luân </t>
    </r>
    <r>
      <rPr>
        <b/>
        <sz val="8"/>
        <color rgb="FF00ADEF"/>
        <rFont val="Tahoma"/>
        <family val="2"/>
      </rPr>
      <t>[Kết quả]</t>
    </r>
  </si>
  <si>
    <r>
      <t>Lê Thị Xuân Ngọc </t>
    </r>
    <r>
      <rPr>
        <b/>
        <sz val="8"/>
        <color rgb="FF00ADEF"/>
        <rFont val="Tahoma"/>
        <family val="2"/>
      </rPr>
      <t>[Kết quả]</t>
    </r>
  </si>
  <si>
    <r>
      <t>Nguyễn Duy Bảo </t>
    </r>
    <r>
      <rPr>
        <b/>
        <sz val="8"/>
        <color rgb="FF00ADEF"/>
        <rFont val="Tahoma"/>
        <family val="2"/>
      </rPr>
      <t>[Kết quả]</t>
    </r>
  </si>
  <si>
    <r>
      <t>Nguyễn Thị Huyền </t>
    </r>
    <r>
      <rPr>
        <b/>
        <sz val="8"/>
        <color rgb="FF00ADEF"/>
        <rFont val="Tahoma"/>
        <family val="2"/>
      </rPr>
      <t>[Kết quả]</t>
    </r>
  </si>
  <si>
    <r>
      <t>Trần Nguyễn Hoàng Loan </t>
    </r>
    <r>
      <rPr>
        <b/>
        <sz val="8"/>
        <color rgb="FF00ADEF"/>
        <rFont val="Tahoma"/>
        <family val="2"/>
      </rPr>
      <t>[Kết quả]</t>
    </r>
  </si>
  <si>
    <r>
      <t>Lê Vũ Anh Thư </t>
    </r>
    <r>
      <rPr>
        <b/>
        <sz val="8"/>
        <color rgb="FF00ADEF"/>
        <rFont val="Tahoma"/>
        <family val="2"/>
      </rPr>
      <t>[Kết quả]</t>
    </r>
  </si>
  <si>
    <r>
      <t>Bùi Thị Vân Anh </t>
    </r>
    <r>
      <rPr>
        <b/>
        <sz val="8"/>
        <color rgb="FF00ADEF"/>
        <rFont val="Tahoma"/>
        <family val="2"/>
      </rPr>
      <t>[Kết quả]</t>
    </r>
  </si>
  <si>
    <r>
      <t>Phạm Thị Dung </t>
    </r>
    <r>
      <rPr>
        <b/>
        <sz val="8"/>
        <color rgb="FF00ADEF"/>
        <rFont val="Tahoma"/>
        <family val="2"/>
      </rPr>
      <t>[Kết quả]</t>
    </r>
  </si>
  <si>
    <r>
      <t>Ngô Thị Ngọc Diễm </t>
    </r>
    <r>
      <rPr>
        <b/>
        <sz val="8"/>
        <color rgb="FF00ADEF"/>
        <rFont val="Tahoma"/>
        <family val="2"/>
      </rPr>
      <t>[Kết quả]</t>
    </r>
  </si>
  <si>
    <r>
      <t>Trần Ngọc Phi </t>
    </r>
    <r>
      <rPr>
        <b/>
        <sz val="8"/>
        <color rgb="FF00ADEF"/>
        <rFont val="Tahoma"/>
        <family val="2"/>
      </rPr>
      <t>[Kết quả]</t>
    </r>
  </si>
  <si>
    <r>
      <t>Nguyễn Tống Minh Thi </t>
    </r>
    <r>
      <rPr>
        <b/>
        <sz val="8"/>
        <color rgb="FF00ADEF"/>
        <rFont val="Tahoma"/>
        <family val="2"/>
      </rPr>
      <t>[Kết quả]</t>
    </r>
  </si>
  <si>
    <r>
      <t>Đặng Nguyễn Minh Thư </t>
    </r>
    <r>
      <rPr>
        <b/>
        <sz val="8"/>
        <color rgb="FF00ADEF"/>
        <rFont val="Tahoma"/>
        <family val="2"/>
      </rPr>
      <t>[Kết quả]</t>
    </r>
  </si>
  <si>
    <r>
      <t>Trần Thị Ngọc Mai </t>
    </r>
    <r>
      <rPr>
        <b/>
        <sz val="8"/>
        <color rgb="FF00ADEF"/>
        <rFont val="Tahoma"/>
        <family val="2"/>
      </rPr>
      <t>[Kết quả]</t>
    </r>
  </si>
  <si>
    <r>
      <t>Hồ Mai Linh </t>
    </r>
    <r>
      <rPr>
        <b/>
        <sz val="8"/>
        <color rgb="FF00ADEF"/>
        <rFont val="Tahoma"/>
        <family val="2"/>
      </rPr>
      <t>[Kết quả]</t>
    </r>
  </si>
  <si>
    <r>
      <t>Nguyễn Văn Vũ </t>
    </r>
    <r>
      <rPr>
        <b/>
        <sz val="8"/>
        <color rgb="FF00ADEF"/>
        <rFont val="Tahoma"/>
        <family val="2"/>
      </rPr>
      <t>[Kết quả]</t>
    </r>
  </si>
  <si>
    <r>
      <t>Nguyễn Thị Hương Quỳnh </t>
    </r>
    <r>
      <rPr>
        <b/>
        <sz val="8"/>
        <color rgb="FF00ADEF"/>
        <rFont val="Tahoma"/>
        <family val="2"/>
      </rPr>
      <t>[Kết quả]</t>
    </r>
  </si>
  <si>
    <r>
      <t>Nguyễn trí bảo </t>
    </r>
    <r>
      <rPr>
        <b/>
        <sz val="8"/>
        <color rgb="FF00ADEF"/>
        <rFont val="Tahoma"/>
        <family val="2"/>
      </rPr>
      <t>[Kết quả]</t>
    </r>
  </si>
  <si>
    <r>
      <t>bui duc ha </t>
    </r>
    <r>
      <rPr>
        <b/>
        <sz val="8"/>
        <color rgb="FF00ADEF"/>
        <rFont val="Tahoma"/>
        <family val="2"/>
      </rPr>
      <t>[Kết quả]</t>
    </r>
  </si>
  <si>
    <r>
      <t>Nguyễn Thị Thái Hiền </t>
    </r>
    <r>
      <rPr>
        <b/>
        <sz val="8"/>
        <color rgb="FF00ADEF"/>
        <rFont val="Tahoma"/>
        <family val="2"/>
      </rPr>
      <t>[Kết quả]</t>
    </r>
  </si>
  <si>
    <r>
      <t>Đinh Thị Thuỳ Dương </t>
    </r>
    <r>
      <rPr>
        <b/>
        <sz val="8"/>
        <color rgb="FF00ADEF"/>
        <rFont val="Tahoma"/>
        <family val="2"/>
      </rPr>
      <t>[Kết quả]</t>
    </r>
  </si>
  <si>
    <r>
      <t>Nguyễn Hđok Thu Thảo </t>
    </r>
    <r>
      <rPr>
        <b/>
        <sz val="8"/>
        <color rgb="FF00ADEF"/>
        <rFont val="Tahoma"/>
        <family val="2"/>
      </rPr>
      <t>[Kết quả]</t>
    </r>
  </si>
  <si>
    <r>
      <t>Đinh Thị Mỹ Loan </t>
    </r>
    <r>
      <rPr>
        <b/>
        <sz val="8"/>
        <color rgb="FF00ADEF"/>
        <rFont val="Tahoma"/>
        <family val="2"/>
      </rPr>
      <t>[Kết quả]</t>
    </r>
  </si>
  <si>
    <r>
      <t>Nguyễn Đặng Minh Khôi </t>
    </r>
    <r>
      <rPr>
        <b/>
        <sz val="8"/>
        <color rgb="FF00ADEF"/>
        <rFont val="Tahoma"/>
        <family val="2"/>
      </rPr>
      <t>[Kết quả]</t>
    </r>
  </si>
  <si>
    <r>
      <t>Trần Thị Bích Ngọc </t>
    </r>
    <r>
      <rPr>
        <b/>
        <sz val="8"/>
        <color rgb="FF00ADEF"/>
        <rFont val="Tahoma"/>
        <family val="2"/>
      </rPr>
      <t>[Kết quả]</t>
    </r>
  </si>
  <si>
    <r>
      <t>Lê Minh Thư </t>
    </r>
    <r>
      <rPr>
        <b/>
        <sz val="8"/>
        <color rgb="FF00ADEF"/>
        <rFont val="Tahoma"/>
        <family val="2"/>
      </rPr>
      <t>[Kết quả]</t>
    </r>
  </si>
  <si>
    <r>
      <t>Trần Thị Quỳnh </t>
    </r>
    <r>
      <rPr>
        <b/>
        <sz val="8"/>
        <color rgb="FF00ADEF"/>
        <rFont val="Tahoma"/>
        <family val="2"/>
      </rPr>
      <t>[Kết quả]</t>
    </r>
  </si>
  <si>
    <r>
      <t>Hà Thị Minh Anh </t>
    </r>
    <r>
      <rPr>
        <b/>
        <sz val="8"/>
        <color rgb="FF00ADEF"/>
        <rFont val="Tahoma"/>
        <family val="2"/>
      </rPr>
      <t>[Kết quả]</t>
    </r>
  </si>
  <si>
    <r>
      <t>lý thị tố sương </t>
    </r>
    <r>
      <rPr>
        <b/>
        <sz val="8"/>
        <color rgb="FF00ADEF"/>
        <rFont val="Tahoma"/>
        <family val="2"/>
      </rPr>
      <t>[Kết quả]</t>
    </r>
  </si>
  <si>
    <r>
      <t>Cao Đức Tín </t>
    </r>
    <r>
      <rPr>
        <b/>
        <sz val="8"/>
        <color rgb="FF00ADEF"/>
        <rFont val="Tahoma"/>
        <family val="2"/>
      </rPr>
      <t>[Kết quả]</t>
    </r>
  </si>
  <si>
    <r>
      <t>Tôn Thị Thùy Trang </t>
    </r>
    <r>
      <rPr>
        <b/>
        <sz val="8"/>
        <color rgb="FF00ADEF"/>
        <rFont val="Tahoma"/>
        <family val="2"/>
      </rPr>
      <t>[Kết quả]</t>
    </r>
  </si>
  <si>
    <r>
      <t>Trần Thị Hồng Trâm </t>
    </r>
    <r>
      <rPr>
        <b/>
        <sz val="8"/>
        <color rgb="FF00ADEF"/>
        <rFont val="Tahoma"/>
        <family val="2"/>
      </rPr>
      <t>[Kết quả]</t>
    </r>
  </si>
  <si>
    <r>
      <t>Phạm Ngọc Tân </t>
    </r>
    <r>
      <rPr>
        <b/>
        <sz val="8"/>
        <color rgb="FF00ADEF"/>
        <rFont val="Tahoma"/>
        <family val="2"/>
      </rPr>
      <t>[Kết quả]</t>
    </r>
  </si>
  <si>
    <r>
      <t>bùi phương linh </t>
    </r>
    <r>
      <rPr>
        <b/>
        <sz val="8"/>
        <color rgb="FF00ADEF"/>
        <rFont val="Tahoma"/>
        <family val="2"/>
      </rPr>
      <t>[Kết quả]</t>
    </r>
  </si>
  <si>
    <r>
      <t>Trần Thị Thu Hoài </t>
    </r>
    <r>
      <rPr>
        <b/>
        <sz val="8"/>
        <color rgb="FF00ADEF"/>
        <rFont val="Tahoma"/>
        <family val="2"/>
      </rPr>
      <t>[Kết quả]</t>
    </r>
  </si>
  <si>
    <r>
      <t>Lê Nguyễn Phương Thảo </t>
    </r>
    <r>
      <rPr>
        <b/>
        <sz val="8"/>
        <color rgb="FF00ADEF"/>
        <rFont val="Tahoma"/>
        <family val="2"/>
      </rPr>
      <t>[Kết quả]</t>
    </r>
  </si>
  <si>
    <r>
      <t>nguyen duy cuong </t>
    </r>
    <r>
      <rPr>
        <b/>
        <sz val="8"/>
        <color rgb="FF00ADEF"/>
        <rFont val="Tahoma"/>
        <family val="2"/>
      </rPr>
      <t>[Kết quả]</t>
    </r>
  </si>
  <si>
    <r>
      <t>Nguyễn Thái Bình Dương </t>
    </r>
    <r>
      <rPr>
        <b/>
        <sz val="8"/>
        <color rgb="FF00ADEF"/>
        <rFont val="Tahoma"/>
        <family val="2"/>
      </rPr>
      <t>[Kết quả]</t>
    </r>
  </si>
  <si>
    <t>25 phút 51 giây</t>
  </si>
  <si>
    <r>
      <t>võ thị thắng </t>
    </r>
    <r>
      <rPr>
        <b/>
        <sz val="8"/>
        <color rgb="FF00ADEF"/>
        <rFont val="Tahoma"/>
        <family val="2"/>
      </rPr>
      <t>[Kết quả]</t>
    </r>
  </si>
  <si>
    <t>Trường THCS Trần Quang Khải</t>
  </si>
  <si>
    <r>
      <t>Nguyễn Thị Ngọc Ánh </t>
    </r>
    <r>
      <rPr>
        <b/>
        <sz val="8"/>
        <color rgb="FF00ADEF"/>
        <rFont val="Tahoma"/>
        <family val="2"/>
      </rPr>
      <t>[Kết quả]</t>
    </r>
  </si>
  <si>
    <r>
      <t>Lê Thị Mỹ Hiệp </t>
    </r>
    <r>
      <rPr>
        <b/>
        <sz val="8"/>
        <color rgb="FF00ADEF"/>
        <rFont val="Tahoma"/>
        <family val="2"/>
      </rPr>
      <t>[Kết quả]</t>
    </r>
  </si>
  <si>
    <r>
      <t>Hoàng Anh Thư </t>
    </r>
    <r>
      <rPr>
        <b/>
        <sz val="8"/>
        <color rgb="FF00ADEF"/>
        <rFont val="Tahoma"/>
        <family val="2"/>
      </rPr>
      <t>[Kết quả]</t>
    </r>
  </si>
  <si>
    <r>
      <t>Nguyễn Bùi Dịu </t>
    </r>
    <r>
      <rPr>
        <b/>
        <sz val="8"/>
        <color rgb="FF00ADEF"/>
        <rFont val="Tahoma"/>
        <family val="2"/>
      </rPr>
      <t>[Kết quả]</t>
    </r>
  </si>
  <si>
    <r>
      <t>Nguyễn Lệ Hiền Mai </t>
    </r>
    <r>
      <rPr>
        <b/>
        <sz val="8"/>
        <color rgb="FF00ADEF"/>
        <rFont val="Tahoma"/>
        <family val="2"/>
      </rPr>
      <t>[Kết quả]</t>
    </r>
  </si>
  <si>
    <r>
      <t>Trần Thị Kiều Nhi </t>
    </r>
    <r>
      <rPr>
        <b/>
        <sz val="8"/>
        <color rgb="FF00ADEF"/>
        <rFont val="Tahoma"/>
        <family val="2"/>
      </rPr>
      <t>[Kết quả]</t>
    </r>
  </si>
  <si>
    <r>
      <t>dang nguyen dieu lan </t>
    </r>
    <r>
      <rPr>
        <b/>
        <sz val="8"/>
        <color rgb="FF00ADEF"/>
        <rFont val="Tahoma"/>
        <family val="2"/>
      </rPr>
      <t>[Kết quả]</t>
    </r>
  </si>
  <si>
    <r>
      <t>Nguyễn Thị Hòa </t>
    </r>
    <r>
      <rPr>
        <b/>
        <sz val="8"/>
        <color rgb="FF00ADEF"/>
        <rFont val="Tahoma"/>
        <family val="2"/>
      </rPr>
      <t>[Kết quả]</t>
    </r>
  </si>
  <si>
    <r>
      <t>Lương Trung Hoàng </t>
    </r>
    <r>
      <rPr>
        <b/>
        <sz val="8"/>
        <color rgb="FF00ADEF"/>
        <rFont val="Tahoma"/>
        <family val="2"/>
      </rPr>
      <t>[Kết quả]</t>
    </r>
  </si>
  <si>
    <r>
      <t>NGUYỄN PHÚC THIỆN </t>
    </r>
    <r>
      <rPr>
        <b/>
        <sz val="8"/>
        <color rgb="FF00ADEF"/>
        <rFont val="Tahoma"/>
        <family val="2"/>
      </rPr>
      <t>[Kết quả]</t>
    </r>
  </si>
  <si>
    <r>
      <t>nguyễn lan trinh </t>
    </r>
    <r>
      <rPr>
        <b/>
        <sz val="8"/>
        <color rgb="FF00ADEF"/>
        <rFont val="Tahoma"/>
        <family val="2"/>
      </rPr>
      <t>[Kết quả]</t>
    </r>
  </si>
  <si>
    <r>
      <t>Hoàng Thị Cẩm Vân </t>
    </r>
    <r>
      <rPr>
        <b/>
        <sz val="8"/>
        <color rgb="FF00ADEF"/>
        <rFont val="Tahoma"/>
        <family val="2"/>
      </rPr>
      <t>[Kết quả]</t>
    </r>
  </si>
  <si>
    <r>
      <t>Nguyễn Thị Ngọc Trang </t>
    </r>
    <r>
      <rPr>
        <b/>
        <sz val="8"/>
        <color rgb="FF00ADEF"/>
        <rFont val="Tahoma"/>
        <family val="2"/>
      </rPr>
      <t>[Kết quả]</t>
    </r>
  </si>
  <si>
    <r>
      <t>Hoàng Trọng Nghĩa </t>
    </r>
    <r>
      <rPr>
        <b/>
        <sz val="8"/>
        <color rgb="FF00ADEF"/>
        <rFont val="Tahoma"/>
        <family val="2"/>
      </rPr>
      <t>[Kết quả]</t>
    </r>
  </si>
  <si>
    <t>Trường Phổ thông DTNT Đăk Mil</t>
  </si>
  <si>
    <r>
      <t>Hoàng Công Mạnh </t>
    </r>
    <r>
      <rPr>
        <b/>
        <sz val="8"/>
        <color rgb="FF00ADEF"/>
        <rFont val="Tahoma"/>
        <family val="2"/>
      </rPr>
      <t>[Kết quả]</t>
    </r>
  </si>
  <si>
    <r>
      <t>Vi Thị Thúy Mận </t>
    </r>
    <r>
      <rPr>
        <b/>
        <sz val="8"/>
        <color rgb="FF00ADEF"/>
        <rFont val="Tahoma"/>
        <family val="2"/>
      </rPr>
      <t>[Kết quả]</t>
    </r>
  </si>
  <si>
    <t>Trường THCS Lý Tự Trọng</t>
  </si>
  <si>
    <r>
      <t>Hồ Yến Nga </t>
    </r>
    <r>
      <rPr>
        <b/>
        <sz val="8"/>
        <color rgb="FF00ADEF"/>
        <rFont val="Tahoma"/>
        <family val="2"/>
      </rPr>
      <t>[Kết quả]</t>
    </r>
  </si>
  <si>
    <r>
      <t>Nguyễn Thị Ánh Minh </t>
    </r>
    <r>
      <rPr>
        <b/>
        <sz val="8"/>
        <color rgb="FF00ADEF"/>
        <rFont val="Tahoma"/>
        <family val="2"/>
      </rPr>
      <t>[Kết quả]</t>
    </r>
  </si>
  <si>
    <r>
      <t>Hồ Thị Thùy Trâm </t>
    </r>
    <r>
      <rPr>
        <b/>
        <sz val="8"/>
        <color rgb="FF00ADEF"/>
        <rFont val="Tahoma"/>
        <family val="2"/>
      </rPr>
      <t>[Kết quả]</t>
    </r>
  </si>
  <si>
    <r>
      <t>Trần Thu Thảo </t>
    </r>
    <r>
      <rPr>
        <b/>
        <sz val="8"/>
        <color rgb="FF00ADEF"/>
        <rFont val="Tahoma"/>
        <family val="2"/>
      </rPr>
      <t>[Kết quả]</t>
    </r>
  </si>
  <si>
    <r>
      <t>Mai Quân Hậu </t>
    </r>
    <r>
      <rPr>
        <b/>
        <sz val="8"/>
        <color rgb="FF00ADEF"/>
        <rFont val="Tahoma"/>
        <family val="2"/>
      </rPr>
      <t>[Kết quả]</t>
    </r>
  </si>
  <si>
    <r>
      <t>Phạm Ngọc Thạch </t>
    </r>
    <r>
      <rPr>
        <b/>
        <sz val="8"/>
        <color rgb="FF00ADEF"/>
        <rFont val="Tahoma"/>
        <family val="2"/>
      </rPr>
      <t>[Kết quả]</t>
    </r>
  </si>
  <si>
    <r>
      <t>Phan Hoàng Diệu Đan </t>
    </r>
    <r>
      <rPr>
        <b/>
        <sz val="8"/>
        <color rgb="FF00ADEF"/>
        <rFont val="Tahoma"/>
        <family val="2"/>
      </rPr>
      <t>[Kết quả]</t>
    </r>
  </si>
  <si>
    <r>
      <t>Nguyễn Thị Mai Hương </t>
    </r>
    <r>
      <rPr>
        <b/>
        <sz val="8"/>
        <color rgb="FF00ADEF"/>
        <rFont val="Tahoma"/>
        <family val="2"/>
      </rPr>
      <t>[Kết quả]</t>
    </r>
  </si>
  <si>
    <r>
      <t>Lê Ngọc Long </t>
    </r>
    <r>
      <rPr>
        <b/>
        <sz val="8"/>
        <color rgb="FF00ADEF"/>
        <rFont val="Tahoma"/>
        <family val="2"/>
      </rPr>
      <t>[Kết quả]</t>
    </r>
  </si>
  <si>
    <r>
      <t>vi thị thoa </t>
    </r>
    <r>
      <rPr>
        <b/>
        <sz val="8"/>
        <color rgb="FF00ADEF"/>
        <rFont val="Tahoma"/>
        <family val="2"/>
      </rPr>
      <t>[Kết quả]</t>
    </r>
  </si>
  <si>
    <r>
      <t>Phạm Song Gia Bảo </t>
    </r>
    <r>
      <rPr>
        <b/>
        <sz val="8"/>
        <color rgb="FF00ADEF"/>
        <rFont val="Tahoma"/>
        <family val="2"/>
      </rPr>
      <t>[Kết quả]</t>
    </r>
  </si>
  <si>
    <r>
      <t>Hà Khánh Linh </t>
    </r>
    <r>
      <rPr>
        <b/>
        <sz val="8"/>
        <color rgb="FF00ADEF"/>
        <rFont val="Tahoma"/>
        <family val="2"/>
      </rPr>
      <t>[Kết quả]</t>
    </r>
  </si>
  <si>
    <r>
      <t>Lý Văn Nhật Hào </t>
    </r>
    <r>
      <rPr>
        <b/>
        <sz val="8"/>
        <color rgb="FF00ADEF"/>
        <rFont val="Tahoma"/>
        <family val="2"/>
      </rPr>
      <t>[Kết quả]</t>
    </r>
  </si>
  <si>
    <r>
      <t>Trương Thị Hoài Thương </t>
    </r>
    <r>
      <rPr>
        <b/>
        <sz val="8"/>
        <color rgb="FF00ADEF"/>
        <rFont val="Tahoma"/>
        <family val="2"/>
      </rPr>
      <t>[Kết quả]</t>
    </r>
  </si>
  <si>
    <r>
      <t>Nguyễn Hà Thanh Nhã </t>
    </r>
    <r>
      <rPr>
        <b/>
        <sz val="8"/>
        <color rgb="FF00ADEF"/>
        <rFont val="Tahoma"/>
        <family val="2"/>
      </rPr>
      <t>[Kết quả]</t>
    </r>
  </si>
  <si>
    <r>
      <t>Hồng Mai </t>
    </r>
    <r>
      <rPr>
        <b/>
        <sz val="8"/>
        <color rgb="FF00ADEF"/>
        <rFont val="Tahoma"/>
        <family val="2"/>
      </rPr>
      <t>[Kết quả]</t>
    </r>
  </si>
  <si>
    <r>
      <t>Hồ Đình Bảo </t>
    </r>
    <r>
      <rPr>
        <b/>
        <sz val="8"/>
        <color rgb="FF00ADEF"/>
        <rFont val="Tahoma"/>
        <family val="2"/>
      </rPr>
      <t>[Kết quả]</t>
    </r>
  </si>
  <si>
    <r>
      <t>Nguyễn Thị Thảo Nguyên </t>
    </r>
    <r>
      <rPr>
        <b/>
        <sz val="8"/>
        <color rgb="FF00ADEF"/>
        <rFont val="Tahoma"/>
        <family val="2"/>
      </rPr>
      <t>[Kết quả]</t>
    </r>
  </si>
  <si>
    <t>27 phút 57 giây</t>
  </si>
  <si>
    <r>
      <t>Nguyễn Thị Thuỳ </t>
    </r>
    <r>
      <rPr>
        <b/>
        <sz val="8"/>
        <color rgb="FF00ADEF"/>
        <rFont val="Tahoma"/>
        <family val="2"/>
      </rPr>
      <t>[Kết quả]</t>
    </r>
  </si>
  <si>
    <r>
      <t>Đỗ Thị Hồng Ngọc </t>
    </r>
    <r>
      <rPr>
        <b/>
        <sz val="8"/>
        <color rgb="FF00ADEF"/>
        <rFont val="Tahoma"/>
        <family val="2"/>
      </rPr>
      <t>[Kết quả]</t>
    </r>
  </si>
  <si>
    <r>
      <t>Phùng Thị Thủy Tiên </t>
    </r>
    <r>
      <rPr>
        <b/>
        <sz val="8"/>
        <color rgb="FF00ADEF"/>
        <rFont val="Tahoma"/>
        <family val="2"/>
      </rPr>
      <t>[Kết quả]</t>
    </r>
  </si>
  <si>
    <t>27 phút 30 giây</t>
  </si>
  <si>
    <r>
      <t>vong la thu huong </t>
    </r>
    <r>
      <rPr>
        <b/>
        <sz val="8"/>
        <color rgb="FF00ADEF"/>
        <rFont val="Tahoma"/>
        <family val="2"/>
      </rPr>
      <t>[Kết quả]</t>
    </r>
  </si>
  <si>
    <r>
      <t>THÁI NGUYỄN NHẬT VI </t>
    </r>
    <r>
      <rPr>
        <b/>
        <sz val="8"/>
        <color rgb="FF00ADEF"/>
        <rFont val="Tahoma"/>
        <family val="2"/>
      </rPr>
      <t>[Kết quả]</t>
    </r>
  </si>
  <si>
    <r>
      <t>Nguyễn Thanh Tân </t>
    </r>
    <r>
      <rPr>
        <b/>
        <sz val="8"/>
        <color rgb="FF00ADEF"/>
        <rFont val="Tahoma"/>
        <family val="2"/>
      </rPr>
      <t>[Kết quả]</t>
    </r>
  </si>
  <si>
    <t>Trường THCS Đắk Nang</t>
  </si>
  <si>
    <r>
      <t>Dương Mỹ An </t>
    </r>
    <r>
      <rPr>
        <b/>
        <sz val="8"/>
        <color rgb="FF00ADEF"/>
        <rFont val="Tahoma"/>
        <family val="2"/>
      </rPr>
      <t>[Kết quả]</t>
    </r>
  </si>
  <si>
    <r>
      <t>Vũ Hương Ly </t>
    </r>
    <r>
      <rPr>
        <b/>
        <sz val="8"/>
        <color rgb="FF00ADEF"/>
        <rFont val="Tahoma"/>
        <family val="2"/>
      </rPr>
      <t>[Kết quả]</t>
    </r>
  </si>
  <si>
    <r>
      <t>tran quoc binh </t>
    </r>
    <r>
      <rPr>
        <b/>
        <sz val="8"/>
        <color rgb="FF00ADEF"/>
        <rFont val="Tahoma"/>
        <family val="2"/>
      </rPr>
      <t>[Kết quả]</t>
    </r>
  </si>
  <si>
    <r>
      <t>Nguyễn Thị Thái An </t>
    </r>
    <r>
      <rPr>
        <b/>
        <sz val="8"/>
        <color rgb="FF00ADEF"/>
        <rFont val="Tahoma"/>
        <family val="2"/>
      </rPr>
      <t>[Kết quả]</t>
    </r>
  </si>
  <si>
    <r>
      <t>Ngô Trịnh Thủy Tiên </t>
    </r>
    <r>
      <rPr>
        <b/>
        <sz val="8"/>
        <color rgb="FF00ADEF"/>
        <rFont val="Tahoma"/>
        <family val="2"/>
      </rPr>
      <t>[Kết quả]</t>
    </r>
  </si>
  <si>
    <r>
      <t>HOÀNG THỊ MẪN NGHI </t>
    </r>
    <r>
      <rPr>
        <b/>
        <sz val="8"/>
        <color rgb="FF00ADEF"/>
        <rFont val="Tahoma"/>
        <family val="2"/>
      </rPr>
      <t>[Kết quả]</t>
    </r>
  </si>
  <si>
    <r>
      <t>trinh thi thu trang </t>
    </r>
    <r>
      <rPr>
        <b/>
        <sz val="8"/>
        <color rgb="FF00ADEF"/>
        <rFont val="Tahoma"/>
        <family val="2"/>
      </rPr>
      <t>[Kết quả]</t>
    </r>
  </si>
  <si>
    <r>
      <t>Đặng Huy Diệu </t>
    </r>
    <r>
      <rPr>
        <b/>
        <sz val="8"/>
        <color rgb="FF00ADEF"/>
        <rFont val="Tahoma"/>
        <family val="2"/>
      </rPr>
      <t>[Kết quả]</t>
    </r>
  </si>
  <si>
    <r>
      <t>Nguyễn Hoàng Hảo </t>
    </r>
    <r>
      <rPr>
        <b/>
        <sz val="8"/>
        <color rgb="FF00ADEF"/>
        <rFont val="Tahoma"/>
        <family val="2"/>
      </rPr>
      <t>[Kết quả]</t>
    </r>
  </si>
  <si>
    <r>
      <t>Vũ Phúc Ngọc Duyên </t>
    </r>
    <r>
      <rPr>
        <b/>
        <sz val="8"/>
        <color rgb="FF00ADEF"/>
        <rFont val="Tahoma"/>
        <family val="2"/>
      </rPr>
      <t>[Kết quả]</t>
    </r>
  </si>
  <si>
    <r>
      <t>Mai Thị Quyền Ly </t>
    </r>
    <r>
      <rPr>
        <b/>
        <sz val="8"/>
        <color rgb="FF00ADEF"/>
        <rFont val="Tahoma"/>
        <family val="2"/>
      </rPr>
      <t>[Kết quả]</t>
    </r>
  </si>
  <si>
    <r>
      <t>Mai Phạm Quỳnh </t>
    </r>
    <r>
      <rPr>
        <b/>
        <sz val="8"/>
        <color rgb="FF00ADEF"/>
        <rFont val="Tahoma"/>
        <family val="2"/>
      </rPr>
      <t>[Kết quả]</t>
    </r>
  </si>
  <si>
    <r>
      <t>Dương Mỹ Linh </t>
    </r>
    <r>
      <rPr>
        <b/>
        <sz val="8"/>
        <color rgb="FF00ADEF"/>
        <rFont val="Tahoma"/>
        <family val="2"/>
      </rPr>
      <t>[Kết quả]</t>
    </r>
  </si>
  <si>
    <r>
      <t>lưu thị sang </t>
    </r>
    <r>
      <rPr>
        <b/>
        <sz val="8"/>
        <color rgb="FF00ADEF"/>
        <rFont val="Tahoma"/>
        <family val="2"/>
      </rPr>
      <t>[Kết quả]</t>
    </r>
  </si>
  <si>
    <r>
      <t>LÊ THỊ TỐ VÂN </t>
    </r>
    <r>
      <rPr>
        <b/>
        <sz val="8"/>
        <color rgb="FF00ADEF"/>
        <rFont val="Tahoma"/>
        <family val="2"/>
      </rPr>
      <t>[Kết quả]</t>
    </r>
  </si>
  <si>
    <r>
      <t>PHẠM TRƯỜNG SINH </t>
    </r>
    <r>
      <rPr>
        <b/>
        <sz val="8"/>
        <color rgb="FF00ADEF"/>
        <rFont val="Tahoma"/>
        <family val="2"/>
      </rPr>
      <t>[Kết quả]</t>
    </r>
  </si>
  <si>
    <r>
      <t>Tôn Đức Anh Quân </t>
    </r>
    <r>
      <rPr>
        <b/>
        <sz val="8"/>
        <color rgb="FF00ADEF"/>
        <rFont val="Tahoma"/>
        <family val="2"/>
      </rPr>
      <t>[Kết quả]</t>
    </r>
  </si>
  <si>
    <t>Trường Tiểu Học Chu Văn An</t>
  </si>
  <si>
    <t>Không đủ ĐK</t>
  </si>
  <si>
    <t>22011610082449</t>
  </si>
  <si>
    <t>22011610083750</t>
  </si>
  <si>
    <t>22011610094442</t>
  </si>
  <si>
    <t>22011610094931</t>
  </si>
  <si>
    <r>
      <t>Tăng Hoàng Xuân Hạnh </t>
    </r>
    <r>
      <rPr>
        <b/>
        <sz val="8"/>
        <color rgb="FF00ADEF"/>
        <rFont val="Tahoma"/>
        <family val="2"/>
      </rPr>
      <t>[Kết quả]</t>
    </r>
  </si>
  <si>
    <r>
      <t>Hoàng Thị Hiếu Ngân </t>
    </r>
    <r>
      <rPr>
        <b/>
        <sz val="8"/>
        <color rgb="FF00ADEF"/>
        <rFont val="Tahoma"/>
        <family val="2"/>
      </rPr>
      <t>[Kết quả]</t>
    </r>
  </si>
  <si>
    <r>
      <t>Nguyễn Đặng Thùy Trang </t>
    </r>
    <r>
      <rPr>
        <b/>
        <sz val="8"/>
        <color rgb="FF00ADEF"/>
        <rFont val="Tahoma"/>
        <family val="2"/>
      </rPr>
      <t>[Kết quả]</t>
    </r>
  </si>
  <si>
    <t>26 phút 28 giây</t>
  </si>
  <si>
    <r>
      <t>Nguyễn Thị Dinh </t>
    </r>
    <r>
      <rPr>
        <b/>
        <sz val="8"/>
        <color rgb="FF00ADEF"/>
        <rFont val="Tahoma"/>
        <family val="2"/>
      </rPr>
      <t>[Kết quả]</t>
    </r>
  </si>
  <si>
    <r>
      <t>Nguyễn Bảo Thiên Di </t>
    </r>
    <r>
      <rPr>
        <b/>
        <sz val="8"/>
        <color rgb="FF00ADEF"/>
        <rFont val="Tahoma"/>
        <family val="2"/>
      </rPr>
      <t>[Kết quả]</t>
    </r>
  </si>
  <si>
    <r>
      <t>Đinh Bảo Tín </t>
    </r>
    <r>
      <rPr>
        <b/>
        <sz val="8"/>
        <color rgb="FF00ADEF"/>
        <rFont val="Tahoma"/>
        <family val="2"/>
      </rPr>
      <t>[Kết quả]</t>
    </r>
  </si>
  <si>
    <r>
      <t>Trần Văn Khánh </t>
    </r>
    <r>
      <rPr>
        <b/>
        <sz val="8"/>
        <color rgb="FF00ADEF"/>
        <rFont val="Tahoma"/>
        <family val="2"/>
      </rPr>
      <t>[Kết quả]</t>
    </r>
  </si>
  <si>
    <r>
      <t>Phan Trọng Hiếu </t>
    </r>
    <r>
      <rPr>
        <b/>
        <sz val="8"/>
        <color rgb="FF00ADEF"/>
        <rFont val="Tahoma"/>
        <family val="2"/>
      </rPr>
      <t>[Kết quả]</t>
    </r>
  </si>
  <si>
    <r>
      <t>Nguyễn Thị Thảo Chi </t>
    </r>
    <r>
      <rPr>
        <b/>
        <sz val="8"/>
        <color rgb="FF00ADEF"/>
        <rFont val="Tahoma"/>
        <family val="2"/>
      </rPr>
      <t>[Kết quả]</t>
    </r>
  </si>
  <si>
    <r>
      <t>Ngô Thị Thu Uyên </t>
    </r>
    <r>
      <rPr>
        <b/>
        <sz val="8"/>
        <color rgb="FF00ADEF"/>
        <rFont val="Tahoma"/>
        <family val="2"/>
      </rPr>
      <t>[Kết quả]</t>
    </r>
  </si>
  <si>
    <r>
      <t>Nguyễn Quỳnh Nhi </t>
    </r>
    <r>
      <rPr>
        <b/>
        <sz val="8"/>
        <color rgb="FF00ADEF"/>
        <rFont val="Tahoma"/>
        <family val="2"/>
      </rPr>
      <t>[Kết quả]</t>
    </r>
  </si>
  <si>
    <r>
      <t>Hồ Nhật Uyên Nhi </t>
    </r>
    <r>
      <rPr>
        <b/>
        <sz val="8"/>
        <color rgb="FF00ADEF"/>
        <rFont val="Tahoma"/>
        <family val="2"/>
      </rPr>
      <t>[Kết quả]</t>
    </r>
  </si>
  <si>
    <r>
      <t>Nguyễn Thị Huyền Trang </t>
    </r>
    <r>
      <rPr>
        <b/>
        <sz val="8"/>
        <color rgb="FF00ADEF"/>
        <rFont val="Tahoma"/>
        <family val="2"/>
      </rPr>
      <t>[Kết quả]</t>
    </r>
  </si>
  <si>
    <r>
      <t>Lê Ngọc Minh </t>
    </r>
    <r>
      <rPr>
        <b/>
        <sz val="8"/>
        <color rgb="FF00ADEF"/>
        <rFont val="Tahoma"/>
        <family val="2"/>
      </rPr>
      <t>[Kết quả]</t>
    </r>
  </si>
  <si>
    <t>25 phút 59 giây</t>
  </si>
  <si>
    <r>
      <t>Phan Ngọc Bảo Trâm </t>
    </r>
    <r>
      <rPr>
        <b/>
        <sz val="8"/>
        <color rgb="FF00ADEF"/>
        <rFont val="Tahoma"/>
        <family val="2"/>
      </rPr>
      <t>[Kết quả]</t>
    </r>
  </si>
  <si>
    <t>23 phút 19 giây</t>
  </si>
  <si>
    <r>
      <t>Trương Nguyễn Quỳnh Anh </t>
    </r>
    <r>
      <rPr>
        <b/>
        <sz val="8"/>
        <color rgb="FF00ADEF"/>
        <rFont val="Tahoma"/>
        <family val="2"/>
      </rPr>
      <t>[Kết quả]</t>
    </r>
  </si>
  <si>
    <t>23 phút 20 giây</t>
  </si>
  <si>
    <r>
      <t>lê dũng </t>
    </r>
    <r>
      <rPr>
        <b/>
        <sz val="8"/>
        <color rgb="FF00ADEF"/>
        <rFont val="Tahoma"/>
        <family val="2"/>
      </rPr>
      <t>[Kết quả]</t>
    </r>
  </si>
  <si>
    <t>28 phút 16 giây</t>
  </si>
  <si>
    <r>
      <t>hồ thảo nguyên </t>
    </r>
    <r>
      <rPr>
        <b/>
        <sz val="8"/>
        <color rgb="FF00ADEF"/>
        <rFont val="Tahoma"/>
        <family val="2"/>
      </rPr>
      <t>[Kết quả]</t>
    </r>
  </si>
  <si>
    <r>
      <t>ngô anh hoàn </t>
    </r>
    <r>
      <rPr>
        <b/>
        <sz val="8"/>
        <color rgb="FF00ADEF"/>
        <rFont val="Tahoma"/>
        <family val="2"/>
      </rPr>
      <t>[Kết quả]</t>
    </r>
  </si>
  <si>
    <r>
      <t>NGUYỄN HOÀNG NGỌC HÀ </t>
    </r>
    <r>
      <rPr>
        <b/>
        <sz val="8"/>
        <color rgb="FF00ADEF"/>
        <rFont val="Tahoma"/>
        <family val="2"/>
      </rPr>
      <t>[Kết quả]</t>
    </r>
  </si>
  <si>
    <r>
      <t>Bùi Anh Đức </t>
    </r>
    <r>
      <rPr>
        <b/>
        <sz val="8"/>
        <color rgb="FF00ADEF"/>
        <rFont val="Tahoma"/>
        <family val="2"/>
      </rPr>
      <t>[Kết quả]</t>
    </r>
  </si>
  <si>
    <r>
      <t>Nguyễn Đức Huy </t>
    </r>
    <r>
      <rPr>
        <b/>
        <sz val="8"/>
        <color rgb="FF00ADEF"/>
        <rFont val="Tahoma"/>
        <family val="2"/>
      </rPr>
      <t>[Kết quả]</t>
    </r>
  </si>
  <si>
    <r>
      <t>Đoàn Thị Thuỳ Trang </t>
    </r>
    <r>
      <rPr>
        <b/>
        <sz val="8"/>
        <color rgb="FF00ADEF"/>
        <rFont val="Tahoma"/>
        <family val="2"/>
      </rPr>
      <t>[Kết quả]</t>
    </r>
  </si>
  <si>
    <r>
      <t>Nguyễn Thị Ngọc Hòa </t>
    </r>
    <r>
      <rPr>
        <b/>
        <sz val="8"/>
        <color rgb="FF00ADEF"/>
        <rFont val="Tahoma"/>
        <family val="2"/>
      </rPr>
      <t>[Kết quả]</t>
    </r>
  </si>
  <si>
    <r>
      <t>Lê Như Quỳnh Mai </t>
    </r>
    <r>
      <rPr>
        <b/>
        <sz val="8"/>
        <color rgb="FF00ADEF"/>
        <rFont val="Tahoma"/>
        <family val="2"/>
      </rPr>
      <t>[Kết quả]</t>
    </r>
  </si>
  <si>
    <r>
      <t>Nguyễn Vũ Hoài Vương </t>
    </r>
    <r>
      <rPr>
        <b/>
        <sz val="8"/>
        <color rgb="FF00ADEF"/>
        <rFont val="Tahoma"/>
        <family val="2"/>
      </rPr>
      <t>[Kết quả]</t>
    </r>
  </si>
  <si>
    <r>
      <t>Pham Thanh Tu </t>
    </r>
    <r>
      <rPr>
        <b/>
        <sz val="8"/>
        <color rgb="FF00ADEF"/>
        <rFont val="Tahoma"/>
        <family val="2"/>
      </rPr>
      <t>[Kết quả]</t>
    </r>
  </si>
  <si>
    <r>
      <t>Trịnh Minh Hưng </t>
    </r>
    <r>
      <rPr>
        <b/>
        <sz val="8"/>
        <color rgb="FF00ADEF"/>
        <rFont val="Tahoma"/>
        <family val="2"/>
      </rPr>
      <t>[Kết quả]</t>
    </r>
  </si>
  <si>
    <r>
      <t>Nguyễn Minh Hiếu </t>
    </r>
    <r>
      <rPr>
        <b/>
        <sz val="8"/>
        <color rgb="FF00ADEF"/>
        <rFont val="Tahoma"/>
        <family val="2"/>
      </rPr>
      <t>[Kết quả]</t>
    </r>
  </si>
  <si>
    <r>
      <t>Hoàng Thu Lan </t>
    </r>
    <r>
      <rPr>
        <b/>
        <sz val="8"/>
        <color rgb="FF00ADEF"/>
        <rFont val="Tahoma"/>
        <family val="2"/>
      </rPr>
      <t>[Kết quả]</t>
    </r>
  </si>
  <si>
    <r>
      <t>Trịnh Minh Quân </t>
    </r>
    <r>
      <rPr>
        <b/>
        <sz val="8"/>
        <color rgb="FF00ADEF"/>
        <rFont val="Tahoma"/>
        <family val="2"/>
      </rPr>
      <t>[Kết quả]</t>
    </r>
  </si>
  <si>
    <r>
      <t>Nguyễn Thành Công </t>
    </r>
    <r>
      <rPr>
        <b/>
        <sz val="8"/>
        <color rgb="FF00ADEF"/>
        <rFont val="Tahoma"/>
        <family val="2"/>
      </rPr>
      <t>[Kết quả]</t>
    </r>
  </si>
  <si>
    <r>
      <t>Nguyễn Thanh Phương </t>
    </r>
    <r>
      <rPr>
        <b/>
        <sz val="8"/>
        <color rgb="FF00ADEF"/>
        <rFont val="Tahoma"/>
        <family val="2"/>
      </rPr>
      <t>[Kết quả]</t>
    </r>
  </si>
  <si>
    <r>
      <t>Võ Lê Lệ Quyên </t>
    </r>
    <r>
      <rPr>
        <b/>
        <sz val="8"/>
        <color rgb="FF00ADEF"/>
        <rFont val="Tahoma"/>
        <family val="2"/>
      </rPr>
      <t>[Kết quả]</t>
    </r>
  </si>
  <si>
    <r>
      <t>Đinh Trung Quân </t>
    </r>
    <r>
      <rPr>
        <b/>
        <sz val="8"/>
        <color rgb="FF00ADEF"/>
        <rFont val="Tahoma"/>
        <family val="2"/>
      </rPr>
      <t>[Kết quả]</t>
    </r>
  </si>
  <si>
    <r>
      <t>Nguyễn Trần Ngọc Huyền </t>
    </r>
    <r>
      <rPr>
        <b/>
        <sz val="8"/>
        <color rgb="FF00ADEF"/>
        <rFont val="Tahoma"/>
        <family val="2"/>
      </rPr>
      <t>[Kết quả]</t>
    </r>
  </si>
  <si>
    <r>
      <t>Bùi Thị Thanh Trúc </t>
    </r>
    <r>
      <rPr>
        <b/>
        <sz val="8"/>
        <color rgb="FF00ADEF"/>
        <rFont val="Tahoma"/>
        <family val="2"/>
      </rPr>
      <t>[Kết quả]</t>
    </r>
  </si>
  <si>
    <r>
      <t>Phạm Thị Minh Thư </t>
    </r>
    <r>
      <rPr>
        <b/>
        <sz val="8"/>
        <color rgb="FF00ADEF"/>
        <rFont val="Tahoma"/>
        <family val="2"/>
      </rPr>
      <t>[Kết quả]</t>
    </r>
  </si>
  <si>
    <r>
      <t>Nguyễn Phương Hoa </t>
    </r>
    <r>
      <rPr>
        <b/>
        <sz val="8"/>
        <color rgb="FF00ADEF"/>
        <rFont val="Tahoma"/>
        <family val="2"/>
      </rPr>
      <t>[Kết quả]</t>
    </r>
  </si>
  <si>
    <r>
      <t>Phan Hiền Thục </t>
    </r>
    <r>
      <rPr>
        <b/>
        <sz val="8"/>
        <color rgb="FF00ADEF"/>
        <rFont val="Tahoma"/>
        <family val="2"/>
      </rPr>
      <t>[Kết quả]</t>
    </r>
  </si>
  <si>
    <r>
      <t>Hoang Ngoc Tri </t>
    </r>
    <r>
      <rPr>
        <b/>
        <sz val="8"/>
        <color rgb="FF00ADEF"/>
        <rFont val="Tahoma"/>
        <family val="2"/>
      </rPr>
      <t>[Kết quả]</t>
    </r>
  </si>
  <si>
    <r>
      <t>Tô Huỳnh Ngân </t>
    </r>
    <r>
      <rPr>
        <b/>
        <sz val="8"/>
        <color rgb="FF00ADEF"/>
        <rFont val="Tahoma"/>
        <family val="2"/>
      </rPr>
      <t>[Kết quả]</t>
    </r>
  </si>
  <si>
    <r>
      <t>Tran Thi Hoai Xinh </t>
    </r>
    <r>
      <rPr>
        <b/>
        <sz val="8"/>
        <color rgb="FF00ADEF"/>
        <rFont val="Tahoma"/>
        <family val="2"/>
      </rPr>
      <t>[Kết quả]</t>
    </r>
  </si>
  <si>
    <r>
      <t>Nông Ái Nguyên </t>
    </r>
    <r>
      <rPr>
        <b/>
        <sz val="8"/>
        <color rgb="FF00ADEF"/>
        <rFont val="Tahoma"/>
        <family val="2"/>
      </rPr>
      <t>[Kết quả]</t>
    </r>
  </si>
  <si>
    <r>
      <t>Nguyễn Thị Lâm </t>
    </r>
    <r>
      <rPr>
        <b/>
        <sz val="8"/>
        <color rgb="FF00ADEF"/>
        <rFont val="Tahoma"/>
        <family val="2"/>
      </rPr>
      <t>[Kết quả]</t>
    </r>
  </si>
  <si>
    <r>
      <t>nguyễn thùy trang </t>
    </r>
    <r>
      <rPr>
        <b/>
        <sz val="8"/>
        <color rgb="FF00ADEF"/>
        <rFont val="Tahoma"/>
        <family val="2"/>
      </rPr>
      <t>[Kết quả]</t>
    </r>
  </si>
  <si>
    <r>
      <t>Nguyễn Ngọc Uyên Thao </t>
    </r>
    <r>
      <rPr>
        <b/>
        <sz val="8"/>
        <color rgb="FF00ADEF"/>
        <rFont val="Tahoma"/>
        <family val="2"/>
      </rPr>
      <t>[Kết quả]</t>
    </r>
  </si>
  <si>
    <r>
      <t>Lê Thanh Ngọc Mai </t>
    </r>
    <r>
      <rPr>
        <b/>
        <sz val="8"/>
        <color rgb="FF00ADEF"/>
        <rFont val="Tahoma"/>
        <family val="2"/>
      </rPr>
      <t>[Kết quả]</t>
    </r>
  </si>
  <si>
    <r>
      <t>Nguyễn Vũ Thị Hải Dương </t>
    </r>
    <r>
      <rPr>
        <b/>
        <sz val="8"/>
        <color rgb="FF00ADEF"/>
        <rFont val="Tahoma"/>
        <family val="2"/>
      </rPr>
      <t>[Kết quả]</t>
    </r>
  </si>
  <si>
    <r>
      <t>Lê Thị Hoài Linh </t>
    </r>
    <r>
      <rPr>
        <b/>
        <sz val="8"/>
        <color rgb="FF00ADEF"/>
        <rFont val="Tahoma"/>
        <family val="2"/>
      </rPr>
      <t>[Kết quả]</t>
    </r>
  </si>
  <si>
    <r>
      <t>Lê Văn Mạnh </t>
    </r>
    <r>
      <rPr>
        <b/>
        <sz val="8"/>
        <color rgb="FF00ADEF"/>
        <rFont val="Tahoma"/>
        <family val="2"/>
      </rPr>
      <t>[Kết quả]</t>
    </r>
  </si>
  <si>
    <r>
      <t>ĐÀO THỊ THÙY TRANG </t>
    </r>
    <r>
      <rPr>
        <b/>
        <sz val="8"/>
        <color rgb="FF00ADEF"/>
        <rFont val="Tahoma"/>
        <family val="2"/>
      </rPr>
      <t>[Kết quả]</t>
    </r>
  </si>
  <si>
    <r>
      <t>Nguyễn Mạnh Linh </t>
    </r>
    <r>
      <rPr>
        <b/>
        <sz val="8"/>
        <color rgb="FF00ADEF"/>
        <rFont val="Tahoma"/>
        <family val="2"/>
      </rPr>
      <t>[Kết quả]</t>
    </r>
  </si>
  <si>
    <r>
      <t>Trần Thị Hà An </t>
    </r>
    <r>
      <rPr>
        <b/>
        <sz val="8"/>
        <color rgb="FF00ADEF"/>
        <rFont val="Tahoma"/>
        <family val="2"/>
      </rPr>
      <t>[Kết quả]</t>
    </r>
  </si>
  <si>
    <r>
      <t>Vũ Trịnh Hồng Hạ </t>
    </r>
    <r>
      <rPr>
        <b/>
        <sz val="8"/>
        <color rgb="FF00ADEF"/>
        <rFont val="Tahoma"/>
        <family val="2"/>
      </rPr>
      <t>[Kết quả]</t>
    </r>
  </si>
  <si>
    <r>
      <t>Nguyễn Tuấn Kiệt </t>
    </r>
    <r>
      <rPr>
        <b/>
        <sz val="8"/>
        <color rgb="FF00ADEF"/>
        <rFont val="Tahoma"/>
        <family val="2"/>
      </rPr>
      <t>[Kết quả]</t>
    </r>
  </si>
  <si>
    <r>
      <t>Nguyễn Thảo Nguyên </t>
    </r>
    <r>
      <rPr>
        <b/>
        <sz val="8"/>
        <color rgb="FF00ADEF"/>
        <rFont val="Tahoma"/>
        <family val="2"/>
      </rPr>
      <t>[Kết quả]</t>
    </r>
  </si>
  <si>
    <r>
      <t>Hoàng Thị Thu Hà </t>
    </r>
    <r>
      <rPr>
        <b/>
        <sz val="8"/>
        <color rgb="FF00ADEF"/>
        <rFont val="Tahoma"/>
        <family val="2"/>
      </rPr>
      <t>[Kết quả]</t>
    </r>
  </si>
  <si>
    <r>
      <t>Nguyễn Hoàng Anh Thư </t>
    </r>
    <r>
      <rPr>
        <b/>
        <sz val="8"/>
        <color rgb="FF00ADEF"/>
        <rFont val="Tahoma"/>
        <family val="2"/>
      </rPr>
      <t>[Kết quả]</t>
    </r>
  </si>
  <si>
    <r>
      <t>Lê Tuấn Thành </t>
    </r>
    <r>
      <rPr>
        <b/>
        <sz val="8"/>
        <color rgb="FF00ADEF"/>
        <rFont val="Tahoma"/>
        <family val="2"/>
      </rPr>
      <t>[Kết quả]</t>
    </r>
  </si>
  <si>
    <r>
      <t>Đinh Quốc Thành </t>
    </r>
    <r>
      <rPr>
        <b/>
        <sz val="8"/>
        <color rgb="FF00ADEF"/>
        <rFont val="Tahoma"/>
        <family val="2"/>
      </rPr>
      <t>[Kết quả]</t>
    </r>
  </si>
  <si>
    <r>
      <t>Đào Xuân Bình </t>
    </r>
    <r>
      <rPr>
        <b/>
        <sz val="8"/>
        <color rgb="FF00ADEF"/>
        <rFont val="Tahoma"/>
        <family val="2"/>
      </rPr>
      <t>[Kết quả]</t>
    </r>
  </si>
  <si>
    <r>
      <t>Vu Duc Manh </t>
    </r>
    <r>
      <rPr>
        <b/>
        <sz val="8"/>
        <color rgb="FF00ADEF"/>
        <rFont val="Tahoma"/>
        <family val="2"/>
      </rPr>
      <t>[Kết quả]</t>
    </r>
  </si>
  <si>
    <t>22011610087143 (k có TS)</t>
  </si>
  <si>
    <r>
      <t>Phạm Ngọc Minh </t>
    </r>
    <r>
      <rPr>
        <b/>
        <sz val="8"/>
        <color rgb="FF00ADEF"/>
        <rFont val="Tahoma"/>
        <family val="2"/>
      </rPr>
      <t>[Kết quả]</t>
    </r>
  </si>
  <si>
    <r>
      <t>Nguyễn Hoài Nam </t>
    </r>
    <r>
      <rPr>
        <b/>
        <sz val="8"/>
        <color rgb="FF00ADEF"/>
        <rFont val="Tahoma"/>
        <family val="2"/>
      </rPr>
      <t>[Kết quả]</t>
    </r>
  </si>
  <si>
    <r>
      <t>Đào Thị Hương Ly </t>
    </r>
    <r>
      <rPr>
        <b/>
        <sz val="8"/>
        <color rgb="FF00ADEF"/>
        <rFont val="Tahoma"/>
        <family val="2"/>
      </rPr>
      <t>[Kết quả]</t>
    </r>
  </si>
  <si>
    <r>
      <t>Nguyễn Đức Minh </t>
    </r>
    <r>
      <rPr>
        <b/>
        <sz val="8"/>
        <color rgb="FF00ADEF"/>
        <rFont val="Tahoma"/>
        <family val="2"/>
      </rPr>
      <t>[Kết quả]</t>
    </r>
  </si>
  <si>
    <r>
      <t>nguyễn minh thuần </t>
    </r>
    <r>
      <rPr>
        <b/>
        <sz val="8"/>
        <color rgb="FF00ADEF"/>
        <rFont val="Tahoma"/>
        <family val="2"/>
      </rPr>
      <t>[Kết quả]</t>
    </r>
  </si>
  <si>
    <r>
      <t>Lê Thị Hồng Nhung </t>
    </r>
    <r>
      <rPr>
        <b/>
        <sz val="8"/>
        <color rgb="FF00ADEF"/>
        <rFont val="Tahoma"/>
        <family val="2"/>
      </rPr>
      <t>[Kết quả]</t>
    </r>
  </si>
  <si>
    <r>
      <t>Võ Thị Thanh Thúy </t>
    </r>
    <r>
      <rPr>
        <b/>
        <sz val="8"/>
        <color rgb="FF00ADEF"/>
        <rFont val="Tahoma"/>
        <family val="2"/>
      </rPr>
      <t>[Kết quả]</t>
    </r>
  </si>
  <si>
    <r>
      <t>Nông Thị thủy </t>
    </r>
    <r>
      <rPr>
        <b/>
        <sz val="8"/>
        <color rgb="FF00ADEF"/>
        <rFont val="Tahoma"/>
        <family val="2"/>
      </rPr>
      <t>[Kết quả]</t>
    </r>
  </si>
  <si>
    <t>THPT DTNT N' Trang Lơng</t>
  </si>
  <si>
    <r>
      <t>Trương Thị Quỳnh Nhi </t>
    </r>
    <r>
      <rPr>
        <b/>
        <sz val="8"/>
        <color rgb="FF00ADEF"/>
        <rFont val="Tahoma"/>
        <family val="2"/>
      </rPr>
      <t>[Kết quả]</t>
    </r>
  </si>
  <si>
    <r>
      <t>Nguyễn Khắc Lê Huy </t>
    </r>
    <r>
      <rPr>
        <b/>
        <sz val="8"/>
        <color rgb="FF00ADEF"/>
        <rFont val="Tahoma"/>
        <family val="2"/>
      </rPr>
      <t>[Kết quả]</t>
    </r>
  </si>
  <si>
    <r>
      <t>Vũ Ngọc Chinh </t>
    </r>
    <r>
      <rPr>
        <b/>
        <sz val="8"/>
        <color rgb="FF00ADEF"/>
        <rFont val="Tahoma"/>
        <family val="2"/>
      </rPr>
      <t>[Kết quả]</t>
    </r>
  </si>
  <si>
    <r>
      <t>Trần Thị Thìn </t>
    </r>
    <r>
      <rPr>
        <b/>
        <sz val="8"/>
        <color rgb="FF00ADEF"/>
        <rFont val="Tahoma"/>
        <family val="2"/>
      </rPr>
      <t>[Kết quả]</t>
    </r>
  </si>
  <si>
    <r>
      <t>Nguyễn Thị Hồng Vân </t>
    </r>
    <r>
      <rPr>
        <b/>
        <sz val="8"/>
        <color rgb="FF00ADEF"/>
        <rFont val="Tahoma"/>
        <family val="2"/>
      </rPr>
      <t>[Kết quả]</t>
    </r>
  </si>
  <si>
    <r>
      <t>Nguyễn Ngọc Huyền Nhi </t>
    </r>
    <r>
      <rPr>
        <b/>
        <sz val="8"/>
        <color rgb="FF00ADEF"/>
        <rFont val="Tahoma"/>
        <family val="2"/>
      </rPr>
      <t>[Kết quả]</t>
    </r>
  </si>
  <si>
    <r>
      <t>Nguyễn thị Kim Thoa </t>
    </r>
    <r>
      <rPr>
        <b/>
        <sz val="8"/>
        <color rgb="FF00ADEF"/>
        <rFont val="Tahoma"/>
        <family val="2"/>
      </rPr>
      <t>[Kết quả]</t>
    </r>
  </si>
  <si>
    <r>
      <t>Hoàng Thị Phương Linh </t>
    </r>
    <r>
      <rPr>
        <b/>
        <sz val="8"/>
        <color rgb="FF00ADEF"/>
        <rFont val="Tahoma"/>
        <family val="2"/>
      </rPr>
      <t>[Kết quả]</t>
    </r>
  </si>
  <si>
    <r>
      <t>H Tiên </t>
    </r>
    <r>
      <rPr>
        <b/>
        <sz val="8"/>
        <color rgb="FF00ADEF"/>
        <rFont val="Tahoma"/>
        <family val="2"/>
      </rPr>
      <t>[Kết quả]</t>
    </r>
  </si>
  <si>
    <r>
      <t>Nguyễn Thị Thanh Ngân </t>
    </r>
    <r>
      <rPr>
        <b/>
        <sz val="8"/>
        <color rgb="FF00ADEF"/>
        <rFont val="Tahoma"/>
        <family val="2"/>
      </rPr>
      <t>[Kết quả]</t>
    </r>
  </si>
  <si>
    <r>
      <t>Hoàng Trần Ngọc Châu </t>
    </r>
    <r>
      <rPr>
        <b/>
        <sz val="8"/>
        <color rgb="FF00ADEF"/>
        <rFont val="Tahoma"/>
        <family val="2"/>
      </rPr>
      <t>[Kết quả]</t>
    </r>
  </si>
  <si>
    <r>
      <t>Lê Thị Duyên </t>
    </r>
    <r>
      <rPr>
        <b/>
        <sz val="8"/>
        <color rgb="FF00ADEF"/>
        <rFont val="Tahoma"/>
        <family val="2"/>
      </rPr>
      <t>[Kết quả]</t>
    </r>
  </si>
  <si>
    <r>
      <t>Bùi Thị Trà My </t>
    </r>
    <r>
      <rPr>
        <b/>
        <sz val="8"/>
        <color rgb="FF00ADEF"/>
        <rFont val="Tahoma"/>
        <family val="2"/>
      </rPr>
      <t>[Kết quả]</t>
    </r>
  </si>
  <si>
    <r>
      <t>Nguyễn Trúc Hoài Thương </t>
    </r>
    <r>
      <rPr>
        <b/>
        <sz val="8"/>
        <color rgb="FF00ADEF"/>
        <rFont val="Tahoma"/>
        <family val="2"/>
      </rPr>
      <t>[Kết quả]</t>
    </r>
  </si>
  <si>
    <r>
      <t>Nguyễn Thế Trung Nguyên </t>
    </r>
    <r>
      <rPr>
        <b/>
        <sz val="8"/>
        <color rgb="FF00ADEF"/>
        <rFont val="Tahoma"/>
        <family val="2"/>
      </rPr>
      <t>[Kết quả]</t>
    </r>
  </si>
  <si>
    <t>26 phút 44 giây</t>
  </si>
  <si>
    <r>
      <t>Hoàng Thị Thanh Xuân </t>
    </r>
    <r>
      <rPr>
        <b/>
        <sz val="8"/>
        <color rgb="FF00ADEF"/>
        <rFont val="Tahoma"/>
        <family val="2"/>
      </rPr>
      <t>[Kết quả]</t>
    </r>
  </si>
  <si>
    <r>
      <t>Nguyễn Thị Thanh </t>
    </r>
    <r>
      <rPr>
        <b/>
        <sz val="8"/>
        <color rgb="FF00ADEF"/>
        <rFont val="Tahoma"/>
        <family val="2"/>
      </rPr>
      <t>[Kết quả]</t>
    </r>
  </si>
  <si>
    <r>
      <t>nguyễn thị huyền trang </t>
    </r>
    <r>
      <rPr>
        <b/>
        <sz val="8"/>
        <color rgb="FF00ADEF"/>
        <rFont val="Tahoma"/>
        <family val="2"/>
      </rPr>
      <t>[Kết quả]</t>
    </r>
  </si>
  <si>
    <t>Trường THCS và THPT Lê Duẩn</t>
  </si>
  <si>
    <r>
      <t>Nguyễn Lê Long </t>
    </r>
    <r>
      <rPr>
        <b/>
        <sz val="8"/>
        <color rgb="FF00ADEF"/>
        <rFont val="Tahoma"/>
        <family val="2"/>
      </rPr>
      <t>[Kết quả]</t>
    </r>
  </si>
  <si>
    <r>
      <t>Trần Đăng Đức Đạt </t>
    </r>
    <r>
      <rPr>
        <b/>
        <sz val="8"/>
        <color rgb="FF00ADEF"/>
        <rFont val="Tahoma"/>
        <family val="2"/>
      </rPr>
      <t>[Kết quả]</t>
    </r>
  </si>
  <si>
    <r>
      <t>Nguyễn Thành Long </t>
    </r>
    <r>
      <rPr>
        <b/>
        <sz val="8"/>
        <color rgb="FF00ADEF"/>
        <rFont val="Tahoma"/>
        <family val="2"/>
      </rPr>
      <t>[Kết quả]</t>
    </r>
  </si>
  <si>
    <t>27 phút 46 giây</t>
  </si>
  <si>
    <r>
      <t>Bùi Văn Lâm </t>
    </r>
    <r>
      <rPr>
        <b/>
        <sz val="8"/>
        <color rgb="FF00ADEF"/>
        <rFont val="Tahoma"/>
        <family val="2"/>
      </rPr>
      <t>[Kết quả]</t>
    </r>
  </si>
  <si>
    <r>
      <t>Lý Thị LÙNG </t>
    </r>
    <r>
      <rPr>
        <b/>
        <sz val="8"/>
        <color rgb="FF00ADEF"/>
        <rFont val="Tahoma"/>
        <family val="2"/>
      </rPr>
      <t>[Kết quả]</t>
    </r>
  </si>
  <si>
    <r>
      <t>Lê Thị Hoàng Vân </t>
    </r>
    <r>
      <rPr>
        <b/>
        <sz val="8"/>
        <color rgb="FF00ADEF"/>
        <rFont val="Tahoma"/>
        <family val="2"/>
      </rPr>
      <t>[Kết quả]</t>
    </r>
  </si>
  <si>
    <r>
      <t>Phan Thị Thanh Thủy </t>
    </r>
    <r>
      <rPr>
        <b/>
        <sz val="8"/>
        <color rgb="FF00ADEF"/>
        <rFont val="Tahoma"/>
        <family val="2"/>
      </rPr>
      <t>[Kết quả]</t>
    </r>
  </si>
  <si>
    <r>
      <t>Văn Công Mạnh </t>
    </r>
    <r>
      <rPr>
        <b/>
        <sz val="8"/>
        <color rgb="FF00ADEF"/>
        <rFont val="Tahoma"/>
        <family val="2"/>
      </rPr>
      <t>[Kết quả]</t>
    </r>
  </si>
  <si>
    <r>
      <t>Hoàng Thị Duyên </t>
    </r>
    <r>
      <rPr>
        <b/>
        <sz val="8"/>
        <color rgb="FF00ADEF"/>
        <rFont val="Tahoma"/>
        <family val="2"/>
      </rPr>
      <t>[Kết quả]</t>
    </r>
  </si>
  <si>
    <r>
      <t>Ngô Thị Kim Yến </t>
    </r>
    <r>
      <rPr>
        <b/>
        <sz val="8"/>
        <color rgb="FF00ADEF"/>
        <rFont val="Tahoma"/>
        <family val="2"/>
      </rPr>
      <t>[Kết quả]</t>
    </r>
  </si>
  <si>
    <r>
      <t>Nguyễn Thị Nga </t>
    </r>
    <r>
      <rPr>
        <b/>
        <sz val="8"/>
        <color rgb="FF00ADEF"/>
        <rFont val="Tahoma"/>
        <family val="2"/>
      </rPr>
      <t>[Kết quả]</t>
    </r>
  </si>
  <si>
    <r>
      <t>Tăng Tiến Dũng </t>
    </r>
    <r>
      <rPr>
        <b/>
        <sz val="8"/>
        <color rgb="FF00ADEF"/>
        <rFont val="Tahoma"/>
        <family val="2"/>
      </rPr>
      <t>[Kết quả]</t>
    </r>
  </si>
  <si>
    <r>
      <t>La Thị Bích </t>
    </r>
    <r>
      <rPr>
        <b/>
        <sz val="8"/>
        <color rgb="FF00ADEF"/>
        <rFont val="Tahoma"/>
        <family val="2"/>
      </rPr>
      <t>[Kết quả]</t>
    </r>
  </si>
  <si>
    <r>
      <t>Hồ Thị Mỹ Khanh </t>
    </r>
    <r>
      <rPr>
        <b/>
        <sz val="8"/>
        <color rgb="FF00ADEF"/>
        <rFont val="Tahoma"/>
        <family val="2"/>
      </rPr>
      <t>[Kết quả]</t>
    </r>
  </si>
  <si>
    <r>
      <t>nguyễn thị thùy dương </t>
    </r>
    <r>
      <rPr>
        <b/>
        <sz val="8"/>
        <color rgb="FF00ADEF"/>
        <rFont val="Tahoma"/>
        <family val="2"/>
      </rPr>
      <t>[Kết quả]</t>
    </r>
  </si>
  <si>
    <r>
      <t>Nịnh Thị Dung </t>
    </r>
    <r>
      <rPr>
        <b/>
        <sz val="8"/>
        <color rgb="FF00ADEF"/>
        <rFont val="Tahoma"/>
        <family val="2"/>
      </rPr>
      <t>[Kết quả]</t>
    </r>
  </si>
  <si>
    <t>PTDTNT Đăk Rlấp</t>
  </si>
  <si>
    <r>
      <t>trần thị ngọc phương </t>
    </r>
    <r>
      <rPr>
        <b/>
        <sz val="8"/>
        <color rgb="FF00ADEF"/>
        <rFont val="Tahoma"/>
        <family val="2"/>
      </rPr>
      <t>[Kết quả]</t>
    </r>
  </si>
  <si>
    <t>28 phút 55 giây</t>
  </si>
  <si>
    <r>
      <t>Võ Văn Phú </t>
    </r>
    <r>
      <rPr>
        <b/>
        <sz val="8"/>
        <color rgb="FF00ADEF"/>
        <rFont val="Tahoma"/>
        <family val="2"/>
      </rPr>
      <t>[Kết quả]</t>
    </r>
  </si>
  <si>
    <r>
      <t>Đoàn Quốc Hữu </t>
    </r>
    <r>
      <rPr>
        <b/>
        <sz val="8"/>
        <color rgb="FF00ADEF"/>
        <rFont val="Tahoma"/>
        <family val="2"/>
      </rPr>
      <t>[Kết quả]</t>
    </r>
  </si>
  <si>
    <t>29 phút 1 giây</t>
  </si>
  <si>
    <r>
      <t>Trương Phạm Hoàng Thuận</t>
    </r>
    <r>
      <rPr>
        <b/>
        <sz val="8"/>
        <color rgb="FF00ADEF"/>
        <rFont val="Tahoma"/>
        <family val="2"/>
      </rPr>
      <t>[Kết quả]</t>
    </r>
  </si>
  <si>
    <r>
      <t>ngô thanh sơn </t>
    </r>
    <r>
      <rPr>
        <b/>
        <sz val="8"/>
        <color rgb="FF00ADEF"/>
        <rFont val="Tahoma"/>
        <family val="2"/>
      </rPr>
      <t>[Kết quả]</t>
    </r>
  </si>
  <si>
    <r>
      <t>Pei Thi My Duyen </t>
    </r>
    <r>
      <rPr>
        <b/>
        <sz val="8"/>
        <color rgb="FF00ADEF"/>
        <rFont val="Tahoma"/>
        <family val="2"/>
      </rPr>
      <t>[Kết quả]</t>
    </r>
  </si>
  <si>
    <r>
      <t>phạm thị thu thảo </t>
    </r>
    <r>
      <rPr>
        <b/>
        <sz val="8"/>
        <color rgb="FF00ADEF"/>
        <rFont val="Tahoma"/>
        <family val="2"/>
      </rPr>
      <t>[Kết quả]</t>
    </r>
  </si>
  <si>
    <r>
      <t>trần thị gia hân </t>
    </r>
    <r>
      <rPr>
        <b/>
        <sz val="8"/>
        <color rgb="FF00ADEF"/>
        <rFont val="Tahoma"/>
        <family val="2"/>
      </rPr>
      <t>[Kết quả]</t>
    </r>
  </si>
  <si>
    <r>
      <t>đinh thị thu hằng </t>
    </r>
    <r>
      <rPr>
        <b/>
        <sz val="8"/>
        <color rgb="FF00ADEF"/>
        <rFont val="Tahoma"/>
        <family val="2"/>
      </rPr>
      <t>[Kết quả]</t>
    </r>
  </si>
  <si>
    <t>23 phút 30 giây</t>
  </si>
  <si>
    <r>
      <t>Đỗ Thị Hạnh </t>
    </r>
    <r>
      <rPr>
        <b/>
        <sz val="8"/>
        <color rgb="FF00ADEF"/>
        <rFont val="Tahoma"/>
        <family val="2"/>
      </rPr>
      <t>[Kết quả]</t>
    </r>
  </si>
  <si>
    <t>22 phút 28 giây</t>
  </si>
  <si>
    <r>
      <t>nguyễn thị kim nhung </t>
    </r>
    <r>
      <rPr>
        <b/>
        <sz val="8"/>
        <color rgb="FF00ADEF"/>
        <rFont val="Tahoma"/>
        <family val="2"/>
      </rPr>
      <t>[Kết quả]</t>
    </r>
  </si>
  <si>
    <r>
      <t>nguyễn thị yến </t>
    </r>
    <r>
      <rPr>
        <b/>
        <sz val="8"/>
        <color rgb="FF00ADEF"/>
        <rFont val="Tahoma"/>
        <family val="2"/>
      </rPr>
      <t>[Kết quả]</t>
    </r>
  </si>
  <si>
    <r>
      <t>Đoàn Quang Quyền </t>
    </r>
    <r>
      <rPr>
        <b/>
        <sz val="8"/>
        <color rgb="FF00ADEF"/>
        <rFont val="Tahoma"/>
        <family val="2"/>
      </rPr>
      <t>[Kết quả]</t>
    </r>
  </si>
  <si>
    <r>
      <t>hoang thi hoa </t>
    </r>
    <r>
      <rPr>
        <b/>
        <sz val="8"/>
        <color rgb="FF00ADEF"/>
        <rFont val="Tahoma"/>
        <family val="2"/>
      </rPr>
      <t>[Kết quả]</t>
    </r>
  </si>
  <si>
    <r>
      <t>Nguyễn Thị Ngọc Quyên </t>
    </r>
    <r>
      <rPr>
        <b/>
        <sz val="8"/>
        <color rgb="FF00ADEF"/>
        <rFont val="Tahoma"/>
        <family val="2"/>
      </rPr>
      <t>[Kết quả]</t>
    </r>
  </si>
  <si>
    <r>
      <t>Nguyễn Thị Huyền Trâm </t>
    </r>
    <r>
      <rPr>
        <b/>
        <sz val="8"/>
        <color rgb="FF00ADEF"/>
        <rFont val="Tahoma"/>
        <family val="2"/>
      </rPr>
      <t>[Kết quả]</t>
    </r>
  </si>
  <si>
    <t>24 phút 21 giây</t>
  </si>
  <si>
    <r>
      <t>Phạm Bích Phượng </t>
    </r>
    <r>
      <rPr>
        <b/>
        <sz val="8"/>
        <color rgb="FF00ADEF"/>
        <rFont val="Tahoma"/>
        <family val="2"/>
      </rPr>
      <t>[Kết quả]</t>
    </r>
  </si>
  <si>
    <r>
      <t>Lê Thị Ánh </t>
    </r>
    <r>
      <rPr>
        <b/>
        <sz val="8"/>
        <color rgb="FF00ADEF"/>
        <rFont val="Tahoma"/>
        <family val="2"/>
      </rPr>
      <t>[Kết quả]</t>
    </r>
  </si>
  <si>
    <r>
      <t>Phạm Thị Phương Thảo </t>
    </r>
    <r>
      <rPr>
        <b/>
        <sz val="8"/>
        <color rgb="FF00ADEF"/>
        <rFont val="Tahoma"/>
        <family val="2"/>
      </rPr>
      <t>[Kết quả]</t>
    </r>
  </si>
  <si>
    <r>
      <t>Lê Đình Mạnh </t>
    </r>
    <r>
      <rPr>
        <b/>
        <sz val="8"/>
        <color rgb="FF00ADEF"/>
        <rFont val="Tahoma"/>
        <family val="2"/>
      </rPr>
      <t>[Kết quả]</t>
    </r>
  </si>
  <si>
    <r>
      <t>Trần Vũ Thiên Bảo </t>
    </r>
    <r>
      <rPr>
        <b/>
        <sz val="8"/>
        <color rgb="FF00ADEF"/>
        <rFont val="Tahoma"/>
        <family val="2"/>
      </rPr>
      <t>[Kết quả]</t>
    </r>
  </si>
  <si>
    <r>
      <t>Hoàng Văn Nam </t>
    </r>
    <r>
      <rPr>
        <b/>
        <sz val="8"/>
        <color rgb="FF00ADEF"/>
        <rFont val="Tahoma"/>
        <family val="2"/>
      </rPr>
      <t>[Kết quả]</t>
    </r>
  </si>
  <si>
    <r>
      <t>Lê Nguyễn Thục Khuê </t>
    </r>
    <r>
      <rPr>
        <b/>
        <sz val="8"/>
        <color rgb="FF00ADEF"/>
        <rFont val="Tahoma"/>
        <family val="2"/>
      </rPr>
      <t>[Kết quả]</t>
    </r>
  </si>
  <si>
    <r>
      <t>Quách Thị Ngọc Ánh </t>
    </r>
    <r>
      <rPr>
        <b/>
        <sz val="8"/>
        <color rgb="FF00ADEF"/>
        <rFont val="Tahoma"/>
        <family val="2"/>
      </rPr>
      <t>[Kết quả]</t>
    </r>
  </si>
  <si>
    <t>28 phút 3 giây</t>
  </si>
  <si>
    <r>
      <t>Vũ Ngọc Ánh </t>
    </r>
    <r>
      <rPr>
        <b/>
        <sz val="8"/>
        <color rgb="FF00ADEF"/>
        <rFont val="Tahoma"/>
        <family val="2"/>
      </rPr>
      <t>[Kết quả]</t>
    </r>
  </si>
  <si>
    <r>
      <t>Nguyễn Thị Mai Anh </t>
    </r>
    <r>
      <rPr>
        <b/>
        <sz val="8"/>
        <color rgb="FF00ADEF"/>
        <rFont val="Tahoma"/>
        <family val="2"/>
      </rPr>
      <t>[Kết quả]</t>
    </r>
  </si>
  <si>
    <r>
      <t>Trịnh Nam Sơn </t>
    </r>
    <r>
      <rPr>
        <b/>
        <sz val="8"/>
        <color rgb="FF00ADEF"/>
        <rFont val="Tahoma"/>
        <family val="2"/>
      </rPr>
      <t>[Kết quả]</t>
    </r>
  </si>
  <si>
    <r>
      <t>Bùi Kim Cúc </t>
    </r>
    <r>
      <rPr>
        <b/>
        <sz val="8"/>
        <color rgb="FF00ADEF"/>
        <rFont val="Tahoma"/>
        <family val="2"/>
      </rPr>
      <t>[Kết quả]</t>
    </r>
  </si>
  <si>
    <r>
      <t>Nguyễn Khánh My </t>
    </r>
    <r>
      <rPr>
        <b/>
        <sz val="8"/>
        <color rgb="FF00ADEF"/>
        <rFont val="Tahoma"/>
        <family val="2"/>
      </rPr>
      <t>[Kết quả]</t>
    </r>
  </si>
  <si>
    <r>
      <t>Đặng Thị Diệu Hoa </t>
    </r>
    <r>
      <rPr>
        <b/>
        <sz val="8"/>
        <color rgb="FF00ADEF"/>
        <rFont val="Tahoma"/>
        <family val="2"/>
      </rPr>
      <t>[Kết quả]</t>
    </r>
  </si>
  <si>
    <t>28 phút 27 giây</t>
  </si>
  <si>
    <r>
      <t>Lương Tuệ Minh Khuê </t>
    </r>
    <r>
      <rPr>
        <b/>
        <sz val="8"/>
        <color rgb="FF00ADEF"/>
        <rFont val="Tahoma"/>
        <family val="2"/>
      </rPr>
      <t>[Kết quả]</t>
    </r>
  </si>
  <si>
    <t>28 phút 28 giây</t>
  </si>
  <si>
    <r>
      <t>Cao Trần Anh Thư </t>
    </r>
    <r>
      <rPr>
        <b/>
        <sz val="8"/>
        <color rgb="FF00ADEF"/>
        <rFont val="Tahoma"/>
        <family val="2"/>
      </rPr>
      <t>[Kết quả]</t>
    </r>
  </si>
  <si>
    <r>
      <t>Ngô Thị Thương </t>
    </r>
    <r>
      <rPr>
        <b/>
        <sz val="8"/>
        <color rgb="FF00ADEF"/>
        <rFont val="Tahoma"/>
        <family val="2"/>
      </rPr>
      <t>[Kết quả]</t>
    </r>
  </si>
  <si>
    <r>
      <t>Nguyễn Thị Lành </t>
    </r>
    <r>
      <rPr>
        <b/>
        <sz val="8"/>
        <color rgb="FF00ADEF"/>
        <rFont val="Tahoma"/>
        <family val="2"/>
      </rPr>
      <t>[Kết quả]</t>
    </r>
  </si>
  <si>
    <r>
      <t>Nguyễn Kim Khuyên </t>
    </r>
    <r>
      <rPr>
        <b/>
        <sz val="8"/>
        <color rgb="FF00ADEF"/>
        <rFont val="Tahoma"/>
        <family val="2"/>
      </rPr>
      <t>[Kết quả]</t>
    </r>
  </si>
  <si>
    <r>
      <t>lê thị thanh </t>
    </r>
    <r>
      <rPr>
        <b/>
        <sz val="8"/>
        <color rgb="FF00ADEF"/>
        <rFont val="Tahoma"/>
        <family val="2"/>
      </rPr>
      <t>[Kết quả]</t>
    </r>
  </si>
  <si>
    <r>
      <t>Nguyễn Đình Minh Phước </t>
    </r>
    <r>
      <rPr>
        <b/>
        <sz val="8"/>
        <color rgb="FF00ADEF"/>
        <rFont val="Tahoma"/>
        <family val="2"/>
      </rPr>
      <t>[Kết quả]</t>
    </r>
  </si>
  <si>
    <r>
      <t>phạm duy khánh </t>
    </r>
    <r>
      <rPr>
        <b/>
        <sz val="8"/>
        <color rgb="FF00ADEF"/>
        <rFont val="Tahoma"/>
        <family val="2"/>
      </rPr>
      <t>[Kết quả]</t>
    </r>
  </si>
  <si>
    <r>
      <t>NGUYÊN THỊ PHƯỢNG </t>
    </r>
    <r>
      <rPr>
        <b/>
        <sz val="8"/>
        <color rgb="FF00ADEF"/>
        <rFont val="Tahoma"/>
        <family val="2"/>
      </rPr>
      <t>[Kết quả]</t>
    </r>
  </si>
  <si>
    <r>
      <t>Đoàn Đình Lê Minh </t>
    </r>
    <r>
      <rPr>
        <b/>
        <sz val="8"/>
        <color rgb="FF00ADEF"/>
        <rFont val="Tahoma"/>
        <family val="2"/>
      </rPr>
      <t>[Kết quả]</t>
    </r>
  </si>
  <si>
    <r>
      <t>Nguyễn Quang Vinh </t>
    </r>
    <r>
      <rPr>
        <b/>
        <sz val="8"/>
        <color rgb="FF00ADEF"/>
        <rFont val="Tahoma"/>
        <family val="2"/>
      </rPr>
      <t>[Kết quả]</t>
    </r>
  </si>
  <si>
    <r>
      <t>Trần Văn Trí </t>
    </r>
    <r>
      <rPr>
        <b/>
        <sz val="8"/>
        <color rgb="FF00ADEF"/>
        <rFont val="Tahoma"/>
        <family val="2"/>
      </rPr>
      <t>[Kết quả]</t>
    </r>
  </si>
  <si>
    <r>
      <t>Hoàng Thị Thùy Linh </t>
    </r>
    <r>
      <rPr>
        <b/>
        <sz val="8"/>
        <color rgb="FF00ADEF"/>
        <rFont val="Tahoma"/>
        <family val="2"/>
      </rPr>
      <t>[Kết quả]</t>
    </r>
  </si>
  <si>
    <t>28 phút 19 giây</t>
  </si>
  <si>
    <r>
      <t>Nguyễn Quang Trường </t>
    </r>
    <r>
      <rPr>
        <b/>
        <sz val="8"/>
        <color rgb="FF00ADEF"/>
        <rFont val="Tahoma"/>
        <family val="2"/>
      </rPr>
      <t>[Kết quả]</t>
    </r>
  </si>
  <si>
    <r>
      <t>Phạm Thị Phương Linh </t>
    </r>
    <r>
      <rPr>
        <b/>
        <sz val="8"/>
        <color rgb="FF00ADEF"/>
        <rFont val="Tahoma"/>
        <family val="2"/>
      </rPr>
      <t>[Kết quả]</t>
    </r>
  </si>
  <si>
    <r>
      <t>Đỗ Nguyễn Thảo Trinh </t>
    </r>
    <r>
      <rPr>
        <b/>
        <sz val="8"/>
        <color rgb="FF00ADEF"/>
        <rFont val="Tahoma"/>
        <family val="2"/>
      </rPr>
      <t>[Kết quả]</t>
    </r>
  </si>
  <si>
    <r>
      <t>Nguyễn Thị Việt Hà </t>
    </r>
    <r>
      <rPr>
        <b/>
        <sz val="8"/>
        <color rgb="FF00ADEF"/>
        <rFont val="Tahoma"/>
        <family val="2"/>
      </rPr>
      <t>[Kết quả]</t>
    </r>
  </si>
  <si>
    <r>
      <t>Nguyễn Thị Mỹ Duyên </t>
    </r>
    <r>
      <rPr>
        <b/>
        <sz val="8"/>
        <color rgb="FF00ADEF"/>
        <rFont val="Tahoma"/>
        <family val="2"/>
      </rPr>
      <t>[Kết quả]</t>
    </r>
  </si>
  <si>
    <r>
      <t>Nguyễn Mai Anh Thư </t>
    </r>
    <r>
      <rPr>
        <b/>
        <sz val="8"/>
        <color rgb="FF00ADEF"/>
        <rFont val="Tahoma"/>
        <family val="2"/>
      </rPr>
      <t>[Kết quả]</t>
    </r>
  </si>
  <si>
    <r>
      <t>Lê Hoàng Mi </t>
    </r>
    <r>
      <rPr>
        <b/>
        <sz val="8"/>
        <color rgb="FF00ADEF"/>
        <rFont val="Tahoma"/>
        <family val="2"/>
      </rPr>
      <t>[Kết quả]</t>
    </r>
  </si>
  <si>
    <r>
      <t>ngô ngọc hoài </t>
    </r>
    <r>
      <rPr>
        <b/>
        <sz val="8"/>
        <color rgb="FF00ADEF"/>
        <rFont val="Tahoma"/>
        <family val="2"/>
      </rPr>
      <t>[Kết quả]</t>
    </r>
  </si>
  <si>
    <r>
      <t>Đỗ THị Ánh KIm </t>
    </r>
    <r>
      <rPr>
        <b/>
        <sz val="8"/>
        <color rgb="FF00ADEF"/>
        <rFont val="Tahoma"/>
        <family val="2"/>
      </rPr>
      <t>[Kết quả]</t>
    </r>
  </si>
  <si>
    <r>
      <t>Nguyễn Trần Trung </t>
    </r>
    <r>
      <rPr>
        <b/>
        <sz val="8"/>
        <color rgb="FF00ADEF"/>
        <rFont val="Tahoma"/>
        <family val="2"/>
      </rPr>
      <t>[Kết quả]</t>
    </r>
  </si>
  <si>
    <r>
      <t>Nguyễn Thị Thanh Thư </t>
    </r>
    <r>
      <rPr>
        <b/>
        <sz val="8"/>
        <color rgb="FF00ADEF"/>
        <rFont val="Tahoma"/>
        <family val="2"/>
      </rPr>
      <t>[Kết quả]</t>
    </r>
  </si>
  <si>
    <r>
      <t>Võ Nguyễn Hiền Dư </t>
    </r>
    <r>
      <rPr>
        <b/>
        <sz val="8"/>
        <color rgb="FF00ADEF"/>
        <rFont val="Tahoma"/>
        <family val="2"/>
      </rPr>
      <t>[Kết quả]</t>
    </r>
  </si>
  <si>
    <t>29 phút 3 giây</t>
  </si>
  <si>
    <r>
      <t>Phạm Ngọc Hiếu </t>
    </r>
    <r>
      <rPr>
        <b/>
        <sz val="8"/>
        <color rgb="FF00ADEF"/>
        <rFont val="Tahoma"/>
        <family val="2"/>
      </rPr>
      <t>[Kết quả]</t>
    </r>
  </si>
  <si>
    <r>
      <t>Nguyễn Thị Minh Nguyên </t>
    </r>
    <r>
      <rPr>
        <b/>
        <sz val="8"/>
        <color rgb="FF00ADEF"/>
        <rFont val="Tahoma"/>
        <family val="2"/>
      </rPr>
      <t>[Kết quả]</t>
    </r>
  </si>
  <si>
    <r>
      <t>Lê Thị Anh Thư </t>
    </r>
    <r>
      <rPr>
        <b/>
        <sz val="8"/>
        <color rgb="FF00ADEF"/>
        <rFont val="Tahoma"/>
        <family val="2"/>
      </rPr>
      <t>[Kết quả]</t>
    </r>
  </si>
  <si>
    <r>
      <t>Nguyễn Trần Bảo Uyên </t>
    </r>
    <r>
      <rPr>
        <b/>
        <sz val="8"/>
        <color rgb="FF00ADEF"/>
        <rFont val="Tahoma"/>
        <family val="2"/>
      </rPr>
      <t>[Kết quả]</t>
    </r>
  </si>
  <si>
    <r>
      <t>Lê Ngọc Hà </t>
    </r>
    <r>
      <rPr>
        <b/>
        <sz val="8"/>
        <color rgb="FF00ADEF"/>
        <rFont val="Tahoma"/>
        <family val="2"/>
      </rPr>
      <t>[Kết quả]</t>
    </r>
  </si>
  <si>
    <r>
      <t>tăng thị mai âu </t>
    </r>
    <r>
      <rPr>
        <b/>
        <sz val="8"/>
        <color rgb="FF00ADEF"/>
        <rFont val="Tahoma"/>
        <family val="2"/>
      </rPr>
      <t>[Kết quả]</t>
    </r>
  </si>
  <si>
    <r>
      <t>Trần Thanh Dương </t>
    </r>
    <r>
      <rPr>
        <b/>
        <sz val="8"/>
        <color rgb="FF00ADEF"/>
        <rFont val="Tahoma"/>
        <family val="2"/>
      </rPr>
      <t>[Kết quả]</t>
    </r>
  </si>
  <si>
    <r>
      <t>Nguyễn Thái Sơn </t>
    </r>
    <r>
      <rPr>
        <b/>
        <sz val="8"/>
        <color rgb="FF00ADEF"/>
        <rFont val="Tahoma"/>
        <family val="2"/>
      </rPr>
      <t>[Kết quả]</t>
    </r>
  </si>
  <si>
    <r>
      <t>Nguyễn Xuân Anh Thư </t>
    </r>
    <r>
      <rPr>
        <b/>
        <sz val="8"/>
        <color rgb="FF00ADEF"/>
        <rFont val="Tahoma"/>
        <family val="2"/>
      </rPr>
      <t>[Kết quả]</t>
    </r>
  </si>
  <si>
    <r>
      <t>Nguyễn Minh Khang </t>
    </r>
    <r>
      <rPr>
        <b/>
        <sz val="8"/>
        <color rgb="FF00ADEF"/>
        <rFont val="Tahoma"/>
        <family val="2"/>
      </rPr>
      <t>[Kết quả]</t>
    </r>
  </si>
  <si>
    <r>
      <t>Vũ Đức Sơn </t>
    </r>
    <r>
      <rPr>
        <b/>
        <sz val="8"/>
        <color rgb="FF00ADEF"/>
        <rFont val="Tahoma"/>
        <family val="2"/>
      </rPr>
      <t>[Kết quả]</t>
    </r>
  </si>
  <si>
    <r>
      <t>ngô thị thúy hằng </t>
    </r>
    <r>
      <rPr>
        <b/>
        <sz val="8"/>
        <color rgb="FF00ADEF"/>
        <rFont val="Tahoma"/>
        <family val="2"/>
      </rPr>
      <t>[Kết quả]</t>
    </r>
  </si>
  <si>
    <r>
      <t>Trương Tiến Hoàng </t>
    </r>
    <r>
      <rPr>
        <b/>
        <sz val="8"/>
        <color rgb="FF00ADEF"/>
        <rFont val="Tahoma"/>
        <family val="2"/>
      </rPr>
      <t>[Kết quả]</t>
    </r>
  </si>
  <si>
    <r>
      <t>Phạm Xuân Quỳnh </t>
    </r>
    <r>
      <rPr>
        <b/>
        <sz val="8"/>
        <color rgb="FF00ADEF"/>
        <rFont val="Tahoma"/>
        <family val="2"/>
      </rPr>
      <t>[Kết quả]</t>
    </r>
  </si>
  <si>
    <r>
      <t>Lê Quang Linh </t>
    </r>
    <r>
      <rPr>
        <b/>
        <sz val="8"/>
        <color rgb="FF00ADEF"/>
        <rFont val="Tahoma"/>
        <family val="2"/>
      </rPr>
      <t>[Kết quả]</t>
    </r>
  </si>
  <si>
    <r>
      <t>Hoàng Thị Kim Ngân </t>
    </r>
    <r>
      <rPr>
        <b/>
        <sz val="8"/>
        <color rgb="FF00ADEF"/>
        <rFont val="Tahoma"/>
        <family val="2"/>
      </rPr>
      <t>[Kết quả]</t>
    </r>
  </si>
  <si>
    <r>
      <t>Phạm Thi Miền </t>
    </r>
    <r>
      <rPr>
        <b/>
        <sz val="8"/>
        <color rgb="FF00ADEF"/>
        <rFont val="Tahoma"/>
        <family val="2"/>
      </rPr>
      <t>[Kết quả]</t>
    </r>
  </si>
  <si>
    <r>
      <t>Nguyễn Thị Nguyên Trang </t>
    </r>
    <r>
      <rPr>
        <b/>
        <sz val="8"/>
        <color rgb="FF00ADEF"/>
        <rFont val="Tahoma"/>
        <family val="2"/>
      </rPr>
      <t>[Kết quả]</t>
    </r>
  </si>
  <si>
    <r>
      <t>Hoàng Văn Bình </t>
    </r>
    <r>
      <rPr>
        <b/>
        <sz val="8"/>
        <color rgb="FF00ADEF"/>
        <rFont val="Tahoma"/>
        <family val="2"/>
      </rPr>
      <t>[Kết quả]</t>
    </r>
  </si>
  <si>
    <r>
      <t>Ngô Tuyết Mai </t>
    </r>
    <r>
      <rPr>
        <b/>
        <sz val="8"/>
        <color rgb="FF00ADEF"/>
        <rFont val="Tahoma"/>
        <family val="2"/>
      </rPr>
      <t>[Kết quả]</t>
    </r>
  </si>
  <si>
    <r>
      <t>Trần Thiện Cường </t>
    </r>
    <r>
      <rPr>
        <b/>
        <sz val="8"/>
        <color rgb="FF00ADEF"/>
        <rFont val="Tahoma"/>
        <family val="2"/>
      </rPr>
      <t>[Kết quả]</t>
    </r>
  </si>
  <si>
    <r>
      <t>Hoàng Lê Thùy Linh </t>
    </r>
    <r>
      <rPr>
        <b/>
        <sz val="8"/>
        <color rgb="FF00ADEF"/>
        <rFont val="Tahoma"/>
        <family val="2"/>
      </rPr>
      <t>[Kết quả]</t>
    </r>
  </si>
  <si>
    <r>
      <t>Tạ Đức Long </t>
    </r>
    <r>
      <rPr>
        <b/>
        <sz val="8"/>
        <color rgb="FF00ADEF"/>
        <rFont val="Tahoma"/>
        <family val="2"/>
      </rPr>
      <t>[Kết quả]</t>
    </r>
  </si>
  <si>
    <r>
      <t>Nguyễn Thị Thu Thủy </t>
    </r>
    <r>
      <rPr>
        <b/>
        <sz val="8"/>
        <color rgb="FF00ADEF"/>
        <rFont val="Tahoma"/>
        <family val="2"/>
      </rPr>
      <t>[Kết quả]</t>
    </r>
  </si>
  <si>
    <r>
      <t>Nguyễn Duy Sơn </t>
    </r>
    <r>
      <rPr>
        <b/>
        <sz val="8"/>
        <color rgb="FF00ADEF"/>
        <rFont val="Tahoma"/>
        <family val="2"/>
      </rPr>
      <t>[Kết quả]</t>
    </r>
  </si>
  <si>
    <r>
      <t>Vi Huyen </t>
    </r>
    <r>
      <rPr>
        <b/>
        <sz val="8"/>
        <color rgb="FF00ADEF"/>
        <rFont val="Tahoma"/>
        <family val="2"/>
      </rPr>
      <t>[Kết quả]</t>
    </r>
  </si>
  <si>
    <r>
      <t>Trần Đình Hưng </t>
    </r>
    <r>
      <rPr>
        <b/>
        <sz val="8"/>
        <color rgb="FF00ADEF"/>
        <rFont val="Tahoma"/>
        <family val="2"/>
      </rPr>
      <t>[Kết quả]</t>
    </r>
  </si>
  <si>
    <r>
      <t>Phan Mạnh Thắng </t>
    </r>
    <r>
      <rPr>
        <b/>
        <sz val="8"/>
        <color rgb="FF00ADEF"/>
        <rFont val="Tahoma"/>
        <family val="2"/>
      </rPr>
      <t>[Kết quả]</t>
    </r>
  </si>
  <si>
    <r>
      <t>Phạm Thị Trang </t>
    </r>
    <r>
      <rPr>
        <b/>
        <sz val="8"/>
        <color rgb="FF00ADEF"/>
        <rFont val="Tahoma"/>
        <family val="2"/>
      </rPr>
      <t>[Kết quả]</t>
    </r>
  </si>
  <si>
    <r>
      <t>Hoàng Thị Ngọc Trâm </t>
    </r>
    <r>
      <rPr>
        <b/>
        <sz val="8"/>
        <color rgb="FF00ADEF"/>
        <rFont val="Tahoma"/>
        <family val="2"/>
      </rPr>
      <t>[Kết quả]</t>
    </r>
  </si>
  <si>
    <r>
      <t>Phan Thị Kiều Trang </t>
    </r>
    <r>
      <rPr>
        <b/>
        <sz val="8"/>
        <color rgb="FF00ADEF"/>
        <rFont val="Tahoma"/>
        <family val="2"/>
      </rPr>
      <t>[Kết quả]</t>
    </r>
  </si>
  <si>
    <r>
      <t>Nguyễn Nữ Ánh Mai </t>
    </r>
    <r>
      <rPr>
        <b/>
        <sz val="8"/>
        <color rgb="FF00ADEF"/>
        <rFont val="Tahoma"/>
        <family val="2"/>
      </rPr>
      <t>[Kết quả]</t>
    </r>
  </si>
  <si>
    <r>
      <t>Triệu Huy Hoàng </t>
    </r>
    <r>
      <rPr>
        <b/>
        <sz val="8"/>
        <color rgb="FF00ADEF"/>
        <rFont val="Tahoma"/>
        <family val="2"/>
      </rPr>
      <t>[Kết quả]</t>
    </r>
  </si>
  <si>
    <r>
      <t>Lê Xuân Thắng </t>
    </r>
    <r>
      <rPr>
        <b/>
        <sz val="8"/>
        <color rgb="FF00ADEF"/>
        <rFont val="Tahoma"/>
        <family val="2"/>
      </rPr>
      <t>[Kết quả]</t>
    </r>
  </si>
  <si>
    <r>
      <t>Trần Thị Hoài Thu </t>
    </r>
    <r>
      <rPr>
        <b/>
        <sz val="8"/>
        <color rgb="FF00ADEF"/>
        <rFont val="Tahoma"/>
        <family val="2"/>
      </rPr>
      <t>[Kết quả]</t>
    </r>
  </si>
  <si>
    <r>
      <t>Đặng Thị Lương </t>
    </r>
    <r>
      <rPr>
        <b/>
        <sz val="8"/>
        <color rgb="FF00ADEF"/>
        <rFont val="Tahoma"/>
        <family val="2"/>
      </rPr>
      <t>[Kết quả]</t>
    </r>
  </si>
  <si>
    <r>
      <t>Nghiêm Hồ Nhược Nam </t>
    </r>
    <r>
      <rPr>
        <b/>
        <sz val="8"/>
        <color rgb="FF00ADEF"/>
        <rFont val="Tahoma"/>
        <family val="2"/>
      </rPr>
      <t>[Kết quả]</t>
    </r>
  </si>
  <si>
    <r>
      <t>Nguyễn Thị Liễu </t>
    </r>
    <r>
      <rPr>
        <b/>
        <sz val="8"/>
        <color rgb="FF00ADEF"/>
        <rFont val="Tahoma"/>
        <family val="2"/>
      </rPr>
      <t>[Kết quả]</t>
    </r>
  </si>
  <si>
    <r>
      <t>Nguyễn Thị Việt Trinh </t>
    </r>
    <r>
      <rPr>
        <b/>
        <sz val="8"/>
        <color rgb="FF00ADEF"/>
        <rFont val="Tahoma"/>
        <family val="2"/>
      </rPr>
      <t>[Kết quả]</t>
    </r>
  </si>
  <si>
    <r>
      <t>Bui Tho Cung </t>
    </r>
    <r>
      <rPr>
        <b/>
        <sz val="8"/>
        <color rgb="FF00ADEF"/>
        <rFont val="Tahoma"/>
        <family val="2"/>
      </rPr>
      <t>[Kết quả]</t>
    </r>
  </si>
  <si>
    <r>
      <t>Nghiệp Hoàng Hạnh </t>
    </r>
    <r>
      <rPr>
        <b/>
        <sz val="8"/>
        <color rgb="FF00ADEF"/>
        <rFont val="Tahoma"/>
        <family val="2"/>
      </rPr>
      <t>[Kết quả]</t>
    </r>
  </si>
  <si>
    <r>
      <t>Hồ Thị Ny Na </t>
    </r>
    <r>
      <rPr>
        <b/>
        <sz val="8"/>
        <color rgb="FF00ADEF"/>
        <rFont val="Tahoma"/>
        <family val="2"/>
      </rPr>
      <t>[Kết quả]</t>
    </r>
  </si>
  <si>
    <r>
      <t>Nguyễn Lê Đan Thùy </t>
    </r>
    <r>
      <rPr>
        <b/>
        <sz val="8"/>
        <color rgb="FF00ADEF"/>
        <rFont val="Tahoma"/>
        <family val="2"/>
      </rPr>
      <t>[Kết quả]</t>
    </r>
  </si>
  <si>
    <r>
      <t>Ngô Xuân Thành </t>
    </r>
    <r>
      <rPr>
        <b/>
        <sz val="8"/>
        <color rgb="FF00ADEF"/>
        <rFont val="Tahoma"/>
        <family val="2"/>
      </rPr>
      <t>[Kết quả]</t>
    </r>
  </si>
  <si>
    <r>
      <t>Nguyễn Thanh Thùy Vân </t>
    </r>
    <r>
      <rPr>
        <b/>
        <sz val="8"/>
        <color rgb="FF00ADEF"/>
        <rFont val="Tahoma"/>
        <family val="2"/>
      </rPr>
      <t>[Kết quả]</t>
    </r>
  </si>
  <si>
    <t>23 phút 15 giây</t>
  </si>
  <si>
    <r>
      <t>Chu Thị Thùy Linh </t>
    </r>
    <r>
      <rPr>
        <b/>
        <sz val="8"/>
        <color rgb="FF00ADEF"/>
        <rFont val="Tahoma"/>
        <family val="2"/>
      </rPr>
      <t>[Kết quả]</t>
    </r>
  </si>
  <si>
    <r>
      <t>Nguyễn Duy Hoàng </t>
    </r>
    <r>
      <rPr>
        <b/>
        <sz val="8"/>
        <color rgb="FF00ADEF"/>
        <rFont val="Tahoma"/>
        <family val="2"/>
      </rPr>
      <t>[Kết quả]</t>
    </r>
  </si>
  <si>
    <r>
      <t>Doãn Thị Hải Yến </t>
    </r>
    <r>
      <rPr>
        <b/>
        <sz val="8"/>
        <color rgb="FF00ADEF"/>
        <rFont val="Tahoma"/>
        <family val="2"/>
      </rPr>
      <t>[Kết quả]</t>
    </r>
  </si>
  <si>
    <r>
      <t>Nguyễn Thái Thùy Quyên </t>
    </r>
    <r>
      <rPr>
        <b/>
        <sz val="8"/>
        <color rgb="FF00ADEF"/>
        <rFont val="Tahoma"/>
        <family val="2"/>
      </rPr>
      <t>[Kết quả]</t>
    </r>
  </si>
  <si>
    <r>
      <t>Đậu Như Mây </t>
    </r>
    <r>
      <rPr>
        <b/>
        <sz val="8"/>
        <color rgb="FF00ADEF"/>
        <rFont val="Tahoma"/>
        <family val="2"/>
      </rPr>
      <t>[Kết quả]</t>
    </r>
  </si>
  <si>
    <r>
      <t>Trần Thị Mến </t>
    </r>
    <r>
      <rPr>
        <b/>
        <sz val="8"/>
        <color rgb="FF00ADEF"/>
        <rFont val="Tahoma"/>
        <family val="2"/>
      </rPr>
      <t>[Kết quả]</t>
    </r>
  </si>
  <si>
    <r>
      <t>Trần Thị Diễm Quỳnh </t>
    </r>
    <r>
      <rPr>
        <b/>
        <sz val="8"/>
        <color rgb="FF00ADEF"/>
        <rFont val="Tahoma"/>
        <family val="2"/>
      </rPr>
      <t>[Kết quả]</t>
    </r>
  </si>
  <si>
    <r>
      <t>Quang Thị Kiều Anh </t>
    </r>
    <r>
      <rPr>
        <b/>
        <sz val="8"/>
        <color rgb="FF00ADEF"/>
        <rFont val="Tahoma"/>
        <family val="2"/>
      </rPr>
      <t>[Kết quả]</t>
    </r>
  </si>
  <si>
    <r>
      <t>Lương Trọng Nghĩa </t>
    </r>
    <r>
      <rPr>
        <b/>
        <sz val="8"/>
        <color rgb="FF00ADEF"/>
        <rFont val="Tahoma"/>
        <family val="2"/>
      </rPr>
      <t>[Kết quả]</t>
    </r>
  </si>
  <si>
    <r>
      <t>Nguyễn Thị Ái Phượng </t>
    </r>
    <r>
      <rPr>
        <b/>
        <sz val="8"/>
        <color rgb="FF00ADEF"/>
        <rFont val="Tahoma"/>
        <family val="2"/>
      </rPr>
      <t>[Kết quả]</t>
    </r>
  </si>
  <si>
    <r>
      <t>Phan Thị Bích Hạnh </t>
    </r>
    <r>
      <rPr>
        <b/>
        <sz val="8"/>
        <color rgb="FF00ADEF"/>
        <rFont val="Tahoma"/>
        <family val="2"/>
      </rPr>
      <t>[Kết quả]</t>
    </r>
  </si>
  <si>
    <t>28 phút 35 giây</t>
  </si>
  <si>
    <r>
      <t>Châu Hoàng Quang Mạnh </t>
    </r>
    <r>
      <rPr>
        <b/>
        <sz val="8"/>
        <color rgb="FF00ADEF"/>
        <rFont val="Tahoma"/>
        <family val="2"/>
      </rPr>
      <t>[Kết quả]</t>
    </r>
  </si>
  <si>
    <r>
      <t>Hồ Quôc Thành </t>
    </r>
    <r>
      <rPr>
        <b/>
        <sz val="8"/>
        <color rgb="FF00ADEF"/>
        <rFont val="Tahoma"/>
        <family val="2"/>
      </rPr>
      <t>[Kết quả]</t>
    </r>
  </si>
  <si>
    <r>
      <t>Lê Nguyễn Bảo Thy </t>
    </r>
    <r>
      <rPr>
        <b/>
        <sz val="8"/>
        <color rgb="FF00ADEF"/>
        <rFont val="Tahoma"/>
        <family val="2"/>
      </rPr>
      <t>[Kết quả]</t>
    </r>
  </si>
  <si>
    <r>
      <t>Trần Thị Duyên </t>
    </r>
    <r>
      <rPr>
        <b/>
        <sz val="8"/>
        <color rgb="FF00ADEF"/>
        <rFont val="Tahoma"/>
        <family val="2"/>
      </rPr>
      <t>[Kết quả]</t>
    </r>
  </si>
  <si>
    <r>
      <t>lưu văn khánh </t>
    </r>
    <r>
      <rPr>
        <b/>
        <sz val="8"/>
        <color rgb="FF00ADEF"/>
        <rFont val="Tahoma"/>
        <family val="2"/>
      </rPr>
      <t>[Kết quả]</t>
    </r>
  </si>
  <si>
    <r>
      <t>Lê thị như ý </t>
    </r>
    <r>
      <rPr>
        <b/>
        <sz val="8"/>
        <color rgb="FF00ADEF"/>
        <rFont val="Tahoma"/>
        <family val="2"/>
      </rPr>
      <t>[Kết quả]</t>
    </r>
  </si>
  <si>
    <r>
      <t>Bùi Trịnh Minh Thư </t>
    </r>
    <r>
      <rPr>
        <b/>
        <sz val="8"/>
        <color rgb="FF00ADEF"/>
        <rFont val="Tahoma"/>
        <family val="2"/>
      </rPr>
      <t>[Kết quả]</t>
    </r>
  </si>
  <si>
    <r>
      <t>Nguyễn Hoàng Quế Trâm </t>
    </r>
    <r>
      <rPr>
        <b/>
        <sz val="8"/>
        <color rgb="FF00ADEF"/>
        <rFont val="Tahoma"/>
        <family val="2"/>
      </rPr>
      <t>[Kết quả]</t>
    </r>
  </si>
  <si>
    <r>
      <t>lâm thanh quyền </t>
    </r>
    <r>
      <rPr>
        <b/>
        <sz val="8"/>
        <color rgb="FF00ADEF"/>
        <rFont val="Tahoma"/>
        <family val="2"/>
      </rPr>
      <t>[Kết quả]</t>
    </r>
  </si>
  <si>
    <r>
      <t>Nguyễn Công Sơn </t>
    </r>
    <r>
      <rPr>
        <b/>
        <sz val="8"/>
        <color rgb="FF00ADEF"/>
        <rFont val="Tahoma"/>
        <family val="2"/>
      </rPr>
      <t>[Kết quả]</t>
    </r>
  </si>
  <si>
    <r>
      <t>Nguyễn Thị Mỹ Kiều Thanh </t>
    </r>
    <r>
      <rPr>
        <b/>
        <sz val="8"/>
        <color rgb="FF00ADEF"/>
        <rFont val="Tahoma"/>
        <family val="2"/>
      </rPr>
      <t>[Kết quả]</t>
    </r>
  </si>
  <si>
    <r>
      <t>Nguyễn Thị Ngọc Vân </t>
    </r>
    <r>
      <rPr>
        <b/>
        <sz val="8"/>
        <color rgb="FF00ADEF"/>
        <rFont val="Tahoma"/>
        <family val="2"/>
      </rPr>
      <t>[Kết quả]</t>
    </r>
  </si>
  <si>
    <r>
      <t>Ngô Quỳnh Phương Dung </t>
    </r>
    <r>
      <rPr>
        <b/>
        <sz val="8"/>
        <color rgb="FF00ADEF"/>
        <rFont val="Tahoma"/>
        <family val="2"/>
      </rPr>
      <t>[Kết quả]</t>
    </r>
  </si>
  <si>
    <r>
      <t>Trần Thị Cẩm Uyên </t>
    </r>
    <r>
      <rPr>
        <b/>
        <sz val="8"/>
        <color rgb="FF00ADEF"/>
        <rFont val="Tahoma"/>
        <family val="2"/>
      </rPr>
      <t>[Kết quả]</t>
    </r>
  </si>
  <si>
    <r>
      <t>Vũ Thị Thu </t>
    </r>
    <r>
      <rPr>
        <b/>
        <sz val="8"/>
        <color rgb="FF00ADEF"/>
        <rFont val="Tahoma"/>
        <family val="2"/>
      </rPr>
      <t>[Kết quả]</t>
    </r>
  </si>
  <si>
    <r>
      <t>Nguyễn Thị Thục Duyên </t>
    </r>
    <r>
      <rPr>
        <b/>
        <sz val="8"/>
        <color rgb="FF00ADEF"/>
        <rFont val="Tahoma"/>
        <family val="2"/>
      </rPr>
      <t>[Kết quả]</t>
    </r>
  </si>
  <si>
    <r>
      <t>Nguyễn Thị Diệu Thúy </t>
    </r>
    <r>
      <rPr>
        <b/>
        <sz val="8"/>
        <color rgb="FF00ADEF"/>
        <rFont val="Tahoma"/>
        <family val="2"/>
      </rPr>
      <t>[Kết quả]</t>
    </r>
  </si>
  <si>
    <r>
      <t>lê công hằng </t>
    </r>
    <r>
      <rPr>
        <b/>
        <sz val="8"/>
        <color rgb="FF00ADEF"/>
        <rFont val="Tahoma"/>
        <family val="2"/>
      </rPr>
      <t>[Kết quả]</t>
    </r>
  </si>
  <si>
    <r>
      <t>Nguyễn Tấn Dũng </t>
    </r>
    <r>
      <rPr>
        <b/>
        <sz val="8"/>
        <color rgb="FF00ADEF"/>
        <rFont val="Tahoma"/>
        <family val="2"/>
      </rPr>
      <t>[Kết quả]</t>
    </r>
  </si>
  <si>
    <r>
      <t>Trần Thị Thùy Linh </t>
    </r>
    <r>
      <rPr>
        <b/>
        <sz val="8"/>
        <color rgb="FF00ADEF"/>
        <rFont val="Tahoma"/>
        <family val="2"/>
      </rPr>
      <t>[Kết quả]</t>
    </r>
  </si>
  <si>
    <r>
      <t>Lê Trung Quốc </t>
    </r>
    <r>
      <rPr>
        <b/>
        <sz val="8"/>
        <color rgb="FF00ADEF"/>
        <rFont val="Tahoma"/>
        <family val="2"/>
      </rPr>
      <t>[Kết quả]</t>
    </r>
  </si>
  <si>
    <r>
      <t>Nguyễn Thị Kim Hòa </t>
    </r>
    <r>
      <rPr>
        <b/>
        <sz val="8"/>
        <color rgb="FF00ADEF"/>
        <rFont val="Tahoma"/>
        <family val="2"/>
      </rPr>
      <t>[Kết quả]</t>
    </r>
  </si>
  <si>
    <r>
      <t>Đoàn Nguyễn Thanh Huyền</t>
    </r>
    <r>
      <rPr>
        <b/>
        <sz val="8"/>
        <color rgb="FF00ADEF"/>
        <rFont val="Tahoma"/>
        <family val="2"/>
      </rPr>
      <t>[Kết quả]</t>
    </r>
  </si>
  <si>
    <r>
      <t>Đỗ Duy Hiếu </t>
    </r>
    <r>
      <rPr>
        <b/>
        <sz val="8"/>
        <color rgb="FF00ADEF"/>
        <rFont val="Tahoma"/>
        <family val="2"/>
      </rPr>
      <t>[Kết quả]</t>
    </r>
  </si>
  <si>
    <r>
      <t>Phan Thị Kiều Anh </t>
    </r>
    <r>
      <rPr>
        <b/>
        <sz val="8"/>
        <color rgb="FF00ADEF"/>
        <rFont val="Tahoma"/>
        <family val="2"/>
      </rPr>
      <t>[Kết quả]</t>
    </r>
  </si>
  <si>
    <r>
      <t>Đỗ Thùy Lương </t>
    </r>
    <r>
      <rPr>
        <b/>
        <sz val="8"/>
        <color rgb="FF00ADEF"/>
        <rFont val="Tahoma"/>
        <family val="2"/>
      </rPr>
      <t>[Kết quả]</t>
    </r>
  </si>
  <si>
    <r>
      <t>Vũ Xuân Hoàng </t>
    </r>
    <r>
      <rPr>
        <b/>
        <sz val="8"/>
        <color rgb="FF00ADEF"/>
        <rFont val="Tahoma"/>
        <family val="2"/>
      </rPr>
      <t>[Kết quả]</t>
    </r>
  </si>
  <si>
    <r>
      <t>Phan Xuân Vỹ </t>
    </r>
    <r>
      <rPr>
        <b/>
        <sz val="8"/>
        <color rgb="FF00ADEF"/>
        <rFont val="Tahoma"/>
        <family val="2"/>
      </rPr>
      <t>[Kết quả]</t>
    </r>
  </si>
  <si>
    <r>
      <t>Lê Thị Lan Hương </t>
    </r>
    <r>
      <rPr>
        <b/>
        <sz val="8"/>
        <color rgb="FF00ADEF"/>
        <rFont val="Tahoma"/>
        <family val="2"/>
      </rPr>
      <t>[Kết quả]</t>
    </r>
  </si>
  <si>
    <r>
      <t>Trần Anh Hậu </t>
    </r>
    <r>
      <rPr>
        <b/>
        <sz val="8"/>
        <color rgb="FF00ADEF"/>
        <rFont val="Tahoma"/>
        <family val="2"/>
      </rPr>
      <t>[Kết quả]</t>
    </r>
  </si>
  <si>
    <r>
      <t>Ngô Văn Công </t>
    </r>
    <r>
      <rPr>
        <b/>
        <sz val="8"/>
        <color rgb="FF00ADEF"/>
        <rFont val="Tahoma"/>
        <family val="2"/>
      </rPr>
      <t>[Kết quả]</t>
    </r>
  </si>
  <si>
    <r>
      <t>Bùi Thị Tuyết Trang </t>
    </r>
    <r>
      <rPr>
        <b/>
        <sz val="8"/>
        <color rgb="FF00ADEF"/>
        <rFont val="Tahoma"/>
        <family val="2"/>
      </rPr>
      <t>[Kết quả]</t>
    </r>
  </si>
  <si>
    <r>
      <t>Nguyễn Thị Thu hà </t>
    </r>
    <r>
      <rPr>
        <b/>
        <sz val="8"/>
        <color rgb="FF00ADEF"/>
        <rFont val="Tahoma"/>
        <family val="2"/>
      </rPr>
      <t>[Kết quả]</t>
    </r>
  </si>
  <si>
    <r>
      <t>Lê Thị Ngọc </t>
    </r>
    <r>
      <rPr>
        <b/>
        <sz val="8"/>
        <color rgb="FF00ADEF"/>
        <rFont val="Tahoma"/>
        <family val="2"/>
      </rPr>
      <t>[Kết quả]</t>
    </r>
  </si>
  <si>
    <r>
      <t>Trần Thị Hiền </t>
    </r>
    <r>
      <rPr>
        <b/>
        <sz val="8"/>
        <color rgb="FF00ADEF"/>
        <rFont val="Tahoma"/>
        <family val="2"/>
      </rPr>
      <t>[Kết quả]</t>
    </r>
  </si>
  <si>
    <r>
      <t>Chử Anh Vũ </t>
    </r>
    <r>
      <rPr>
        <b/>
        <sz val="8"/>
        <color rgb="FF00ADEF"/>
        <rFont val="Tahoma"/>
        <family val="2"/>
      </rPr>
      <t>[Kết quả]</t>
    </r>
  </si>
  <si>
    <r>
      <t>Nguyễn Thảo My </t>
    </r>
    <r>
      <rPr>
        <b/>
        <sz val="8"/>
        <color rgb="FF00ADEF"/>
        <rFont val="Tahoma"/>
        <family val="2"/>
      </rPr>
      <t>[Kết quả]</t>
    </r>
  </si>
  <si>
    <t>23 phút 13 giây</t>
  </si>
  <si>
    <r>
      <t>Đinh Thị Hương Giang </t>
    </r>
    <r>
      <rPr>
        <b/>
        <sz val="8"/>
        <color rgb="FF00ADEF"/>
        <rFont val="Tahoma"/>
        <family val="2"/>
      </rPr>
      <t>[Kết quả]</t>
    </r>
  </si>
  <si>
    <r>
      <t>Mai Thị Xuân Lệ </t>
    </r>
    <r>
      <rPr>
        <b/>
        <sz val="8"/>
        <color rgb="FF00ADEF"/>
        <rFont val="Tahoma"/>
        <family val="2"/>
      </rPr>
      <t>[Kết quả]</t>
    </r>
  </si>
  <si>
    <r>
      <t>Võ Thị Mỹ Huệ </t>
    </r>
    <r>
      <rPr>
        <b/>
        <sz val="8"/>
        <color rgb="FF00ADEF"/>
        <rFont val="Tahoma"/>
        <family val="2"/>
      </rPr>
      <t>[Kết quả]</t>
    </r>
  </si>
  <si>
    <r>
      <t>trinh xuan khanh </t>
    </r>
    <r>
      <rPr>
        <b/>
        <sz val="8"/>
        <color rgb="FF00ADEF"/>
        <rFont val="Tahoma"/>
        <family val="2"/>
      </rPr>
      <t>[Kết quả]</t>
    </r>
  </si>
  <si>
    <r>
      <t>Lương Thị Thu Trang </t>
    </r>
    <r>
      <rPr>
        <b/>
        <sz val="8"/>
        <color rgb="FF00ADEF"/>
        <rFont val="Tahoma"/>
        <family val="2"/>
      </rPr>
      <t>[Kết quả]</t>
    </r>
  </si>
  <si>
    <r>
      <t>Bùi Uyển Ny </t>
    </r>
    <r>
      <rPr>
        <b/>
        <sz val="8"/>
        <color rgb="FF00ADEF"/>
        <rFont val="Tahoma"/>
        <family val="2"/>
      </rPr>
      <t>[Kết quả]</t>
    </r>
  </si>
  <si>
    <r>
      <t>Hoàng Thị Mến </t>
    </r>
    <r>
      <rPr>
        <b/>
        <sz val="8"/>
        <color rgb="FF00ADEF"/>
        <rFont val="Tahoma"/>
        <family val="2"/>
      </rPr>
      <t>[Kết quả]</t>
    </r>
  </si>
  <si>
    <r>
      <t>dam thi huong </t>
    </r>
    <r>
      <rPr>
        <b/>
        <sz val="8"/>
        <color rgb="FF00ADEF"/>
        <rFont val="Tahoma"/>
        <family val="2"/>
      </rPr>
      <t>[Kết quả]</t>
    </r>
  </si>
  <si>
    <r>
      <t>Đỗ Thị Kim Thu </t>
    </r>
    <r>
      <rPr>
        <b/>
        <sz val="8"/>
        <color rgb="FF00ADEF"/>
        <rFont val="Tahoma"/>
        <family val="2"/>
      </rPr>
      <t>[Kết quả]</t>
    </r>
  </si>
  <si>
    <t>20 phút 26 giây</t>
  </si>
  <si>
    <r>
      <t>Lê Thị Diệu Linh </t>
    </r>
    <r>
      <rPr>
        <b/>
        <sz val="8"/>
        <color rgb="FF00ADEF"/>
        <rFont val="Tahoma"/>
        <family val="2"/>
      </rPr>
      <t>[Kết quả]</t>
    </r>
  </si>
  <si>
    <r>
      <t>Nguyễn Thị Cẩm Tiên </t>
    </r>
    <r>
      <rPr>
        <b/>
        <sz val="8"/>
        <color rgb="FF00ADEF"/>
        <rFont val="Tahoma"/>
        <family val="2"/>
      </rPr>
      <t>[Kết quả]</t>
    </r>
  </si>
  <si>
    <r>
      <t>LƯƠNG THỊ LIÊN </t>
    </r>
    <r>
      <rPr>
        <b/>
        <sz val="8"/>
        <color rgb="FF00ADEF"/>
        <rFont val="Tahoma"/>
        <family val="2"/>
      </rPr>
      <t>[Kết quả]</t>
    </r>
  </si>
  <si>
    <r>
      <t>Phạm Thị Lâm Oanh </t>
    </r>
    <r>
      <rPr>
        <b/>
        <sz val="8"/>
        <color rgb="FF00ADEF"/>
        <rFont val="Tahoma"/>
        <family val="2"/>
      </rPr>
      <t>[Kết quả]</t>
    </r>
  </si>
  <si>
    <r>
      <t>Lê Hồng Nguyên </t>
    </r>
    <r>
      <rPr>
        <b/>
        <sz val="8"/>
        <color rgb="FF00ADEF"/>
        <rFont val="Tahoma"/>
        <family val="2"/>
      </rPr>
      <t>[Kết quả]</t>
    </r>
  </si>
  <si>
    <r>
      <t>hoang thi kim oanh </t>
    </r>
    <r>
      <rPr>
        <b/>
        <sz val="8"/>
        <color rgb="FF00ADEF"/>
        <rFont val="Tahoma"/>
        <family val="2"/>
      </rPr>
      <t>[Kết quả]</t>
    </r>
  </si>
  <si>
    <r>
      <t>Phan Thị Thơm </t>
    </r>
    <r>
      <rPr>
        <b/>
        <sz val="8"/>
        <color rgb="FF00ADEF"/>
        <rFont val="Tahoma"/>
        <family val="2"/>
      </rPr>
      <t>[Kết quả]</t>
    </r>
  </si>
  <si>
    <r>
      <t>Đỗ Trọng Nhân </t>
    </r>
    <r>
      <rPr>
        <b/>
        <sz val="8"/>
        <color rgb="FF00ADEF"/>
        <rFont val="Tahoma"/>
        <family val="2"/>
      </rPr>
      <t>[Kết quả]</t>
    </r>
  </si>
  <si>
    <r>
      <t>Bùi Thúy Hiền </t>
    </r>
    <r>
      <rPr>
        <b/>
        <sz val="8"/>
        <color rgb="FF00ADEF"/>
        <rFont val="Tahoma"/>
        <family val="2"/>
      </rPr>
      <t>[Kết quả]</t>
    </r>
  </si>
  <si>
    <r>
      <t>Thu Nguyên </t>
    </r>
    <r>
      <rPr>
        <b/>
        <sz val="8"/>
        <color rgb="FF00ADEF"/>
        <rFont val="Tahoma"/>
        <family val="2"/>
      </rPr>
      <t>[Kết quả]</t>
    </r>
  </si>
  <si>
    <r>
      <t>Đặng Thị Hồng Vân </t>
    </r>
    <r>
      <rPr>
        <b/>
        <sz val="8"/>
        <color rgb="FF00ADEF"/>
        <rFont val="Tahoma"/>
        <family val="2"/>
      </rPr>
      <t>[Kết quả]</t>
    </r>
  </si>
  <si>
    <t>27 phút 29 giây</t>
  </si>
  <si>
    <r>
      <t>Phạm Thiên Bửu </t>
    </r>
    <r>
      <rPr>
        <b/>
        <sz val="8"/>
        <color rgb="FF00ADEF"/>
        <rFont val="Tahoma"/>
        <family val="2"/>
      </rPr>
      <t>[Kết quả]</t>
    </r>
  </si>
  <si>
    <r>
      <t>Võ Nữ Đông Phương </t>
    </r>
    <r>
      <rPr>
        <b/>
        <sz val="8"/>
        <color rgb="FF00ADEF"/>
        <rFont val="Tahoma"/>
        <family val="2"/>
      </rPr>
      <t>[Kết quả]</t>
    </r>
  </si>
  <si>
    <r>
      <t>Hồ Thị Ái Xuân </t>
    </r>
    <r>
      <rPr>
        <b/>
        <sz val="8"/>
        <color rgb="FF00ADEF"/>
        <rFont val="Tahoma"/>
        <family val="2"/>
      </rPr>
      <t>[Kết quả]</t>
    </r>
  </si>
  <si>
    <r>
      <t>Đoàn Nhật Nam </t>
    </r>
    <r>
      <rPr>
        <b/>
        <sz val="8"/>
        <color rgb="FF00ADEF"/>
        <rFont val="Tahoma"/>
        <family val="2"/>
      </rPr>
      <t>[Kết quả]</t>
    </r>
  </si>
  <si>
    <r>
      <t>Nguyễn Quỳnh Giao </t>
    </r>
    <r>
      <rPr>
        <b/>
        <sz val="8"/>
        <color rgb="FF00ADEF"/>
        <rFont val="Tahoma"/>
        <family val="2"/>
      </rPr>
      <t>[Kết quả]</t>
    </r>
  </si>
  <si>
    <r>
      <t>Phan Hoàn Anh </t>
    </r>
    <r>
      <rPr>
        <b/>
        <sz val="8"/>
        <color rgb="FF00ADEF"/>
        <rFont val="Tahoma"/>
        <family val="2"/>
      </rPr>
      <t>[Kết quả]</t>
    </r>
  </si>
  <si>
    <r>
      <t>Đỗ Thị Kim Tiếp </t>
    </r>
    <r>
      <rPr>
        <b/>
        <sz val="8"/>
        <color rgb="FF00ADEF"/>
        <rFont val="Tahoma"/>
        <family val="2"/>
      </rPr>
      <t>[Kết quả]</t>
    </r>
  </si>
  <si>
    <r>
      <t>Đinh Quốc Toàn </t>
    </r>
    <r>
      <rPr>
        <b/>
        <sz val="8"/>
        <color rgb="FF00ADEF"/>
        <rFont val="Tahoma"/>
        <family val="2"/>
      </rPr>
      <t>[Kết quả]</t>
    </r>
  </si>
  <si>
    <r>
      <t>Trịnh Ngọc Tùng </t>
    </r>
    <r>
      <rPr>
        <b/>
        <sz val="8"/>
        <color rgb="FF00ADEF"/>
        <rFont val="Tahoma"/>
        <family val="2"/>
      </rPr>
      <t>[Kết quả]</t>
    </r>
  </si>
  <si>
    <r>
      <t>Phạm Thị Thúy Hằng </t>
    </r>
    <r>
      <rPr>
        <b/>
        <sz val="8"/>
        <color rgb="FF00ADEF"/>
        <rFont val="Tahoma"/>
        <family val="2"/>
      </rPr>
      <t>[Kết quả]</t>
    </r>
  </si>
  <si>
    <r>
      <t>Lại Thị Diệu Hằng </t>
    </r>
    <r>
      <rPr>
        <b/>
        <sz val="8"/>
        <color rgb="FF00ADEF"/>
        <rFont val="Tahoma"/>
        <family val="2"/>
      </rPr>
      <t>[Kết quả]</t>
    </r>
  </si>
  <si>
    <r>
      <t>Võ Quốc Cường Phillip Phillips</t>
    </r>
    <r>
      <rPr>
        <b/>
        <sz val="8"/>
        <color rgb="FF00ADEF"/>
        <rFont val="Tahoma"/>
        <family val="2"/>
      </rPr>
      <t>[Kết quả]</t>
    </r>
  </si>
  <si>
    <r>
      <t>Đinh Thị Vy Vy </t>
    </r>
    <r>
      <rPr>
        <b/>
        <sz val="8"/>
        <color rgb="FF00ADEF"/>
        <rFont val="Tahoma"/>
        <family val="2"/>
      </rPr>
      <t>[Kết quả]</t>
    </r>
  </si>
  <si>
    <r>
      <t>đinh thị minh hương </t>
    </r>
    <r>
      <rPr>
        <b/>
        <sz val="8"/>
        <color rgb="FF00ADEF"/>
        <rFont val="Tahoma"/>
        <family val="2"/>
      </rPr>
      <t>[Kết quả]</t>
    </r>
  </si>
  <si>
    <r>
      <t>Phan Thị Vy </t>
    </r>
    <r>
      <rPr>
        <b/>
        <sz val="8"/>
        <color rgb="FF00ADEF"/>
        <rFont val="Tahoma"/>
        <family val="2"/>
      </rPr>
      <t>[Kết quả]</t>
    </r>
  </si>
  <si>
    <r>
      <t>Đặng Phương Nam </t>
    </r>
    <r>
      <rPr>
        <b/>
        <sz val="8"/>
        <color rgb="FF00ADEF"/>
        <rFont val="Tahoma"/>
        <family val="2"/>
      </rPr>
      <t>[Kết quả]</t>
    </r>
  </si>
  <si>
    <r>
      <t>Lê Thị Huyền </t>
    </r>
    <r>
      <rPr>
        <b/>
        <sz val="8"/>
        <color rgb="FF00ADEF"/>
        <rFont val="Tahoma"/>
        <family val="2"/>
      </rPr>
      <t>[Kết quả]</t>
    </r>
  </si>
  <si>
    <r>
      <t>Phan Thị Nga </t>
    </r>
    <r>
      <rPr>
        <b/>
        <sz val="8"/>
        <color rgb="FF00ADEF"/>
        <rFont val="Tahoma"/>
        <family val="2"/>
      </rPr>
      <t>[Kết quả]</t>
    </r>
  </si>
  <si>
    <r>
      <t>Đỗ Thị Mai Hương </t>
    </r>
    <r>
      <rPr>
        <b/>
        <sz val="8"/>
        <color rgb="FF00ADEF"/>
        <rFont val="Tahoma"/>
        <family val="2"/>
      </rPr>
      <t>[Kết quả]</t>
    </r>
  </si>
  <si>
    <r>
      <t>Lê Phùng Bảo Hạnh </t>
    </r>
    <r>
      <rPr>
        <b/>
        <sz val="8"/>
        <color rgb="FF00ADEF"/>
        <rFont val="Tahoma"/>
        <family val="2"/>
      </rPr>
      <t>[Kết quả]</t>
    </r>
  </si>
  <si>
    <r>
      <t>Vũ Đức An </t>
    </r>
    <r>
      <rPr>
        <b/>
        <sz val="8"/>
        <color rgb="FF00ADEF"/>
        <rFont val="Tahoma"/>
        <family val="2"/>
      </rPr>
      <t>[Kết quả]</t>
    </r>
  </si>
  <si>
    <r>
      <t>Ngô Thị Kim Yên </t>
    </r>
    <r>
      <rPr>
        <b/>
        <sz val="8"/>
        <color rgb="FF00ADEF"/>
        <rFont val="Tahoma"/>
        <family val="2"/>
      </rPr>
      <t>[Kết quả]</t>
    </r>
  </si>
  <si>
    <r>
      <t>Lê Thị Bích Ngân </t>
    </r>
    <r>
      <rPr>
        <b/>
        <sz val="8"/>
        <color rgb="FF00ADEF"/>
        <rFont val="Tahoma"/>
        <family val="2"/>
      </rPr>
      <t>[Kết quả]</t>
    </r>
  </si>
  <si>
    <r>
      <t>Hoàng Thị Hồng Nhung </t>
    </r>
    <r>
      <rPr>
        <b/>
        <sz val="8"/>
        <color rgb="FF00ADEF"/>
        <rFont val="Tahoma"/>
        <family val="2"/>
      </rPr>
      <t>[Kết quả]</t>
    </r>
  </si>
  <si>
    <r>
      <t>ngô thị hoàng anh </t>
    </r>
    <r>
      <rPr>
        <b/>
        <sz val="8"/>
        <color rgb="FF00ADEF"/>
        <rFont val="Tahoma"/>
        <family val="2"/>
      </rPr>
      <t>[Kết quả]</t>
    </r>
  </si>
  <si>
    <r>
      <t>le van thanh </t>
    </r>
    <r>
      <rPr>
        <b/>
        <sz val="8"/>
        <color rgb="FF00ADEF"/>
        <rFont val="Tahoma"/>
        <family val="2"/>
      </rPr>
      <t>[Kết quả]</t>
    </r>
  </si>
  <si>
    <r>
      <t>Tiền Phú Dương </t>
    </r>
    <r>
      <rPr>
        <b/>
        <sz val="8"/>
        <color rgb="FF00ADEF"/>
        <rFont val="Tahoma"/>
        <family val="2"/>
      </rPr>
      <t>[Kết quả]</t>
    </r>
  </si>
  <si>
    <r>
      <t>NGUYỄN THỊ HƯỜNG </t>
    </r>
    <r>
      <rPr>
        <b/>
        <sz val="8"/>
        <color rgb="FF00ADEF"/>
        <rFont val="Tahoma"/>
        <family val="2"/>
      </rPr>
      <t>[Kết quả]</t>
    </r>
  </si>
  <si>
    <r>
      <t>tran thi qunh anh </t>
    </r>
    <r>
      <rPr>
        <b/>
        <sz val="8"/>
        <color rgb="FF00ADEF"/>
        <rFont val="Tahoma"/>
        <family val="2"/>
      </rPr>
      <t>[Kết quả]</t>
    </r>
  </si>
  <si>
    <r>
      <t>bùi thị hà </t>
    </r>
    <r>
      <rPr>
        <b/>
        <sz val="8"/>
        <color rgb="FF00ADEF"/>
        <rFont val="Tahoma"/>
        <family val="2"/>
      </rPr>
      <t>[Kết quả]</t>
    </r>
  </si>
  <si>
    <r>
      <t>Nguyễn Thị Lê </t>
    </r>
    <r>
      <rPr>
        <b/>
        <sz val="8"/>
        <color rgb="FF00ADEF"/>
        <rFont val="Tahoma"/>
        <family val="2"/>
      </rPr>
      <t>[Kết quả]</t>
    </r>
  </si>
  <si>
    <r>
      <t>Trịnh Thị Thùy Dương </t>
    </r>
    <r>
      <rPr>
        <b/>
        <sz val="8"/>
        <color rgb="FF00ADEF"/>
        <rFont val="Tahoma"/>
        <family val="2"/>
      </rPr>
      <t>[Kết quả]</t>
    </r>
  </si>
  <si>
    <r>
      <t>Lê Thị Mỹ Linh </t>
    </r>
    <r>
      <rPr>
        <b/>
        <sz val="8"/>
        <color rgb="FF00ADEF"/>
        <rFont val="Tahoma"/>
        <family val="2"/>
      </rPr>
      <t>[Kết quả]</t>
    </r>
  </si>
  <si>
    <t>26 phút 11 giây</t>
  </si>
  <si>
    <r>
      <t>Đặng Thị Thu Phương </t>
    </r>
    <r>
      <rPr>
        <b/>
        <sz val="8"/>
        <color rgb="FF00ADEF"/>
        <rFont val="Tahoma"/>
        <family val="2"/>
      </rPr>
      <t>[Kết quả]</t>
    </r>
  </si>
  <si>
    <r>
      <t>phan thị thùy trang </t>
    </r>
    <r>
      <rPr>
        <b/>
        <sz val="8"/>
        <color rgb="FF00ADEF"/>
        <rFont val="Tahoma"/>
        <family val="2"/>
      </rPr>
      <t>[Kết quả]</t>
    </r>
  </si>
  <si>
    <t>24 phút 15 giây</t>
  </si>
  <si>
    <r>
      <t>bui thi anh thu </t>
    </r>
    <r>
      <rPr>
        <b/>
        <sz val="8"/>
        <color rgb="FF00ADEF"/>
        <rFont val="Tahoma"/>
        <family val="2"/>
      </rPr>
      <t>[Kết quả]</t>
    </r>
  </si>
  <si>
    <r>
      <t>Nguyễn Hoàng Tuấn </t>
    </r>
    <r>
      <rPr>
        <b/>
        <sz val="8"/>
        <color rgb="FF00ADEF"/>
        <rFont val="Tahoma"/>
        <family val="2"/>
      </rPr>
      <t>[Kết quả]</t>
    </r>
  </si>
  <si>
    <r>
      <t>Võ Thị Minh Thư </t>
    </r>
    <r>
      <rPr>
        <b/>
        <sz val="8"/>
        <color rgb="FF00ADEF"/>
        <rFont val="Tahoma"/>
        <family val="2"/>
      </rPr>
      <t>[Kết quả]</t>
    </r>
  </si>
  <si>
    <r>
      <t>Dương Thúy Hằng </t>
    </r>
    <r>
      <rPr>
        <b/>
        <sz val="8"/>
        <color rgb="FF00ADEF"/>
        <rFont val="Tahoma"/>
        <family val="2"/>
      </rPr>
      <t>[Kết quả]</t>
    </r>
  </si>
  <si>
    <r>
      <t>Cao Thanh Tú </t>
    </r>
    <r>
      <rPr>
        <b/>
        <sz val="8"/>
        <color rgb="FF00ADEF"/>
        <rFont val="Tahoma"/>
        <family val="2"/>
      </rPr>
      <t>[Kết quả]</t>
    </r>
  </si>
  <si>
    <r>
      <t>Nguyễn Thị Bích Ngọc </t>
    </r>
    <r>
      <rPr>
        <b/>
        <sz val="8"/>
        <color rgb="FF00ADEF"/>
        <rFont val="Tahoma"/>
        <family val="2"/>
      </rPr>
      <t>[Kết quả]</t>
    </r>
  </si>
  <si>
    <r>
      <t>Phan Lê Anh Tuấn </t>
    </r>
    <r>
      <rPr>
        <b/>
        <sz val="8"/>
        <color rgb="FF00ADEF"/>
        <rFont val="Tahoma"/>
        <family val="2"/>
      </rPr>
      <t>[Kết quả]</t>
    </r>
  </si>
  <si>
    <r>
      <t>Phạm Thị Nguyệt Ân </t>
    </r>
    <r>
      <rPr>
        <b/>
        <sz val="8"/>
        <color rgb="FF00ADEF"/>
        <rFont val="Tahoma"/>
        <family val="2"/>
      </rPr>
      <t>[Kết quả]</t>
    </r>
  </si>
  <si>
    <r>
      <t>Mai Thị Thủy </t>
    </r>
    <r>
      <rPr>
        <b/>
        <sz val="8"/>
        <color rgb="FF00ADEF"/>
        <rFont val="Tahoma"/>
        <family val="2"/>
      </rPr>
      <t>[Kết quả]</t>
    </r>
  </si>
  <si>
    <r>
      <t>Vũ Xuân Hiền </t>
    </r>
    <r>
      <rPr>
        <b/>
        <sz val="8"/>
        <color rgb="FF00ADEF"/>
        <rFont val="Tahoma"/>
        <family val="2"/>
      </rPr>
      <t>[Kết quả]</t>
    </r>
  </si>
  <si>
    <r>
      <t>Bùi Công Thành </t>
    </r>
    <r>
      <rPr>
        <b/>
        <sz val="8"/>
        <color rgb="FF00ADEF"/>
        <rFont val="Tahoma"/>
        <family val="2"/>
      </rPr>
      <t>[Kết quả]</t>
    </r>
  </si>
  <si>
    <r>
      <t>Trần Ngọc Huỳnh </t>
    </r>
    <r>
      <rPr>
        <b/>
        <sz val="8"/>
        <color rgb="FF00ADEF"/>
        <rFont val="Tahoma"/>
        <family val="2"/>
      </rPr>
      <t>[Kết quả]</t>
    </r>
  </si>
  <si>
    <r>
      <t>Vũ Thị Thương </t>
    </r>
    <r>
      <rPr>
        <b/>
        <sz val="8"/>
        <color rgb="FF00ADEF"/>
        <rFont val="Tahoma"/>
        <family val="2"/>
      </rPr>
      <t>[Kết quả]</t>
    </r>
  </si>
  <si>
    <r>
      <t>Hoàng Kim Lâm </t>
    </r>
    <r>
      <rPr>
        <b/>
        <sz val="8"/>
        <color rgb="FF00ADEF"/>
        <rFont val="Tahoma"/>
        <family val="2"/>
      </rPr>
      <t>[Kết quả]</t>
    </r>
  </si>
  <si>
    <r>
      <t>Nguyễn Thị Xuân Hiền </t>
    </r>
    <r>
      <rPr>
        <b/>
        <sz val="8"/>
        <color rgb="FF00ADEF"/>
        <rFont val="Tahoma"/>
        <family val="2"/>
      </rPr>
      <t>[Kết quả]</t>
    </r>
  </si>
  <si>
    <r>
      <t>Vũ Thị Trâm </t>
    </r>
    <r>
      <rPr>
        <b/>
        <sz val="8"/>
        <color rgb="FF00ADEF"/>
        <rFont val="Tahoma"/>
        <family val="2"/>
      </rPr>
      <t>[Kết quả]</t>
    </r>
  </si>
  <si>
    <r>
      <t>Lê Thhij Ngọc Ánh </t>
    </r>
    <r>
      <rPr>
        <b/>
        <sz val="8"/>
        <color rgb="FF00ADEF"/>
        <rFont val="Tahoma"/>
        <family val="2"/>
      </rPr>
      <t>[Kết quả]</t>
    </r>
  </si>
  <si>
    <r>
      <t>Phạm Bá Thành </t>
    </r>
    <r>
      <rPr>
        <b/>
        <sz val="8"/>
        <color rgb="FF00ADEF"/>
        <rFont val="Tahoma"/>
        <family val="2"/>
      </rPr>
      <t>[Kết quả]</t>
    </r>
  </si>
  <si>
    <r>
      <t>Châu Mỹ Hằng </t>
    </r>
    <r>
      <rPr>
        <b/>
        <sz val="8"/>
        <color rgb="FF00ADEF"/>
        <rFont val="Tahoma"/>
        <family val="2"/>
      </rPr>
      <t>[Kết quả]</t>
    </r>
  </si>
  <si>
    <r>
      <t>Võ Thị Thủy Tiên </t>
    </r>
    <r>
      <rPr>
        <b/>
        <sz val="8"/>
        <color rgb="FF00ADEF"/>
        <rFont val="Tahoma"/>
        <family val="2"/>
      </rPr>
      <t>[Kết quả]</t>
    </r>
  </si>
  <si>
    <r>
      <t>Hà Thị Như Quỳnh </t>
    </r>
    <r>
      <rPr>
        <b/>
        <sz val="8"/>
        <color rgb="FF00ADEF"/>
        <rFont val="Tahoma"/>
        <family val="2"/>
      </rPr>
      <t>[Kết quả]</t>
    </r>
  </si>
  <si>
    <r>
      <t>Phạm Thị Thanh Thanh </t>
    </r>
    <r>
      <rPr>
        <b/>
        <sz val="8"/>
        <color rgb="FF00ADEF"/>
        <rFont val="Tahoma"/>
        <family val="2"/>
      </rPr>
      <t>[Kết quả]</t>
    </r>
  </si>
  <si>
    <r>
      <t>Cao Minh Hoàng </t>
    </r>
    <r>
      <rPr>
        <b/>
        <sz val="8"/>
        <color rgb="FF00ADEF"/>
        <rFont val="Tahoma"/>
        <family val="2"/>
      </rPr>
      <t>[Kết quả]</t>
    </r>
  </si>
  <si>
    <r>
      <t>Văn Duy Tăng </t>
    </r>
    <r>
      <rPr>
        <b/>
        <sz val="8"/>
        <color rgb="FF00ADEF"/>
        <rFont val="Tahoma"/>
        <family val="2"/>
      </rPr>
      <t>[Kết quả]</t>
    </r>
  </si>
  <si>
    <r>
      <t>Nguyễn Văn Hậu </t>
    </r>
    <r>
      <rPr>
        <b/>
        <sz val="8"/>
        <color rgb="FF00ADEF"/>
        <rFont val="Tahoma"/>
        <family val="2"/>
      </rPr>
      <t>[Kết quả]</t>
    </r>
  </si>
  <si>
    <r>
      <t>Huỳnh Thị Cát My </t>
    </r>
    <r>
      <rPr>
        <b/>
        <sz val="8"/>
        <color rgb="FF00ADEF"/>
        <rFont val="Tahoma"/>
        <family val="2"/>
      </rPr>
      <t>[Kết quả]</t>
    </r>
  </si>
  <si>
    <r>
      <t>nguyễn quốc tuấn </t>
    </r>
    <r>
      <rPr>
        <b/>
        <sz val="8"/>
        <color rgb="FF00ADEF"/>
        <rFont val="Tahoma"/>
        <family val="2"/>
      </rPr>
      <t>[Kết quả]</t>
    </r>
  </si>
  <si>
    <r>
      <t>Ngô Lục Thanh Nam </t>
    </r>
    <r>
      <rPr>
        <b/>
        <sz val="8"/>
        <color rgb="FF00ADEF"/>
        <rFont val="Tahoma"/>
        <family val="2"/>
      </rPr>
      <t>[Kết quả]</t>
    </r>
  </si>
  <si>
    <r>
      <t>Trần Văn Cường </t>
    </r>
    <r>
      <rPr>
        <b/>
        <sz val="8"/>
        <color rgb="FF00ADEF"/>
        <rFont val="Tahoma"/>
        <family val="2"/>
      </rPr>
      <t>[Kết quả]</t>
    </r>
  </si>
  <si>
    <r>
      <t>Nguyễn Thị Kim Nguyên </t>
    </r>
    <r>
      <rPr>
        <b/>
        <sz val="8"/>
        <color rgb="FF00ADEF"/>
        <rFont val="Tahoma"/>
        <family val="2"/>
      </rPr>
      <t>[Kết quả]</t>
    </r>
  </si>
  <si>
    <r>
      <t>Nguyễn Thị Phượng </t>
    </r>
    <r>
      <rPr>
        <b/>
        <sz val="8"/>
        <color rgb="FF00ADEF"/>
        <rFont val="Tahoma"/>
        <family val="2"/>
      </rPr>
      <t>[Kết quả]</t>
    </r>
  </si>
  <si>
    <r>
      <t>Lê Quang Vương </t>
    </r>
    <r>
      <rPr>
        <b/>
        <sz val="8"/>
        <color rgb="FF00ADEF"/>
        <rFont val="Tahoma"/>
        <family val="2"/>
      </rPr>
      <t>[Kết quả]</t>
    </r>
  </si>
  <si>
    <r>
      <t>Nguyễn Thị Bích Kiều </t>
    </r>
    <r>
      <rPr>
        <b/>
        <sz val="8"/>
        <color rgb="FF00ADEF"/>
        <rFont val="Tahoma"/>
        <family val="2"/>
      </rPr>
      <t>[Kết quả]</t>
    </r>
  </si>
  <si>
    <r>
      <t>Nguyễn Văn Việt </t>
    </r>
    <r>
      <rPr>
        <b/>
        <sz val="8"/>
        <color rgb="FF00ADEF"/>
        <rFont val="Tahoma"/>
        <family val="2"/>
      </rPr>
      <t>[Kết quả]</t>
    </r>
  </si>
  <si>
    <r>
      <t>Trần Hồng Thái </t>
    </r>
    <r>
      <rPr>
        <b/>
        <sz val="8"/>
        <color rgb="FF00ADEF"/>
        <rFont val="Tahoma"/>
        <family val="2"/>
      </rPr>
      <t>[Kết quả]</t>
    </r>
  </si>
  <si>
    <r>
      <t>Phạm Thị My </t>
    </r>
    <r>
      <rPr>
        <b/>
        <sz val="8"/>
        <color rgb="FF00ADEF"/>
        <rFont val="Tahoma"/>
        <family val="2"/>
      </rPr>
      <t>[Kết quả]</t>
    </r>
  </si>
  <si>
    <r>
      <t>Nông Thị Kim Nguyệt </t>
    </r>
    <r>
      <rPr>
        <b/>
        <sz val="8"/>
        <color rgb="FF00ADEF"/>
        <rFont val="Tahoma"/>
        <family val="2"/>
      </rPr>
      <t>[Kết quả]</t>
    </r>
  </si>
  <si>
    <r>
      <t>trần thị út hạnh </t>
    </r>
    <r>
      <rPr>
        <b/>
        <sz val="8"/>
        <color rgb="FF00ADEF"/>
        <rFont val="Tahoma"/>
        <family val="2"/>
      </rPr>
      <t>[Kết quả]</t>
    </r>
  </si>
  <si>
    <r>
      <t>Vũ Thị Dịu </t>
    </r>
    <r>
      <rPr>
        <b/>
        <sz val="8"/>
        <color rgb="FF00ADEF"/>
        <rFont val="Tahoma"/>
        <family val="2"/>
      </rPr>
      <t>[Kết quả]</t>
    </r>
  </si>
  <si>
    <r>
      <t>Đào Thị Hoa Nhi </t>
    </r>
    <r>
      <rPr>
        <b/>
        <sz val="8"/>
        <color rgb="FF00ADEF"/>
        <rFont val="Tahoma"/>
        <family val="2"/>
      </rPr>
      <t>[Kết quả]</t>
    </r>
  </si>
  <si>
    <r>
      <t>H' Vinh </t>
    </r>
    <r>
      <rPr>
        <b/>
        <sz val="8"/>
        <color rgb="FF00ADEF"/>
        <rFont val="Tahoma"/>
        <family val="2"/>
      </rPr>
      <t>[Kết quả]</t>
    </r>
  </si>
  <si>
    <r>
      <t>Phan Văn Công </t>
    </r>
    <r>
      <rPr>
        <b/>
        <sz val="8"/>
        <color rgb="FF00ADEF"/>
        <rFont val="Tahoma"/>
        <family val="2"/>
      </rPr>
      <t>[Kết quả]</t>
    </r>
  </si>
  <si>
    <r>
      <t>Võ Huỳnh Đức Minh </t>
    </r>
    <r>
      <rPr>
        <b/>
        <sz val="8"/>
        <color rgb="FF00ADEF"/>
        <rFont val="Tahoma"/>
        <family val="2"/>
      </rPr>
      <t>[Kết quả]</t>
    </r>
  </si>
  <si>
    <r>
      <t>Vũ Thị Quỳnh Như </t>
    </r>
    <r>
      <rPr>
        <b/>
        <sz val="8"/>
        <color rgb="FF00ADEF"/>
        <rFont val="Tahoma"/>
        <family val="2"/>
      </rPr>
      <t>[Kết quả]</t>
    </r>
  </si>
  <si>
    <r>
      <t>le ngoc quoc </t>
    </r>
    <r>
      <rPr>
        <b/>
        <sz val="8"/>
        <color rgb="FF00ADEF"/>
        <rFont val="Tahoma"/>
        <family val="2"/>
      </rPr>
      <t>[Kết quả]</t>
    </r>
  </si>
  <si>
    <r>
      <t>Nguyễn Đỗ Hạnh Thảo </t>
    </r>
    <r>
      <rPr>
        <b/>
        <sz val="8"/>
        <color rgb="FF00ADEF"/>
        <rFont val="Tahoma"/>
        <family val="2"/>
      </rPr>
      <t>[Kết quả]</t>
    </r>
  </si>
  <si>
    <r>
      <t>Trương Đình Hà </t>
    </r>
    <r>
      <rPr>
        <b/>
        <sz val="8"/>
        <color rgb="FF00ADEF"/>
        <rFont val="Tahoma"/>
        <family val="2"/>
      </rPr>
      <t>[Kết quả]</t>
    </r>
  </si>
  <si>
    <r>
      <t>Đinh Xuân Hoàng </t>
    </r>
    <r>
      <rPr>
        <b/>
        <sz val="8"/>
        <color rgb="FF00ADEF"/>
        <rFont val="Tahoma"/>
        <family val="2"/>
      </rPr>
      <t>[Kết quả]</t>
    </r>
  </si>
  <si>
    <r>
      <t>Kháng A Ty </t>
    </r>
    <r>
      <rPr>
        <b/>
        <sz val="8"/>
        <color rgb="FF00ADEF"/>
        <rFont val="Tahoma"/>
        <family val="2"/>
      </rPr>
      <t>[Kết quả]</t>
    </r>
  </si>
  <si>
    <r>
      <t>Võ Sơn Trình </t>
    </r>
    <r>
      <rPr>
        <b/>
        <sz val="8"/>
        <color rgb="FF00ADEF"/>
        <rFont val="Tahoma"/>
        <family val="2"/>
      </rPr>
      <t>[Kết quả]</t>
    </r>
  </si>
  <si>
    <r>
      <t>võ thị tố uyên </t>
    </r>
    <r>
      <rPr>
        <b/>
        <sz val="8"/>
        <color rgb="FF00ADEF"/>
        <rFont val="Tahoma"/>
        <family val="2"/>
      </rPr>
      <t>[Kết quả]</t>
    </r>
  </si>
  <si>
    <r>
      <t>Nguyễn Thị Ngân Khánh </t>
    </r>
    <r>
      <rPr>
        <b/>
        <sz val="8"/>
        <color rgb="FF00ADEF"/>
        <rFont val="Tahoma"/>
        <family val="2"/>
      </rPr>
      <t>[Kết quả]</t>
    </r>
  </si>
  <si>
    <r>
      <t>K' Cơ </t>
    </r>
    <r>
      <rPr>
        <b/>
        <sz val="8"/>
        <color rgb="FF00ADEF"/>
        <rFont val="Tahoma"/>
        <family val="2"/>
      </rPr>
      <t>[Kết quả]</t>
    </r>
  </si>
  <si>
    <r>
      <t>Nguyễn Văn Hoàn </t>
    </r>
    <r>
      <rPr>
        <b/>
        <sz val="8"/>
        <color rgb="FF00ADEF"/>
        <rFont val="Tahoma"/>
        <family val="2"/>
      </rPr>
      <t>[Kết quả]</t>
    </r>
  </si>
  <si>
    <r>
      <t>Lê Nữ Khánh Vy </t>
    </r>
    <r>
      <rPr>
        <b/>
        <sz val="8"/>
        <color rgb="FF00ADEF"/>
        <rFont val="Tahoma"/>
        <family val="2"/>
      </rPr>
      <t>[Kết quả]</t>
    </r>
  </si>
  <si>
    <r>
      <t>Nguyễn Ngọc Phương Thư </t>
    </r>
    <r>
      <rPr>
        <b/>
        <sz val="8"/>
        <color rgb="FF00ADEF"/>
        <rFont val="Tahoma"/>
        <family val="2"/>
      </rPr>
      <t>[Kết quả]</t>
    </r>
  </si>
  <si>
    <r>
      <t>tran quang phuoc </t>
    </r>
    <r>
      <rPr>
        <b/>
        <sz val="8"/>
        <color rgb="FF00ADEF"/>
        <rFont val="Tahoma"/>
        <family val="2"/>
      </rPr>
      <t>[Kết quả]</t>
    </r>
  </si>
  <si>
    <r>
      <t>Nguyễn Thị Thư </t>
    </r>
    <r>
      <rPr>
        <b/>
        <sz val="8"/>
        <color rgb="FF00ADEF"/>
        <rFont val="Tahoma"/>
        <family val="2"/>
      </rPr>
      <t>[Kết quả]</t>
    </r>
  </si>
  <si>
    <r>
      <t>Hoàng Thị Thanh </t>
    </r>
    <r>
      <rPr>
        <b/>
        <sz val="8"/>
        <color rgb="FF00ADEF"/>
        <rFont val="Tahoma"/>
        <family val="2"/>
      </rPr>
      <t>[Kết quả]</t>
    </r>
  </si>
  <si>
    <r>
      <t>Vũ Thị Hương </t>
    </r>
    <r>
      <rPr>
        <b/>
        <sz val="8"/>
        <color rgb="FF00ADEF"/>
        <rFont val="Tahoma"/>
        <family val="2"/>
      </rPr>
      <t>[Kết quả]</t>
    </r>
  </si>
  <si>
    <t>25 phút 45 giây</t>
  </si>
  <si>
    <r>
      <t>phạm Văn Tuấn </t>
    </r>
    <r>
      <rPr>
        <b/>
        <sz val="8"/>
        <color rgb="FF00ADEF"/>
        <rFont val="Tahoma"/>
        <family val="2"/>
      </rPr>
      <t>[Kết quả]</t>
    </r>
  </si>
  <si>
    <r>
      <t>Hứa Thị Hòa </t>
    </r>
    <r>
      <rPr>
        <b/>
        <sz val="8"/>
        <color rgb="FF00ADEF"/>
        <rFont val="Tahoma"/>
        <family val="2"/>
      </rPr>
      <t>[Kết quả]</t>
    </r>
  </si>
  <si>
    <r>
      <t>Dương Văn Chung </t>
    </r>
    <r>
      <rPr>
        <b/>
        <sz val="8"/>
        <color rgb="FF00ADEF"/>
        <rFont val="Tahoma"/>
        <family val="2"/>
      </rPr>
      <t>[Kết quả]</t>
    </r>
  </si>
  <si>
    <r>
      <t>Nguyễn Thị Tuyết Dung </t>
    </r>
    <r>
      <rPr>
        <b/>
        <sz val="8"/>
        <color rgb="FF00ADEF"/>
        <rFont val="Tahoma"/>
        <family val="2"/>
      </rPr>
      <t>[Kết quả]</t>
    </r>
  </si>
  <si>
    <r>
      <t>pan thi ngai </t>
    </r>
    <r>
      <rPr>
        <b/>
        <sz val="8"/>
        <color rgb="FF00ADEF"/>
        <rFont val="Tahoma"/>
        <family val="2"/>
      </rPr>
      <t>[Kết quả]</t>
    </r>
  </si>
  <si>
    <r>
      <t>Phạm Thị Vân </t>
    </r>
    <r>
      <rPr>
        <b/>
        <sz val="8"/>
        <color rgb="FF00ADEF"/>
        <rFont val="Tahoma"/>
        <family val="2"/>
      </rPr>
      <t>[Kết quả]</t>
    </r>
  </si>
  <si>
    <r>
      <t>Hoàng Văn Bột </t>
    </r>
    <r>
      <rPr>
        <b/>
        <sz val="8"/>
        <color rgb="FF00ADEF"/>
        <rFont val="Tahoma"/>
        <family val="2"/>
      </rPr>
      <t>[Kết quả]</t>
    </r>
  </si>
  <si>
    <r>
      <t>Mã Thị Ly </t>
    </r>
    <r>
      <rPr>
        <b/>
        <sz val="8"/>
        <color rgb="FF00ADEF"/>
        <rFont val="Tahoma"/>
        <family val="2"/>
      </rPr>
      <t>[Kết quả]</t>
    </r>
  </si>
  <si>
    <r>
      <t>Đặng Thị Yến </t>
    </r>
    <r>
      <rPr>
        <b/>
        <sz val="8"/>
        <color rgb="FF00ADEF"/>
        <rFont val="Tahoma"/>
        <family val="2"/>
      </rPr>
      <t>[Kết quả]</t>
    </r>
  </si>
  <si>
    <r>
      <t>Nong Thi Trang </t>
    </r>
    <r>
      <rPr>
        <b/>
        <sz val="8"/>
        <color rgb="FF00ADEF"/>
        <rFont val="Tahoma"/>
        <family val="2"/>
      </rPr>
      <t>[Kết quả]</t>
    </r>
  </si>
  <si>
    <r>
      <t>Vy Thị Hiền </t>
    </r>
    <r>
      <rPr>
        <b/>
        <sz val="8"/>
        <color rgb="FF00ADEF"/>
        <rFont val="Tahoma"/>
        <family val="2"/>
      </rPr>
      <t>[Kết quả]</t>
    </r>
  </si>
  <si>
    <r>
      <t>Trần Ngọc Kín </t>
    </r>
    <r>
      <rPr>
        <b/>
        <sz val="8"/>
        <color rgb="FF00ADEF"/>
        <rFont val="Tahoma"/>
        <family val="2"/>
      </rPr>
      <t>[Kết quả]</t>
    </r>
  </si>
  <si>
    <t>Trường phổ thông DTNT Đăk R'lấp</t>
  </si>
  <si>
    <t>KQ tải IOE</t>
  </si>
  <si>
    <r>
      <t>Phạm Quang Duy </t>
    </r>
    <r>
      <rPr>
        <b/>
        <sz val="8"/>
        <color rgb="FF00ADEF"/>
        <rFont val="Tahoma"/>
        <family val="2"/>
      </rPr>
      <t>[Kết quả]</t>
    </r>
  </si>
  <si>
    <r>
      <t>Đỗ Hải Nguyên </t>
    </r>
    <r>
      <rPr>
        <b/>
        <sz val="8"/>
        <color rgb="FF00ADEF"/>
        <rFont val="Tahoma"/>
        <family val="2"/>
      </rPr>
      <t>[Kết quả]</t>
    </r>
  </si>
  <si>
    <r>
      <t>Huỳnh Tiến Đạt </t>
    </r>
    <r>
      <rPr>
        <b/>
        <sz val="8"/>
        <color rgb="FF00ADEF"/>
        <rFont val="Tahoma"/>
        <family val="2"/>
      </rPr>
      <t>[Kết quả]</t>
    </r>
  </si>
  <si>
    <r>
      <t>Trần Thị Ngọc Quỳnh </t>
    </r>
    <r>
      <rPr>
        <b/>
        <sz val="8"/>
        <color rgb="FF00ADEF"/>
        <rFont val="Tahoma"/>
        <family val="2"/>
      </rPr>
      <t>[Kết quả]</t>
    </r>
  </si>
  <si>
    <r>
      <t>Đặng Hoàng Đông Phương </t>
    </r>
    <r>
      <rPr>
        <b/>
        <sz val="8"/>
        <color rgb="FF00ADEF"/>
        <rFont val="Tahoma"/>
        <family val="2"/>
      </rPr>
      <t>[Kết quả]</t>
    </r>
  </si>
  <si>
    <r>
      <t>Ngô Thị Yến Nhi </t>
    </r>
    <r>
      <rPr>
        <b/>
        <sz val="8"/>
        <color rgb="FF00ADEF"/>
        <rFont val="Tahoma"/>
        <family val="2"/>
      </rPr>
      <t>[Kết quả]</t>
    </r>
  </si>
  <si>
    <r>
      <t>Trần Đình Thăng </t>
    </r>
    <r>
      <rPr>
        <b/>
        <sz val="8"/>
        <color rgb="FF00ADEF"/>
        <rFont val="Tahoma"/>
        <family val="2"/>
      </rPr>
      <t>[Kết quả]</t>
    </r>
  </si>
  <si>
    <r>
      <t>Nguyễn Đạt </t>
    </r>
    <r>
      <rPr>
        <b/>
        <sz val="8"/>
        <color rgb="FF00ADEF"/>
        <rFont val="Tahoma"/>
        <family val="2"/>
      </rPr>
      <t>[Kết quả]</t>
    </r>
  </si>
  <si>
    <r>
      <t>nguyenhoaibaoanh </t>
    </r>
    <r>
      <rPr>
        <b/>
        <sz val="8"/>
        <color rgb="FF00ADEF"/>
        <rFont val="Tahoma"/>
        <family val="2"/>
      </rPr>
      <t>[Kết quả]</t>
    </r>
  </si>
  <si>
    <r>
      <t>Nguyễn thị ngọc lành </t>
    </r>
    <r>
      <rPr>
        <b/>
        <sz val="8"/>
        <color rgb="FF00ADEF"/>
        <rFont val="Tahoma"/>
        <family val="2"/>
      </rPr>
      <t>[Kết quả]</t>
    </r>
  </si>
  <si>
    <r>
      <t>Vi Thị Thanh </t>
    </r>
    <r>
      <rPr>
        <b/>
        <sz val="8"/>
        <color rgb="FF00ADEF"/>
        <rFont val="Tahoma"/>
        <family val="2"/>
      </rPr>
      <t>[Kết quả]</t>
    </r>
  </si>
  <si>
    <t>Trường PTDTNT Cư Jút</t>
  </si>
  <si>
    <r>
      <t>Phạm Đào Gia Long </t>
    </r>
    <r>
      <rPr>
        <b/>
        <sz val="8"/>
        <color rgb="FF00ADEF"/>
        <rFont val="Tahoma"/>
        <family val="2"/>
      </rPr>
      <t>[Kết quả]</t>
    </r>
  </si>
  <si>
    <r>
      <t>Trương Kim Ánh </t>
    </r>
    <r>
      <rPr>
        <b/>
        <sz val="8"/>
        <color rgb="FF00ADEF"/>
        <rFont val="Tahoma"/>
        <family val="2"/>
      </rPr>
      <t>[Kết quả]</t>
    </r>
  </si>
  <si>
    <r>
      <t>NGUYỄN LÊ GIANG BĂNG </t>
    </r>
    <r>
      <rPr>
        <b/>
        <sz val="8"/>
        <color rgb="FF00ADEF"/>
        <rFont val="Tahoma"/>
        <family val="2"/>
      </rPr>
      <t>[Kết quả]</t>
    </r>
  </si>
  <si>
    <r>
      <t>Nguyễn Hồng Hà Nhi </t>
    </r>
    <r>
      <rPr>
        <b/>
        <sz val="8"/>
        <color rgb="FF00ADEF"/>
        <rFont val="Tahoma"/>
        <family val="2"/>
      </rPr>
      <t>[Kết quả]</t>
    </r>
  </si>
  <si>
    <r>
      <t>Hồ Thị Nhật Minh </t>
    </r>
    <r>
      <rPr>
        <b/>
        <sz val="8"/>
        <color rgb="FF00ADEF"/>
        <rFont val="Tahoma"/>
        <family val="2"/>
      </rPr>
      <t>[Kết quả]</t>
    </r>
  </si>
  <si>
    <r>
      <t>Phạm Quốc Quang </t>
    </r>
    <r>
      <rPr>
        <b/>
        <sz val="8"/>
        <color rgb="FF00ADEF"/>
        <rFont val="Tahoma"/>
        <family val="2"/>
      </rPr>
      <t>[Kết quả]</t>
    </r>
  </si>
  <si>
    <r>
      <t>Mai Nhật Thiện </t>
    </r>
    <r>
      <rPr>
        <b/>
        <sz val="8"/>
        <color rgb="FF00ADEF"/>
        <rFont val="Tahoma"/>
        <family val="2"/>
      </rPr>
      <t>[Kết quả]</t>
    </r>
  </si>
  <si>
    <r>
      <t>Phan Văn Nghĩa </t>
    </r>
    <r>
      <rPr>
        <b/>
        <sz val="8"/>
        <color rgb="FF00ADEF"/>
        <rFont val="Tahoma"/>
        <family val="2"/>
      </rPr>
      <t>[Kết quả]</t>
    </r>
  </si>
  <si>
    <r>
      <t>Nguyễn Thị Yên Bình </t>
    </r>
    <r>
      <rPr>
        <b/>
        <sz val="8"/>
        <color rgb="FF00ADEF"/>
        <rFont val="Tahoma"/>
        <family val="2"/>
      </rPr>
      <t>[Kết quả]</t>
    </r>
  </si>
  <si>
    <r>
      <t>Trần Mai Thương </t>
    </r>
    <r>
      <rPr>
        <b/>
        <sz val="8"/>
        <color rgb="FF00ADEF"/>
        <rFont val="Tahoma"/>
        <family val="2"/>
      </rPr>
      <t>[Kết quả]</t>
    </r>
  </si>
  <si>
    <r>
      <t>Nguyễn Thị Linh Đan </t>
    </r>
    <r>
      <rPr>
        <b/>
        <sz val="8"/>
        <color rgb="FF00ADEF"/>
        <rFont val="Tahoma"/>
        <family val="2"/>
      </rPr>
      <t>[Kết quả]</t>
    </r>
  </si>
  <si>
    <r>
      <t>Nguyễn Quốc Việt </t>
    </r>
    <r>
      <rPr>
        <b/>
        <sz val="8"/>
        <color rgb="FF00ADEF"/>
        <rFont val="Tahoma"/>
        <family val="2"/>
      </rPr>
      <t>[Kết quả]</t>
    </r>
  </si>
  <si>
    <r>
      <t>Lê Trung Hiếu </t>
    </r>
    <r>
      <rPr>
        <b/>
        <sz val="8"/>
        <color rgb="FF00ADEF"/>
        <rFont val="Tahoma"/>
        <family val="2"/>
      </rPr>
      <t>[Kết quả]</t>
    </r>
  </si>
  <si>
    <r>
      <t>trần mạnh long </t>
    </r>
    <r>
      <rPr>
        <b/>
        <sz val="8"/>
        <color rgb="FF00ADEF"/>
        <rFont val="Tahoma"/>
        <family val="2"/>
      </rPr>
      <t>[Kết quả]</t>
    </r>
  </si>
  <si>
    <r>
      <t>Đào Thị Thu Uyên </t>
    </r>
    <r>
      <rPr>
        <b/>
        <sz val="8"/>
        <color rgb="FF00ADEF"/>
        <rFont val="Tahoma"/>
        <family val="2"/>
      </rPr>
      <t>[Kết quả]</t>
    </r>
  </si>
  <si>
    <r>
      <t>Nguyễn Trần Minh Tấn </t>
    </r>
    <r>
      <rPr>
        <b/>
        <sz val="8"/>
        <color rgb="FF00ADEF"/>
        <rFont val="Tahoma"/>
        <family val="2"/>
      </rPr>
      <t>[Kết quả]</t>
    </r>
  </si>
  <si>
    <r>
      <t>Đặng Phan Vân Anh </t>
    </r>
    <r>
      <rPr>
        <b/>
        <sz val="8"/>
        <color rgb="FF00ADEF"/>
        <rFont val="Tahoma"/>
        <family val="2"/>
      </rPr>
      <t>[Kết quả]</t>
    </r>
  </si>
  <si>
    <t>24 phút 11 giây</t>
  </si>
  <si>
    <r>
      <t>Hoàng Gia Huy </t>
    </r>
    <r>
      <rPr>
        <b/>
        <sz val="8"/>
        <color rgb="FF00ADEF"/>
        <rFont val="Tahoma"/>
        <family val="2"/>
      </rPr>
      <t>[Kết quả]</t>
    </r>
  </si>
  <si>
    <r>
      <t>Nguyễn Đắc Bình </t>
    </r>
    <r>
      <rPr>
        <b/>
        <sz val="8"/>
        <color rgb="FF00ADEF"/>
        <rFont val="Tahoma"/>
        <family val="2"/>
      </rPr>
      <t>[Kết quả]</t>
    </r>
  </si>
  <si>
    <r>
      <t>Lê Quốc Phương Anh </t>
    </r>
    <r>
      <rPr>
        <b/>
        <sz val="8"/>
        <color rgb="FF00ADEF"/>
        <rFont val="Tahoma"/>
        <family val="2"/>
      </rPr>
      <t>[Kết quả]</t>
    </r>
  </si>
  <si>
    <r>
      <t>Trần Thị Thanh Thúy </t>
    </r>
    <r>
      <rPr>
        <b/>
        <sz val="8"/>
        <color rgb="FF00ADEF"/>
        <rFont val="Tahoma"/>
        <family val="2"/>
      </rPr>
      <t>[Kết quả]</t>
    </r>
  </si>
  <si>
    <r>
      <t>Trương Văn Nam </t>
    </r>
    <r>
      <rPr>
        <b/>
        <sz val="8"/>
        <color rgb="FF00ADEF"/>
        <rFont val="Tahoma"/>
        <family val="2"/>
      </rPr>
      <t>[Kết quả]</t>
    </r>
  </si>
  <si>
    <r>
      <t>Nguyễn Thị Hà Ly </t>
    </r>
    <r>
      <rPr>
        <b/>
        <sz val="8"/>
        <color rgb="FF00ADEF"/>
        <rFont val="Tahoma"/>
        <family val="2"/>
      </rPr>
      <t>[Kết quả]</t>
    </r>
  </si>
  <si>
    <r>
      <t>Phan Viết Thuận </t>
    </r>
    <r>
      <rPr>
        <b/>
        <sz val="8"/>
        <color rgb="FF00ADEF"/>
        <rFont val="Tahoma"/>
        <family val="2"/>
      </rPr>
      <t>[Kết quả]</t>
    </r>
  </si>
  <si>
    <r>
      <t>Lê Thị Bích Hường </t>
    </r>
    <r>
      <rPr>
        <b/>
        <sz val="8"/>
        <color rgb="FF00ADEF"/>
        <rFont val="Tahoma"/>
        <family val="2"/>
      </rPr>
      <t>[Kết quả]</t>
    </r>
  </si>
  <si>
    <r>
      <t>Bùi Quang Nhật </t>
    </r>
    <r>
      <rPr>
        <b/>
        <sz val="8"/>
        <color rgb="FF00ADEF"/>
        <rFont val="Tahoma"/>
        <family val="2"/>
      </rPr>
      <t>[Kết quả]</t>
    </r>
  </si>
  <si>
    <r>
      <t>Phan Trung Dũng </t>
    </r>
    <r>
      <rPr>
        <b/>
        <sz val="8"/>
        <color rgb="FF00ADEF"/>
        <rFont val="Tahoma"/>
        <family val="2"/>
      </rPr>
      <t>[Kết quả]</t>
    </r>
  </si>
  <si>
    <r>
      <t>Đặng Phương Anh </t>
    </r>
    <r>
      <rPr>
        <b/>
        <sz val="8"/>
        <color rgb="FF00ADEF"/>
        <rFont val="Tahoma"/>
        <family val="2"/>
      </rPr>
      <t>[Kết quả]</t>
    </r>
  </si>
  <si>
    <r>
      <t>Lê Trần Quỳnh Hương </t>
    </r>
    <r>
      <rPr>
        <b/>
        <sz val="8"/>
        <color rgb="FF00ADEF"/>
        <rFont val="Tahoma"/>
        <family val="2"/>
      </rPr>
      <t>[Kết quả]</t>
    </r>
  </si>
  <si>
    <r>
      <t>Tăng Đạt Phong </t>
    </r>
    <r>
      <rPr>
        <b/>
        <sz val="8"/>
        <color rgb="FF00ADEF"/>
        <rFont val="Tahoma"/>
        <family val="2"/>
      </rPr>
      <t>[Kết quả]</t>
    </r>
  </si>
  <si>
    <r>
      <t>Lưu Thị Ngọc Anh </t>
    </r>
    <r>
      <rPr>
        <b/>
        <sz val="8"/>
        <color rgb="FF00ADEF"/>
        <rFont val="Tahoma"/>
        <family val="2"/>
      </rPr>
      <t>[Kết quả]</t>
    </r>
  </si>
  <si>
    <r>
      <t>Bùi Hồ Khánh Uyên </t>
    </r>
    <r>
      <rPr>
        <b/>
        <sz val="8"/>
        <color rgb="FF00ADEF"/>
        <rFont val="Tahoma"/>
        <family val="2"/>
      </rPr>
      <t>[Kết quả]</t>
    </r>
  </si>
  <si>
    <r>
      <t>Ngô Trọng Nguyên </t>
    </r>
    <r>
      <rPr>
        <b/>
        <sz val="8"/>
        <color rgb="FF00ADEF"/>
        <rFont val="Tahoma"/>
        <family val="2"/>
      </rPr>
      <t>[Kết quả]</t>
    </r>
  </si>
  <si>
    <r>
      <t>Nguyễn Bảo Quyên </t>
    </r>
    <r>
      <rPr>
        <b/>
        <sz val="8"/>
        <color rgb="FF00ADEF"/>
        <rFont val="Tahoma"/>
        <family val="2"/>
      </rPr>
      <t>[Kết quả]</t>
    </r>
  </si>
  <si>
    <r>
      <t>Huỳnh Phạm Minh Nhựt </t>
    </r>
    <r>
      <rPr>
        <b/>
        <sz val="8"/>
        <color rgb="FF00ADEF"/>
        <rFont val="Tahoma"/>
        <family val="2"/>
      </rPr>
      <t>[Kết quả]</t>
    </r>
  </si>
  <si>
    <r>
      <t>Phan Hạnh Uyên </t>
    </r>
    <r>
      <rPr>
        <b/>
        <sz val="8"/>
        <color rgb="FF00ADEF"/>
        <rFont val="Tahoma"/>
        <family val="2"/>
      </rPr>
      <t>[Kết quả]</t>
    </r>
  </si>
  <si>
    <r>
      <t>TRỊNH THỊ MINH THƯƠNG </t>
    </r>
    <r>
      <rPr>
        <b/>
        <sz val="8"/>
        <color rgb="FF00ADEF"/>
        <rFont val="Tahoma"/>
        <family val="2"/>
      </rPr>
      <t>[Kết quả]</t>
    </r>
  </si>
  <si>
    <r>
      <t>Nguyễn Trần Hoàng Thương </t>
    </r>
    <r>
      <rPr>
        <b/>
        <sz val="8"/>
        <color rgb="FF00ADEF"/>
        <rFont val="Tahoma"/>
        <family val="2"/>
      </rPr>
      <t>[Kết quả]</t>
    </r>
  </si>
  <si>
    <r>
      <t>Cao Thị Vân Trinh </t>
    </r>
    <r>
      <rPr>
        <b/>
        <sz val="8"/>
        <color rgb="FF00ADEF"/>
        <rFont val="Tahoma"/>
        <family val="2"/>
      </rPr>
      <t>[Kết quả]</t>
    </r>
  </si>
  <si>
    <r>
      <t>LÊ PHƯƠNG THẢO </t>
    </r>
    <r>
      <rPr>
        <b/>
        <sz val="8"/>
        <color rgb="FF00ADEF"/>
        <rFont val="Tahoma"/>
        <family val="2"/>
      </rPr>
      <t>[Kết quả]</t>
    </r>
  </si>
  <si>
    <r>
      <t>Nguyễn Như Quỳnh </t>
    </r>
    <r>
      <rPr>
        <b/>
        <sz val="8"/>
        <color rgb="FF00ADEF"/>
        <rFont val="Tahoma"/>
        <family val="2"/>
      </rPr>
      <t>[Kết quả]</t>
    </r>
  </si>
  <si>
    <r>
      <t>Phan Thị Hoàng Hà </t>
    </r>
    <r>
      <rPr>
        <b/>
        <sz val="8"/>
        <color rgb="FF00ADEF"/>
        <rFont val="Tahoma"/>
        <family val="2"/>
      </rPr>
      <t>[Kết quả]</t>
    </r>
  </si>
  <si>
    <t>28 phút 37 giây</t>
  </si>
  <si>
    <r>
      <t>Ngô Thị Mai Trinh </t>
    </r>
    <r>
      <rPr>
        <b/>
        <sz val="8"/>
        <color rgb="FF00ADEF"/>
        <rFont val="Tahoma"/>
        <family val="2"/>
      </rPr>
      <t>[Kết quả]</t>
    </r>
  </si>
  <si>
    <r>
      <t>Nguyễn Ngụy Như Quyên </t>
    </r>
    <r>
      <rPr>
        <b/>
        <sz val="8"/>
        <color rgb="FF00ADEF"/>
        <rFont val="Tahoma"/>
        <family val="2"/>
      </rPr>
      <t>[Kết quả]</t>
    </r>
  </si>
  <si>
    <r>
      <t>Nguyễn Xuân Thục Anh </t>
    </r>
    <r>
      <rPr>
        <b/>
        <sz val="8"/>
        <color rgb="FF00ADEF"/>
        <rFont val="Tahoma"/>
        <family val="2"/>
      </rPr>
      <t>[Kết quả]</t>
    </r>
  </si>
  <si>
    <r>
      <t>Trần Mỹ Vy </t>
    </r>
    <r>
      <rPr>
        <b/>
        <sz val="8"/>
        <color rgb="FF00ADEF"/>
        <rFont val="Tahoma"/>
        <family val="2"/>
      </rPr>
      <t>[Kết quả]</t>
    </r>
  </si>
  <si>
    <r>
      <t>Trần Thị Ba </t>
    </r>
    <r>
      <rPr>
        <b/>
        <sz val="8"/>
        <color rgb="FF00ADEF"/>
        <rFont val="Tahoma"/>
        <family val="2"/>
      </rPr>
      <t>[Kết quả]</t>
    </r>
  </si>
  <si>
    <r>
      <t>Lê Quang Huy </t>
    </r>
    <r>
      <rPr>
        <b/>
        <sz val="8"/>
        <color rgb="FF00ADEF"/>
        <rFont val="Tahoma"/>
        <family val="2"/>
      </rPr>
      <t>[Kết quả]</t>
    </r>
  </si>
  <si>
    <r>
      <t>Đào Thu Thảo </t>
    </r>
    <r>
      <rPr>
        <b/>
        <sz val="8"/>
        <color rgb="FF00ADEF"/>
        <rFont val="Tahoma"/>
        <family val="2"/>
      </rPr>
      <t>[Kết quả]</t>
    </r>
  </si>
  <si>
    <r>
      <t>Trần Thị Thanh Huyền </t>
    </r>
    <r>
      <rPr>
        <b/>
        <sz val="8"/>
        <color rgb="FF00ADEF"/>
        <rFont val="Tahoma"/>
        <family val="2"/>
      </rPr>
      <t>[Kết quả]</t>
    </r>
  </si>
  <si>
    <r>
      <t>Vũ Thành Tân </t>
    </r>
    <r>
      <rPr>
        <b/>
        <sz val="8"/>
        <color rgb="FF00ADEF"/>
        <rFont val="Tahoma"/>
        <family val="2"/>
      </rPr>
      <t>[Kết quả]</t>
    </r>
  </si>
  <si>
    <r>
      <t>Chu Thị Hảo </t>
    </r>
    <r>
      <rPr>
        <b/>
        <sz val="8"/>
        <color rgb="FF00ADEF"/>
        <rFont val="Tahoma"/>
        <family val="2"/>
      </rPr>
      <t>[Kết quả]</t>
    </r>
  </si>
  <si>
    <r>
      <t>Lê Nguyên Nhật Long </t>
    </r>
    <r>
      <rPr>
        <b/>
        <sz val="8"/>
        <color rgb="FF00ADEF"/>
        <rFont val="Tahoma"/>
        <family val="2"/>
      </rPr>
      <t>[Kết quả]</t>
    </r>
  </si>
  <si>
    <t>24 phút 26 giây</t>
  </si>
  <si>
    <r>
      <t>Bùi nguyễn Quân </t>
    </r>
    <r>
      <rPr>
        <b/>
        <sz val="8"/>
        <color rgb="FF00ADEF"/>
        <rFont val="Tahoma"/>
        <family val="2"/>
      </rPr>
      <t>[Kết quả]</t>
    </r>
  </si>
  <si>
    <r>
      <t>Lê Hoàng Nghĩa </t>
    </r>
    <r>
      <rPr>
        <b/>
        <sz val="8"/>
        <color rgb="FF00ADEF"/>
        <rFont val="Tahoma"/>
        <family val="2"/>
      </rPr>
      <t>[Kết quả]</t>
    </r>
  </si>
  <si>
    <r>
      <t>Trần Hải Duy </t>
    </r>
    <r>
      <rPr>
        <b/>
        <sz val="8"/>
        <color rgb="FF00ADEF"/>
        <rFont val="Tahoma"/>
        <family val="2"/>
      </rPr>
      <t>[Kết quả]</t>
    </r>
  </si>
  <si>
    <r>
      <t>Trương Đình Úc </t>
    </r>
    <r>
      <rPr>
        <b/>
        <sz val="8"/>
        <color rgb="FF00ADEF"/>
        <rFont val="Tahoma"/>
        <family val="2"/>
      </rPr>
      <t>[Kết quả]</t>
    </r>
  </si>
  <si>
    <r>
      <t>Trần Vũ Hà Linh </t>
    </r>
    <r>
      <rPr>
        <b/>
        <sz val="8"/>
        <color rgb="FF00ADEF"/>
        <rFont val="Tahoma"/>
        <family val="2"/>
      </rPr>
      <t>[Kết quả]</t>
    </r>
  </si>
  <si>
    <r>
      <t>Trần Thị Hương Ly </t>
    </r>
    <r>
      <rPr>
        <b/>
        <sz val="8"/>
        <color rgb="FF00ADEF"/>
        <rFont val="Tahoma"/>
        <family val="2"/>
      </rPr>
      <t>[Kết quả]</t>
    </r>
  </si>
  <si>
    <r>
      <t>Lê Sỹ Đạt </t>
    </r>
    <r>
      <rPr>
        <b/>
        <sz val="8"/>
        <color rgb="FF00ADEF"/>
        <rFont val="Tahoma"/>
        <family val="2"/>
      </rPr>
      <t>[Kết quả]</t>
    </r>
  </si>
  <si>
    <r>
      <t>dương thị an </t>
    </r>
    <r>
      <rPr>
        <b/>
        <sz val="8"/>
        <color rgb="FF00ADEF"/>
        <rFont val="Tahoma"/>
        <family val="2"/>
      </rPr>
      <t>[Kết quả]</t>
    </r>
  </si>
  <si>
    <r>
      <t>pham gia nghia </t>
    </r>
    <r>
      <rPr>
        <b/>
        <sz val="8"/>
        <color rgb="FF00ADEF"/>
        <rFont val="Tahoma"/>
        <family val="2"/>
      </rPr>
      <t>[Kết quả]</t>
    </r>
  </si>
  <si>
    <r>
      <t>Lê Duy Tuấn </t>
    </r>
    <r>
      <rPr>
        <b/>
        <sz val="8"/>
        <color rgb="FF00ADEF"/>
        <rFont val="Tahoma"/>
        <family val="2"/>
      </rPr>
      <t>[Kết quả]</t>
    </r>
  </si>
  <si>
    <r>
      <t>Cam Gia Huy </t>
    </r>
    <r>
      <rPr>
        <b/>
        <sz val="8"/>
        <color rgb="FF00ADEF"/>
        <rFont val="Tahoma"/>
        <family val="2"/>
      </rPr>
      <t>[Kết quả]</t>
    </r>
  </si>
  <si>
    <r>
      <t>Huỳnh Nhật Hà </t>
    </r>
    <r>
      <rPr>
        <b/>
        <sz val="8"/>
        <color rgb="FF00ADEF"/>
        <rFont val="Tahoma"/>
        <family val="2"/>
      </rPr>
      <t>[Kết quả]</t>
    </r>
  </si>
  <si>
    <r>
      <t>Đặng Linh Tường Thụy </t>
    </r>
    <r>
      <rPr>
        <b/>
        <sz val="8"/>
        <color rgb="FF00ADEF"/>
        <rFont val="Tahoma"/>
        <family val="2"/>
      </rPr>
      <t>[Kết quả]</t>
    </r>
  </si>
  <si>
    <r>
      <t>Bùi Minh Khánh </t>
    </r>
    <r>
      <rPr>
        <b/>
        <sz val="8"/>
        <color rgb="FF00ADEF"/>
        <rFont val="Tahoma"/>
        <family val="2"/>
      </rPr>
      <t>[Kết quả]</t>
    </r>
  </si>
  <si>
    <r>
      <t>Mai Thị Hải </t>
    </r>
    <r>
      <rPr>
        <b/>
        <sz val="8"/>
        <color rgb="FF00ADEF"/>
        <rFont val="Tahoma"/>
        <family val="2"/>
      </rPr>
      <t>[Kết quả]</t>
    </r>
  </si>
  <si>
    <r>
      <t>Dương Hoàng Nhật Minh </t>
    </r>
    <r>
      <rPr>
        <b/>
        <sz val="8"/>
        <color rgb="FF00ADEF"/>
        <rFont val="Tahoma"/>
        <family val="2"/>
      </rPr>
      <t>[Kết quả]</t>
    </r>
  </si>
  <si>
    <r>
      <t>Lê Thị Kiều Oanh </t>
    </r>
    <r>
      <rPr>
        <b/>
        <sz val="8"/>
        <color rgb="FF00ADEF"/>
        <rFont val="Tahoma"/>
        <family val="2"/>
      </rPr>
      <t>[Kết quả]</t>
    </r>
  </si>
  <si>
    <r>
      <t>Mai Thị Xuân Quỳnh </t>
    </r>
    <r>
      <rPr>
        <b/>
        <sz val="8"/>
        <color rgb="FF00ADEF"/>
        <rFont val="Tahoma"/>
        <family val="2"/>
      </rPr>
      <t>[Kết quả]</t>
    </r>
  </si>
  <si>
    <r>
      <t>Nguyễn Thị Nguyệt My </t>
    </r>
    <r>
      <rPr>
        <b/>
        <sz val="8"/>
        <color rgb="FF00ADEF"/>
        <rFont val="Tahoma"/>
        <family val="2"/>
      </rPr>
      <t>[Kết quả]</t>
    </r>
  </si>
  <si>
    <r>
      <t>Trần Thị Minh Hằng </t>
    </r>
    <r>
      <rPr>
        <b/>
        <sz val="8"/>
        <color rgb="FF00ADEF"/>
        <rFont val="Tahoma"/>
        <family val="2"/>
      </rPr>
      <t>[Kết quả]</t>
    </r>
  </si>
  <si>
    <r>
      <t>Trần Thị Thu Hằng </t>
    </r>
    <r>
      <rPr>
        <b/>
        <sz val="8"/>
        <color rgb="FF00ADEF"/>
        <rFont val="Tahoma"/>
        <family val="2"/>
      </rPr>
      <t>[Kết quả]</t>
    </r>
  </si>
  <si>
    <r>
      <t>Huỳnh Thị Hồng Phúc </t>
    </r>
    <r>
      <rPr>
        <b/>
        <sz val="8"/>
        <color rgb="FF00ADEF"/>
        <rFont val="Tahoma"/>
        <family val="2"/>
      </rPr>
      <t>[Kết quả]</t>
    </r>
  </si>
  <si>
    <r>
      <t>Lê Thị Kim Ngân </t>
    </r>
    <r>
      <rPr>
        <b/>
        <sz val="8"/>
        <color rgb="FF00ADEF"/>
        <rFont val="Tahoma"/>
        <family val="2"/>
      </rPr>
      <t>[Kết quả]</t>
    </r>
  </si>
  <si>
    <r>
      <t>NGUYỄN THỊ THU TRÀ </t>
    </r>
    <r>
      <rPr>
        <b/>
        <sz val="8"/>
        <color rgb="FF00ADEF"/>
        <rFont val="Tahoma"/>
        <family val="2"/>
      </rPr>
      <t>[Kết quả]</t>
    </r>
  </si>
  <si>
    <r>
      <t>Phạm Quang Thìn </t>
    </r>
    <r>
      <rPr>
        <b/>
        <sz val="8"/>
        <color rgb="FF00ADEF"/>
        <rFont val="Tahoma"/>
        <family val="2"/>
      </rPr>
      <t>[Kết quả]</t>
    </r>
  </si>
  <si>
    <r>
      <t>Trần Thị Ngọc Duyên </t>
    </r>
    <r>
      <rPr>
        <b/>
        <sz val="8"/>
        <color rgb="FF00ADEF"/>
        <rFont val="Tahoma"/>
        <family val="2"/>
      </rPr>
      <t>[Kết quả]</t>
    </r>
  </si>
  <si>
    <r>
      <t>Võ Nhật Tuấn </t>
    </r>
    <r>
      <rPr>
        <b/>
        <sz val="8"/>
        <color rgb="FF00ADEF"/>
        <rFont val="Tahoma"/>
        <family val="2"/>
      </rPr>
      <t>[Kết quả]</t>
    </r>
  </si>
  <si>
    <r>
      <t>Bùi Nguyệt Diễm Mi </t>
    </r>
    <r>
      <rPr>
        <b/>
        <sz val="8"/>
        <color rgb="FF00ADEF"/>
        <rFont val="Tahoma"/>
        <family val="2"/>
      </rPr>
      <t>[Kết quả]</t>
    </r>
  </si>
  <si>
    <r>
      <t>Hoàng Trung Thanh </t>
    </r>
    <r>
      <rPr>
        <b/>
        <sz val="8"/>
        <color rgb="FF00ADEF"/>
        <rFont val="Tahoma"/>
        <family val="2"/>
      </rPr>
      <t>[Kết quả]</t>
    </r>
  </si>
  <si>
    <r>
      <t>Vũ Văn Thành Quang </t>
    </r>
    <r>
      <rPr>
        <b/>
        <sz val="8"/>
        <color rgb="FF00ADEF"/>
        <rFont val="Tahoma"/>
        <family val="2"/>
      </rPr>
      <t>[Kết quả]</t>
    </r>
  </si>
  <si>
    <r>
      <t>Hồ Phương Thảo </t>
    </r>
    <r>
      <rPr>
        <b/>
        <sz val="8"/>
        <color rgb="FF00ADEF"/>
        <rFont val="Tahoma"/>
        <family val="2"/>
      </rPr>
      <t>[Kết quả]</t>
    </r>
  </si>
  <si>
    <r>
      <t>Võ Thị Bảo Nghi </t>
    </r>
    <r>
      <rPr>
        <b/>
        <sz val="8"/>
        <color rgb="FF00ADEF"/>
        <rFont val="Tahoma"/>
        <family val="2"/>
      </rPr>
      <t>[Kết quả]</t>
    </r>
  </si>
  <si>
    <r>
      <t>Tran Thanh Hoa </t>
    </r>
    <r>
      <rPr>
        <b/>
        <sz val="8"/>
        <color rgb="FF00ADEF"/>
        <rFont val="Tahoma"/>
        <family val="2"/>
      </rPr>
      <t>[Kết quả]</t>
    </r>
  </si>
  <si>
    <r>
      <t>Nguyễn Xuân Hương </t>
    </r>
    <r>
      <rPr>
        <b/>
        <sz val="8"/>
        <color rgb="FF00ADEF"/>
        <rFont val="Tahoma"/>
        <family val="2"/>
      </rPr>
      <t>[Kết quả]</t>
    </r>
  </si>
  <si>
    <r>
      <t>Phạm Thị Thu Lý </t>
    </r>
    <r>
      <rPr>
        <b/>
        <sz val="8"/>
        <color rgb="FF00ADEF"/>
        <rFont val="Tahoma"/>
        <family val="2"/>
      </rPr>
      <t>[Kết quả]</t>
    </r>
  </si>
  <si>
    <r>
      <t>Trần Thị Lan Hương </t>
    </r>
    <r>
      <rPr>
        <b/>
        <sz val="8"/>
        <color rgb="FF00ADEF"/>
        <rFont val="Tahoma"/>
        <family val="2"/>
      </rPr>
      <t>[Kết quả]</t>
    </r>
  </si>
  <si>
    <r>
      <t>Nguyễn Thị Đinh Hương </t>
    </r>
    <r>
      <rPr>
        <b/>
        <sz val="8"/>
        <color rgb="FF00ADEF"/>
        <rFont val="Tahoma"/>
        <family val="2"/>
      </rPr>
      <t>[Kết quả]</t>
    </r>
  </si>
  <si>
    <r>
      <t>Thiên Phượng </t>
    </r>
    <r>
      <rPr>
        <b/>
        <sz val="8"/>
        <color rgb="FF00ADEF"/>
        <rFont val="Tahoma"/>
        <family val="2"/>
      </rPr>
      <t>[Kết quả]</t>
    </r>
  </si>
  <si>
    <t>24 phút 34 giây</t>
  </si>
  <si>
    <r>
      <t>LE MINH HUY </t>
    </r>
    <r>
      <rPr>
        <b/>
        <sz val="8"/>
        <color rgb="FF00ADEF"/>
        <rFont val="Tahoma"/>
        <family val="2"/>
      </rPr>
      <t>[Kết quả]</t>
    </r>
  </si>
  <si>
    <r>
      <t>nguyễn thị như hoa </t>
    </r>
    <r>
      <rPr>
        <b/>
        <sz val="8"/>
        <color rgb="FF00ADEF"/>
        <rFont val="Tahoma"/>
        <family val="2"/>
      </rPr>
      <t>[Kết quả]</t>
    </r>
  </si>
  <si>
    <r>
      <t>Nguyễn Thị Diễm Quỳnh </t>
    </r>
    <r>
      <rPr>
        <b/>
        <sz val="8"/>
        <color rgb="FF00ADEF"/>
        <rFont val="Tahoma"/>
        <family val="2"/>
      </rPr>
      <t>[Kết quả]</t>
    </r>
  </si>
  <si>
    <r>
      <t>Võ Minh Đôn </t>
    </r>
    <r>
      <rPr>
        <b/>
        <sz val="8"/>
        <color rgb="FF00ADEF"/>
        <rFont val="Tahoma"/>
        <family val="2"/>
      </rPr>
      <t>[Kết quả]</t>
    </r>
  </si>
  <si>
    <r>
      <t>Đặng Hoàng Yến Nhung </t>
    </r>
    <r>
      <rPr>
        <b/>
        <sz val="8"/>
        <color rgb="FF00ADEF"/>
        <rFont val="Tahoma"/>
        <family val="2"/>
      </rPr>
      <t>[Kết quả]</t>
    </r>
  </si>
  <si>
    <r>
      <t>Nguyễn Thị Mỹ Anh </t>
    </r>
    <r>
      <rPr>
        <b/>
        <sz val="8"/>
        <color rgb="FF00ADEF"/>
        <rFont val="Tahoma"/>
        <family val="2"/>
      </rPr>
      <t>[Kết quả]</t>
    </r>
  </si>
  <si>
    <r>
      <t>Nguyễn Tân Vinh </t>
    </r>
    <r>
      <rPr>
        <b/>
        <sz val="8"/>
        <color rgb="FF00ADEF"/>
        <rFont val="Tahoma"/>
        <family val="2"/>
      </rPr>
      <t>[Kết quả]</t>
    </r>
  </si>
  <si>
    <r>
      <t>Vũ Thị Uyển My </t>
    </r>
    <r>
      <rPr>
        <b/>
        <sz val="8"/>
        <color rgb="FF00ADEF"/>
        <rFont val="Tahoma"/>
        <family val="2"/>
      </rPr>
      <t>[Kết quả]</t>
    </r>
  </si>
  <si>
    <r>
      <t>Đặng Mai Phương </t>
    </r>
    <r>
      <rPr>
        <b/>
        <sz val="8"/>
        <color rgb="FF00ADEF"/>
        <rFont val="Tahoma"/>
        <family val="2"/>
      </rPr>
      <t>[Kết quả]</t>
    </r>
  </si>
  <si>
    <r>
      <t>Cao Quang Chương </t>
    </r>
    <r>
      <rPr>
        <b/>
        <sz val="8"/>
        <color rgb="FF00ADEF"/>
        <rFont val="Tahoma"/>
        <family val="2"/>
      </rPr>
      <t>[Kết quả]</t>
    </r>
  </si>
  <si>
    <r>
      <t>Nguyễn Phan Thái Sơn </t>
    </r>
    <r>
      <rPr>
        <b/>
        <sz val="8"/>
        <color rgb="FF00ADEF"/>
        <rFont val="Tahoma"/>
        <family val="2"/>
      </rPr>
      <t>[Kết quả]</t>
    </r>
  </si>
  <si>
    <r>
      <t>Nguyễn Bùi Quốc Tuấn </t>
    </r>
    <r>
      <rPr>
        <b/>
        <sz val="8"/>
        <color rgb="FF00ADEF"/>
        <rFont val="Tahoma"/>
        <family val="2"/>
      </rPr>
      <t>[Kết quả]</t>
    </r>
  </si>
  <si>
    <r>
      <t>Đỗ Thị Xuân Anh </t>
    </r>
    <r>
      <rPr>
        <b/>
        <sz val="8"/>
        <color rgb="FF00ADEF"/>
        <rFont val="Tahoma"/>
        <family val="2"/>
      </rPr>
      <t>[Kết quả]</t>
    </r>
  </si>
  <si>
    <r>
      <t>Đàm Quang Tin </t>
    </r>
    <r>
      <rPr>
        <b/>
        <sz val="8"/>
        <color rgb="FF00ADEF"/>
        <rFont val="Tahoma"/>
        <family val="2"/>
      </rPr>
      <t>[Kết quả]</t>
    </r>
  </si>
  <si>
    <r>
      <t>Nguyễn Thị Thu Thảo </t>
    </r>
    <r>
      <rPr>
        <b/>
        <sz val="8"/>
        <color rgb="FF00ADEF"/>
        <rFont val="Tahoma"/>
        <family val="2"/>
      </rPr>
      <t>[Kết quả]</t>
    </r>
  </si>
  <si>
    <r>
      <t>trần thị thu hương </t>
    </r>
    <r>
      <rPr>
        <b/>
        <sz val="8"/>
        <color rgb="FF00ADEF"/>
        <rFont val="Tahoma"/>
        <family val="2"/>
      </rPr>
      <t>[Kết quả]</t>
    </r>
  </si>
  <si>
    <r>
      <t>Phan Tường Vy </t>
    </r>
    <r>
      <rPr>
        <b/>
        <sz val="8"/>
        <color rgb="FF00ADEF"/>
        <rFont val="Tahoma"/>
        <family val="2"/>
      </rPr>
      <t>[Kết quả]</t>
    </r>
  </si>
  <si>
    <r>
      <t>Lê Trọng Tiến </t>
    </r>
    <r>
      <rPr>
        <b/>
        <sz val="8"/>
        <color rgb="FF00ADEF"/>
        <rFont val="Tahoma"/>
        <family val="2"/>
      </rPr>
      <t>[Kết quả]</t>
    </r>
  </si>
  <si>
    <r>
      <t>Nguyễn Nữ Khánh Huyền </t>
    </r>
    <r>
      <rPr>
        <b/>
        <sz val="8"/>
        <color rgb="FF00ADEF"/>
        <rFont val="Tahoma"/>
        <family val="2"/>
      </rPr>
      <t>[Kết quả]</t>
    </r>
  </si>
  <si>
    <r>
      <t>Đinh Thị Phương Uyên </t>
    </r>
    <r>
      <rPr>
        <b/>
        <sz val="8"/>
        <color rgb="FF00ADEF"/>
        <rFont val="Tahoma"/>
        <family val="2"/>
      </rPr>
      <t>[Kết quả]</t>
    </r>
  </si>
  <si>
    <r>
      <t>Phùng Thị Khánh Linh </t>
    </r>
    <r>
      <rPr>
        <b/>
        <sz val="8"/>
        <color rgb="FF00ADEF"/>
        <rFont val="Tahoma"/>
        <family val="2"/>
      </rPr>
      <t>[Kết quả]</t>
    </r>
  </si>
  <si>
    <r>
      <t>Trương Thùy Trang </t>
    </r>
    <r>
      <rPr>
        <b/>
        <sz val="8"/>
        <color rgb="FF00ADEF"/>
        <rFont val="Tahoma"/>
        <family val="2"/>
      </rPr>
      <t>[Kết quả]</t>
    </r>
  </si>
  <si>
    <r>
      <t>Nguyễn Thị Hoàng Diệu </t>
    </r>
    <r>
      <rPr>
        <b/>
        <sz val="8"/>
        <color rgb="FF00ADEF"/>
        <rFont val="Tahoma"/>
        <family val="2"/>
      </rPr>
      <t>[Kết quả]</t>
    </r>
  </si>
  <si>
    <r>
      <t>Trịnh Hà Nhật Quyên </t>
    </r>
    <r>
      <rPr>
        <b/>
        <sz val="8"/>
        <color rgb="FF00ADEF"/>
        <rFont val="Tahoma"/>
        <family val="2"/>
      </rPr>
      <t>[Kết quả]</t>
    </r>
  </si>
  <si>
    <r>
      <t>Trần Vũ Thanh Tài </t>
    </r>
    <r>
      <rPr>
        <b/>
        <sz val="8"/>
        <color rgb="FF00ADEF"/>
        <rFont val="Tahoma"/>
        <family val="2"/>
      </rPr>
      <t>[Kết quả]</t>
    </r>
  </si>
  <si>
    <r>
      <t>Đinh Thị Linh </t>
    </r>
    <r>
      <rPr>
        <b/>
        <sz val="8"/>
        <color rgb="FF00ADEF"/>
        <rFont val="Tahoma"/>
        <family val="2"/>
      </rPr>
      <t>[Kết quả]</t>
    </r>
  </si>
  <si>
    <r>
      <t>Nguyễn Thị Huyền Trúc </t>
    </r>
    <r>
      <rPr>
        <b/>
        <sz val="8"/>
        <color rgb="FF00ADEF"/>
        <rFont val="Tahoma"/>
        <family val="2"/>
      </rPr>
      <t>[Kết quả]</t>
    </r>
  </si>
  <si>
    <t>26 phút 17 giây</t>
  </si>
  <si>
    <r>
      <t>Hà Huy Thắng </t>
    </r>
    <r>
      <rPr>
        <b/>
        <sz val="8"/>
        <color rgb="FF00ADEF"/>
        <rFont val="Tahoma"/>
        <family val="2"/>
      </rPr>
      <t>[Kết quả]</t>
    </r>
  </si>
  <si>
    <r>
      <t>Nguyen Thi Huyen Trang </t>
    </r>
    <r>
      <rPr>
        <b/>
        <sz val="8"/>
        <color rgb="FF00ADEF"/>
        <rFont val="Tahoma"/>
        <family val="2"/>
      </rPr>
      <t>[Kết quả]</t>
    </r>
  </si>
  <si>
    <r>
      <t>Nguyen thi thu ha </t>
    </r>
    <r>
      <rPr>
        <b/>
        <sz val="8"/>
        <color rgb="FF00ADEF"/>
        <rFont val="Tahoma"/>
        <family val="2"/>
      </rPr>
      <t>[Kết quả]</t>
    </r>
  </si>
  <si>
    <r>
      <t>Nguyễn Đức Quang </t>
    </r>
    <r>
      <rPr>
        <b/>
        <sz val="8"/>
        <color rgb="FF00ADEF"/>
        <rFont val="Tahoma"/>
        <family val="2"/>
      </rPr>
      <t>[Kết quả]</t>
    </r>
  </si>
  <si>
    <r>
      <t>Trần Thị Thúy Hằng </t>
    </r>
    <r>
      <rPr>
        <b/>
        <sz val="8"/>
        <color rgb="FF00ADEF"/>
        <rFont val="Tahoma"/>
        <family val="2"/>
      </rPr>
      <t>[Kết quả]</t>
    </r>
  </si>
  <si>
    <r>
      <t>TrầnThị Thu Thảo </t>
    </r>
    <r>
      <rPr>
        <b/>
        <sz val="8"/>
        <color rgb="FF00ADEF"/>
        <rFont val="Tahoma"/>
        <family val="2"/>
      </rPr>
      <t>[Kết quả]</t>
    </r>
  </si>
  <si>
    <r>
      <t>Nguyễn Lương Mạnh </t>
    </r>
    <r>
      <rPr>
        <b/>
        <sz val="8"/>
        <color rgb="FF00ADEF"/>
        <rFont val="Tahoma"/>
        <family val="2"/>
      </rPr>
      <t>[Kết quả]</t>
    </r>
  </si>
  <si>
    <r>
      <t>Bùi Lê Minh Anh </t>
    </r>
    <r>
      <rPr>
        <b/>
        <sz val="8"/>
        <color rgb="FF00ADEF"/>
        <rFont val="Tahoma"/>
        <family val="2"/>
      </rPr>
      <t>[Kết quả]</t>
    </r>
  </si>
  <si>
    <r>
      <t>Đinh Thị Mỹ Quyên </t>
    </r>
    <r>
      <rPr>
        <b/>
        <sz val="8"/>
        <color rgb="FF00ADEF"/>
        <rFont val="Tahoma"/>
        <family val="2"/>
      </rPr>
      <t>[Kết quả]</t>
    </r>
  </si>
  <si>
    <r>
      <t>Đoàn Thị Mỹ </t>
    </r>
    <r>
      <rPr>
        <b/>
        <sz val="8"/>
        <color rgb="FF00ADEF"/>
        <rFont val="Tahoma"/>
        <family val="2"/>
      </rPr>
      <t>[Kết quả]</t>
    </r>
  </si>
  <si>
    <r>
      <t>Đoàn Thị Triệu </t>
    </r>
    <r>
      <rPr>
        <b/>
        <sz val="8"/>
        <color rgb="FF00ADEF"/>
        <rFont val="Tahoma"/>
        <family val="2"/>
      </rPr>
      <t>[Kết quả]</t>
    </r>
  </si>
  <si>
    <r>
      <t>Trần Thị Thu Hiền </t>
    </r>
    <r>
      <rPr>
        <b/>
        <sz val="8"/>
        <color rgb="FF00ADEF"/>
        <rFont val="Tahoma"/>
        <family val="2"/>
      </rPr>
      <t>[Kết quả]</t>
    </r>
  </si>
  <si>
    <r>
      <t>Ngô Thị Ngọc Vỹ </t>
    </r>
    <r>
      <rPr>
        <b/>
        <sz val="8"/>
        <color rgb="FF00ADEF"/>
        <rFont val="Tahoma"/>
        <family val="2"/>
      </rPr>
      <t>[Kết quả]</t>
    </r>
  </si>
  <si>
    <r>
      <t>Phan Như Bình </t>
    </r>
    <r>
      <rPr>
        <b/>
        <sz val="8"/>
        <color rgb="FF00ADEF"/>
        <rFont val="Tahoma"/>
        <family val="2"/>
      </rPr>
      <t>[Kết quả]</t>
    </r>
  </si>
  <si>
    <r>
      <t>Bùi Lê Ngọc Huyền </t>
    </r>
    <r>
      <rPr>
        <b/>
        <sz val="8"/>
        <color rgb="FF00ADEF"/>
        <rFont val="Tahoma"/>
        <family val="2"/>
      </rPr>
      <t>[Kết quả]</t>
    </r>
  </si>
  <si>
    <r>
      <t>Vũ Thị Oanh </t>
    </r>
    <r>
      <rPr>
        <b/>
        <sz val="8"/>
        <color rgb="FF00ADEF"/>
        <rFont val="Tahoma"/>
        <family val="2"/>
      </rPr>
      <t>[Kết quả]</t>
    </r>
  </si>
  <si>
    <r>
      <t>Tưởng Minh Tâm </t>
    </r>
    <r>
      <rPr>
        <b/>
        <sz val="8"/>
        <color rgb="FF00ADEF"/>
        <rFont val="Tahoma"/>
        <family val="2"/>
      </rPr>
      <t>[Kết quả]</t>
    </r>
  </si>
  <si>
    <r>
      <t>Nguyen Thi Xuan Hoai </t>
    </r>
    <r>
      <rPr>
        <b/>
        <sz val="8"/>
        <color rgb="FF00ADEF"/>
        <rFont val="Tahoma"/>
        <family val="2"/>
      </rPr>
      <t>[Kết quả]</t>
    </r>
  </si>
  <si>
    <r>
      <t>Nguyễn Thị Bích Thạch </t>
    </r>
    <r>
      <rPr>
        <b/>
        <sz val="8"/>
        <color rgb="FF00ADEF"/>
        <rFont val="Tahoma"/>
        <family val="2"/>
      </rPr>
      <t>[Kết quả]</t>
    </r>
  </si>
  <si>
    <r>
      <t>Đỗ Thị Tuyết </t>
    </r>
    <r>
      <rPr>
        <b/>
        <sz val="8"/>
        <color rgb="FF00ADEF"/>
        <rFont val="Tahoma"/>
        <family val="2"/>
      </rPr>
      <t>[Kết quả]</t>
    </r>
  </si>
  <si>
    <r>
      <t>Trần Hà Thảo Trúc </t>
    </r>
    <r>
      <rPr>
        <b/>
        <sz val="8"/>
        <color rgb="FF00ADEF"/>
        <rFont val="Tahoma"/>
        <family val="2"/>
      </rPr>
      <t>[Kết quả]</t>
    </r>
  </si>
  <si>
    <r>
      <t>Trương Nguyễn Hàn Lam </t>
    </r>
    <r>
      <rPr>
        <b/>
        <sz val="8"/>
        <color rgb="FF00ADEF"/>
        <rFont val="Tahoma"/>
        <family val="2"/>
      </rPr>
      <t>[Kết quả]</t>
    </r>
  </si>
  <si>
    <r>
      <t>Lê Thị Lệ Hằng </t>
    </r>
    <r>
      <rPr>
        <b/>
        <sz val="8"/>
        <color rgb="FF00ADEF"/>
        <rFont val="Tahoma"/>
        <family val="2"/>
      </rPr>
      <t>[Kết quả]</t>
    </r>
  </si>
  <si>
    <r>
      <t>lê thị chinh </t>
    </r>
    <r>
      <rPr>
        <b/>
        <sz val="8"/>
        <color rgb="FF00ADEF"/>
        <rFont val="Tahoma"/>
        <family val="2"/>
      </rPr>
      <t>[Kết quả]</t>
    </r>
  </si>
  <si>
    <r>
      <t>Trần Thúy Uyên </t>
    </r>
    <r>
      <rPr>
        <b/>
        <sz val="8"/>
        <color rgb="FF00ADEF"/>
        <rFont val="Tahoma"/>
        <family val="2"/>
      </rPr>
      <t>[Kết quả]</t>
    </r>
  </si>
  <si>
    <r>
      <t>Lê Thị Mỹ Hòa </t>
    </r>
    <r>
      <rPr>
        <b/>
        <sz val="8"/>
        <color rgb="FF00ADEF"/>
        <rFont val="Tahoma"/>
        <family val="2"/>
      </rPr>
      <t>[Kết quả]</t>
    </r>
  </si>
  <si>
    <r>
      <t>Nguyễn Thành Lực </t>
    </r>
    <r>
      <rPr>
        <b/>
        <sz val="8"/>
        <color rgb="FF00ADEF"/>
        <rFont val="Tahoma"/>
        <family val="2"/>
      </rPr>
      <t>[Kết quả]</t>
    </r>
  </si>
  <si>
    <r>
      <t>Phan Nguyễn Huy Hoàng </t>
    </r>
    <r>
      <rPr>
        <b/>
        <sz val="8"/>
        <color rgb="FF00ADEF"/>
        <rFont val="Tahoma"/>
        <family val="2"/>
      </rPr>
      <t>[Kết quả]</t>
    </r>
  </si>
  <si>
    <r>
      <t>Lê Xuân Long </t>
    </r>
    <r>
      <rPr>
        <b/>
        <sz val="8"/>
        <color rgb="FF00ADEF"/>
        <rFont val="Tahoma"/>
        <family val="2"/>
      </rPr>
      <t>[Kết quả]</t>
    </r>
  </si>
  <si>
    <r>
      <t>Mai Thị Vân Anh </t>
    </r>
    <r>
      <rPr>
        <b/>
        <sz val="8"/>
        <color rgb="FF00ADEF"/>
        <rFont val="Tahoma"/>
        <family val="2"/>
      </rPr>
      <t>[Kết quả]</t>
    </r>
  </si>
  <si>
    <r>
      <t>Lê Hải Bắc </t>
    </r>
    <r>
      <rPr>
        <b/>
        <sz val="8"/>
        <color rgb="FF00ADEF"/>
        <rFont val="Tahoma"/>
        <family val="2"/>
      </rPr>
      <t>[Kết quả]</t>
    </r>
  </si>
  <si>
    <r>
      <t>vu thu phuong </t>
    </r>
    <r>
      <rPr>
        <b/>
        <sz val="8"/>
        <color rgb="FF00ADEF"/>
        <rFont val="Tahoma"/>
        <family val="2"/>
      </rPr>
      <t>[Kết quả]</t>
    </r>
  </si>
  <si>
    <r>
      <t>Nguyễn Lê Hải Yến </t>
    </r>
    <r>
      <rPr>
        <b/>
        <sz val="8"/>
        <color rgb="FF00ADEF"/>
        <rFont val="Tahoma"/>
        <family val="2"/>
      </rPr>
      <t>[Kết quả]</t>
    </r>
  </si>
  <si>
    <r>
      <t>bùi yến nhi </t>
    </r>
    <r>
      <rPr>
        <b/>
        <sz val="8"/>
        <color rgb="FF00ADEF"/>
        <rFont val="Tahoma"/>
        <family val="2"/>
      </rPr>
      <t>[Kết quả]</t>
    </r>
  </si>
  <si>
    <r>
      <t>Le Thu Hong </t>
    </r>
    <r>
      <rPr>
        <b/>
        <sz val="8"/>
        <color rgb="FF00ADEF"/>
        <rFont val="Tahoma"/>
        <family val="2"/>
      </rPr>
      <t>[Kết quả]</t>
    </r>
  </si>
  <si>
    <r>
      <t>Trần Thị Thanh Xuân </t>
    </r>
    <r>
      <rPr>
        <b/>
        <sz val="8"/>
        <color rgb="FF00ADEF"/>
        <rFont val="Tahoma"/>
        <family val="2"/>
      </rPr>
      <t>[Kết quả]</t>
    </r>
  </si>
  <si>
    <r>
      <t>Hoàng Thị Hương Quế </t>
    </r>
    <r>
      <rPr>
        <b/>
        <sz val="8"/>
        <color rgb="FF00ADEF"/>
        <rFont val="Tahoma"/>
        <family val="2"/>
      </rPr>
      <t>[Kết quả]</t>
    </r>
  </si>
  <si>
    <r>
      <t>Nguyễn Phương Thảo Vy </t>
    </r>
    <r>
      <rPr>
        <b/>
        <sz val="8"/>
        <color rgb="FF00ADEF"/>
        <rFont val="Tahoma"/>
        <family val="2"/>
      </rPr>
      <t>[Kết quả]</t>
    </r>
  </si>
  <si>
    <r>
      <t>Nguyễn Huy Thông </t>
    </r>
    <r>
      <rPr>
        <b/>
        <sz val="8"/>
        <color rgb="FF00ADEF"/>
        <rFont val="Tahoma"/>
        <family val="2"/>
      </rPr>
      <t>[Kết quả]</t>
    </r>
  </si>
  <si>
    <r>
      <t>NGUYỄN THỊ HIỀN </t>
    </r>
    <r>
      <rPr>
        <b/>
        <sz val="8"/>
        <color rgb="FF00ADEF"/>
        <rFont val="Tahoma"/>
        <family val="2"/>
      </rPr>
      <t>[Kết quả]</t>
    </r>
  </si>
  <si>
    <r>
      <t>long thi may </t>
    </r>
    <r>
      <rPr>
        <b/>
        <sz val="8"/>
        <color rgb="FF00ADEF"/>
        <rFont val="Tahoma"/>
        <family val="2"/>
      </rPr>
      <t>[Kết quả]</t>
    </r>
  </si>
  <si>
    <r>
      <t>Trần Nữ Mỹ Linh </t>
    </r>
    <r>
      <rPr>
        <b/>
        <sz val="8"/>
        <color rgb="FF00ADEF"/>
        <rFont val="Tahoma"/>
        <family val="2"/>
      </rPr>
      <t>[Kết quả]</t>
    </r>
  </si>
  <si>
    <r>
      <t>Trần Thị Vững </t>
    </r>
    <r>
      <rPr>
        <b/>
        <sz val="8"/>
        <color rgb="FF00ADEF"/>
        <rFont val="Tahoma"/>
        <family val="2"/>
      </rPr>
      <t>[Kết quả]</t>
    </r>
  </si>
  <si>
    <r>
      <t>Nguyễn Mậu Hiếu </t>
    </r>
    <r>
      <rPr>
        <b/>
        <sz val="8"/>
        <color rgb="FF00ADEF"/>
        <rFont val="Tahoma"/>
        <family val="2"/>
      </rPr>
      <t>[Kết quả]</t>
    </r>
  </si>
  <si>
    <r>
      <t>Nguyễn Thị Thu Huế </t>
    </r>
    <r>
      <rPr>
        <b/>
        <sz val="8"/>
        <color rgb="FF00ADEF"/>
        <rFont val="Tahoma"/>
        <family val="2"/>
      </rPr>
      <t>[Kết quả]</t>
    </r>
  </si>
  <si>
    <r>
      <t>Trương Thị Minh Thu </t>
    </r>
    <r>
      <rPr>
        <b/>
        <sz val="8"/>
        <color rgb="FF00ADEF"/>
        <rFont val="Tahoma"/>
        <family val="2"/>
      </rPr>
      <t>[Kết quả]</t>
    </r>
  </si>
  <si>
    <r>
      <t>Nguyễn Thị Vân </t>
    </r>
    <r>
      <rPr>
        <b/>
        <sz val="8"/>
        <color rgb="FF00ADEF"/>
        <rFont val="Tahoma"/>
        <family val="2"/>
      </rPr>
      <t>[Kết quả]</t>
    </r>
  </si>
  <si>
    <r>
      <t>Phạm Thị Hoa Niên </t>
    </r>
    <r>
      <rPr>
        <b/>
        <sz val="8"/>
        <color rgb="FF00ADEF"/>
        <rFont val="Tahoma"/>
        <family val="2"/>
      </rPr>
      <t>[Kết quả]</t>
    </r>
  </si>
  <si>
    <r>
      <t>Nguyễn Gia Quý </t>
    </r>
    <r>
      <rPr>
        <b/>
        <sz val="8"/>
        <color rgb="FF00ADEF"/>
        <rFont val="Tahoma"/>
        <family val="2"/>
      </rPr>
      <t>[Kết quả]</t>
    </r>
  </si>
  <si>
    <r>
      <t>Nguyễn Thị Thảo Vi </t>
    </r>
    <r>
      <rPr>
        <b/>
        <sz val="8"/>
        <color rgb="FF00ADEF"/>
        <rFont val="Tahoma"/>
        <family val="2"/>
      </rPr>
      <t>[Kết quả]</t>
    </r>
  </si>
  <si>
    <r>
      <t>Phạm Thị Phương Nam </t>
    </r>
    <r>
      <rPr>
        <b/>
        <sz val="8"/>
        <color rgb="FF00ADEF"/>
        <rFont val="Tahoma"/>
        <family val="2"/>
      </rPr>
      <t>[Kết quả]</t>
    </r>
  </si>
  <si>
    <r>
      <t>Lê Thị Thùy Nhi </t>
    </r>
    <r>
      <rPr>
        <b/>
        <sz val="8"/>
        <color rgb="FF00ADEF"/>
        <rFont val="Tahoma"/>
        <family val="2"/>
      </rPr>
      <t>[Kết quả]</t>
    </r>
  </si>
  <si>
    <r>
      <t>Lê Thị Thu Kiều </t>
    </r>
    <r>
      <rPr>
        <b/>
        <sz val="8"/>
        <color rgb="FF00ADEF"/>
        <rFont val="Tahoma"/>
        <family val="2"/>
      </rPr>
      <t>[Kết quả]</t>
    </r>
  </si>
  <si>
    <r>
      <t>Nguyễn Khánh Thoại </t>
    </r>
    <r>
      <rPr>
        <b/>
        <sz val="8"/>
        <color rgb="FF00ADEF"/>
        <rFont val="Tahoma"/>
        <family val="2"/>
      </rPr>
      <t>[Kết quả]</t>
    </r>
  </si>
  <si>
    <r>
      <t>Trần Mỹ Linh </t>
    </r>
    <r>
      <rPr>
        <b/>
        <sz val="8"/>
        <color rgb="FF00ADEF"/>
        <rFont val="Tahoma"/>
        <family val="2"/>
      </rPr>
      <t>[Kết quả]</t>
    </r>
  </si>
  <si>
    <r>
      <t>Phan Thị Thu Hiền </t>
    </r>
    <r>
      <rPr>
        <b/>
        <sz val="8"/>
        <color rgb="FF00ADEF"/>
        <rFont val="Tahoma"/>
        <family val="2"/>
      </rPr>
      <t>[Kết quả]</t>
    </r>
  </si>
  <si>
    <r>
      <t>Bui Thi Oanh </t>
    </r>
    <r>
      <rPr>
        <b/>
        <sz val="8"/>
        <color rgb="FF00ADEF"/>
        <rFont val="Tahoma"/>
        <family val="2"/>
      </rPr>
      <t>[Kết quả]</t>
    </r>
  </si>
  <si>
    <r>
      <t>Hồ Thị Nguyệt Quế </t>
    </r>
    <r>
      <rPr>
        <b/>
        <sz val="8"/>
        <color rgb="FF00ADEF"/>
        <rFont val="Tahoma"/>
        <family val="2"/>
      </rPr>
      <t>[Kết quả]</t>
    </r>
  </si>
  <si>
    <r>
      <t>Vũ Văn Huỳnh </t>
    </r>
    <r>
      <rPr>
        <b/>
        <sz val="8"/>
        <color rgb="FF00ADEF"/>
        <rFont val="Tahoma"/>
        <family val="2"/>
      </rPr>
      <t>[Kết quả]</t>
    </r>
  </si>
  <si>
    <r>
      <t>Trịnh Trần Lâm Anh </t>
    </r>
    <r>
      <rPr>
        <b/>
        <sz val="8"/>
        <color rgb="FF00ADEF"/>
        <rFont val="Tahoma"/>
        <family val="2"/>
      </rPr>
      <t>[Kết quả]</t>
    </r>
  </si>
  <si>
    <r>
      <t>Phan Thanh Đông </t>
    </r>
    <r>
      <rPr>
        <b/>
        <sz val="8"/>
        <color rgb="FF00ADEF"/>
        <rFont val="Tahoma"/>
        <family val="2"/>
      </rPr>
      <t>[Kết quả]</t>
    </r>
  </si>
  <si>
    <r>
      <t>Tăng Thị Cẩm Tú </t>
    </r>
    <r>
      <rPr>
        <b/>
        <sz val="8"/>
        <color rgb="FF00ADEF"/>
        <rFont val="Tahoma"/>
        <family val="2"/>
      </rPr>
      <t>[Kết quả]</t>
    </r>
  </si>
  <si>
    <r>
      <t>Nguyễn Thị Cam </t>
    </r>
    <r>
      <rPr>
        <b/>
        <sz val="8"/>
        <color rgb="FF00ADEF"/>
        <rFont val="Tahoma"/>
        <family val="2"/>
      </rPr>
      <t>[Kết quả]</t>
    </r>
  </si>
  <si>
    <r>
      <t>Lê Thị Kim Quanh </t>
    </r>
    <r>
      <rPr>
        <b/>
        <sz val="8"/>
        <color rgb="FF00ADEF"/>
        <rFont val="Tahoma"/>
        <family val="2"/>
      </rPr>
      <t>[Kết quả]</t>
    </r>
  </si>
  <si>
    <r>
      <t>Đặng Thanh Ngân </t>
    </r>
    <r>
      <rPr>
        <b/>
        <sz val="8"/>
        <color rgb="FF00ADEF"/>
        <rFont val="Tahoma"/>
        <family val="2"/>
      </rPr>
      <t>[Kết quả]</t>
    </r>
  </si>
  <si>
    <r>
      <t>Nguyễn Xuân Trường </t>
    </r>
    <r>
      <rPr>
        <b/>
        <sz val="8"/>
        <color rgb="FF00ADEF"/>
        <rFont val="Tahoma"/>
        <family val="2"/>
      </rPr>
      <t>[Kết quả]</t>
    </r>
  </si>
  <si>
    <r>
      <t>Nguyễn Thị Phương Tuyến </t>
    </r>
    <r>
      <rPr>
        <b/>
        <sz val="8"/>
        <color rgb="FF00ADEF"/>
        <rFont val="Tahoma"/>
        <family val="2"/>
      </rPr>
      <t>[Kết quả]</t>
    </r>
  </si>
  <si>
    <r>
      <t>Trần Văn Cao </t>
    </r>
    <r>
      <rPr>
        <b/>
        <sz val="8"/>
        <color rgb="FF00ADEF"/>
        <rFont val="Tahoma"/>
        <family val="2"/>
      </rPr>
      <t>[Kết quả]</t>
    </r>
  </si>
  <si>
    <r>
      <t>Nguyễn Văn Long </t>
    </r>
    <r>
      <rPr>
        <b/>
        <sz val="8"/>
        <color rgb="FF00ADEF"/>
        <rFont val="Tahoma"/>
        <family val="2"/>
      </rPr>
      <t>[Kết quả]</t>
    </r>
  </si>
  <si>
    <r>
      <t>Lê Thiện Nhân </t>
    </r>
    <r>
      <rPr>
        <b/>
        <sz val="8"/>
        <color rgb="FF00ADEF"/>
        <rFont val="Tahoma"/>
        <family val="2"/>
      </rPr>
      <t>[Kết quả]</t>
    </r>
  </si>
  <si>
    <r>
      <t>Trần Thị Lan </t>
    </r>
    <r>
      <rPr>
        <b/>
        <sz val="8"/>
        <color rgb="FF00ADEF"/>
        <rFont val="Tahoma"/>
        <family val="2"/>
      </rPr>
      <t>[Kết quả]</t>
    </r>
  </si>
  <si>
    <r>
      <t>Phạm Thị Thanh Tâm </t>
    </r>
    <r>
      <rPr>
        <b/>
        <sz val="8"/>
        <color rgb="FF00ADEF"/>
        <rFont val="Tahoma"/>
        <family val="2"/>
      </rPr>
      <t>[Kết quả]</t>
    </r>
  </si>
  <si>
    <r>
      <t>Nguyễn Hồng Phương </t>
    </r>
    <r>
      <rPr>
        <b/>
        <sz val="8"/>
        <color rgb="FF00ADEF"/>
        <rFont val="Tahoma"/>
        <family val="2"/>
      </rPr>
      <t>[Kết quả]</t>
    </r>
  </si>
  <si>
    <r>
      <t>NGUYỄN THỊ THU HUYỀN </t>
    </r>
    <r>
      <rPr>
        <b/>
        <sz val="8"/>
        <color rgb="FF00ADEF"/>
        <rFont val="Tahoma"/>
        <family val="2"/>
      </rPr>
      <t>[Kết quả]</t>
    </r>
  </si>
  <si>
    <r>
      <t>Thái Trọng Tấn </t>
    </r>
    <r>
      <rPr>
        <b/>
        <sz val="8"/>
        <color rgb="FF00ADEF"/>
        <rFont val="Tahoma"/>
        <family val="2"/>
      </rPr>
      <t>[Kết quả]</t>
    </r>
  </si>
  <si>
    <r>
      <t>Trần Thị Ngọc Ánh </t>
    </r>
    <r>
      <rPr>
        <b/>
        <sz val="8"/>
        <color rgb="FF00ADEF"/>
        <rFont val="Tahoma"/>
        <family val="2"/>
      </rPr>
      <t>[Kết quả]</t>
    </r>
  </si>
  <si>
    <t>21 phút 39 giây</t>
  </si>
  <si>
    <r>
      <t>Trần Hoàng Hải Yến </t>
    </r>
    <r>
      <rPr>
        <b/>
        <sz val="8"/>
        <color rgb="FF00ADEF"/>
        <rFont val="Tahoma"/>
        <family val="2"/>
      </rPr>
      <t>[Kết quả]</t>
    </r>
  </si>
  <si>
    <r>
      <t>Nguyễn Văn Toàn </t>
    </r>
    <r>
      <rPr>
        <b/>
        <sz val="8"/>
        <color rgb="FF00ADEF"/>
        <rFont val="Tahoma"/>
        <family val="2"/>
      </rPr>
      <t>[Kết quả]</t>
    </r>
  </si>
  <si>
    <r>
      <t>Huỳnh Thị Thảo Nguyên </t>
    </r>
    <r>
      <rPr>
        <b/>
        <sz val="8"/>
        <color rgb="FF00ADEF"/>
        <rFont val="Tahoma"/>
        <family val="2"/>
      </rPr>
      <t>[Kết quả]</t>
    </r>
  </si>
  <si>
    <r>
      <t>Lê Thị Cẩm Nhung </t>
    </r>
    <r>
      <rPr>
        <b/>
        <sz val="8"/>
        <color rgb="FF00ADEF"/>
        <rFont val="Tahoma"/>
        <family val="2"/>
      </rPr>
      <t>[Kết quả]</t>
    </r>
  </si>
  <si>
    <r>
      <t>Phạm Thị Thư </t>
    </r>
    <r>
      <rPr>
        <b/>
        <sz val="8"/>
        <color rgb="FF00ADEF"/>
        <rFont val="Tahoma"/>
        <family val="2"/>
      </rPr>
      <t>[Kết quả]</t>
    </r>
  </si>
  <si>
    <r>
      <t>Lê Văn Huy </t>
    </r>
    <r>
      <rPr>
        <b/>
        <sz val="8"/>
        <color rgb="FF00ADEF"/>
        <rFont val="Tahoma"/>
        <family val="2"/>
      </rPr>
      <t>[Kết quả]</t>
    </r>
  </si>
  <si>
    <r>
      <t>HA THI THU HUYEN </t>
    </r>
    <r>
      <rPr>
        <b/>
        <sz val="8"/>
        <color rgb="FF00ADEF"/>
        <rFont val="Tahoma"/>
        <family val="2"/>
      </rPr>
      <t>[Kết quả]</t>
    </r>
  </si>
  <si>
    <t>18 phút 43 giây</t>
  </si>
  <si>
    <r>
      <t>nguyễn thị tường vi </t>
    </r>
    <r>
      <rPr>
        <b/>
        <sz val="8"/>
        <color rgb="FF00ADEF"/>
        <rFont val="Tahoma"/>
        <family val="2"/>
      </rPr>
      <t>[Kết quả]</t>
    </r>
  </si>
  <si>
    <r>
      <t>Nguyễn Vũ Đức Long </t>
    </r>
    <r>
      <rPr>
        <b/>
        <sz val="8"/>
        <color rgb="FF00ADEF"/>
        <rFont val="Tahoma"/>
        <family val="2"/>
      </rPr>
      <t>[Kết quả]</t>
    </r>
  </si>
  <si>
    <r>
      <t>Vũ Nguyễn Thanh Tuấn </t>
    </r>
    <r>
      <rPr>
        <b/>
        <sz val="8"/>
        <color rgb="FF00ADEF"/>
        <rFont val="Tahoma"/>
        <family val="2"/>
      </rPr>
      <t>[Kết quả]</t>
    </r>
  </si>
  <si>
    <r>
      <t>Trần Thị Như Thuỷ </t>
    </r>
    <r>
      <rPr>
        <b/>
        <sz val="8"/>
        <color rgb="FF00ADEF"/>
        <rFont val="Tahoma"/>
        <family val="2"/>
      </rPr>
      <t>[Kết quả]</t>
    </r>
  </si>
  <si>
    <r>
      <t>Lý Chí Hướng </t>
    </r>
    <r>
      <rPr>
        <b/>
        <sz val="8"/>
        <color rgb="FF00ADEF"/>
        <rFont val="Tahoma"/>
        <family val="2"/>
      </rPr>
      <t>[Kết quả]</t>
    </r>
  </si>
  <si>
    <r>
      <t>Nguyễn Văn long </t>
    </r>
    <r>
      <rPr>
        <b/>
        <sz val="8"/>
        <color rgb="FF00ADEF"/>
        <rFont val="Tahoma"/>
        <family val="2"/>
      </rPr>
      <t>[Kết quả]</t>
    </r>
  </si>
  <si>
    <r>
      <t>Doãn Văn Trường </t>
    </r>
    <r>
      <rPr>
        <b/>
        <sz val="8"/>
        <color rgb="FF00ADEF"/>
        <rFont val="Tahoma"/>
        <family val="2"/>
      </rPr>
      <t>[Kết quả]</t>
    </r>
  </si>
  <si>
    <r>
      <t>Nguyễn Ngọc Hải Hưng </t>
    </r>
    <r>
      <rPr>
        <b/>
        <sz val="8"/>
        <color rgb="FF00ADEF"/>
        <rFont val="Tahoma"/>
        <family val="2"/>
      </rPr>
      <t>[Kết quả]</t>
    </r>
  </si>
  <si>
    <r>
      <t>đặng nguyễn hải hà </t>
    </r>
    <r>
      <rPr>
        <b/>
        <sz val="8"/>
        <color rgb="FF00ADEF"/>
        <rFont val="Tahoma"/>
        <family val="2"/>
      </rPr>
      <t>[Kết quả]</t>
    </r>
  </si>
  <si>
    <r>
      <t>Bùi Văn Hiếu </t>
    </r>
    <r>
      <rPr>
        <b/>
        <sz val="8"/>
        <color rgb="FF00ADEF"/>
        <rFont val="Tahoma"/>
        <family val="2"/>
      </rPr>
      <t>[Kết quả]</t>
    </r>
  </si>
  <si>
    <r>
      <t>Trần Bình Nhân </t>
    </r>
    <r>
      <rPr>
        <b/>
        <sz val="8"/>
        <color rgb="FF00ADEF"/>
        <rFont val="Tahoma"/>
        <family val="2"/>
      </rPr>
      <t>[Kết quả]</t>
    </r>
  </si>
  <si>
    <r>
      <t>Phạm Thị Quỳnh Hươmg </t>
    </r>
    <r>
      <rPr>
        <b/>
        <sz val="8"/>
        <color rgb="FF00ADEF"/>
        <rFont val="Tahoma"/>
        <family val="2"/>
      </rPr>
      <t>[Kết quả]</t>
    </r>
  </si>
  <si>
    <r>
      <t>Nguyễn Văn Toán </t>
    </r>
    <r>
      <rPr>
        <b/>
        <sz val="8"/>
        <color rgb="FF00ADEF"/>
        <rFont val="Tahoma"/>
        <family val="2"/>
      </rPr>
      <t>[Kết quả]</t>
    </r>
  </si>
  <si>
    <r>
      <t>Hồ Diệu Thiện </t>
    </r>
    <r>
      <rPr>
        <b/>
        <sz val="8"/>
        <color rgb="FF00ADEF"/>
        <rFont val="Tahoma"/>
        <family val="2"/>
      </rPr>
      <t>[Kết quả]</t>
    </r>
  </si>
  <si>
    <r>
      <t>Phạm Thị Duy Thư </t>
    </r>
    <r>
      <rPr>
        <b/>
        <sz val="8"/>
        <color rgb="FF00ADEF"/>
        <rFont val="Tahoma"/>
        <family val="2"/>
      </rPr>
      <t>[Kết quả]</t>
    </r>
  </si>
  <si>
    <r>
      <t>NGUYEN THI THU ON </t>
    </r>
    <r>
      <rPr>
        <b/>
        <sz val="8"/>
        <color rgb="FF00ADEF"/>
        <rFont val="Tahoma"/>
        <family val="2"/>
      </rPr>
      <t>[Kết quả]</t>
    </r>
  </si>
  <si>
    <r>
      <t>Hồ Thị Minh Tâm </t>
    </r>
    <r>
      <rPr>
        <b/>
        <sz val="8"/>
        <color rgb="FF00ADEF"/>
        <rFont val="Tahoma"/>
        <family val="2"/>
      </rPr>
      <t>[Kết quả]</t>
    </r>
  </si>
  <si>
    <r>
      <t>Lê Kim Đức </t>
    </r>
    <r>
      <rPr>
        <b/>
        <sz val="8"/>
        <color rgb="FF00ADEF"/>
        <rFont val="Tahoma"/>
        <family val="2"/>
      </rPr>
      <t>[Kết quả]</t>
    </r>
  </si>
  <si>
    <r>
      <t>nguyễn thị ngọc hải </t>
    </r>
    <r>
      <rPr>
        <b/>
        <sz val="8"/>
        <color rgb="FF00ADEF"/>
        <rFont val="Tahoma"/>
        <family val="2"/>
      </rPr>
      <t>[Kết quả]</t>
    </r>
  </si>
  <si>
    <r>
      <t>Vũ thị Ngân </t>
    </r>
    <r>
      <rPr>
        <b/>
        <sz val="8"/>
        <color rgb="FF00ADEF"/>
        <rFont val="Tahoma"/>
        <family val="2"/>
      </rPr>
      <t>[Kết quả]</t>
    </r>
  </si>
  <si>
    <r>
      <t>Nguyễn Thị HUế </t>
    </r>
    <r>
      <rPr>
        <b/>
        <sz val="8"/>
        <color rgb="FF00ADEF"/>
        <rFont val="Tahoma"/>
        <family val="2"/>
      </rPr>
      <t>[Kết quả]</t>
    </r>
  </si>
  <si>
    <r>
      <t>Trân Thi Vân </t>
    </r>
    <r>
      <rPr>
        <b/>
        <sz val="8"/>
        <color rgb="FF00ADEF"/>
        <rFont val="Tahoma"/>
        <family val="2"/>
      </rPr>
      <t>[Kết quả]</t>
    </r>
  </si>
  <si>
    <r>
      <t>Đinh Thị Minh Tâm </t>
    </r>
    <r>
      <rPr>
        <b/>
        <sz val="8"/>
        <color rgb="FF00ADEF"/>
        <rFont val="Tahoma"/>
        <family val="2"/>
      </rPr>
      <t>[Kết quả]</t>
    </r>
  </si>
  <si>
    <r>
      <t>Nguyễn Đức Châu Giang </t>
    </r>
    <r>
      <rPr>
        <b/>
        <sz val="8"/>
        <color rgb="FF00ADEF"/>
        <rFont val="Tahoma"/>
        <family val="2"/>
      </rPr>
      <t>[Kết quả]</t>
    </r>
  </si>
  <si>
    <r>
      <t>Trương Hoàng My </t>
    </r>
    <r>
      <rPr>
        <b/>
        <sz val="8"/>
        <color rgb="FF00ADEF"/>
        <rFont val="Tahoma"/>
        <family val="2"/>
      </rPr>
      <t>[Kết quả]</t>
    </r>
  </si>
  <si>
    <r>
      <t>Trần Hoàng Lan </t>
    </r>
    <r>
      <rPr>
        <b/>
        <sz val="8"/>
        <color rgb="FF00ADEF"/>
        <rFont val="Tahoma"/>
        <family val="2"/>
      </rPr>
      <t>[Kết quả]</t>
    </r>
  </si>
  <si>
    <r>
      <t>Nguyễn Hà My </t>
    </r>
    <r>
      <rPr>
        <b/>
        <sz val="8"/>
        <color rgb="FF00ADEF"/>
        <rFont val="Tahoma"/>
        <family val="2"/>
      </rPr>
      <t>[Kết quả]</t>
    </r>
  </si>
  <si>
    <r>
      <t>Trần Thị Thảo Trang </t>
    </r>
    <r>
      <rPr>
        <b/>
        <sz val="8"/>
        <color rgb="FF00ADEF"/>
        <rFont val="Tahoma"/>
        <family val="2"/>
      </rPr>
      <t>[Kết quả]</t>
    </r>
  </si>
  <si>
    <r>
      <t>Lại Hồng Phong </t>
    </r>
    <r>
      <rPr>
        <b/>
        <sz val="8"/>
        <color rgb="FF00ADEF"/>
        <rFont val="Tahoma"/>
        <family val="2"/>
      </rPr>
      <t>[Kết quả]</t>
    </r>
  </si>
  <si>
    <r>
      <t>Nguyen Thi Thanh </t>
    </r>
    <r>
      <rPr>
        <b/>
        <sz val="8"/>
        <color rgb="FF00ADEF"/>
        <rFont val="Tahoma"/>
        <family val="2"/>
      </rPr>
      <t>[Kết quả]</t>
    </r>
  </si>
  <si>
    <r>
      <t>Lê Đức Thắng </t>
    </r>
    <r>
      <rPr>
        <b/>
        <sz val="8"/>
        <color rgb="FF00ADEF"/>
        <rFont val="Tahoma"/>
        <family val="2"/>
      </rPr>
      <t>[Kết quả]</t>
    </r>
  </si>
  <si>
    <r>
      <t>Ngô Thị Sao Mai </t>
    </r>
    <r>
      <rPr>
        <b/>
        <sz val="8"/>
        <color rgb="FF00ADEF"/>
        <rFont val="Tahoma"/>
        <family val="2"/>
      </rPr>
      <t>[Kết quả]</t>
    </r>
  </si>
  <si>
    <r>
      <t>Hoàng Thị Diễm Quỳnh </t>
    </r>
    <r>
      <rPr>
        <b/>
        <sz val="8"/>
        <color rgb="FF00ADEF"/>
        <rFont val="Tahoma"/>
        <family val="2"/>
      </rPr>
      <t>[Kết quả]</t>
    </r>
  </si>
  <si>
    <r>
      <t>Nguyễn Thị Minh Nhật </t>
    </r>
    <r>
      <rPr>
        <b/>
        <sz val="8"/>
        <color rgb="FF00ADEF"/>
        <rFont val="Tahoma"/>
        <family val="2"/>
      </rPr>
      <t>[Kết quả]</t>
    </r>
  </si>
  <si>
    <t>27 phút 15 giây</t>
  </si>
  <si>
    <r>
      <t>Trần Thị Hồng Xuyến </t>
    </r>
    <r>
      <rPr>
        <b/>
        <sz val="8"/>
        <color rgb="FF00ADEF"/>
        <rFont val="Tahoma"/>
        <family val="2"/>
      </rPr>
      <t>[Kết quả]</t>
    </r>
  </si>
  <si>
    <r>
      <t>Nguyễn Thị Cẩm Chi </t>
    </r>
    <r>
      <rPr>
        <b/>
        <sz val="8"/>
        <color rgb="FF00ADEF"/>
        <rFont val="Tahoma"/>
        <family val="2"/>
      </rPr>
      <t>[Kết quả]</t>
    </r>
  </si>
  <si>
    <r>
      <t>Phạm Thị Loan </t>
    </r>
    <r>
      <rPr>
        <b/>
        <sz val="8"/>
        <color rgb="FF00ADEF"/>
        <rFont val="Tahoma"/>
        <family val="2"/>
      </rPr>
      <t>[Kết quả]</t>
    </r>
  </si>
  <si>
    <r>
      <t>võ hương duyên </t>
    </r>
    <r>
      <rPr>
        <b/>
        <sz val="8"/>
        <color rgb="FF00ADEF"/>
        <rFont val="Tahoma"/>
        <family val="2"/>
      </rPr>
      <t>[Kết quả]</t>
    </r>
  </si>
  <si>
    <r>
      <t>Nguyễn Thị Thu Hoa </t>
    </r>
    <r>
      <rPr>
        <b/>
        <sz val="8"/>
        <color rgb="FF00ADEF"/>
        <rFont val="Tahoma"/>
        <family val="2"/>
      </rPr>
      <t>[Kết quả]</t>
    </r>
  </si>
  <si>
    <r>
      <t>Lê Thị Ngọc Huyền </t>
    </r>
    <r>
      <rPr>
        <b/>
        <sz val="8"/>
        <color rgb="FF00ADEF"/>
        <rFont val="Tahoma"/>
        <family val="2"/>
      </rPr>
      <t>[Kết quả]</t>
    </r>
  </si>
  <si>
    <r>
      <t>Trần Văn Tiền </t>
    </r>
    <r>
      <rPr>
        <b/>
        <sz val="8"/>
        <color rgb="FF00ADEF"/>
        <rFont val="Tahoma"/>
        <family val="2"/>
      </rPr>
      <t>[Kết quả]</t>
    </r>
  </si>
  <si>
    <r>
      <t>Trương Thị Thùy Trang </t>
    </r>
    <r>
      <rPr>
        <b/>
        <sz val="8"/>
        <color rgb="FF00ADEF"/>
        <rFont val="Tahoma"/>
        <family val="2"/>
      </rPr>
      <t>[Kết quả]</t>
    </r>
  </si>
  <si>
    <r>
      <t>Nguyen Phuong Thuy Mai </t>
    </r>
    <r>
      <rPr>
        <b/>
        <sz val="8"/>
        <color rgb="FF00ADEF"/>
        <rFont val="Tahoma"/>
        <family val="2"/>
      </rPr>
      <t>[Kết quả]</t>
    </r>
  </si>
  <si>
    <r>
      <t>Cao Minh Trực </t>
    </r>
    <r>
      <rPr>
        <b/>
        <sz val="8"/>
        <color rgb="FF00ADEF"/>
        <rFont val="Tahoma"/>
        <family val="2"/>
      </rPr>
      <t>[Kết quả]</t>
    </r>
  </si>
  <si>
    <t>25 phút 2 giây</t>
  </si>
  <si>
    <r>
      <t>Nguyễn Quốc Hùng </t>
    </r>
    <r>
      <rPr>
        <b/>
        <sz val="8"/>
        <color rgb="FF00ADEF"/>
        <rFont val="Tahoma"/>
        <family val="2"/>
      </rPr>
      <t>[Kết quả]</t>
    </r>
  </si>
  <si>
    <t>28 phút 10 giây</t>
  </si>
  <si>
    <r>
      <t>Lê Anh Phước </t>
    </r>
    <r>
      <rPr>
        <b/>
        <sz val="8"/>
        <color rgb="FF00ADEF"/>
        <rFont val="Tahoma"/>
        <family val="2"/>
      </rPr>
      <t>[Kết quả]</t>
    </r>
  </si>
  <si>
    <r>
      <t>Phùng Thị Minh Huyền </t>
    </r>
    <r>
      <rPr>
        <b/>
        <sz val="8"/>
        <color rgb="FF00ADEF"/>
        <rFont val="Tahoma"/>
        <family val="2"/>
      </rPr>
      <t>[Kết quả]</t>
    </r>
  </si>
  <si>
    <r>
      <t>Mai Nguyên Duy Phương </t>
    </r>
    <r>
      <rPr>
        <b/>
        <sz val="8"/>
        <color rgb="FF00ADEF"/>
        <rFont val="Tahoma"/>
        <family val="2"/>
      </rPr>
      <t>[Kết quả]</t>
    </r>
  </si>
  <si>
    <r>
      <t>Phạm Đức Thịnh </t>
    </r>
    <r>
      <rPr>
        <b/>
        <sz val="8"/>
        <color rgb="FF00ADEF"/>
        <rFont val="Tahoma"/>
        <family val="2"/>
      </rPr>
      <t>[Kết quả]</t>
    </r>
  </si>
  <si>
    <r>
      <t>Phạm Thị Lương Duyên </t>
    </r>
    <r>
      <rPr>
        <b/>
        <sz val="8"/>
        <color rgb="FF00ADEF"/>
        <rFont val="Tahoma"/>
        <family val="2"/>
      </rPr>
      <t>[Kết quả]</t>
    </r>
  </si>
  <si>
    <r>
      <t>Trương Minh Tâm </t>
    </r>
    <r>
      <rPr>
        <b/>
        <sz val="8"/>
        <color rgb="FF00ADEF"/>
        <rFont val="Tahoma"/>
        <family val="2"/>
      </rPr>
      <t>[Kết quả]</t>
    </r>
  </si>
  <si>
    <r>
      <t>Phan Văn Nhật </t>
    </r>
    <r>
      <rPr>
        <b/>
        <sz val="8"/>
        <color rgb="FF00ADEF"/>
        <rFont val="Tahoma"/>
        <family val="2"/>
      </rPr>
      <t>[Kết quả]</t>
    </r>
  </si>
  <si>
    <r>
      <t>Mai Ngọc Mỹ Anh </t>
    </r>
    <r>
      <rPr>
        <b/>
        <sz val="8"/>
        <color rgb="FF00ADEF"/>
        <rFont val="Tahoma"/>
        <family val="2"/>
      </rPr>
      <t>[Kết quả]</t>
    </r>
  </si>
  <si>
    <r>
      <t>Phạm Quang Linh </t>
    </r>
    <r>
      <rPr>
        <b/>
        <sz val="8"/>
        <color rgb="FF00ADEF"/>
        <rFont val="Tahoma"/>
        <family val="2"/>
      </rPr>
      <t>[Kết quả]</t>
    </r>
  </si>
  <si>
    <r>
      <t>Trần Thị Hạnh </t>
    </r>
    <r>
      <rPr>
        <b/>
        <sz val="8"/>
        <color rgb="FF00ADEF"/>
        <rFont val="Tahoma"/>
        <family val="2"/>
      </rPr>
      <t>[Kết quả]</t>
    </r>
  </si>
  <si>
    <r>
      <t>Phạm Ngọc Huy </t>
    </r>
    <r>
      <rPr>
        <b/>
        <sz val="8"/>
        <color rgb="FF00ADEF"/>
        <rFont val="Tahoma"/>
        <family val="2"/>
      </rPr>
      <t>[Kết quả]</t>
    </r>
  </si>
  <si>
    <r>
      <t>Lương Thùy Dương </t>
    </r>
    <r>
      <rPr>
        <b/>
        <sz val="8"/>
        <color rgb="FF00ADEF"/>
        <rFont val="Tahoma"/>
        <family val="2"/>
      </rPr>
      <t>[Kết quả]</t>
    </r>
  </si>
  <si>
    <r>
      <t>Nguyễn Thị Nụ </t>
    </r>
    <r>
      <rPr>
        <b/>
        <sz val="8"/>
        <color rgb="FF00ADEF"/>
        <rFont val="Tahoma"/>
        <family val="2"/>
      </rPr>
      <t>[Kết quả]</t>
    </r>
  </si>
  <si>
    <r>
      <t>Lê Thị Anh Vi </t>
    </r>
    <r>
      <rPr>
        <b/>
        <sz val="8"/>
        <color rgb="FF00ADEF"/>
        <rFont val="Tahoma"/>
        <family val="2"/>
      </rPr>
      <t>[Kết quả]</t>
    </r>
  </si>
  <si>
    <r>
      <t>Do thi thao vy </t>
    </r>
    <r>
      <rPr>
        <b/>
        <sz val="8"/>
        <color rgb="FF00ADEF"/>
        <rFont val="Tahoma"/>
        <family val="2"/>
      </rPr>
      <t>[Kết quả]</t>
    </r>
  </si>
  <si>
    <r>
      <t>nguyễn thị thủy </t>
    </r>
    <r>
      <rPr>
        <b/>
        <sz val="8"/>
        <color rgb="FF00ADEF"/>
        <rFont val="Tahoma"/>
        <family val="2"/>
      </rPr>
      <t>[Kết quả]</t>
    </r>
  </si>
  <si>
    <r>
      <t>Nguyễn Thị Thanh Vân </t>
    </r>
    <r>
      <rPr>
        <b/>
        <sz val="8"/>
        <color rgb="FF00ADEF"/>
        <rFont val="Tahoma"/>
        <family val="2"/>
      </rPr>
      <t>[Kết quả]</t>
    </r>
  </si>
  <si>
    <r>
      <t>Bùi Thị Hải Dương </t>
    </r>
    <r>
      <rPr>
        <b/>
        <sz val="8"/>
        <color rgb="FF00ADEF"/>
        <rFont val="Tahoma"/>
        <family val="2"/>
      </rPr>
      <t>[Kết quả]</t>
    </r>
  </si>
  <si>
    <r>
      <t>Vũ Thị Ngọc Trang </t>
    </r>
    <r>
      <rPr>
        <b/>
        <sz val="8"/>
        <color rgb="FF00ADEF"/>
        <rFont val="Tahoma"/>
        <family val="2"/>
      </rPr>
      <t>[Kết quả]</t>
    </r>
  </si>
  <si>
    <r>
      <t>Lê Thị Bích Phượng </t>
    </r>
    <r>
      <rPr>
        <b/>
        <sz val="8"/>
        <color rgb="FF00ADEF"/>
        <rFont val="Tahoma"/>
        <family val="2"/>
      </rPr>
      <t>[Kết quả]</t>
    </r>
  </si>
  <si>
    <r>
      <t>Trần Minh Thu </t>
    </r>
    <r>
      <rPr>
        <b/>
        <sz val="8"/>
        <color rgb="FF00ADEF"/>
        <rFont val="Tahoma"/>
        <family val="2"/>
      </rPr>
      <t>[Kết quả]</t>
    </r>
  </si>
  <si>
    <r>
      <t>Đỗ Thị Ngọc Phượng </t>
    </r>
    <r>
      <rPr>
        <b/>
        <sz val="8"/>
        <color rgb="FF00ADEF"/>
        <rFont val="Tahoma"/>
        <family val="2"/>
      </rPr>
      <t>[Kết quả]</t>
    </r>
  </si>
  <si>
    <r>
      <t>Nguyễn Thị Thùy Linh </t>
    </r>
    <r>
      <rPr>
        <b/>
        <sz val="8"/>
        <color rgb="FF00ADEF"/>
        <rFont val="Tahoma"/>
        <family val="2"/>
      </rPr>
      <t>[Kết quả]</t>
    </r>
  </si>
  <si>
    <r>
      <t>Vũ Trường Sơn </t>
    </r>
    <r>
      <rPr>
        <b/>
        <sz val="8"/>
        <color rgb="FF00ADEF"/>
        <rFont val="Tahoma"/>
        <family val="2"/>
      </rPr>
      <t>[Kết quả]</t>
    </r>
  </si>
  <si>
    <r>
      <t>Phạm Bích Khuê </t>
    </r>
    <r>
      <rPr>
        <b/>
        <sz val="8"/>
        <color rgb="FF00ADEF"/>
        <rFont val="Tahoma"/>
        <family val="2"/>
      </rPr>
      <t>[Kết quả]</t>
    </r>
  </si>
  <si>
    <r>
      <t>bui thi kim anh </t>
    </r>
    <r>
      <rPr>
        <b/>
        <sz val="8"/>
        <color rgb="FF00ADEF"/>
        <rFont val="Tahoma"/>
        <family val="2"/>
      </rPr>
      <t>[Kết quả]</t>
    </r>
  </si>
  <si>
    <r>
      <t>Nguyễn thị Ánh </t>
    </r>
    <r>
      <rPr>
        <b/>
        <sz val="8"/>
        <color rgb="FF00ADEF"/>
        <rFont val="Tahoma"/>
        <family val="2"/>
      </rPr>
      <t>[Kết quả]</t>
    </r>
  </si>
  <si>
    <r>
      <t>Đặng Thanh Lam </t>
    </r>
    <r>
      <rPr>
        <b/>
        <sz val="8"/>
        <color rgb="FF00ADEF"/>
        <rFont val="Tahoma"/>
        <family val="2"/>
      </rPr>
      <t>[Kết quả]</t>
    </r>
  </si>
  <si>
    <r>
      <t>Phạm Thị Thu Hiền </t>
    </r>
    <r>
      <rPr>
        <b/>
        <sz val="8"/>
        <color rgb="FF00ADEF"/>
        <rFont val="Tahoma"/>
        <family val="2"/>
      </rPr>
      <t>[Kết quả]</t>
    </r>
  </si>
  <si>
    <r>
      <t>Lâm Trọng Nghĩa </t>
    </r>
    <r>
      <rPr>
        <b/>
        <sz val="8"/>
        <color rgb="FF00ADEF"/>
        <rFont val="Tahoma"/>
        <family val="2"/>
      </rPr>
      <t>[Kết quả]</t>
    </r>
  </si>
  <si>
    <r>
      <t>Trương Quang Tú </t>
    </r>
    <r>
      <rPr>
        <b/>
        <sz val="8"/>
        <color rgb="FF00ADEF"/>
        <rFont val="Tahoma"/>
        <family val="2"/>
      </rPr>
      <t>[Kết quả]</t>
    </r>
  </si>
  <si>
    <r>
      <t>Lê Thị Thùy Linh </t>
    </r>
    <r>
      <rPr>
        <b/>
        <sz val="8"/>
        <color rgb="FF00ADEF"/>
        <rFont val="Tahoma"/>
        <family val="2"/>
      </rPr>
      <t>[Kết quả]</t>
    </r>
  </si>
  <si>
    <r>
      <t>Nguyễn Công Vương </t>
    </r>
    <r>
      <rPr>
        <b/>
        <sz val="8"/>
        <color rgb="FF00ADEF"/>
        <rFont val="Tahoma"/>
        <family val="2"/>
      </rPr>
      <t>[Kết quả]</t>
    </r>
  </si>
  <si>
    <r>
      <t>nguyễn thị thùy nhi </t>
    </r>
    <r>
      <rPr>
        <b/>
        <sz val="8"/>
        <color rgb="FF00ADEF"/>
        <rFont val="Tahoma"/>
        <family val="2"/>
      </rPr>
      <t>[Kết quả]</t>
    </r>
  </si>
  <si>
    <r>
      <t>Mai Thị Phương </t>
    </r>
    <r>
      <rPr>
        <b/>
        <sz val="8"/>
        <color rgb="FF00ADEF"/>
        <rFont val="Tahoma"/>
        <family val="2"/>
      </rPr>
      <t>[Kết quả]</t>
    </r>
  </si>
  <si>
    <r>
      <t>nguyễn thị chinh </t>
    </r>
    <r>
      <rPr>
        <b/>
        <sz val="8"/>
        <color rgb="FF00ADEF"/>
        <rFont val="Tahoma"/>
        <family val="2"/>
      </rPr>
      <t>[Kết quả]</t>
    </r>
  </si>
  <si>
    <r>
      <t>Hoàng Thị Quỳnh Như </t>
    </r>
    <r>
      <rPr>
        <b/>
        <sz val="8"/>
        <color rgb="FF00ADEF"/>
        <rFont val="Tahoma"/>
        <family val="2"/>
      </rPr>
      <t>[Kết quả]</t>
    </r>
  </si>
  <si>
    <r>
      <t>Lương Thiện Chí </t>
    </r>
    <r>
      <rPr>
        <b/>
        <sz val="8"/>
        <color rgb="FF00ADEF"/>
        <rFont val="Tahoma"/>
        <family val="2"/>
      </rPr>
      <t>[Kết quả]</t>
    </r>
  </si>
  <si>
    <r>
      <t>Ma Yến Nhi </t>
    </r>
    <r>
      <rPr>
        <b/>
        <sz val="8"/>
        <color rgb="FF00ADEF"/>
        <rFont val="Tahoma"/>
        <family val="2"/>
      </rPr>
      <t>[Kết quả]</t>
    </r>
  </si>
  <si>
    <r>
      <t>Nguyễn Thị Thương Thương</t>
    </r>
    <r>
      <rPr>
        <b/>
        <sz val="8"/>
        <color rgb="FF00ADEF"/>
        <rFont val="Tahoma"/>
        <family val="2"/>
      </rPr>
      <t>[Kết quả]</t>
    </r>
  </si>
  <si>
    <r>
      <t>Vi Thị Ngọc </t>
    </r>
    <r>
      <rPr>
        <b/>
        <sz val="8"/>
        <color rgb="FF00ADEF"/>
        <rFont val="Tahoma"/>
        <family val="2"/>
      </rPr>
      <t>[Kết quả]</t>
    </r>
  </si>
  <si>
    <r>
      <t>Tô Tuấn Anh </t>
    </r>
    <r>
      <rPr>
        <b/>
        <sz val="8"/>
        <color rgb="FF00ADEF"/>
        <rFont val="Tahoma"/>
        <family val="2"/>
      </rPr>
      <t>[Kết quả]</t>
    </r>
  </si>
  <si>
    <r>
      <t>Ngô Xuân Khánh </t>
    </r>
    <r>
      <rPr>
        <b/>
        <sz val="8"/>
        <color rgb="FF00ADEF"/>
        <rFont val="Tahoma"/>
        <family val="2"/>
      </rPr>
      <t>[Kết quả]</t>
    </r>
  </si>
  <si>
    <r>
      <t>Vũ Thị Như Quỳnh </t>
    </r>
    <r>
      <rPr>
        <b/>
        <sz val="8"/>
        <color rgb="FF00ADEF"/>
        <rFont val="Tahoma"/>
        <family val="2"/>
      </rPr>
      <t>[Kết quả]</t>
    </r>
  </si>
  <si>
    <r>
      <t>Trần Quốc Khánh Hòa </t>
    </r>
    <r>
      <rPr>
        <b/>
        <sz val="8"/>
        <color rgb="FF00ADEF"/>
        <rFont val="Tahoma"/>
        <family val="2"/>
      </rPr>
      <t>[Kết quả]</t>
    </r>
  </si>
  <si>
    <r>
      <t>Võ Thị Ngọc Huyền </t>
    </r>
    <r>
      <rPr>
        <b/>
        <sz val="8"/>
        <color rgb="FF00ADEF"/>
        <rFont val="Tahoma"/>
        <family val="2"/>
      </rPr>
      <t>[Kết quả]</t>
    </r>
  </si>
  <si>
    <t>18 phút 2 giây</t>
  </si>
  <si>
    <r>
      <t>ngô thanh tuyền </t>
    </r>
    <r>
      <rPr>
        <b/>
        <sz val="8"/>
        <color rgb="FF00ADEF"/>
        <rFont val="Tahoma"/>
        <family val="2"/>
      </rPr>
      <t>[Kết quả]</t>
    </r>
  </si>
  <si>
    <r>
      <t>Đỗ Thị Ngọc Linh </t>
    </r>
    <r>
      <rPr>
        <b/>
        <sz val="8"/>
        <color rgb="FF00ADEF"/>
        <rFont val="Tahoma"/>
        <family val="2"/>
      </rPr>
      <t>[Kết quả]</t>
    </r>
  </si>
  <si>
    <r>
      <t>Đặng Thị Thảo Nguyên </t>
    </r>
    <r>
      <rPr>
        <b/>
        <sz val="8"/>
        <color rgb="FF00ADEF"/>
        <rFont val="Tahoma"/>
        <family val="2"/>
      </rPr>
      <t>[Kết quả]</t>
    </r>
  </si>
  <si>
    <r>
      <t>Lê Cao Bảo Trân </t>
    </r>
    <r>
      <rPr>
        <b/>
        <sz val="8"/>
        <color rgb="FF00ADEF"/>
        <rFont val="Tahoma"/>
        <family val="2"/>
      </rPr>
      <t>[Kết quả]</t>
    </r>
  </si>
  <si>
    <r>
      <t>Trần Thị Quỳnh Như </t>
    </r>
    <r>
      <rPr>
        <b/>
        <sz val="8"/>
        <color rgb="FF00ADEF"/>
        <rFont val="Tahoma"/>
        <family val="2"/>
      </rPr>
      <t>[Kết quả]</t>
    </r>
  </si>
  <si>
    <t>21 phút 54 giây</t>
  </si>
  <si>
    <r>
      <t>Phan Lệ Như </t>
    </r>
    <r>
      <rPr>
        <b/>
        <sz val="8"/>
        <color rgb="FF00ADEF"/>
        <rFont val="Tahoma"/>
        <family val="2"/>
      </rPr>
      <t>[Kết quả]</t>
    </r>
  </si>
  <si>
    <r>
      <t>Nguyễn Quốc Thắng </t>
    </r>
    <r>
      <rPr>
        <b/>
        <sz val="8"/>
        <color rgb="FF00ADEF"/>
        <rFont val="Tahoma"/>
        <family val="2"/>
      </rPr>
      <t>[Kết quả]</t>
    </r>
  </si>
  <si>
    <r>
      <t>Trần Thùy Linh </t>
    </r>
    <r>
      <rPr>
        <b/>
        <sz val="8"/>
        <color rgb="FF00ADEF"/>
        <rFont val="Tahoma"/>
        <family val="2"/>
      </rPr>
      <t>[Kết quả]</t>
    </r>
  </si>
  <si>
    <r>
      <t>Nguyễn Nữ Diễm Quỳnh </t>
    </r>
    <r>
      <rPr>
        <b/>
        <sz val="8"/>
        <color rgb="FF00ADEF"/>
        <rFont val="Tahoma"/>
        <family val="2"/>
      </rPr>
      <t>[Kết quả]</t>
    </r>
  </si>
  <si>
    <r>
      <t>Nguyễn Thị Thủy </t>
    </r>
    <r>
      <rPr>
        <b/>
        <sz val="8"/>
        <color rgb="FF00ADEF"/>
        <rFont val="Tahoma"/>
        <family val="2"/>
      </rPr>
      <t>[Kết quả]</t>
    </r>
  </si>
  <si>
    <r>
      <t>Lê Như Phương </t>
    </r>
    <r>
      <rPr>
        <b/>
        <sz val="8"/>
        <color rgb="FF00ADEF"/>
        <rFont val="Tahoma"/>
        <family val="2"/>
      </rPr>
      <t>[Kết quả]</t>
    </r>
  </si>
  <si>
    <r>
      <t>Hồ Thị Thảo Diệp </t>
    </r>
    <r>
      <rPr>
        <b/>
        <sz val="8"/>
        <color rgb="FF00ADEF"/>
        <rFont val="Tahoma"/>
        <family val="2"/>
      </rPr>
      <t>[Kết quả]</t>
    </r>
  </si>
  <si>
    <r>
      <t>Huỳnh Thị Bích Tuyền </t>
    </r>
    <r>
      <rPr>
        <b/>
        <sz val="8"/>
        <color rgb="FF00ADEF"/>
        <rFont val="Tahoma"/>
        <family val="2"/>
      </rPr>
      <t>[Kết quả]</t>
    </r>
  </si>
  <si>
    <r>
      <t>Trần Thị Hoài Thương </t>
    </r>
    <r>
      <rPr>
        <b/>
        <sz val="8"/>
        <color rgb="FF00ADEF"/>
        <rFont val="Tahoma"/>
        <family val="2"/>
      </rPr>
      <t>[Kết quả]</t>
    </r>
  </si>
  <si>
    <r>
      <t>Trần Thị Huệ </t>
    </r>
    <r>
      <rPr>
        <b/>
        <sz val="8"/>
        <color rgb="FF00ADEF"/>
        <rFont val="Tahoma"/>
        <family val="2"/>
      </rPr>
      <t>[Kết quả]</t>
    </r>
  </si>
  <si>
    <r>
      <t>Đoàn Thanh Phương </t>
    </r>
    <r>
      <rPr>
        <b/>
        <sz val="8"/>
        <color rgb="FF00ADEF"/>
        <rFont val="Tahoma"/>
        <family val="2"/>
      </rPr>
      <t>[Kết quả]</t>
    </r>
  </si>
  <si>
    <r>
      <t>Trần Thanh Hiền </t>
    </r>
    <r>
      <rPr>
        <b/>
        <sz val="8"/>
        <color rgb="FF00ADEF"/>
        <rFont val="Tahoma"/>
        <family val="2"/>
      </rPr>
      <t>[Kết quả]</t>
    </r>
  </si>
  <si>
    <r>
      <t>Nguyễn Hoàng Phúc </t>
    </r>
    <r>
      <rPr>
        <b/>
        <sz val="8"/>
        <color rgb="FF00ADEF"/>
        <rFont val="Tahoma"/>
        <family val="2"/>
      </rPr>
      <t>[Kết quả]</t>
    </r>
  </si>
  <si>
    <r>
      <t>Nguyễn Hải Anh Thư </t>
    </r>
    <r>
      <rPr>
        <b/>
        <sz val="8"/>
        <color rgb="FF00ADEF"/>
        <rFont val="Tahoma"/>
        <family val="2"/>
      </rPr>
      <t>[Kết quả]</t>
    </r>
  </si>
  <si>
    <r>
      <t>Võ Thị Huyền Diệu </t>
    </r>
    <r>
      <rPr>
        <b/>
        <sz val="8"/>
        <color rgb="FF00ADEF"/>
        <rFont val="Tahoma"/>
        <family val="2"/>
      </rPr>
      <t>[Kết quả]</t>
    </r>
  </si>
  <si>
    <r>
      <t>Nguyễn Châu Hoài </t>
    </r>
    <r>
      <rPr>
        <b/>
        <sz val="8"/>
        <color rgb="FF00ADEF"/>
        <rFont val="Tahoma"/>
        <family val="2"/>
      </rPr>
      <t>[Kết quả]</t>
    </r>
  </si>
  <si>
    <r>
      <t>Huỳnh Thị Nguyên Vi </t>
    </r>
    <r>
      <rPr>
        <b/>
        <sz val="8"/>
        <color rgb="FF00ADEF"/>
        <rFont val="Tahoma"/>
        <family val="2"/>
      </rPr>
      <t>[Kết quả]</t>
    </r>
  </si>
  <si>
    <r>
      <t>Đặng Bá Quốc Hưng </t>
    </r>
    <r>
      <rPr>
        <b/>
        <sz val="8"/>
        <color rgb="FF00ADEF"/>
        <rFont val="Tahoma"/>
        <family val="2"/>
      </rPr>
      <t>[Kết quả]</t>
    </r>
  </si>
  <si>
    <r>
      <t>Nguyễn Cao Hùng </t>
    </r>
    <r>
      <rPr>
        <b/>
        <sz val="8"/>
        <color rgb="FF00ADEF"/>
        <rFont val="Tahoma"/>
        <family val="2"/>
      </rPr>
      <t>[Kết quả]</t>
    </r>
  </si>
  <si>
    <r>
      <t>Trần Thị Thúy Vy </t>
    </r>
    <r>
      <rPr>
        <b/>
        <sz val="8"/>
        <color rgb="FF00ADEF"/>
        <rFont val="Tahoma"/>
        <family val="2"/>
      </rPr>
      <t>[Kết quả]</t>
    </r>
  </si>
  <si>
    <r>
      <t>Đỗ Thị Thu Hiền </t>
    </r>
    <r>
      <rPr>
        <b/>
        <sz val="8"/>
        <color rgb="FF00ADEF"/>
        <rFont val="Tahoma"/>
        <family val="2"/>
      </rPr>
      <t>[Kết quả]</t>
    </r>
  </si>
  <si>
    <t>27 phút 52 giây</t>
  </si>
  <si>
    <r>
      <t>Nguyễn Thị Sơn Mai </t>
    </r>
    <r>
      <rPr>
        <b/>
        <sz val="8"/>
        <color rgb="FF00ADEF"/>
        <rFont val="Tahoma"/>
        <family val="2"/>
      </rPr>
      <t>[Kết quả]</t>
    </r>
  </si>
  <si>
    <r>
      <t>Nguyễn Thu Trâm </t>
    </r>
    <r>
      <rPr>
        <b/>
        <sz val="8"/>
        <color rgb="FF00ADEF"/>
        <rFont val="Tahoma"/>
        <family val="2"/>
      </rPr>
      <t>[Kết quả]</t>
    </r>
  </si>
  <si>
    <r>
      <t>Nguyễn Thị Diệu Mi </t>
    </r>
    <r>
      <rPr>
        <b/>
        <sz val="8"/>
        <color rgb="FF00ADEF"/>
        <rFont val="Tahoma"/>
        <family val="2"/>
      </rPr>
      <t>[Kết quả]</t>
    </r>
  </si>
  <si>
    <r>
      <t>LÊ THỊ DIỆM </t>
    </r>
    <r>
      <rPr>
        <b/>
        <sz val="8"/>
        <color rgb="FF00ADEF"/>
        <rFont val="Tahoma"/>
        <family val="2"/>
      </rPr>
      <t>[Kết quả]</t>
    </r>
  </si>
  <si>
    <r>
      <t>Đỗ Hải Hiến </t>
    </r>
    <r>
      <rPr>
        <b/>
        <sz val="8"/>
        <color rgb="FF00ADEF"/>
        <rFont val="Tahoma"/>
        <family val="2"/>
      </rPr>
      <t>[Kết quả]</t>
    </r>
  </si>
  <si>
    <r>
      <t>Trần Minh Hiếu </t>
    </r>
    <r>
      <rPr>
        <b/>
        <sz val="8"/>
        <color rgb="FF00ADEF"/>
        <rFont val="Tahoma"/>
        <family val="2"/>
      </rPr>
      <t>[Kết quả]</t>
    </r>
  </si>
  <si>
    <t>25 phút 24 giây</t>
  </si>
  <si>
    <r>
      <t>Nguyễn Thị Thu Hạ </t>
    </r>
    <r>
      <rPr>
        <b/>
        <sz val="8"/>
        <color rgb="FF00ADEF"/>
        <rFont val="Tahoma"/>
        <family val="2"/>
      </rPr>
      <t>[Kết quả]</t>
    </r>
  </si>
  <si>
    <r>
      <t>NGUYỄN THỊ PHƯƠNG LINH </t>
    </r>
    <r>
      <rPr>
        <b/>
        <sz val="8"/>
        <color rgb="FF00ADEF"/>
        <rFont val="Tahoma"/>
        <family val="2"/>
      </rPr>
      <t>[Kết quả]</t>
    </r>
  </si>
  <si>
    <r>
      <t>Đào Hương </t>
    </r>
    <r>
      <rPr>
        <b/>
        <sz val="8"/>
        <color rgb="FF00ADEF"/>
        <rFont val="Tahoma"/>
        <family val="2"/>
      </rPr>
      <t>[Kết quả]</t>
    </r>
  </si>
  <si>
    <t>27 phút 3 giây</t>
  </si>
  <si>
    <r>
      <t>Vũ Phi Phi </t>
    </r>
    <r>
      <rPr>
        <b/>
        <sz val="8"/>
        <color rgb="FF00ADEF"/>
        <rFont val="Tahoma"/>
        <family val="2"/>
      </rPr>
      <t>[Kết quả]</t>
    </r>
  </si>
  <si>
    <r>
      <t>Phạm Thị Huyền </t>
    </r>
    <r>
      <rPr>
        <b/>
        <sz val="8"/>
        <color rgb="FF00ADEF"/>
        <rFont val="Tahoma"/>
        <family val="2"/>
      </rPr>
      <t>[Kết quả]</t>
    </r>
  </si>
  <si>
    <r>
      <t>Đỗ Thị Thùy Linh </t>
    </r>
    <r>
      <rPr>
        <b/>
        <sz val="8"/>
        <color rgb="FF00ADEF"/>
        <rFont val="Tahoma"/>
        <family val="2"/>
      </rPr>
      <t>[Kết quả]</t>
    </r>
  </si>
  <si>
    <r>
      <t>Lý Quang Nghĩa </t>
    </r>
    <r>
      <rPr>
        <b/>
        <sz val="8"/>
        <color rgb="FF00ADEF"/>
        <rFont val="Tahoma"/>
        <family val="2"/>
      </rPr>
      <t>[Kết quả]</t>
    </r>
  </si>
  <si>
    <r>
      <t>nguyễn văn thành </t>
    </r>
    <r>
      <rPr>
        <b/>
        <sz val="8"/>
        <color rgb="FF00ADEF"/>
        <rFont val="Tahoma"/>
        <family val="2"/>
      </rPr>
      <t>[Kết quả]</t>
    </r>
  </si>
  <si>
    <r>
      <t>Vũ Thị luyến </t>
    </r>
    <r>
      <rPr>
        <b/>
        <sz val="8"/>
        <color rgb="FF00ADEF"/>
        <rFont val="Tahoma"/>
        <family val="2"/>
      </rPr>
      <t>[Kết quả]</t>
    </r>
  </si>
  <si>
    <r>
      <t>Vũ Văn Tuấn </t>
    </r>
    <r>
      <rPr>
        <b/>
        <sz val="8"/>
        <color rgb="FF00ADEF"/>
        <rFont val="Tahoma"/>
        <family val="2"/>
      </rPr>
      <t>[Kết quả]</t>
    </r>
  </si>
  <si>
    <r>
      <t>Nguyen Thi Ly </t>
    </r>
    <r>
      <rPr>
        <b/>
        <sz val="8"/>
        <color rgb="FF00ADEF"/>
        <rFont val="Tahoma"/>
        <family val="2"/>
      </rPr>
      <t>[Kết quả]</t>
    </r>
  </si>
  <si>
    <r>
      <t>Lê Minh </t>
    </r>
    <r>
      <rPr>
        <b/>
        <sz val="8"/>
        <color rgb="FF00ADEF"/>
        <rFont val="Tahoma"/>
        <family val="2"/>
      </rPr>
      <t>[Kết quả]</t>
    </r>
  </si>
  <si>
    <r>
      <t>Đỗ Thị Diệu Sang </t>
    </r>
    <r>
      <rPr>
        <b/>
        <sz val="8"/>
        <color rgb="FF00ADEF"/>
        <rFont val="Tahoma"/>
        <family val="2"/>
      </rPr>
      <t>[Kết quả]</t>
    </r>
  </si>
  <si>
    <r>
      <t>Nguyễn Minh Thành </t>
    </r>
    <r>
      <rPr>
        <b/>
        <sz val="8"/>
        <color rgb="FF00ADEF"/>
        <rFont val="Tahoma"/>
        <family val="2"/>
      </rPr>
      <t>[Kết quả]</t>
    </r>
  </si>
  <si>
    <r>
      <t>Đinh Thị Thuỷ </t>
    </r>
    <r>
      <rPr>
        <b/>
        <sz val="8"/>
        <color rgb="FF00ADEF"/>
        <rFont val="Tahoma"/>
        <family val="2"/>
      </rPr>
      <t>[Kết quả]</t>
    </r>
  </si>
  <si>
    <r>
      <t>Tran Thi Tu Uyen </t>
    </r>
    <r>
      <rPr>
        <b/>
        <sz val="8"/>
        <color rgb="FF00ADEF"/>
        <rFont val="Tahoma"/>
        <family val="2"/>
      </rPr>
      <t>[Kết quả]</t>
    </r>
  </si>
  <si>
    <r>
      <t>Trần Thị Thúy Nga </t>
    </r>
    <r>
      <rPr>
        <b/>
        <sz val="8"/>
        <color rgb="FF00ADEF"/>
        <rFont val="Tahoma"/>
        <family val="2"/>
      </rPr>
      <t>[Kết quả]</t>
    </r>
  </si>
  <si>
    <r>
      <t>Nguyễn Nhật Phương Nhi </t>
    </r>
    <r>
      <rPr>
        <b/>
        <sz val="8"/>
        <color rgb="FF00ADEF"/>
        <rFont val="Tahoma"/>
        <family val="2"/>
      </rPr>
      <t>[Kết quả]</t>
    </r>
  </si>
  <si>
    <r>
      <t>Dương Thị Thanh Hương </t>
    </r>
    <r>
      <rPr>
        <b/>
        <sz val="8"/>
        <color rgb="FF00ADEF"/>
        <rFont val="Tahoma"/>
        <family val="2"/>
      </rPr>
      <t>[Kết quả]</t>
    </r>
  </si>
  <si>
    <r>
      <t>Đặng Văn Vương </t>
    </r>
    <r>
      <rPr>
        <b/>
        <sz val="8"/>
        <color rgb="FF00ADEF"/>
        <rFont val="Tahoma"/>
        <family val="2"/>
      </rPr>
      <t>[Kết quả]</t>
    </r>
  </si>
  <si>
    <r>
      <t>Đinh Quang Nam </t>
    </r>
    <r>
      <rPr>
        <b/>
        <sz val="8"/>
        <color rgb="FF00ADEF"/>
        <rFont val="Tahoma"/>
        <family val="2"/>
      </rPr>
      <t>[Kết quả]</t>
    </r>
  </si>
  <si>
    <r>
      <t>Cao Quốc Linh </t>
    </r>
    <r>
      <rPr>
        <b/>
        <sz val="8"/>
        <color rgb="FF00ADEF"/>
        <rFont val="Tahoma"/>
        <family val="2"/>
      </rPr>
      <t>[Kết quả]</t>
    </r>
  </si>
  <si>
    <r>
      <t>Nguyễn Thị Oanh Thơ </t>
    </r>
    <r>
      <rPr>
        <b/>
        <sz val="8"/>
        <color rgb="FF00ADEF"/>
        <rFont val="Tahoma"/>
        <family val="2"/>
      </rPr>
      <t>[Kết quả]</t>
    </r>
  </si>
  <si>
    <r>
      <t>Nguyễn Thị Thanh Phương </t>
    </r>
    <r>
      <rPr>
        <b/>
        <sz val="8"/>
        <color rgb="FF00ADEF"/>
        <rFont val="Tahoma"/>
        <family val="2"/>
      </rPr>
      <t>[Kết quả]</t>
    </r>
  </si>
  <si>
    <r>
      <t>Nguyễn Thị Thùy An </t>
    </r>
    <r>
      <rPr>
        <b/>
        <sz val="8"/>
        <color rgb="FF00ADEF"/>
        <rFont val="Tahoma"/>
        <family val="2"/>
      </rPr>
      <t>[Kết quả]</t>
    </r>
  </si>
  <si>
    <r>
      <t>Trần Yến Ngọc </t>
    </r>
    <r>
      <rPr>
        <b/>
        <sz val="8"/>
        <color rgb="FF00ADEF"/>
        <rFont val="Tahoma"/>
        <family val="2"/>
      </rPr>
      <t>[Kết quả]</t>
    </r>
  </si>
  <si>
    <r>
      <t>Vương Thị Thảo </t>
    </r>
    <r>
      <rPr>
        <b/>
        <sz val="8"/>
        <color rgb="FF00ADEF"/>
        <rFont val="Tahoma"/>
        <family val="2"/>
      </rPr>
      <t>[Kết quả]</t>
    </r>
  </si>
  <si>
    <r>
      <t>Nguyễn Thị Hồng Như </t>
    </r>
    <r>
      <rPr>
        <b/>
        <sz val="8"/>
        <color rgb="FF00ADEF"/>
        <rFont val="Tahoma"/>
        <family val="2"/>
      </rPr>
      <t>[Kết quả]</t>
    </r>
  </si>
  <si>
    <r>
      <t>Huỳnh Thị Duyên </t>
    </r>
    <r>
      <rPr>
        <b/>
        <sz val="8"/>
        <color rgb="FF00ADEF"/>
        <rFont val="Tahoma"/>
        <family val="2"/>
      </rPr>
      <t>[Kết quả]</t>
    </r>
  </si>
  <si>
    <r>
      <t>Lê Văn Khoa </t>
    </r>
    <r>
      <rPr>
        <b/>
        <sz val="8"/>
        <color rgb="FF00ADEF"/>
        <rFont val="Tahoma"/>
        <family val="2"/>
      </rPr>
      <t>[Kết quả]</t>
    </r>
  </si>
  <si>
    <r>
      <t>trương thị hoài song </t>
    </r>
    <r>
      <rPr>
        <b/>
        <sz val="8"/>
        <color rgb="FF00ADEF"/>
        <rFont val="Tahoma"/>
        <family val="2"/>
      </rPr>
      <t>[Kết quả]</t>
    </r>
  </si>
  <si>
    <r>
      <t>Đặng Ngọc Cường </t>
    </r>
    <r>
      <rPr>
        <b/>
        <sz val="8"/>
        <color rgb="FF00ADEF"/>
        <rFont val="Tahoma"/>
        <family val="2"/>
      </rPr>
      <t>[Kết quả]</t>
    </r>
  </si>
  <si>
    <r>
      <t>Lê Thi Thu Trang </t>
    </r>
    <r>
      <rPr>
        <b/>
        <sz val="8"/>
        <color rgb="FF00ADEF"/>
        <rFont val="Tahoma"/>
        <family val="2"/>
      </rPr>
      <t>[Kết quả]</t>
    </r>
  </si>
  <si>
    <r>
      <t>Ngô Thị Phương Chi </t>
    </r>
    <r>
      <rPr>
        <b/>
        <sz val="8"/>
        <color rgb="FF00ADEF"/>
        <rFont val="Tahoma"/>
        <family val="2"/>
      </rPr>
      <t>[Kết quả]</t>
    </r>
  </si>
  <si>
    <r>
      <t>Nguyễn Vũ Diệu Tiên </t>
    </r>
    <r>
      <rPr>
        <b/>
        <sz val="8"/>
        <color rgb="FF00ADEF"/>
        <rFont val="Tahoma"/>
        <family val="2"/>
      </rPr>
      <t>[Kết quả]</t>
    </r>
  </si>
  <si>
    <r>
      <t>Võ Thị Oanh </t>
    </r>
    <r>
      <rPr>
        <b/>
        <sz val="8"/>
        <color rgb="FF00ADEF"/>
        <rFont val="Tahoma"/>
        <family val="2"/>
      </rPr>
      <t>[Kết quả]</t>
    </r>
  </si>
  <si>
    <r>
      <t>Huỳnh Thị Thùy Dương </t>
    </r>
    <r>
      <rPr>
        <b/>
        <sz val="8"/>
        <color rgb="FF00ADEF"/>
        <rFont val="Tahoma"/>
        <family val="2"/>
      </rPr>
      <t>[Kết quả]</t>
    </r>
  </si>
  <si>
    <r>
      <t>TRẦN THỊ THUỲ LINH </t>
    </r>
    <r>
      <rPr>
        <b/>
        <sz val="8"/>
        <color rgb="FF00ADEF"/>
        <rFont val="Tahoma"/>
        <family val="2"/>
      </rPr>
      <t>[Kết quả]</t>
    </r>
  </si>
  <si>
    <r>
      <t>Nguyễn Thị Linh Nhâm </t>
    </r>
    <r>
      <rPr>
        <b/>
        <sz val="8"/>
        <color rgb="FF00ADEF"/>
        <rFont val="Tahoma"/>
        <family val="2"/>
      </rPr>
      <t>[Kết quả]</t>
    </r>
  </si>
  <si>
    <r>
      <t>Trịnh Thị Ngân </t>
    </r>
    <r>
      <rPr>
        <b/>
        <sz val="8"/>
        <color rgb="FF00ADEF"/>
        <rFont val="Tahoma"/>
        <family val="2"/>
      </rPr>
      <t>[Kết quả]</t>
    </r>
  </si>
  <si>
    <r>
      <t>pham thi lan anh </t>
    </r>
    <r>
      <rPr>
        <b/>
        <sz val="8"/>
        <color rgb="FF00ADEF"/>
        <rFont val="Tahoma"/>
        <family val="2"/>
      </rPr>
      <t>[Kết quả]</t>
    </r>
  </si>
  <si>
    <r>
      <t>Đào Văn Chung </t>
    </r>
    <r>
      <rPr>
        <b/>
        <sz val="8"/>
        <color rgb="FF00ADEF"/>
        <rFont val="Tahoma"/>
        <family val="2"/>
      </rPr>
      <t>[Kết quả]</t>
    </r>
  </si>
  <si>
    <r>
      <t>Hoàng Châu Uyên </t>
    </r>
    <r>
      <rPr>
        <b/>
        <sz val="8"/>
        <color rgb="FF00ADEF"/>
        <rFont val="Tahoma"/>
        <family val="2"/>
      </rPr>
      <t>[Kết quả]</t>
    </r>
  </si>
  <si>
    <r>
      <t>Phạm Tuấn Thành </t>
    </r>
    <r>
      <rPr>
        <b/>
        <sz val="8"/>
        <color rgb="FF00ADEF"/>
        <rFont val="Tahoma"/>
        <family val="2"/>
      </rPr>
      <t>[Kết quả]</t>
    </r>
  </si>
  <si>
    <r>
      <t>nguyễn thị trang </t>
    </r>
    <r>
      <rPr>
        <b/>
        <sz val="8"/>
        <color rgb="FF00ADEF"/>
        <rFont val="Tahoma"/>
        <family val="2"/>
      </rPr>
      <t>[Kết quả]</t>
    </r>
  </si>
  <si>
    <r>
      <t>Bùi Quang Lâm </t>
    </r>
    <r>
      <rPr>
        <b/>
        <sz val="8"/>
        <color rgb="FF00ADEF"/>
        <rFont val="Tahoma"/>
        <family val="2"/>
      </rPr>
      <t>[Kết quả]</t>
    </r>
  </si>
  <si>
    <r>
      <t>Dương Thị Thanh Tâm </t>
    </r>
    <r>
      <rPr>
        <b/>
        <sz val="8"/>
        <color rgb="FF00ADEF"/>
        <rFont val="Tahoma"/>
        <family val="2"/>
      </rPr>
      <t>[Kết quả]</t>
    </r>
  </si>
  <si>
    <r>
      <t>Võ Thị Ánh Tuyết </t>
    </r>
    <r>
      <rPr>
        <b/>
        <sz val="8"/>
        <color rgb="FF00ADEF"/>
        <rFont val="Tahoma"/>
        <family val="2"/>
      </rPr>
      <t>[Kết quả]</t>
    </r>
  </si>
  <si>
    <r>
      <t>Trịnh Vĩnh Phúc </t>
    </r>
    <r>
      <rPr>
        <b/>
        <sz val="8"/>
        <color rgb="FF00ADEF"/>
        <rFont val="Tahoma"/>
        <family val="2"/>
      </rPr>
      <t>[Kết quả]</t>
    </r>
  </si>
  <si>
    <r>
      <t>Y Chung </t>
    </r>
    <r>
      <rPr>
        <b/>
        <sz val="8"/>
        <color rgb="FF00ADEF"/>
        <rFont val="Tahoma"/>
        <family val="2"/>
      </rPr>
      <t>[Kết quả]</t>
    </r>
  </si>
  <si>
    <r>
      <t>Nguyễn Xuân Phi </t>
    </r>
    <r>
      <rPr>
        <b/>
        <sz val="8"/>
        <color rgb="FF00ADEF"/>
        <rFont val="Tahoma"/>
        <family val="2"/>
      </rPr>
      <t>[Kết quả]</t>
    </r>
  </si>
  <si>
    <r>
      <t>Nguyễn Thị Bích Trâm </t>
    </r>
    <r>
      <rPr>
        <b/>
        <sz val="8"/>
        <color rgb="FF00ADEF"/>
        <rFont val="Tahoma"/>
        <family val="2"/>
      </rPr>
      <t>[Kết quả]</t>
    </r>
  </si>
  <si>
    <r>
      <t>Vũ Thị Như Hoa </t>
    </r>
    <r>
      <rPr>
        <b/>
        <sz val="8"/>
        <color rgb="FF00ADEF"/>
        <rFont val="Tahoma"/>
        <family val="2"/>
      </rPr>
      <t>[Kết quả]</t>
    </r>
  </si>
  <si>
    <r>
      <t>Trương Thị Thanh Nhã </t>
    </r>
    <r>
      <rPr>
        <b/>
        <sz val="8"/>
        <color rgb="FF00ADEF"/>
        <rFont val="Tahoma"/>
        <family val="2"/>
      </rPr>
      <t>[Kết quả]</t>
    </r>
  </si>
  <si>
    <t>25 phút 46 giây</t>
  </si>
  <si>
    <r>
      <t>nguyễn thị thu nhàn </t>
    </r>
    <r>
      <rPr>
        <b/>
        <sz val="8"/>
        <color rgb="FF00ADEF"/>
        <rFont val="Tahoma"/>
        <family val="2"/>
      </rPr>
      <t>[Kết quả]</t>
    </r>
  </si>
  <si>
    <r>
      <t>Nguyễn Phú Nam </t>
    </r>
    <r>
      <rPr>
        <b/>
        <sz val="8"/>
        <color rgb="FF00ADEF"/>
        <rFont val="Tahoma"/>
        <family val="2"/>
      </rPr>
      <t>[Kết quả]</t>
    </r>
  </si>
  <si>
    <r>
      <t>Thị Nga </t>
    </r>
    <r>
      <rPr>
        <b/>
        <sz val="8"/>
        <color rgb="FF00ADEF"/>
        <rFont val="Tahoma"/>
        <family val="2"/>
      </rPr>
      <t>[Kết quả]</t>
    </r>
  </si>
  <si>
    <r>
      <t>Nguyễn Thanh Thanh </t>
    </r>
    <r>
      <rPr>
        <b/>
        <sz val="8"/>
        <color rgb="FF00ADEF"/>
        <rFont val="Tahoma"/>
        <family val="2"/>
      </rPr>
      <t>[Kết quả]</t>
    </r>
  </si>
  <si>
    <r>
      <t>hoàng văn vàng </t>
    </r>
    <r>
      <rPr>
        <b/>
        <sz val="8"/>
        <color rgb="FF00ADEF"/>
        <rFont val="Tahoma"/>
        <family val="2"/>
      </rPr>
      <t>[Kết quả]</t>
    </r>
  </si>
  <si>
    <r>
      <t>nguyễn diệu thúy </t>
    </r>
    <r>
      <rPr>
        <b/>
        <sz val="8"/>
        <color rgb="FF00ADEF"/>
        <rFont val="Tahoma"/>
        <family val="2"/>
      </rPr>
      <t>[Kết quả]</t>
    </r>
  </si>
  <si>
    <r>
      <t>Phạm Thị Thu Hằng </t>
    </r>
    <r>
      <rPr>
        <b/>
        <sz val="8"/>
        <color rgb="FF00ADEF"/>
        <rFont val="Tahoma"/>
        <family val="2"/>
      </rPr>
      <t>[Kết quả]</t>
    </r>
  </si>
  <si>
    <r>
      <t>Trịnh Thị Nhi </t>
    </r>
    <r>
      <rPr>
        <b/>
        <sz val="8"/>
        <color rgb="FF00ADEF"/>
        <rFont val="Tahoma"/>
        <family val="2"/>
      </rPr>
      <t>[Kết quả]</t>
    </r>
  </si>
  <si>
    <r>
      <t>trần thị hoàn </t>
    </r>
    <r>
      <rPr>
        <b/>
        <sz val="8"/>
        <color rgb="FF00ADEF"/>
        <rFont val="Tahoma"/>
        <family val="2"/>
      </rPr>
      <t>[Kết quả]</t>
    </r>
  </si>
  <si>
    <r>
      <t>Nguyễn Thị Thanh Tuyền </t>
    </r>
    <r>
      <rPr>
        <b/>
        <sz val="8"/>
        <color rgb="FF00ADEF"/>
        <rFont val="Tahoma"/>
        <family val="2"/>
      </rPr>
      <t>[Kết quả]</t>
    </r>
  </si>
  <si>
    <r>
      <t>Lê Hoài Phong </t>
    </r>
    <r>
      <rPr>
        <b/>
        <sz val="8"/>
        <color rgb="FF00ADEF"/>
        <rFont val="Tahoma"/>
        <family val="2"/>
      </rPr>
      <t>[Kết quả]</t>
    </r>
  </si>
  <si>
    <r>
      <t>Nguyễn Thị Đông </t>
    </r>
    <r>
      <rPr>
        <b/>
        <sz val="8"/>
        <color rgb="FF00ADEF"/>
        <rFont val="Tahoma"/>
        <family val="2"/>
      </rPr>
      <t>[Kết quả]</t>
    </r>
  </si>
  <si>
    <r>
      <t>Văn Thị Hồng Hạnh </t>
    </r>
    <r>
      <rPr>
        <b/>
        <sz val="8"/>
        <color rgb="FF00ADEF"/>
        <rFont val="Tahoma"/>
        <family val="2"/>
      </rPr>
      <t>[Kết quả]</t>
    </r>
  </si>
  <si>
    <r>
      <t>Củng Thị Phương Thảo </t>
    </r>
    <r>
      <rPr>
        <b/>
        <sz val="8"/>
        <color rgb="FF00ADEF"/>
        <rFont val="Tahoma"/>
        <family val="2"/>
      </rPr>
      <t>[Kết quả]</t>
    </r>
  </si>
  <si>
    <r>
      <t>phan nguyễn thùy duyên </t>
    </r>
    <r>
      <rPr>
        <b/>
        <sz val="8"/>
        <color rgb="FF00ADEF"/>
        <rFont val="Tahoma"/>
        <family val="2"/>
      </rPr>
      <t>[Kết quả]</t>
    </r>
  </si>
  <si>
    <r>
      <t>K Mác </t>
    </r>
    <r>
      <rPr>
        <b/>
        <sz val="8"/>
        <color rgb="FF00ADEF"/>
        <rFont val="Tahoma"/>
        <family val="2"/>
      </rPr>
      <t>[Kết quả]</t>
    </r>
  </si>
  <si>
    <r>
      <t>tran thi hao </t>
    </r>
    <r>
      <rPr>
        <b/>
        <sz val="8"/>
        <color rgb="FF00ADEF"/>
        <rFont val="Tahoma"/>
        <family val="2"/>
      </rPr>
      <t>[Kết quả]</t>
    </r>
  </si>
  <si>
    <r>
      <t>Trần Quang Thanh </t>
    </r>
    <r>
      <rPr>
        <b/>
        <sz val="8"/>
        <color rgb="FF00ADEF"/>
        <rFont val="Tahoma"/>
        <family val="2"/>
      </rPr>
      <t>[Kết quả]</t>
    </r>
  </si>
  <si>
    <r>
      <t>Đào Thị Ngọc </t>
    </r>
    <r>
      <rPr>
        <b/>
        <sz val="8"/>
        <color rgb="FF00ADEF"/>
        <rFont val="Tahoma"/>
        <family val="2"/>
      </rPr>
      <t>[Kết quả]</t>
    </r>
  </si>
  <si>
    <r>
      <t>Nguyễn Thị Tơ </t>
    </r>
    <r>
      <rPr>
        <b/>
        <sz val="8"/>
        <color rgb="FF00ADEF"/>
        <rFont val="Tahoma"/>
        <family val="2"/>
      </rPr>
      <t>[Kết quả]</t>
    </r>
  </si>
  <si>
    <r>
      <t>Phạm Lê Thành Đạt </t>
    </r>
    <r>
      <rPr>
        <b/>
        <sz val="8"/>
        <color rgb="FF00ADEF"/>
        <rFont val="Tahoma"/>
        <family val="2"/>
      </rPr>
      <t>[Kết quả]</t>
    </r>
  </si>
  <si>
    <r>
      <t>Trần Nguyễn Hoàng Hương </t>
    </r>
    <r>
      <rPr>
        <b/>
        <sz val="8"/>
        <color rgb="FF00ADEF"/>
        <rFont val="Tahoma"/>
        <family val="2"/>
      </rPr>
      <t>[Kết quả]</t>
    </r>
  </si>
  <si>
    <r>
      <t>Trần Lê Thị Thành Nam </t>
    </r>
    <r>
      <rPr>
        <b/>
        <sz val="8"/>
        <color rgb="FF00ADEF"/>
        <rFont val="Tahoma"/>
        <family val="2"/>
      </rPr>
      <t>[Kết quả]</t>
    </r>
  </si>
  <si>
    <r>
      <t>Phạm Thị Như Khánh </t>
    </r>
    <r>
      <rPr>
        <b/>
        <sz val="8"/>
        <color rgb="FF00ADEF"/>
        <rFont val="Tahoma"/>
        <family val="2"/>
      </rPr>
      <t>[Kết quả]</t>
    </r>
  </si>
  <si>
    <r>
      <t>LƯU HỒNG SINH </t>
    </r>
    <r>
      <rPr>
        <b/>
        <sz val="8"/>
        <color rgb="FF00ADEF"/>
        <rFont val="Tahoma"/>
        <family val="2"/>
      </rPr>
      <t>[Kết quả]</t>
    </r>
  </si>
  <si>
    <r>
      <t>Đỗ Văn Hải </t>
    </r>
    <r>
      <rPr>
        <b/>
        <sz val="8"/>
        <color rgb="FF00ADEF"/>
        <rFont val="Tahoma"/>
        <family val="2"/>
      </rPr>
      <t>[Kết quả]</t>
    </r>
  </si>
  <si>
    <r>
      <t>trương thị lê </t>
    </r>
    <r>
      <rPr>
        <b/>
        <sz val="8"/>
        <color rgb="FF00ADEF"/>
        <rFont val="Tahoma"/>
        <family val="2"/>
      </rPr>
      <t>[Kết quả]</t>
    </r>
  </si>
  <si>
    <r>
      <t>Hoàng Minh Bình </t>
    </r>
    <r>
      <rPr>
        <b/>
        <sz val="8"/>
        <color rgb="FF00ADEF"/>
        <rFont val="Tahoma"/>
        <family val="2"/>
      </rPr>
      <t>[Kết quả]</t>
    </r>
  </si>
  <si>
    <r>
      <t>Phạm Thị Lan </t>
    </r>
    <r>
      <rPr>
        <b/>
        <sz val="8"/>
        <color rgb="FF00ADEF"/>
        <rFont val="Tahoma"/>
        <family val="2"/>
      </rPr>
      <t>[Kết quả]</t>
    </r>
  </si>
  <si>
    <r>
      <t>Nguyễn Thị Trâm Anh </t>
    </r>
    <r>
      <rPr>
        <b/>
        <sz val="8"/>
        <color rgb="FF00ADEF"/>
        <rFont val="Tahoma"/>
        <family val="2"/>
      </rPr>
      <t>[Kết quả]</t>
    </r>
  </si>
  <si>
    <r>
      <t>Phạm Thị Thúy Trang </t>
    </r>
    <r>
      <rPr>
        <b/>
        <sz val="8"/>
        <color rgb="FF00ADEF"/>
        <rFont val="Tahoma"/>
        <family val="2"/>
      </rPr>
      <t>[Kết quả]</t>
    </r>
  </si>
  <si>
    <r>
      <t>Bùi Thị xuyến </t>
    </r>
    <r>
      <rPr>
        <b/>
        <sz val="8"/>
        <color rgb="FF00ADEF"/>
        <rFont val="Tahoma"/>
        <family val="2"/>
      </rPr>
      <t>[Kết quả]</t>
    </r>
  </si>
  <si>
    <r>
      <t>Nguyễn Thị Dung </t>
    </r>
    <r>
      <rPr>
        <b/>
        <sz val="8"/>
        <color rgb="FF00ADEF"/>
        <rFont val="Tahoma"/>
        <family val="2"/>
      </rPr>
      <t>[Kết quả]</t>
    </r>
  </si>
  <si>
    <r>
      <t>Nguyễn Thị Như Thanh </t>
    </r>
    <r>
      <rPr>
        <b/>
        <sz val="8"/>
        <color rgb="FF00ADEF"/>
        <rFont val="Tahoma"/>
        <family val="2"/>
      </rPr>
      <t>[Kết quả]</t>
    </r>
  </si>
  <si>
    <r>
      <t>Huỳnh Trường Khánh </t>
    </r>
    <r>
      <rPr>
        <b/>
        <sz val="8"/>
        <color rgb="FF00ADEF"/>
        <rFont val="Tahoma"/>
        <family val="2"/>
      </rPr>
      <t>[Kết quả]</t>
    </r>
  </si>
  <si>
    <r>
      <t>Nguyễn Văn Huyện </t>
    </r>
    <r>
      <rPr>
        <b/>
        <sz val="8"/>
        <color rgb="FF00ADEF"/>
        <rFont val="Tahoma"/>
        <family val="2"/>
      </rPr>
      <t>[Kết quả]</t>
    </r>
  </si>
  <si>
    <r>
      <t>Phạm Thị Diễm </t>
    </r>
    <r>
      <rPr>
        <b/>
        <sz val="8"/>
        <color rgb="FF00ADEF"/>
        <rFont val="Tahoma"/>
        <family val="2"/>
      </rPr>
      <t>[Kết quả]</t>
    </r>
  </si>
  <si>
    <r>
      <t>Trương Công Vỹ </t>
    </r>
    <r>
      <rPr>
        <b/>
        <sz val="8"/>
        <color rgb="FF00ADEF"/>
        <rFont val="Tahoma"/>
        <family val="2"/>
      </rPr>
      <t>[Kết quả]</t>
    </r>
  </si>
  <si>
    <r>
      <t>Phan Thị Quỳnh Mai </t>
    </r>
    <r>
      <rPr>
        <b/>
        <sz val="8"/>
        <color rgb="FF00ADEF"/>
        <rFont val="Tahoma"/>
        <family val="2"/>
      </rPr>
      <t>[Kết quả]</t>
    </r>
  </si>
  <si>
    <r>
      <t>Nguyễn Hữu Hùng </t>
    </r>
    <r>
      <rPr>
        <b/>
        <sz val="8"/>
        <color rgb="FF00ADEF"/>
        <rFont val="Tahoma"/>
        <family val="2"/>
      </rPr>
      <t>[Kết quả]</t>
    </r>
  </si>
  <si>
    <r>
      <t>Phan Thị Tuyết Như </t>
    </r>
    <r>
      <rPr>
        <b/>
        <sz val="8"/>
        <color rgb="FF00ADEF"/>
        <rFont val="Tahoma"/>
        <family val="2"/>
      </rPr>
      <t>[Kết quả]</t>
    </r>
  </si>
  <si>
    <r>
      <t>HO ANH TU </t>
    </r>
    <r>
      <rPr>
        <b/>
        <sz val="8"/>
        <color rgb="FF00ADEF"/>
        <rFont val="Tahoma"/>
        <family val="2"/>
      </rPr>
      <t>[Kết quả]</t>
    </r>
  </si>
  <si>
    <r>
      <t>Chu Trần Thủy Tiên </t>
    </r>
    <r>
      <rPr>
        <b/>
        <sz val="8"/>
        <color rgb="FF00ADEF"/>
        <rFont val="Tahoma"/>
        <family val="2"/>
      </rPr>
      <t>[Kết quả]</t>
    </r>
  </si>
  <si>
    <r>
      <t>Dương Thị Thúy </t>
    </r>
    <r>
      <rPr>
        <b/>
        <sz val="8"/>
        <color rgb="FF00ADEF"/>
        <rFont val="Tahoma"/>
        <family val="2"/>
      </rPr>
      <t>[Kết quả]</t>
    </r>
  </si>
  <si>
    <t>16 phút 44 giây</t>
  </si>
  <si>
    <r>
      <t>Phạm Thị Thanh Trà </t>
    </r>
    <r>
      <rPr>
        <b/>
        <sz val="8"/>
        <color rgb="FF00ADEF"/>
        <rFont val="Tahoma"/>
        <family val="2"/>
      </rPr>
      <t>[Kết quả]</t>
    </r>
  </si>
  <si>
    <r>
      <t>Huỳnh Thị Phượng </t>
    </r>
    <r>
      <rPr>
        <b/>
        <sz val="8"/>
        <color rgb="FF00ADEF"/>
        <rFont val="Tahoma"/>
        <family val="2"/>
      </rPr>
      <t>[Kết quả]</t>
    </r>
  </si>
  <si>
    <r>
      <t>lê nguyên quý </t>
    </r>
    <r>
      <rPr>
        <b/>
        <sz val="8"/>
        <color rgb="FF00ADEF"/>
        <rFont val="Tahoma"/>
        <family val="2"/>
      </rPr>
      <t>[Kết quả]</t>
    </r>
  </si>
  <si>
    <r>
      <t>Võ Văn Quang Vinh </t>
    </r>
    <r>
      <rPr>
        <b/>
        <sz val="8"/>
        <color rgb="FF00ADEF"/>
        <rFont val="Tahoma"/>
        <family val="2"/>
      </rPr>
      <t>[Kết quả]</t>
    </r>
  </si>
  <si>
    <t>21 phút 4 giây</t>
  </si>
  <si>
    <r>
      <t>Nguyễn Thị Thùy Vy </t>
    </r>
    <r>
      <rPr>
        <b/>
        <sz val="8"/>
        <color rgb="FF00ADEF"/>
        <rFont val="Tahoma"/>
        <family val="2"/>
      </rPr>
      <t>[Kết quả]</t>
    </r>
  </si>
  <si>
    <r>
      <t>Nguyễn Đoàn Diễm Thúy </t>
    </r>
    <r>
      <rPr>
        <b/>
        <sz val="8"/>
        <color rgb="FF00ADEF"/>
        <rFont val="Tahoma"/>
        <family val="2"/>
      </rPr>
      <t>[Kết quả]</t>
    </r>
  </si>
  <si>
    <r>
      <t>nong thi lan </t>
    </r>
    <r>
      <rPr>
        <b/>
        <sz val="8"/>
        <color rgb="FF00ADEF"/>
        <rFont val="Tahoma"/>
        <family val="2"/>
      </rPr>
      <t>[Kết quả]</t>
    </r>
  </si>
  <si>
    <r>
      <t>đào anh tuấn </t>
    </r>
    <r>
      <rPr>
        <b/>
        <sz val="8"/>
        <color rgb="FF00ADEF"/>
        <rFont val="Tahoma"/>
        <family val="2"/>
      </rPr>
      <t>[Kết quả]</t>
    </r>
  </si>
  <si>
    <r>
      <t>Nguyen bich vi </t>
    </r>
    <r>
      <rPr>
        <b/>
        <sz val="8"/>
        <color rgb="FF00ADEF"/>
        <rFont val="Tahoma"/>
        <family val="2"/>
      </rPr>
      <t>[Kết quả]</t>
    </r>
  </si>
  <si>
    <r>
      <t>Gìang A Dơ </t>
    </r>
    <r>
      <rPr>
        <b/>
        <sz val="8"/>
        <color rgb="FF00ADEF"/>
        <rFont val="Tahoma"/>
        <family val="2"/>
      </rPr>
      <t>[Kết quả]</t>
    </r>
  </si>
  <si>
    <r>
      <t>Đặng Quang Nhật </t>
    </r>
    <r>
      <rPr>
        <b/>
        <sz val="8"/>
        <color rgb="FF00ADEF"/>
        <rFont val="Tahoma"/>
        <family val="2"/>
      </rPr>
      <t>[Kết quả]</t>
    </r>
  </si>
  <si>
    <r>
      <t>Nguyễn Thị Aí Vỹ </t>
    </r>
    <r>
      <rPr>
        <b/>
        <sz val="8"/>
        <color rgb="FF00ADEF"/>
        <rFont val="Tahoma"/>
        <family val="2"/>
      </rPr>
      <t>[Kết quả]</t>
    </r>
  </si>
  <si>
    <r>
      <t>Hoàng Nhân Phúc </t>
    </r>
    <r>
      <rPr>
        <b/>
        <sz val="8"/>
        <color rgb="FF00ADEF"/>
        <rFont val="Tahoma"/>
        <family val="2"/>
      </rPr>
      <t>[Kết quả]</t>
    </r>
  </si>
  <si>
    <r>
      <t>Nguyễn Thị Lài </t>
    </r>
    <r>
      <rPr>
        <b/>
        <sz val="8"/>
        <color rgb="FF00ADEF"/>
        <rFont val="Tahoma"/>
        <family val="2"/>
      </rPr>
      <t>[Kết quả]</t>
    </r>
  </si>
  <si>
    <r>
      <t>Hồ Thị Tường Vi </t>
    </r>
    <r>
      <rPr>
        <b/>
        <sz val="8"/>
        <color rgb="FF00ADEF"/>
        <rFont val="Tahoma"/>
        <family val="2"/>
      </rPr>
      <t>[Kết quả]</t>
    </r>
  </si>
  <si>
    <r>
      <t>Ngô Thị Thảo </t>
    </r>
    <r>
      <rPr>
        <b/>
        <sz val="8"/>
        <color rgb="FF00ADEF"/>
        <rFont val="Tahoma"/>
        <family val="2"/>
      </rPr>
      <t>[Kết quả]</t>
    </r>
  </si>
  <si>
    <r>
      <t>nguyễn thị hằng </t>
    </r>
    <r>
      <rPr>
        <b/>
        <sz val="8"/>
        <color rgb="FF00ADEF"/>
        <rFont val="Tahoma"/>
        <family val="2"/>
      </rPr>
      <t>[Kết quả]</t>
    </r>
  </si>
  <si>
    <r>
      <t>Nguyễn Thị Hạnh </t>
    </r>
    <r>
      <rPr>
        <b/>
        <sz val="8"/>
        <color rgb="FF00ADEF"/>
        <rFont val="Tahoma"/>
        <family val="2"/>
      </rPr>
      <t>[Kết quả]</t>
    </r>
  </si>
  <si>
    <t>20 phút 52 giây</t>
  </si>
  <si>
    <r>
      <t>Nguyễn Nhật Long </t>
    </r>
    <r>
      <rPr>
        <b/>
        <sz val="8"/>
        <color rgb="FF00ADEF"/>
        <rFont val="Tahoma"/>
        <family val="2"/>
      </rPr>
      <t>[Kết quả]</t>
    </r>
  </si>
  <si>
    <r>
      <t>Nguyễn Đình Dương </t>
    </r>
    <r>
      <rPr>
        <b/>
        <sz val="8"/>
        <color rgb="FF00ADEF"/>
        <rFont val="Tahoma"/>
        <family val="2"/>
      </rPr>
      <t>[Kết quả]</t>
    </r>
  </si>
  <si>
    <r>
      <t>nguyen hong minh </t>
    </r>
    <r>
      <rPr>
        <b/>
        <sz val="8"/>
        <color rgb="FF00ADEF"/>
        <rFont val="Tahoma"/>
        <family val="2"/>
      </rPr>
      <t>[Kết quả]</t>
    </r>
  </si>
  <si>
    <r>
      <t>Phan Thị Trinh </t>
    </r>
    <r>
      <rPr>
        <b/>
        <sz val="8"/>
        <color rgb="FF00ADEF"/>
        <rFont val="Tahoma"/>
        <family val="2"/>
      </rPr>
      <t>[Kết quả]</t>
    </r>
  </si>
  <si>
    <r>
      <t>thái công sang </t>
    </r>
    <r>
      <rPr>
        <b/>
        <sz val="8"/>
        <color rgb="FF00ADEF"/>
        <rFont val="Tahoma"/>
        <family val="2"/>
      </rPr>
      <t>[Kết quả]</t>
    </r>
  </si>
  <si>
    <r>
      <t>Phạm Văn Nguyên </t>
    </r>
    <r>
      <rPr>
        <b/>
        <sz val="8"/>
        <color rgb="FF00ADEF"/>
        <rFont val="Tahoma"/>
        <family val="2"/>
      </rPr>
      <t>[Kết quả]</t>
    </r>
  </si>
  <si>
    <t>4 phút 16 giây</t>
  </si>
  <si>
    <r>
      <t>Lê Thị Thanh Thủy </t>
    </r>
    <r>
      <rPr>
        <b/>
        <sz val="8"/>
        <color rgb="FF00ADEF"/>
        <rFont val="Tahoma"/>
        <family val="2"/>
      </rPr>
      <t>[Kết quả]</t>
    </r>
  </si>
  <si>
    <r>
      <t>Vũ Trịnh Nhật Hoàng </t>
    </r>
    <r>
      <rPr>
        <b/>
        <sz val="8"/>
        <color rgb="FF00ADEF"/>
        <rFont val="Tahoma"/>
        <family val="2"/>
      </rPr>
      <t>[Kết quả]</t>
    </r>
  </si>
  <si>
    <r>
      <t>Lê Đức Huy </t>
    </r>
    <r>
      <rPr>
        <b/>
        <sz val="8"/>
        <color rgb="FF00ADEF"/>
        <rFont val="Tahoma"/>
        <family val="2"/>
      </rPr>
      <t>[Kết quả]</t>
    </r>
  </si>
  <si>
    <r>
      <t>Phan Thị Ngọc Minh </t>
    </r>
    <r>
      <rPr>
        <b/>
        <sz val="8"/>
        <color rgb="FF00ADEF"/>
        <rFont val="Tahoma"/>
        <family val="2"/>
      </rPr>
      <t>[Kết quả]</t>
    </r>
  </si>
  <si>
    <r>
      <t>Phan Thị Phương Đông </t>
    </r>
    <r>
      <rPr>
        <b/>
        <sz val="8"/>
        <color rgb="FF00ADEF"/>
        <rFont val="Tahoma"/>
        <family val="2"/>
      </rPr>
      <t>[Kết quả]</t>
    </r>
  </si>
  <si>
    <r>
      <t>Nguyễn Anh Khoa </t>
    </r>
    <r>
      <rPr>
        <b/>
        <sz val="8"/>
        <color rgb="FF00ADEF"/>
        <rFont val="Tahoma"/>
        <family val="2"/>
      </rPr>
      <t>[Kết quả]</t>
    </r>
  </si>
  <si>
    <r>
      <t>Trần Phương Uyên </t>
    </r>
    <r>
      <rPr>
        <b/>
        <sz val="8"/>
        <color rgb="FF00ADEF"/>
        <rFont val="Tahoma"/>
        <family val="2"/>
      </rPr>
      <t>[Kết quả]</t>
    </r>
  </si>
  <si>
    <r>
      <t>Lê Đặng Hà An </t>
    </r>
    <r>
      <rPr>
        <b/>
        <sz val="8"/>
        <color rgb="FF00ADEF"/>
        <rFont val="Tahoma"/>
        <family val="2"/>
      </rPr>
      <t>[Kết quả]</t>
    </r>
  </si>
  <si>
    <r>
      <t>Hoàng Linh Nga </t>
    </r>
    <r>
      <rPr>
        <b/>
        <sz val="8"/>
        <color rgb="FF00ADEF"/>
        <rFont val="Tahoma"/>
        <family val="2"/>
      </rPr>
      <t>[Kết quả]</t>
    </r>
  </si>
  <si>
    <r>
      <t>Nguyễn Đức Vinh </t>
    </r>
    <r>
      <rPr>
        <b/>
        <sz val="8"/>
        <color rgb="FF00ADEF"/>
        <rFont val="Tahoma"/>
        <family val="2"/>
      </rPr>
      <t>[Kết quả]</t>
    </r>
  </si>
  <si>
    <r>
      <t>Phùng Thị Minh Trang </t>
    </r>
    <r>
      <rPr>
        <b/>
        <sz val="8"/>
        <color rgb="FF00ADEF"/>
        <rFont val="Tahoma"/>
        <family val="2"/>
      </rPr>
      <t>[Kết quả]</t>
    </r>
  </si>
  <si>
    <r>
      <t>Đặng Lê Phương Mai </t>
    </r>
    <r>
      <rPr>
        <b/>
        <sz val="8"/>
        <color rgb="FF00ADEF"/>
        <rFont val="Tahoma"/>
        <family val="2"/>
      </rPr>
      <t>[Kết quả]</t>
    </r>
  </si>
  <si>
    <r>
      <t>Do Thai Duy </t>
    </r>
    <r>
      <rPr>
        <b/>
        <sz val="8"/>
        <color rgb="FF00ADEF"/>
        <rFont val="Tahoma"/>
        <family val="2"/>
      </rPr>
      <t>[Kết quả]</t>
    </r>
  </si>
  <si>
    <r>
      <t>Đàm Tuấn Anh </t>
    </r>
    <r>
      <rPr>
        <b/>
        <sz val="8"/>
        <color rgb="FF00ADEF"/>
        <rFont val="Tahoma"/>
        <family val="2"/>
      </rPr>
      <t>[Kết quả]</t>
    </r>
  </si>
  <si>
    <r>
      <t>Vũ Nhật Minh </t>
    </r>
    <r>
      <rPr>
        <b/>
        <sz val="8"/>
        <color rgb="FF00ADEF"/>
        <rFont val="Tahoma"/>
        <family val="2"/>
      </rPr>
      <t>[Kết quả]</t>
    </r>
  </si>
  <si>
    <r>
      <t>Nguyễn Đình Vũ Nguyên </t>
    </r>
    <r>
      <rPr>
        <b/>
        <sz val="8"/>
        <color rgb="FF00ADEF"/>
        <rFont val="Tahoma"/>
        <family val="2"/>
      </rPr>
      <t>[Kết quả]</t>
    </r>
  </si>
  <si>
    <r>
      <t>Hồ Thành Trung </t>
    </r>
    <r>
      <rPr>
        <b/>
        <sz val="8"/>
        <color rgb="FF00ADEF"/>
        <rFont val="Tahoma"/>
        <family val="2"/>
      </rPr>
      <t>[Kết quả]</t>
    </r>
  </si>
  <si>
    <r>
      <t>Trần Thị Hoài An </t>
    </r>
    <r>
      <rPr>
        <b/>
        <sz val="8"/>
        <color rgb="FF00ADEF"/>
        <rFont val="Tahoma"/>
        <family val="2"/>
      </rPr>
      <t>[Kết quả]</t>
    </r>
  </si>
  <si>
    <r>
      <t>Dương Nguyễn Ngọc Bích </t>
    </r>
    <r>
      <rPr>
        <b/>
        <sz val="8"/>
        <color rgb="FF00ADEF"/>
        <rFont val="Tahoma"/>
        <family val="2"/>
      </rPr>
      <t>[Kết quả]</t>
    </r>
  </si>
  <si>
    <r>
      <t>Thẩm Thị Tú Uyên </t>
    </r>
    <r>
      <rPr>
        <b/>
        <sz val="8"/>
        <color rgb="FF00ADEF"/>
        <rFont val="Tahoma"/>
        <family val="2"/>
      </rPr>
      <t>[Kết quả]</t>
    </r>
  </si>
  <si>
    <r>
      <t>Nguyễn Lan Anh </t>
    </r>
    <r>
      <rPr>
        <b/>
        <sz val="8"/>
        <color rgb="FF00ADEF"/>
        <rFont val="Tahoma"/>
        <family val="2"/>
      </rPr>
      <t>[Kết quả]</t>
    </r>
  </si>
  <si>
    <r>
      <t>Đoàn Đức Hải </t>
    </r>
    <r>
      <rPr>
        <b/>
        <sz val="8"/>
        <color rgb="FF00ADEF"/>
        <rFont val="Tahoma"/>
        <family val="2"/>
      </rPr>
      <t>[Kết quả]</t>
    </r>
  </si>
  <si>
    <r>
      <t>Lê Hoàng Nam </t>
    </r>
    <r>
      <rPr>
        <b/>
        <sz val="8"/>
        <color rgb="FF00ADEF"/>
        <rFont val="Tahoma"/>
        <family val="2"/>
      </rPr>
      <t>[Kết quả]</t>
    </r>
  </si>
  <si>
    <r>
      <t>Ngô Minh Hoàng </t>
    </r>
    <r>
      <rPr>
        <b/>
        <sz val="8"/>
        <color rgb="FF00ADEF"/>
        <rFont val="Tahoma"/>
        <family val="2"/>
      </rPr>
      <t>[Kết quả]</t>
    </r>
  </si>
  <si>
    <r>
      <t>Trần Thị Thu Uyên </t>
    </r>
    <r>
      <rPr>
        <b/>
        <sz val="8"/>
        <color rgb="FF00ADEF"/>
        <rFont val="Tahoma"/>
        <family val="2"/>
      </rPr>
      <t>[Kết quả]</t>
    </r>
  </si>
  <si>
    <r>
      <t>Phạm Thị Lan Anh </t>
    </r>
    <r>
      <rPr>
        <b/>
        <sz val="8"/>
        <color rgb="FF00ADEF"/>
        <rFont val="Tahoma"/>
        <family val="2"/>
      </rPr>
      <t>[Kết quả]</t>
    </r>
  </si>
  <si>
    <r>
      <t>Nguyễn Đặng Nhã Quỳnh </t>
    </r>
    <r>
      <rPr>
        <b/>
        <sz val="8"/>
        <color rgb="FF00ADEF"/>
        <rFont val="Tahoma"/>
        <family val="2"/>
      </rPr>
      <t>[Kết quả]</t>
    </r>
  </si>
  <si>
    <r>
      <t>Nguyễn Anh Thơ </t>
    </r>
    <r>
      <rPr>
        <b/>
        <sz val="8"/>
        <color rgb="FF00ADEF"/>
        <rFont val="Tahoma"/>
        <family val="2"/>
      </rPr>
      <t>[Kết quả]</t>
    </r>
  </si>
  <si>
    <r>
      <t>Trần Hạ Chúc </t>
    </r>
    <r>
      <rPr>
        <b/>
        <sz val="8"/>
        <color rgb="FF00ADEF"/>
        <rFont val="Tahoma"/>
        <family val="2"/>
      </rPr>
      <t>[Kết quả]</t>
    </r>
  </si>
  <si>
    <r>
      <t>Nguyễn Sỹ Hoàng </t>
    </r>
    <r>
      <rPr>
        <b/>
        <sz val="8"/>
        <color rgb="FF00ADEF"/>
        <rFont val="Tahoma"/>
        <family val="2"/>
      </rPr>
      <t>[Kết quả]</t>
    </r>
  </si>
  <si>
    <r>
      <t>Nguyễn Xuân Hiếu </t>
    </r>
    <r>
      <rPr>
        <b/>
        <sz val="8"/>
        <color rgb="FF00ADEF"/>
        <rFont val="Tahoma"/>
        <family val="2"/>
      </rPr>
      <t>[Kết quả]</t>
    </r>
  </si>
  <si>
    <t>26 phút 40 giây</t>
  </si>
  <si>
    <r>
      <t>Doãn Đoàn Mai Linh </t>
    </r>
    <r>
      <rPr>
        <b/>
        <sz val="8"/>
        <color rgb="FF00ADEF"/>
        <rFont val="Tahoma"/>
        <family val="2"/>
      </rPr>
      <t>[Kết quả]</t>
    </r>
  </si>
  <si>
    <r>
      <t>Nguyen Phuc Huynh </t>
    </r>
    <r>
      <rPr>
        <b/>
        <sz val="8"/>
        <color rgb="FF00ADEF"/>
        <rFont val="Tahoma"/>
        <family val="2"/>
      </rPr>
      <t>[Kết quả]</t>
    </r>
  </si>
  <si>
    <r>
      <t>Nguyễn Ngọc Phương Tuyền</t>
    </r>
    <r>
      <rPr>
        <b/>
        <sz val="8"/>
        <color rgb="FF00ADEF"/>
        <rFont val="Tahoma"/>
        <family val="2"/>
      </rPr>
      <t>[Kết quả]</t>
    </r>
  </si>
  <si>
    <r>
      <t>Lê Minh Nhật </t>
    </r>
    <r>
      <rPr>
        <b/>
        <sz val="8"/>
        <color rgb="FF00ADEF"/>
        <rFont val="Tahoma"/>
        <family val="2"/>
      </rPr>
      <t>[Kết quả]</t>
    </r>
  </si>
  <si>
    <r>
      <t>Trần Nguyễn Thảo Uyên </t>
    </r>
    <r>
      <rPr>
        <b/>
        <sz val="8"/>
        <color rgb="FF00ADEF"/>
        <rFont val="Tahoma"/>
        <family val="2"/>
      </rPr>
      <t>[Kết quả]</t>
    </r>
  </si>
  <si>
    <r>
      <t>Nguyễn Tiến Dũng </t>
    </r>
    <r>
      <rPr>
        <b/>
        <sz val="8"/>
        <color rgb="FF00ADEF"/>
        <rFont val="Tahoma"/>
        <family val="2"/>
      </rPr>
      <t>[Kết quả]</t>
    </r>
  </si>
  <si>
    <r>
      <t>Nguyễn Vương Thảo Vi </t>
    </r>
    <r>
      <rPr>
        <b/>
        <sz val="8"/>
        <color rgb="FF00ADEF"/>
        <rFont val="Tahoma"/>
        <family val="2"/>
      </rPr>
      <t>[Kết quả]</t>
    </r>
  </si>
  <si>
    <r>
      <t>Lê Nguyễn Hà Thanh </t>
    </r>
    <r>
      <rPr>
        <b/>
        <sz val="8"/>
        <color rgb="FF00ADEF"/>
        <rFont val="Tahoma"/>
        <family val="2"/>
      </rPr>
      <t>[Kết quả]</t>
    </r>
  </si>
  <si>
    <r>
      <t>Pham An </t>
    </r>
    <r>
      <rPr>
        <b/>
        <sz val="8"/>
        <color rgb="FF00ADEF"/>
        <rFont val="Tahoma"/>
        <family val="2"/>
      </rPr>
      <t>[Kết quả]</t>
    </r>
  </si>
  <si>
    <r>
      <t>Bùi Nguyên Hà Linh </t>
    </r>
    <r>
      <rPr>
        <b/>
        <sz val="8"/>
        <color rgb="FF00ADEF"/>
        <rFont val="Tahoma"/>
        <family val="2"/>
      </rPr>
      <t>[Kết quả]</t>
    </r>
  </si>
  <si>
    <r>
      <t>lê thị ly </t>
    </r>
    <r>
      <rPr>
        <b/>
        <sz val="8"/>
        <color rgb="FF00ADEF"/>
        <rFont val="Tahoma"/>
        <family val="2"/>
      </rPr>
      <t>[Kết quả]</t>
    </r>
  </si>
  <si>
    <r>
      <t>Nguyễn Duy Tuyến </t>
    </r>
    <r>
      <rPr>
        <b/>
        <sz val="8"/>
        <color rgb="FF00ADEF"/>
        <rFont val="Tahoma"/>
        <family val="2"/>
      </rPr>
      <t>[Kết quả]</t>
    </r>
  </si>
  <si>
    <r>
      <t>Đào Quang Vũ </t>
    </r>
    <r>
      <rPr>
        <b/>
        <sz val="8"/>
        <color rgb="FF00ADEF"/>
        <rFont val="Tahoma"/>
        <family val="2"/>
      </rPr>
      <t>[Kết quả]</t>
    </r>
  </si>
  <si>
    <r>
      <t>Mai Hoàng Ngọc Anh </t>
    </r>
    <r>
      <rPr>
        <b/>
        <sz val="8"/>
        <color rgb="FF00ADEF"/>
        <rFont val="Tahoma"/>
        <family val="2"/>
      </rPr>
      <t>[Kết quả]</t>
    </r>
  </si>
  <si>
    <r>
      <t>Vương Thị Ngọc Thu </t>
    </r>
    <r>
      <rPr>
        <b/>
        <sz val="8"/>
        <color rgb="FF00ADEF"/>
        <rFont val="Tahoma"/>
        <family val="2"/>
      </rPr>
      <t>[Kết quả]</t>
    </r>
  </si>
  <si>
    <r>
      <t>Bùi Nữ Thuyền Quyên </t>
    </r>
    <r>
      <rPr>
        <b/>
        <sz val="8"/>
        <color rgb="FF00ADEF"/>
        <rFont val="Tahoma"/>
        <family val="2"/>
      </rPr>
      <t>[Kết quả]</t>
    </r>
  </si>
  <si>
    <r>
      <t>Nguyễn Phan Tất Thành </t>
    </r>
    <r>
      <rPr>
        <b/>
        <sz val="8"/>
        <color rgb="FF00ADEF"/>
        <rFont val="Tahoma"/>
        <family val="2"/>
      </rPr>
      <t>[Kết quả]</t>
    </r>
  </si>
  <si>
    <r>
      <t>Đinh Bảo Trung </t>
    </r>
    <r>
      <rPr>
        <b/>
        <sz val="8"/>
        <color rgb="FF00ADEF"/>
        <rFont val="Tahoma"/>
        <family val="2"/>
      </rPr>
      <t>[Kết quả]</t>
    </r>
  </si>
  <si>
    <r>
      <t>Lê Anh Dũng </t>
    </r>
    <r>
      <rPr>
        <b/>
        <sz val="8"/>
        <color rgb="FF00ADEF"/>
        <rFont val="Tahoma"/>
        <family val="2"/>
      </rPr>
      <t>[Kết quả]</t>
    </r>
  </si>
  <si>
    <r>
      <t>Lê Thị Quỳnh Trâm </t>
    </r>
    <r>
      <rPr>
        <b/>
        <sz val="8"/>
        <color rgb="FF00ADEF"/>
        <rFont val="Tahoma"/>
        <family val="2"/>
      </rPr>
      <t>[Kết quả]</t>
    </r>
  </si>
  <si>
    <r>
      <t>Nguyễn Nguyên Khánh Phương</t>
    </r>
    <r>
      <rPr>
        <b/>
        <sz val="8"/>
        <color rgb="FF00ADEF"/>
        <rFont val="Tahoma"/>
        <family val="2"/>
      </rPr>
      <t>[Kết quả]</t>
    </r>
  </si>
  <si>
    <r>
      <t>Lê Nguyễn Phi Hiền </t>
    </r>
    <r>
      <rPr>
        <b/>
        <sz val="8"/>
        <color rgb="FF00ADEF"/>
        <rFont val="Tahoma"/>
        <family val="2"/>
      </rPr>
      <t>[Kết quả]</t>
    </r>
  </si>
  <si>
    <r>
      <t>Lương Trịnh Tú Viên </t>
    </r>
    <r>
      <rPr>
        <b/>
        <sz val="8"/>
        <color rgb="FF00ADEF"/>
        <rFont val="Tahoma"/>
        <family val="2"/>
      </rPr>
      <t>[Kết quả]</t>
    </r>
  </si>
  <si>
    <r>
      <t>Nguyễn Sinh Học </t>
    </r>
    <r>
      <rPr>
        <b/>
        <sz val="8"/>
        <color rgb="FF00ADEF"/>
        <rFont val="Tahoma"/>
        <family val="2"/>
      </rPr>
      <t>[Kết quả]</t>
    </r>
  </si>
  <si>
    <r>
      <t>Vi Đức Hùng </t>
    </r>
    <r>
      <rPr>
        <b/>
        <sz val="8"/>
        <color rgb="FF00ADEF"/>
        <rFont val="Tahoma"/>
        <family val="2"/>
      </rPr>
      <t>[Kết quả]</t>
    </r>
  </si>
  <si>
    <r>
      <t>Nguyễn Trịnh Khánh Ly </t>
    </r>
    <r>
      <rPr>
        <b/>
        <sz val="8"/>
        <color rgb="FF00ADEF"/>
        <rFont val="Tahoma"/>
        <family val="2"/>
      </rPr>
      <t>[Kết quả]</t>
    </r>
  </si>
  <si>
    <r>
      <t>Phan Thị Cẩm Viên </t>
    </r>
    <r>
      <rPr>
        <b/>
        <sz val="8"/>
        <color rgb="FF00ADEF"/>
        <rFont val="Tahoma"/>
        <family val="2"/>
      </rPr>
      <t>[Kết quả]</t>
    </r>
  </si>
  <si>
    <r>
      <t>Nguyễn Hồng Ánh </t>
    </r>
    <r>
      <rPr>
        <b/>
        <sz val="8"/>
        <color rgb="FF00ADEF"/>
        <rFont val="Tahoma"/>
        <family val="2"/>
      </rPr>
      <t>[Kết quả]</t>
    </r>
  </si>
  <si>
    <r>
      <t>Trần Anh Tài </t>
    </r>
    <r>
      <rPr>
        <b/>
        <sz val="8"/>
        <color rgb="FF00ADEF"/>
        <rFont val="Tahoma"/>
        <family val="2"/>
      </rPr>
      <t>[Kết quả]</t>
    </r>
  </si>
  <si>
    <r>
      <t>Trần Hồ Thảo Nhi </t>
    </r>
    <r>
      <rPr>
        <b/>
        <sz val="8"/>
        <color rgb="FF00ADEF"/>
        <rFont val="Tahoma"/>
        <family val="2"/>
      </rPr>
      <t>[Kết quả]</t>
    </r>
  </si>
  <si>
    <r>
      <t>Trần Thị Thương </t>
    </r>
    <r>
      <rPr>
        <b/>
        <sz val="8"/>
        <color rgb="FF00ADEF"/>
        <rFont val="Tahoma"/>
        <family val="2"/>
      </rPr>
      <t>[Kết quả]</t>
    </r>
  </si>
  <si>
    <r>
      <t>Đặng Thu Huyền </t>
    </r>
    <r>
      <rPr>
        <b/>
        <sz val="8"/>
        <color rgb="FF00ADEF"/>
        <rFont val="Tahoma"/>
        <family val="2"/>
      </rPr>
      <t>[Kết quả]</t>
    </r>
  </si>
  <si>
    <r>
      <t>Nguyễn Đình Duy </t>
    </r>
    <r>
      <rPr>
        <b/>
        <sz val="8"/>
        <color rgb="FF00ADEF"/>
        <rFont val="Tahoma"/>
        <family val="2"/>
      </rPr>
      <t>[Kết quả]</t>
    </r>
  </si>
  <si>
    <r>
      <t>Tran Quang Tuan </t>
    </r>
    <r>
      <rPr>
        <b/>
        <sz val="8"/>
        <color rgb="FF00ADEF"/>
        <rFont val="Tahoma"/>
        <family val="2"/>
      </rPr>
      <t>[Kết quả]</t>
    </r>
  </si>
  <si>
    <r>
      <t>Hồ Phương Ngân </t>
    </r>
    <r>
      <rPr>
        <b/>
        <sz val="8"/>
        <color rgb="FF00ADEF"/>
        <rFont val="Tahoma"/>
        <family val="2"/>
      </rPr>
      <t>[Kết quả]</t>
    </r>
  </si>
  <si>
    <r>
      <t>Lê Khánh Đan </t>
    </r>
    <r>
      <rPr>
        <b/>
        <sz val="8"/>
        <color rgb="FF00ADEF"/>
        <rFont val="Tahoma"/>
        <family val="2"/>
      </rPr>
      <t>[Kết quả]</t>
    </r>
  </si>
  <si>
    <r>
      <t>Lê Thị Quỳnh Trang </t>
    </r>
    <r>
      <rPr>
        <b/>
        <sz val="8"/>
        <color rgb="FF00ADEF"/>
        <rFont val="Tahoma"/>
        <family val="2"/>
      </rPr>
      <t>[Kết quả]</t>
    </r>
  </si>
  <si>
    <r>
      <t>Ngô Triều Trúc Phương </t>
    </r>
    <r>
      <rPr>
        <b/>
        <sz val="8"/>
        <color rgb="FF00ADEF"/>
        <rFont val="Tahoma"/>
        <family val="2"/>
      </rPr>
      <t>[Kết quả]</t>
    </r>
  </si>
  <si>
    <r>
      <t>Trần Cẩm Ly </t>
    </r>
    <r>
      <rPr>
        <b/>
        <sz val="8"/>
        <color rgb="FF00ADEF"/>
        <rFont val="Tahoma"/>
        <family val="2"/>
      </rPr>
      <t>[Kết quả]</t>
    </r>
  </si>
  <si>
    <r>
      <t>Mai Chi </t>
    </r>
    <r>
      <rPr>
        <b/>
        <sz val="8"/>
        <color rgb="FF00ADEF"/>
        <rFont val="Tahoma"/>
        <family val="2"/>
      </rPr>
      <t>[Kết quả]</t>
    </r>
  </si>
  <si>
    <r>
      <t>Đặng Xuân Thịnh </t>
    </r>
    <r>
      <rPr>
        <b/>
        <sz val="8"/>
        <color rgb="FF00ADEF"/>
        <rFont val="Tahoma"/>
        <family val="2"/>
      </rPr>
      <t>[Kết quả]</t>
    </r>
  </si>
  <si>
    <r>
      <t>Trần Thị Ngọc Huyền </t>
    </r>
    <r>
      <rPr>
        <b/>
        <sz val="8"/>
        <color rgb="FF00ADEF"/>
        <rFont val="Tahoma"/>
        <family val="2"/>
      </rPr>
      <t>[Kết quả]</t>
    </r>
  </si>
  <si>
    <r>
      <t>Lê Thị Thảo Nguyên </t>
    </r>
    <r>
      <rPr>
        <b/>
        <sz val="8"/>
        <color rgb="FF00ADEF"/>
        <rFont val="Tahoma"/>
        <family val="2"/>
      </rPr>
      <t>[Kết quả]</t>
    </r>
  </si>
  <si>
    <r>
      <t>Trần Việt Hà </t>
    </r>
    <r>
      <rPr>
        <b/>
        <sz val="8"/>
        <color rgb="FF00ADEF"/>
        <rFont val="Tahoma"/>
        <family val="2"/>
      </rPr>
      <t>[Kết quả]</t>
    </r>
  </si>
  <si>
    <r>
      <t>Nguyễn Nữ Thảo Vy </t>
    </r>
    <r>
      <rPr>
        <b/>
        <sz val="8"/>
        <color rgb="FF00ADEF"/>
        <rFont val="Tahoma"/>
        <family val="2"/>
      </rPr>
      <t>[Kết quả]</t>
    </r>
  </si>
  <si>
    <r>
      <t>Phạm Đình Phúc </t>
    </r>
    <r>
      <rPr>
        <b/>
        <sz val="8"/>
        <color rgb="FF00ADEF"/>
        <rFont val="Tahoma"/>
        <family val="2"/>
      </rPr>
      <t>[Kết quả]</t>
    </r>
  </si>
  <si>
    <r>
      <t>Phạm Duy Nam </t>
    </r>
    <r>
      <rPr>
        <b/>
        <sz val="8"/>
        <color rgb="FF00ADEF"/>
        <rFont val="Tahoma"/>
        <family val="2"/>
      </rPr>
      <t>[Kết quả]</t>
    </r>
  </si>
  <si>
    <r>
      <t>Nguyễn Trần Nam Hưng </t>
    </r>
    <r>
      <rPr>
        <b/>
        <sz val="8"/>
        <color rgb="FF00ADEF"/>
        <rFont val="Tahoma"/>
        <family val="2"/>
      </rPr>
      <t>[Kết quả]</t>
    </r>
  </si>
  <si>
    <r>
      <t>Trần Thị Quỳnh Ngân </t>
    </r>
    <r>
      <rPr>
        <b/>
        <sz val="8"/>
        <color rgb="FF00ADEF"/>
        <rFont val="Tahoma"/>
        <family val="2"/>
      </rPr>
      <t>[Kết quả]</t>
    </r>
  </si>
  <si>
    <r>
      <t>Ngô Văn Phú </t>
    </r>
    <r>
      <rPr>
        <b/>
        <sz val="8"/>
        <color rgb="FF00ADEF"/>
        <rFont val="Tahoma"/>
        <family val="2"/>
      </rPr>
      <t>[Kết quả]</t>
    </r>
  </si>
  <si>
    <r>
      <t>Nguyễn Lâm Huy </t>
    </r>
    <r>
      <rPr>
        <b/>
        <sz val="8"/>
        <color rgb="FF00ADEF"/>
        <rFont val="Tahoma"/>
        <family val="2"/>
      </rPr>
      <t>[Kết quả]</t>
    </r>
  </si>
  <si>
    <r>
      <t>Nguyễn Ngọc Như Ý </t>
    </r>
    <r>
      <rPr>
        <b/>
        <sz val="8"/>
        <color rgb="FF00ADEF"/>
        <rFont val="Tahoma"/>
        <family val="2"/>
      </rPr>
      <t>[Kết quả]</t>
    </r>
  </si>
  <si>
    <r>
      <t>Bùi Thị Hồng Nguyên </t>
    </r>
    <r>
      <rPr>
        <b/>
        <sz val="8"/>
        <color rgb="FF00ADEF"/>
        <rFont val="Tahoma"/>
        <family val="2"/>
      </rPr>
      <t>[Kết quả]</t>
    </r>
  </si>
  <si>
    <r>
      <t>Trần Phương Thủy </t>
    </r>
    <r>
      <rPr>
        <b/>
        <sz val="8"/>
        <color rgb="FF00ADEF"/>
        <rFont val="Tahoma"/>
        <family val="2"/>
      </rPr>
      <t>[Kết quả]</t>
    </r>
  </si>
  <si>
    <r>
      <t>Đặng Thị Thùy Trang </t>
    </r>
    <r>
      <rPr>
        <b/>
        <sz val="8"/>
        <color rgb="FF00ADEF"/>
        <rFont val="Tahoma"/>
        <family val="2"/>
      </rPr>
      <t>[Kết quả]</t>
    </r>
  </si>
  <si>
    <r>
      <t>Đỗ Thị Ngọc Uyên </t>
    </r>
    <r>
      <rPr>
        <b/>
        <sz val="8"/>
        <color rgb="FF00ADEF"/>
        <rFont val="Tahoma"/>
        <family val="2"/>
      </rPr>
      <t>[Kết quả]</t>
    </r>
  </si>
  <si>
    <r>
      <t>Phạm Lê Khánh Trang </t>
    </r>
    <r>
      <rPr>
        <b/>
        <sz val="8"/>
        <color rgb="FF00ADEF"/>
        <rFont val="Tahoma"/>
        <family val="2"/>
      </rPr>
      <t>[Kết quả]</t>
    </r>
  </si>
  <si>
    <r>
      <t>Nguyễn Khánh Thục </t>
    </r>
    <r>
      <rPr>
        <b/>
        <sz val="8"/>
        <color rgb="FF00ADEF"/>
        <rFont val="Tahoma"/>
        <family val="2"/>
      </rPr>
      <t>[Kết quả]</t>
    </r>
  </si>
  <si>
    <r>
      <t>Phan Thiện Tú </t>
    </r>
    <r>
      <rPr>
        <b/>
        <sz val="8"/>
        <color rgb="FF00ADEF"/>
        <rFont val="Tahoma"/>
        <family val="2"/>
      </rPr>
      <t>[Kết quả]</t>
    </r>
  </si>
  <si>
    <r>
      <t>Nguyễn Thị Hà Nguyên </t>
    </r>
    <r>
      <rPr>
        <b/>
        <sz val="8"/>
        <color rgb="FF00ADEF"/>
        <rFont val="Tahoma"/>
        <family val="2"/>
      </rPr>
      <t>[Kết quả]</t>
    </r>
  </si>
  <si>
    <r>
      <t>Trần Thị Trúc Mai </t>
    </r>
    <r>
      <rPr>
        <b/>
        <sz val="8"/>
        <color rgb="FF00ADEF"/>
        <rFont val="Tahoma"/>
        <family val="2"/>
      </rPr>
      <t>[Kết quả]</t>
    </r>
  </si>
  <si>
    <r>
      <t>Nguyễn Thị Ngọc My </t>
    </r>
    <r>
      <rPr>
        <b/>
        <sz val="8"/>
        <color rgb="FF00ADEF"/>
        <rFont val="Tahoma"/>
        <family val="2"/>
      </rPr>
      <t>[Kết quả]</t>
    </r>
  </si>
  <si>
    <r>
      <t>Lê Tiến Phong </t>
    </r>
    <r>
      <rPr>
        <b/>
        <sz val="8"/>
        <color rgb="FF00ADEF"/>
        <rFont val="Tahoma"/>
        <family val="2"/>
      </rPr>
      <t>[Kết quả]</t>
    </r>
  </si>
  <si>
    <r>
      <t>Nguyễn Bảo Thạch </t>
    </r>
    <r>
      <rPr>
        <b/>
        <sz val="8"/>
        <color rgb="FF00ADEF"/>
        <rFont val="Tahoma"/>
        <family val="2"/>
      </rPr>
      <t>[Kết quả]</t>
    </r>
  </si>
  <si>
    <r>
      <t>Dương Nguyễn Hoàng Huy </t>
    </r>
    <r>
      <rPr>
        <b/>
        <sz val="8"/>
        <color rgb="FF00ADEF"/>
        <rFont val="Tahoma"/>
        <family val="2"/>
      </rPr>
      <t>[Kết quả]</t>
    </r>
  </si>
  <si>
    <r>
      <t>Nguyễn Lê Thanh An </t>
    </r>
    <r>
      <rPr>
        <b/>
        <sz val="8"/>
        <color rgb="FF00ADEF"/>
        <rFont val="Tahoma"/>
        <family val="2"/>
      </rPr>
      <t>[Kết quả]</t>
    </r>
  </si>
  <si>
    <r>
      <t>Dương Nguyễn Thủy Trà </t>
    </r>
    <r>
      <rPr>
        <b/>
        <sz val="8"/>
        <color rgb="FF00ADEF"/>
        <rFont val="Tahoma"/>
        <family val="2"/>
      </rPr>
      <t>[Kết quả]</t>
    </r>
  </si>
  <si>
    <r>
      <t>Trần Thị Huyền Thanh </t>
    </r>
    <r>
      <rPr>
        <b/>
        <sz val="8"/>
        <color rgb="FF00ADEF"/>
        <rFont val="Tahoma"/>
        <family val="2"/>
      </rPr>
      <t>[Kết quả]</t>
    </r>
  </si>
  <si>
    <r>
      <t>Nguyễn Quốc Tuấn </t>
    </r>
    <r>
      <rPr>
        <b/>
        <sz val="8"/>
        <color rgb="FF00ADEF"/>
        <rFont val="Tahoma"/>
        <family val="2"/>
      </rPr>
      <t>[Kết quả]</t>
    </r>
  </si>
  <si>
    <r>
      <t>Nguyễn Huy Hoàng </t>
    </r>
    <r>
      <rPr>
        <b/>
        <sz val="8"/>
        <color rgb="FF00ADEF"/>
        <rFont val="Tahoma"/>
        <family val="2"/>
      </rPr>
      <t>[Kết quả]</t>
    </r>
  </si>
  <si>
    <r>
      <t>Nguyễn Thu Trang </t>
    </r>
    <r>
      <rPr>
        <b/>
        <sz val="8"/>
        <color rgb="FF00ADEF"/>
        <rFont val="Tahoma"/>
        <family val="2"/>
      </rPr>
      <t>[Kết quả]</t>
    </r>
  </si>
  <si>
    <r>
      <t>NGUYEN THI THAO </t>
    </r>
    <r>
      <rPr>
        <b/>
        <sz val="8"/>
        <color rgb="FF00ADEF"/>
        <rFont val="Tahoma"/>
        <family val="2"/>
      </rPr>
      <t>[Kết quả]</t>
    </r>
  </si>
  <si>
    <r>
      <t>Nguyễn Ngọc Khánh Vân </t>
    </r>
    <r>
      <rPr>
        <b/>
        <sz val="8"/>
        <color rgb="FF00ADEF"/>
        <rFont val="Tahoma"/>
        <family val="2"/>
      </rPr>
      <t>[Kết quả]</t>
    </r>
  </si>
  <si>
    <r>
      <t>Vũ Thị Hoàn Mỹ </t>
    </r>
    <r>
      <rPr>
        <b/>
        <sz val="8"/>
        <color rgb="FF00ADEF"/>
        <rFont val="Tahoma"/>
        <family val="2"/>
      </rPr>
      <t>[Kết quả]</t>
    </r>
  </si>
  <si>
    <r>
      <t>Lê Quang Vinh </t>
    </r>
    <r>
      <rPr>
        <b/>
        <sz val="8"/>
        <color rgb="FF00ADEF"/>
        <rFont val="Tahoma"/>
        <family val="2"/>
      </rPr>
      <t>[Kết quả]</t>
    </r>
  </si>
  <si>
    <r>
      <t>Nguyễn Thị Hoài Phương </t>
    </r>
    <r>
      <rPr>
        <b/>
        <sz val="8"/>
        <color rgb="FF00ADEF"/>
        <rFont val="Tahoma"/>
        <family val="2"/>
      </rPr>
      <t>[Kết quả]</t>
    </r>
  </si>
  <si>
    <r>
      <t>trang thảo thanh </t>
    </r>
    <r>
      <rPr>
        <b/>
        <sz val="8"/>
        <color rgb="FF00ADEF"/>
        <rFont val="Tahoma"/>
        <family val="2"/>
      </rPr>
      <t>[Kết quả]</t>
    </r>
  </si>
  <si>
    <r>
      <t>Lê Ngọc Tú Anh </t>
    </r>
    <r>
      <rPr>
        <b/>
        <sz val="8"/>
        <color rgb="FF00ADEF"/>
        <rFont val="Tahoma"/>
        <family val="2"/>
      </rPr>
      <t>[Kết quả]</t>
    </r>
  </si>
  <si>
    <r>
      <t>Thái Ngọc Thể </t>
    </r>
    <r>
      <rPr>
        <b/>
        <sz val="8"/>
        <color rgb="FF00ADEF"/>
        <rFont val="Tahoma"/>
        <family val="2"/>
      </rPr>
      <t>[Kết quả]</t>
    </r>
  </si>
  <si>
    <r>
      <t>Nguyễn Hữu Phúc </t>
    </r>
    <r>
      <rPr>
        <b/>
        <sz val="8"/>
        <color rgb="FF00ADEF"/>
        <rFont val="Tahoma"/>
        <family val="2"/>
      </rPr>
      <t>[Kết quả]</t>
    </r>
  </si>
  <si>
    <r>
      <t>Bùi Thị Nhật Hạ </t>
    </r>
    <r>
      <rPr>
        <b/>
        <sz val="8"/>
        <color rgb="FF00ADEF"/>
        <rFont val="Tahoma"/>
        <family val="2"/>
      </rPr>
      <t>[Kết quả]</t>
    </r>
  </si>
  <si>
    <r>
      <t>Hoàng Hồng Nhung </t>
    </r>
    <r>
      <rPr>
        <b/>
        <sz val="8"/>
        <color rgb="FF00ADEF"/>
        <rFont val="Tahoma"/>
        <family val="2"/>
      </rPr>
      <t>[Kết quả]</t>
    </r>
  </si>
  <si>
    <r>
      <t>Phan Hà Trà My </t>
    </r>
    <r>
      <rPr>
        <b/>
        <sz val="8"/>
        <color rgb="FF00ADEF"/>
        <rFont val="Tahoma"/>
        <family val="2"/>
      </rPr>
      <t>[Kết quả]</t>
    </r>
  </si>
  <si>
    <r>
      <t>nguyễn lê tuấn thanh </t>
    </r>
    <r>
      <rPr>
        <b/>
        <sz val="8"/>
        <color rgb="FF00ADEF"/>
        <rFont val="Tahoma"/>
        <family val="2"/>
      </rPr>
      <t>[Kết quả]</t>
    </r>
  </si>
  <si>
    <r>
      <t>Nguyễn Trọng Hà </t>
    </r>
    <r>
      <rPr>
        <b/>
        <sz val="8"/>
        <color rgb="FF00ADEF"/>
        <rFont val="Tahoma"/>
        <family val="2"/>
      </rPr>
      <t>[Kết quả]</t>
    </r>
  </si>
  <si>
    <r>
      <t>Vũ Trần Đăng Khoa </t>
    </r>
    <r>
      <rPr>
        <b/>
        <sz val="8"/>
        <color rgb="FF00ADEF"/>
        <rFont val="Tahoma"/>
        <family val="2"/>
      </rPr>
      <t>[Kết quả]</t>
    </r>
  </si>
  <si>
    <r>
      <t>Trần Ngọc Bảo Hân </t>
    </r>
    <r>
      <rPr>
        <b/>
        <sz val="8"/>
        <color rgb="FF00ADEF"/>
        <rFont val="Tahoma"/>
        <family val="2"/>
      </rPr>
      <t>[Kết quả]</t>
    </r>
  </si>
  <si>
    <r>
      <t>Phạm Nhật Minh </t>
    </r>
    <r>
      <rPr>
        <b/>
        <sz val="8"/>
        <color rgb="FF00ADEF"/>
        <rFont val="Tahoma"/>
        <family val="2"/>
      </rPr>
      <t>[Kết quả]</t>
    </r>
  </si>
  <si>
    <r>
      <t>Nguyễn Thị Thuỳ Dung </t>
    </r>
    <r>
      <rPr>
        <b/>
        <sz val="8"/>
        <color rgb="FF00ADEF"/>
        <rFont val="Tahoma"/>
        <family val="2"/>
      </rPr>
      <t>[Kết quả]</t>
    </r>
  </si>
  <si>
    <r>
      <t>Nguyễn Hữu Thành </t>
    </r>
    <r>
      <rPr>
        <b/>
        <sz val="8"/>
        <color rgb="FF00ADEF"/>
        <rFont val="Tahoma"/>
        <family val="2"/>
      </rPr>
      <t>[Kết quả]</t>
    </r>
  </si>
  <si>
    <r>
      <t>Lê My Thục </t>
    </r>
    <r>
      <rPr>
        <b/>
        <sz val="8"/>
        <color rgb="FF00ADEF"/>
        <rFont val="Tahoma"/>
        <family val="2"/>
      </rPr>
      <t>[Kết quả]</t>
    </r>
  </si>
  <si>
    <r>
      <t>Lê Trúc Hoàng Anh </t>
    </r>
    <r>
      <rPr>
        <b/>
        <sz val="8"/>
        <color rgb="FF00ADEF"/>
        <rFont val="Tahoma"/>
        <family val="2"/>
      </rPr>
      <t>[Kết quả]</t>
    </r>
  </si>
  <si>
    <r>
      <t>Phạm Thanh Tú </t>
    </r>
    <r>
      <rPr>
        <b/>
        <sz val="8"/>
        <color rgb="FF00ADEF"/>
        <rFont val="Tahoma"/>
        <family val="2"/>
      </rPr>
      <t>[Kết quả]</t>
    </r>
  </si>
  <si>
    <r>
      <t>Hà Bảo Trâm </t>
    </r>
    <r>
      <rPr>
        <b/>
        <sz val="8"/>
        <color rgb="FF00ADEF"/>
        <rFont val="Tahoma"/>
        <family val="2"/>
      </rPr>
      <t>[Kết quả]</t>
    </r>
  </si>
  <si>
    <r>
      <t>Tô Phương Uyên </t>
    </r>
    <r>
      <rPr>
        <b/>
        <sz val="8"/>
        <color rgb="FF00ADEF"/>
        <rFont val="Tahoma"/>
        <family val="2"/>
      </rPr>
      <t>[Kết quả]</t>
    </r>
  </si>
  <si>
    <r>
      <t>bùi văn tuấn kiệt </t>
    </r>
    <r>
      <rPr>
        <b/>
        <sz val="8"/>
        <color rgb="FF00ADEF"/>
        <rFont val="Tahoma"/>
        <family val="2"/>
      </rPr>
      <t>[Kết quả]</t>
    </r>
  </si>
  <si>
    <r>
      <t>Nguyễn Khắc Đồng </t>
    </r>
    <r>
      <rPr>
        <b/>
        <sz val="8"/>
        <color rgb="FF00ADEF"/>
        <rFont val="Tahoma"/>
        <family val="2"/>
      </rPr>
      <t>[Kết quả]</t>
    </r>
  </si>
  <si>
    <r>
      <t>Trần Nhật Quang </t>
    </r>
    <r>
      <rPr>
        <b/>
        <sz val="8"/>
        <color rgb="FF00ADEF"/>
        <rFont val="Tahoma"/>
        <family val="2"/>
      </rPr>
      <t>[Kết quả]</t>
    </r>
  </si>
  <si>
    <r>
      <t>Ngô Hoàng Yến </t>
    </r>
    <r>
      <rPr>
        <b/>
        <sz val="8"/>
        <color rgb="FF00ADEF"/>
        <rFont val="Tahoma"/>
        <family val="2"/>
      </rPr>
      <t>[Kết quả]</t>
    </r>
  </si>
  <si>
    <r>
      <t>Võ Gia Hân </t>
    </r>
    <r>
      <rPr>
        <b/>
        <sz val="8"/>
        <color rgb="FF00ADEF"/>
        <rFont val="Tahoma"/>
        <family val="2"/>
      </rPr>
      <t>[Kết quả]</t>
    </r>
  </si>
  <si>
    <r>
      <t>Phan Lưu Kim Chi </t>
    </r>
    <r>
      <rPr>
        <b/>
        <sz val="8"/>
        <color rgb="FF00ADEF"/>
        <rFont val="Tahoma"/>
        <family val="2"/>
      </rPr>
      <t>[Kết quả]</t>
    </r>
  </si>
  <si>
    <r>
      <t>Trần Phương Nhi </t>
    </r>
    <r>
      <rPr>
        <b/>
        <sz val="8"/>
        <color rgb="FF00ADEF"/>
        <rFont val="Tahoma"/>
        <family val="2"/>
      </rPr>
      <t>[Kết quả]</t>
    </r>
  </si>
  <si>
    <r>
      <t>Nguyễn Tiến Đạt </t>
    </r>
    <r>
      <rPr>
        <b/>
        <sz val="8"/>
        <color rgb="FF00ADEF"/>
        <rFont val="Tahoma"/>
        <family val="2"/>
      </rPr>
      <t>[Kết quả]</t>
    </r>
  </si>
  <si>
    <r>
      <t>Trần Đức Hải </t>
    </r>
    <r>
      <rPr>
        <b/>
        <sz val="8"/>
        <color rgb="FF00ADEF"/>
        <rFont val="Tahoma"/>
        <family val="2"/>
      </rPr>
      <t>[Kết quả]</t>
    </r>
  </si>
  <si>
    <r>
      <t>Nguyễn Huy Phúc </t>
    </r>
    <r>
      <rPr>
        <b/>
        <sz val="8"/>
        <color rgb="FF00ADEF"/>
        <rFont val="Tahoma"/>
        <family val="2"/>
      </rPr>
      <t>[Kết quả]</t>
    </r>
  </si>
  <si>
    <r>
      <t>Phạm Văn Thái </t>
    </r>
    <r>
      <rPr>
        <b/>
        <sz val="8"/>
        <color rgb="FF00ADEF"/>
        <rFont val="Tahoma"/>
        <family val="2"/>
      </rPr>
      <t>[Kết quả]</t>
    </r>
  </si>
  <si>
    <r>
      <t>Võ Huy Hoàng </t>
    </r>
    <r>
      <rPr>
        <b/>
        <sz val="8"/>
        <color rgb="FF00ADEF"/>
        <rFont val="Tahoma"/>
        <family val="2"/>
      </rPr>
      <t>[Kết quả]</t>
    </r>
  </si>
  <si>
    <r>
      <t>Phạm Thị Mai Duyên </t>
    </r>
    <r>
      <rPr>
        <b/>
        <sz val="8"/>
        <color rgb="FF00ADEF"/>
        <rFont val="Tahoma"/>
        <family val="2"/>
      </rPr>
      <t>[Kết quả]</t>
    </r>
  </si>
  <si>
    <r>
      <t>Đinh Nguyễn Hoàng Yến </t>
    </r>
    <r>
      <rPr>
        <b/>
        <sz val="8"/>
        <color rgb="FF00ADEF"/>
        <rFont val="Tahoma"/>
        <family val="2"/>
      </rPr>
      <t>[Kết quả]</t>
    </r>
  </si>
  <si>
    <r>
      <t>Nguyễn Duy Hải </t>
    </r>
    <r>
      <rPr>
        <b/>
        <sz val="8"/>
        <color rgb="FF00ADEF"/>
        <rFont val="Tahoma"/>
        <family val="2"/>
      </rPr>
      <t>[Kết quả]</t>
    </r>
  </si>
  <si>
    <r>
      <t>Nguyễn Vân Anh </t>
    </r>
    <r>
      <rPr>
        <b/>
        <sz val="8"/>
        <color rgb="FF00ADEF"/>
        <rFont val="Tahoma"/>
        <family val="2"/>
      </rPr>
      <t>[Kết quả]</t>
    </r>
  </si>
  <si>
    <r>
      <t>Nguyễn Thị Mỹ Linh </t>
    </r>
    <r>
      <rPr>
        <b/>
        <sz val="8"/>
        <color rgb="FF00ADEF"/>
        <rFont val="Tahoma"/>
        <family val="2"/>
      </rPr>
      <t>[Kết quả]</t>
    </r>
  </si>
  <si>
    <r>
      <t>Hoàng Đăng Khoa </t>
    </r>
    <r>
      <rPr>
        <b/>
        <sz val="8"/>
        <color rgb="FF00ADEF"/>
        <rFont val="Tahoma"/>
        <family val="2"/>
      </rPr>
      <t>[Kết quả]</t>
    </r>
  </si>
  <si>
    <r>
      <t>LÊ THỊ CẨM VÂN </t>
    </r>
    <r>
      <rPr>
        <b/>
        <sz val="8"/>
        <color rgb="FF00ADEF"/>
        <rFont val="Tahoma"/>
        <family val="2"/>
      </rPr>
      <t>[Kết quả]</t>
    </r>
  </si>
  <si>
    <r>
      <t>Hoàng Hải Hà </t>
    </r>
    <r>
      <rPr>
        <b/>
        <sz val="8"/>
        <color rgb="FF00ADEF"/>
        <rFont val="Tahoma"/>
        <family val="2"/>
      </rPr>
      <t>[Kết quả]</t>
    </r>
  </si>
  <si>
    <r>
      <t>Nguyễn Thị Thu Phương </t>
    </r>
    <r>
      <rPr>
        <b/>
        <sz val="8"/>
        <color rgb="FF00ADEF"/>
        <rFont val="Tahoma"/>
        <family val="2"/>
      </rPr>
      <t>[Kết quả]</t>
    </r>
  </si>
  <si>
    <r>
      <t>Lê Nguyễn Thủy Tiên </t>
    </r>
    <r>
      <rPr>
        <b/>
        <sz val="8"/>
        <color rgb="FF00ADEF"/>
        <rFont val="Tahoma"/>
        <family val="2"/>
      </rPr>
      <t>[Kết quả]</t>
    </r>
  </si>
  <si>
    <r>
      <t>Nguyễn Trung Thành </t>
    </r>
    <r>
      <rPr>
        <b/>
        <sz val="8"/>
        <color rgb="FF00ADEF"/>
        <rFont val="Tahoma"/>
        <family val="2"/>
      </rPr>
      <t>[Kết quả]</t>
    </r>
  </si>
  <si>
    <r>
      <t>Hoàng Ngọc Sâm </t>
    </r>
    <r>
      <rPr>
        <b/>
        <sz val="8"/>
        <color rgb="FF00ADEF"/>
        <rFont val="Tahoma"/>
        <family val="2"/>
      </rPr>
      <t>[Kết quả]</t>
    </r>
  </si>
  <si>
    <r>
      <t>Nguyễn Tuấn Tiệp </t>
    </r>
    <r>
      <rPr>
        <b/>
        <sz val="8"/>
        <color rgb="FF00ADEF"/>
        <rFont val="Tahoma"/>
        <family val="2"/>
      </rPr>
      <t>[Kết quả]</t>
    </r>
  </si>
  <si>
    <r>
      <t>Nguyễn Thị Ngọc Mai </t>
    </r>
    <r>
      <rPr>
        <b/>
        <sz val="8"/>
        <color rgb="FF00ADEF"/>
        <rFont val="Tahoma"/>
        <family val="2"/>
      </rPr>
      <t>[Kết quả]</t>
    </r>
  </si>
  <si>
    <r>
      <t>Phan Quang Đạt </t>
    </r>
    <r>
      <rPr>
        <b/>
        <sz val="8"/>
        <color rgb="FF00ADEF"/>
        <rFont val="Tahoma"/>
        <family val="2"/>
      </rPr>
      <t>[Kết quả]</t>
    </r>
  </si>
  <si>
    <r>
      <t>pham thi hong </t>
    </r>
    <r>
      <rPr>
        <b/>
        <sz val="8"/>
        <color rgb="FF00ADEF"/>
        <rFont val="Tahoma"/>
        <family val="2"/>
      </rPr>
      <t>[Kết quả]</t>
    </r>
  </si>
  <si>
    <r>
      <t>Nguyễn Tấn Đat </t>
    </r>
    <r>
      <rPr>
        <b/>
        <sz val="8"/>
        <color rgb="FF00ADEF"/>
        <rFont val="Tahoma"/>
        <family val="2"/>
      </rPr>
      <t>[Kết quả]</t>
    </r>
  </si>
  <si>
    <r>
      <t>Bùi Diễm Quỳnh </t>
    </r>
    <r>
      <rPr>
        <b/>
        <sz val="8"/>
        <color rgb="FF00ADEF"/>
        <rFont val="Tahoma"/>
        <family val="2"/>
      </rPr>
      <t>[Kết quả]</t>
    </r>
  </si>
  <si>
    <r>
      <t>Vũ Ngọc Tuấn </t>
    </r>
    <r>
      <rPr>
        <b/>
        <sz val="8"/>
        <color rgb="FF00ADEF"/>
        <rFont val="Tahoma"/>
        <family val="2"/>
      </rPr>
      <t>[Kết quả]</t>
    </r>
  </si>
  <si>
    <r>
      <t>Ngô Văn Hiếu </t>
    </r>
    <r>
      <rPr>
        <b/>
        <sz val="8"/>
        <color rgb="FF00ADEF"/>
        <rFont val="Tahoma"/>
        <family val="2"/>
      </rPr>
      <t>[Kết quả]</t>
    </r>
  </si>
  <si>
    <r>
      <t>Dương Văn Phước </t>
    </r>
    <r>
      <rPr>
        <b/>
        <sz val="8"/>
        <color rgb="FF00ADEF"/>
        <rFont val="Tahoma"/>
        <family val="2"/>
      </rPr>
      <t>[Kết quả]</t>
    </r>
  </si>
  <si>
    <r>
      <t>Nguyễn Thị Thúy Hiền </t>
    </r>
    <r>
      <rPr>
        <b/>
        <sz val="8"/>
        <color rgb="FF00ADEF"/>
        <rFont val="Tahoma"/>
        <family val="2"/>
      </rPr>
      <t>[Kết quả]</t>
    </r>
  </si>
  <si>
    <r>
      <t>Đặng Thị Thanh Huyền </t>
    </r>
    <r>
      <rPr>
        <b/>
        <sz val="8"/>
        <color rgb="FF00ADEF"/>
        <rFont val="Tahoma"/>
        <family val="2"/>
      </rPr>
      <t>[Kết quả]</t>
    </r>
  </si>
  <si>
    <r>
      <t>Phạm Đức Truyền </t>
    </r>
    <r>
      <rPr>
        <b/>
        <sz val="8"/>
        <color rgb="FF00ADEF"/>
        <rFont val="Tahoma"/>
        <family val="2"/>
      </rPr>
      <t>[Kết quả]</t>
    </r>
  </si>
  <si>
    <r>
      <t>Nguyễn Văn Tân </t>
    </r>
    <r>
      <rPr>
        <b/>
        <sz val="8"/>
        <color rgb="FF00ADEF"/>
        <rFont val="Tahoma"/>
        <family val="2"/>
      </rPr>
      <t>[Kết quả]</t>
    </r>
  </si>
  <si>
    <r>
      <t>Đàm Thị Thanh Hằng </t>
    </r>
    <r>
      <rPr>
        <b/>
        <sz val="8"/>
        <color rgb="FF00ADEF"/>
        <rFont val="Tahoma"/>
        <family val="2"/>
      </rPr>
      <t>[Kết quả]</t>
    </r>
  </si>
  <si>
    <r>
      <t>Lê Thị Hồng </t>
    </r>
    <r>
      <rPr>
        <b/>
        <sz val="8"/>
        <color rgb="FF00ADEF"/>
        <rFont val="Tahoma"/>
        <family val="2"/>
      </rPr>
      <t>[Kết quả]</t>
    </r>
  </si>
  <si>
    <r>
      <t>Hồ Thị Thùy Trang </t>
    </r>
    <r>
      <rPr>
        <b/>
        <sz val="8"/>
        <color rgb="FF00ADEF"/>
        <rFont val="Tahoma"/>
        <family val="2"/>
      </rPr>
      <t>[Kết quả]</t>
    </r>
  </si>
  <si>
    <r>
      <t>Do Duc Dong </t>
    </r>
    <r>
      <rPr>
        <b/>
        <sz val="8"/>
        <color rgb="FF00ADEF"/>
        <rFont val="Tahoma"/>
        <family val="2"/>
      </rPr>
      <t>[Kết quả]</t>
    </r>
  </si>
  <si>
    <r>
      <t>Huỳnh Ngọc Diễm Quỳnh </t>
    </r>
    <r>
      <rPr>
        <b/>
        <sz val="8"/>
        <color rgb="FF00ADEF"/>
        <rFont val="Tahoma"/>
        <family val="2"/>
      </rPr>
      <t>[Kết quả]</t>
    </r>
  </si>
  <si>
    <r>
      <t>Lê Hồng Anh </t>
    </r>
    <r>
      <rPr>
        <b/>
        <sz val="8"/>
        <color rgb="FF00ADEF"/>
        <rFont val="Tahoma"/>
        <family val="2"/>
      </rPr>
      <t>[Kết quả]</t>
    </r>
  </si>
  <si>
    <r>
      <t>Lâm Thị Bích Ngọc </t>
    </r>
    <r>
      <rPr>
        <b/>
        <sz val="8"/>
        <color rgb="FF00ADEF"/>
        <rFont val="Tahoma"/>
        <family val="2"/>
      </rPr>
      <t>[Kết quả]</t>
    </r>
  </si>
  <si>
    <r>
      <t>Lăng Thị Bình </t>
    </r>
    <r>
      <rPr>
        <b/>
        <sz val="8"/>
        <color rgb="FF00ADEF"/>
        <rFont val="Tahoma"/>
        <family val="2"/>
      </rPr>
      <t>[Kết quả]</t>
    </r>
  </si>
  <si>
    <r>
      <t>Nguyễn Thiếu Lâm </t>
    </r>
    <r>
      <rPr>
        <b/>
        <sz val="8"/>
        <color rgb="FF00ADEF"/>
        <rFont val="Tahoma"/>
        <family val="2"/>
      </rPr>
      <t>[Kết quả]</t>
    </r>
  </si>
  <si>
    <r>
      <t>Phạm Thị Thanh Bình </t>
    </r>
    <r>
      <rPr>
        <b/>
        <sz val="8"/>
        <color rgb="FF00ADEF"/>
        <rFont val="Tahoma"/>
        <family val="2"/>
      </rPr>
      <t>[Kết quả]</t>
    </r>
  </si>
  <si>
    <r>
      <t>Tiêu Thị Mỹ Huế </t>
    </r>
    <r>
      <rPr>
        <b/>
        <sz val="8"/>
        <color rgb="FF00ADEF"/>
        <rFont val="Tahoma"/>
        <family val="2"/>
      </rPr>
      <t>[Kết quả]</t>
    </r>
  </si>
  <si>
    <r>
      <t>Trương Văn Đại </t>
    </r>
    <r>
      <rPr>
        <b/>
        <sz val="8"/>
        <color rgb="FF00ADEF"/>
        <rFont val="Tahoma"/>
        <family val="2"/>
      </rPr>
      <t>[Kết quả]</t>
    </r>
  </si>
  <si>
    <r>
      <t>Vũ Quốc Tân </t>
    </r>
    <r>
      <rPr>
        <b/>
        <sz val="8"/>
        <color rgb="FF00ADEF"/>
        <rFont val="Tahoma"/>
        <family val="2"/>
      </rPr>
      <t>[Kết quả]</t>
    </r>
  </si>
  <si>
    <r>
      <t>Nguyễn Thị Hồng Duyên </t>
    </r>
    <r>
      <rPr>
        <b/>
        <sz val="8"/>
        <color rgb="FF00ADEF"/>
        <rFont val="Tahoma"/>
        <family val="2"/>
      </rPr>
      <t>[Kết quả]</t>
    </r>
  </si>
  <si>
    <r>
      <t>Huỳnh Thị Chinh </t>
    </r>
    <r>
      <rPr>
        <b/>
        <sz val="8"/>
        <color rgb="FF00ADEF"/>
        <rFont val="Tahoma"/>
        <family val="2"/>
      </rPr>
      <t>[Kết quả]</t>
    </r>
  </si>
  <si>
    <r>
      <t>le thi thuy hang </t>
    </r>
    <r>
      <rPr>
        <b/>
        <sz val="8"/>
        <color rgb="FF00ADEF"/>
        <rFont val="Tahoma"/>
        <family val="2"/>
      </rPr>
      <t>[Kết quả]</t>
    </r>
  </si>
  <si>
    <r>
      <t>Vũ Thị Phương Loan </t>
    </r>
    <r>
      <rPr>
        <b/>
        <sz val="8"/>
        <color rgb="FF00ADEF"/>
        <rFont val="Tahoma"/>
        <family val="2"/>
      </rPr>
      <t>[Kết quả]</t>
    </r>
  </si>
  <si>
    <r>
      <t>Phạm Phương Thảo </t>
    </r>
    <r>
      <rPr>
        <b/>
        <sz val="8"/>
        <color rgb="FF00ADEF"/>
        <rFont val="Tahoma"/>
        <family val="2"/>
      </rPr>
      <t>[Kết quả]</t>
    </r>
  </si>
  <si>
    <r>
      <t>hoàng việt hùng </t>
    </r>
    <r>
      <rPr>
        <b/>
        <sz val="8"/>
        <color rgb="FF00ADEF"/>
        <rFont val="Tahoma"/>
        <family val="2"/>
      </rPr>
      <t>[Kết quả]</t>
    </r>
  </si>
  <si>
    <r>
      <t>Trần Thị Ánh Vân </t>
    </r>
    <r>
      <rPr>
        <b/>
        <sz val="8"/>
        <color rgb="FF00ADEF"/>
        <rFont val="Tahoma"/>
        <family val="2"/>
      </rPr>
      <t>[Kết quả]</t>
    </r>
  </si>
  <si>
    <r>
      <t>Nguyễn Đinh Lan Thuyền </t>
    </r>
    <r>
      <rPr>
        <b/>
        <sz val="8"/>
        <color rgb="FF00ADEF"/>
        <rFont val="Tahoma"/>
        <family val="2"/>
      </rPr>
      <t>[Kết quả]</t>
    </r>
  </si>
  <si>
    <r>
      <t>Ngô Quang Hiển </t>
    </r>
    <r>
      <rPr>
        <b/>
        <sz val="8"/>
        <color rgb="FF00ADEF"/>
        <rFont val="Tahoma"/>
        <family val="2"/>
      </rPr>
      <t>[Kết quả]</t>
    </r>
  </si>
  <si>
    <r>
      <t>Nguyễn Hòa Bảo </t>
    </r>
    <r>
      <rPr>
        <b/>
        <sz val="8"/>
        <color rgb="FF00ADEF"/>
        <rFont val="Tahoma"/>
        <family val="2"/>
      </rPr>
      <t>[Kết quả]</t>
    </r>
  </si>
  <si>
    <r>
      <t>Trương Công Hoàng </t>
    </r>
    <r>
      <rPr>
        <b/>
        <sz val="8"/>
        <color rgb="FF00ADEF"/>
        <rFont val="Tahoma"/>
        <family val="2"/>
      </rPr>
      <t>[Kết quả]</t>
    </r>
  </si>
  <si>
    <r>
      <t>Vũ Xuân Đồng </t>
    </r>
    <r>
      <rPr>
        <b/>
        <sz val="8"/>
        <color rgb="FF00ADEF"/>
        <rFont val="Tahoma"/>
        <family val="2"/>
      </rPr>
      <t>[Kết quả]</t>
    </r>
  </si>
  <si>
    <r>
      <t>Nguyễn Thị Bích Hà </t>
    </r>
    <r>
      <rPr>
        <b/>
        <sz val="8"/>
        <color rgb="FF00ADEF"/>
        <rFont val="Tahoma"/>
        <family val="2"/>
      </rPr>
      <t>[Kết quả]</t>
    </r>
  </si>
  <si>
    <r>
      <t>Đinh Thị Yến Nhi </t>
    </r>
    <r>
      <rPr>
        <b/>
        <sz val="8"/>
        <color rgb="FF00ADEF"/>
        <rFont val="Tahoma"/>
        <family val="2"/>
      </rPr>
      <t>[Kết quả]</t>
    </r>
  </si>
  <si>
    <r>
      <t>Huỳnh Thiên Vũ </t>
    </r>
    <r>
      <rPr>
        <b/>
        <sz val="8"/>
        <color rgb="FF00ADEF"/>
        <rFont val="Tahoma"/>
        <family val="2"/>
      </rPr>
      <t>[Kết quả]</t>
    </r>
  </si>
  <si>
    <r>
      <t>Nguyễn Quang Hà </t>
    </r>
    <r>
      <rPr>
        <b/>
        <sz val="8"/>
        <color rgb="FF00ADEF"/>
        <rFont val="Tahoma"/>
        <family val="2"/>
      </rPr>
      <t>[Kết quả]</t>
    </r>
  </si>
  <si>
    <r>
      <t>Đặng Thi Hạnh </t>
    </r>
    <r>
      <rPr>
        <b/>
        <sz val="8"/>
        <color rgb="FF00ADEF"/>
        <rFont val="Tahoma"/>
        <family val="2"/>
      </rPr>
      <t>[Kết quả]</t>
    </r>
  </si>
  <si>
    <r>
      <t>chieng thanh phuc </t>
    </r>
    <r>
      <rPr>
        <b/>
        <sz val="8"/>
        <color rgb="FF00ADEF"/>
        <rFont val="Tahoma"/>
        <family val="2"/>
      </rPr>
      <t>[Kết quả]</t>
    </r>
  </si>
  <si>
    <r>
      <t>Phan Lê Anh Thư </t>
    </r>
    <r>
      <rPr>
        <b/>
        <sz val="8"/>
        <color rgb="FF00ADEF"/>
        <rFont val="Tahoma"/>
        <family val="2"/>
      </rPr>
      <t>[Kết quả]</t>
    </r>
  </si>
  <si>
    <r>
      <t>Đinh Viết Vũ </t>
    </r>
    <r>
      <rPr>
        <b/>
        <sz val="8"/>
        <color rgb="FF00ADEF"/>
        <rFont val="Tahoma"/>
        <family val="2"/>
      </rPr>
      <t>[Kết quả]</t>
    </r>
  </si>
  <si>
    <r>
      <t>Bui Thi Minh Hieu </t>
    </r>
    <r>
      <rPr>
        <b/>
        <sz val="8"/>
        <color rgb="FF00ADEF"/>
        <rFont val="Tahoma"/>
        <family val="2"/>
      </rPr>
      <t>[Kết quả]</t>
    </r>
  </si>
  <si>
    <r>
      <t>Trịnh Thị Thu Trang </t>
    </r>
    <r>
      <rPr>
        <b/>
        <sz val="8"/>
        <color rgb="FF00ADEF"/>
        <rFont val="Tahoma"/>
        <family val="2"/>
      </rPr>
      <t>[Kết quả]</t>
    </r>
  </si>
  <si>
    <r>
      <t>Đỗ Thế Văn </t>
    </r>
    <r>
      <rPr>
        <b/>
        <sz val="8"/>
        <color rgb="FF00ADEF"/>
        <rFont val="Tahoma"/>
        <family val="2"/>
      </rPr>
      <t>[Kết quả]</t>
    </r>
  </si>
  <si>
    <r>
      <t>Cao Thị Nhàn </t>
    </r>
    <r>
      <rPr>
        <b/>
        <sz val="8"/>
        <color rgb="FF00ADEF"/>
        <rFont val="Tahoma"/>
        <family val="2"/>
      </rPr>
      <t>[Kết quả]</t>
    </r>
  </si>
  <si>
    <r>
      <t>Phạm Văn Hải </t>
    </r>
    <r>
      <rPr>
        <b/>
        <sz val="8"/>
        <color rgb="FF00ADEF"/>
        <rFont val="Tahoma"/>
        <family val="2"/>
      </rPr>
      <t>[Kết quả]</t>
    </r>
  </si>
  <si>
    <r>
      <t>Lê Nguyễn Cẩm Nhung </t>
    </r>
    <r>
      <rPr>
        <b/>
        <sz val="8"/>
        <color rgb="FF00ADEF"/>
        <rFont val="Tahoma"/>
        <family val="2"/>
      </rPr>
      <t>[Kết quả]</t>
    </r>
  </si>
  <si>
    <r>
      <t>Trần Thị Thu Nga </t>
    </r>
    <r>
      <rPr>
        <b/>
        <sz val="8"/>
        <color rgb="FF00ADEF"/>
        <rFont val="Tahoma"/>
        <family val="2"/>
      </rPr>
      <t>[Kết quả]</t>
    </r>
  </si>
  <si>
    <r>
      <t>Trần Đoàn Phương </t>
    </r>
    <r>
      <rPr>
        <b/>
        <sz val="8"/>
        <color rgb="FF00ADEF"/>
        <rFont val="Tahoma"/>
        <family val="2"/>
      </rPr>
      <t>[Kết quả]</t>
    </r>
  </si>
  <si>
    <r>
      <t>vũ thị hiền </t>
    </r>
    <r>
      <rPr>
        <b/>
        <sz val="8"/>
        <color rgb="FF00ADEF"/>
        <rFont val="Tahoma"/>
        <family val="2"/>
      </rPr>
      <t>[Kết quả]</t>
    </r>
  </si>
  <si>
    <t>Trường THCS NAM NUNG</t>
  </si>
  <si>
    <r>
      <t>Nguyễn Đức Thịnh </t>
    </r>
    <r>
      <rPr>
        <b/>
        <sz val="8"/>
        <color rgb="FF00ADEF"/>
        <rFont val="Tahoma"/>
        <family val="2"/>
      </rPr>
      <t>[Kết quả]</t>
    </r>
  </si>
  <si>
    <r>
      <t>Thi Minh Thắng </t>
    </r>
    <r>
      <rPr>
        <b/>
        <sz val="8"/>
        <color rgb="FF00ADEF"/>
        <rFont val="Tahoma"/>
        <family val="2"/>
      </rPr>
      <t>[Kết quả]</t>
    </r>
  </si>
  <si>
    <r>
      <t>Lưu Thị Hồng Thắm </t>
    </r>
    <r>
      <rPr>
        <b/>
        <sz val="8"/>
        <color rgb="FF00ADEF"/>
        <rFont val="Tahoma"/>
        <family val="2"/>
      </rPr>
      <t>[Kết quả]</t>
    </r>
  </si>
  <si>
    <r>
      <t>Nguyễn Thị Phước Tường </t>
    </r>
    <r>
      <rPr>
        <b/>
        <sz val="8"/>
        <color rgb="FF00ADEF"/>
        <rFont val="Tahoma"/>
        <family val="2"/>
      </rPr>
      <t>[Kết quả]</t>
    </r>
  </si>
  <si>
    <r>
      <t>Đỗ Thị Mỹ Duyên </t>
    </r>
    <r>
      <rPr>
        <b/>
        <sz val="8"/>
        <color rgb="FF00ADEF"/>
        <rFont val="Tahoma"/>
        <family val="2"/>
      </rPr>
      <t>[Kết quả]</t>
    </r>
  </si>
  <si>
    <r>
      <t>lê lệ quyên </t>
    </r>
    <r>
      <rPr>
        <b/>
        <sz val="8"/>
        <color rgb="FF00ADEF"/>
        <rFont val="Tahoma"/>
        <family val="2"/>
      </rPr>
      <t>[Kết quả]</t>
    </r>
  </si>
  <si>
    <r>
      <t>Nguyễn Huỳnh Thu An </t>
    </r>
    <r>
      <rPr>
        <b/>
        <sz val="8"/>
        <color rgb="FF00ADEF"/>
        <rFont val="Tahoma"/>
        <family val="2"/>
      </rPr>
      <t>[Kết quả]</t>
    </r>
  </si>
  <si>
    <r>
      <t>Đặng Thị Yến Nhi </t>
    </r>
    <r>
      <rPr>
        <b/>
        <sz val="8"/>
        <color rgb="FF00ADEF"/>
        <rFont val="Tahoma"/>
        <family val="2"/>
      </rPr>
      <t>[Kết quả]</t>
    </r>
  </si>
  <si>
    <r>
      <t>Nguyễn Hồng Bảo Ngân </t>
    </r>
    <r>
      <rPr>
        <b/>
        <sz val="8"/>
        <color rgb="FF00ADEF"/>
        <rFont val="Tahoma"/>
        <family val="2"/>
      </rPr>
      <t>[Kết quả]</t>
    </r>
  </si>
  <si>
    <r>
      <t>Hoàng Huy </t>
    </r>
    <r>
      <rPr>
        <b/>
        <sz val="8"/>
        <color rgb="FF00ADEF"/>
        <rFont val="Tahoma"/>
        <family val="2"/>
      </rPr>
      <t>[Kết quả]</t>
    </r>
  </si>
  <si>
    <r>
      <t>Nguyễn Thị Thanh Thúy </t>
    </r>
    <r>
      <rPr>
        <b/>
        <sz val="8"/>
        <color rgb="FF00ADEF"/>
        <rFont val="Tahoma"/>
        <family val="2"/>
      </rPr>
      <t>[Kết quả]</t>
    </r>
  </si>
  <si>
    <r>
      <t>Le Phuong Duy </t>
    </r>
    <r>
      <rPr>
        <b/>
        <sz val="8"/>
        <color rgb="FF00ADEF"/>
        <rFont val="Tahoma"/>
        <family val="2"/>
      </rPr>
      <t>[Kết quả]</t>
    </r>
  </si>
  <si>
    <r>
      <t>Bùi Phạm Thùy Ngân </t>
    </r>
    <r>
      <rPr>
        <b/>
        <sz val="8"/>
        <color rgb="FF00ADEF"/>
        <rFont val="Tahoma"/>
        <family val="2"/>
      </rPr>
      <t>[Kết quả]</t>
    </r>
  </si>
  <si>
    <r>
      <t>Phạm Hữu Hưng </t>
    </r>
    <r>
      <rPr>
        <b/>
        <sz val="8"/>
        <color rgb="FF00ADEF"/>
        <rFont val="Tahoma"/>
        <family val="2"/>
      </rPr>
      <t>[Kết quả]</t>
    </r>
  </si>
  <si>
    <r>
      <t>Phan Gia Huy </t>
    </r>
    <r>
      <rPr>
        <b/>
        <sz val="8"/>
        <color rgb="FF00ADEF"/>
        <rFont val="Tahoma"/>
        <family val="2"/>
      </rPr>
      <t>[Kết quả]</t>
    </r>
  </si>
  <si>
    <r>
      <t>Nguyễn Thị Kim Thanh </t>
    </r>
    <r>
      <rPr>
        <b/>
        <sz val="8"/>
        <color rgb="FF00ADEF"/>
        <rFont val="Tahoma"/>
        <family val="2"/>
      </rPr>
      <t>[Kết quả]</t>
    </r>
  </si>
  <si>
    <r>
      <t>Hoàng Huy Hiệu </t>
    </r>
    <r>
      <rPr>
        <b/>
        <sz val="8"/>
        <color rgb="FF00ADEF"/>
        <rFont val="Tahoma"/>
        <family val="2"/>
      </rPr>
      <t>[Kết quả]</t>
    </r>
  </si>
  <si>
    <r>
      <t>Nông Thị Tâm </t>
    </r>
    <r>
      <rPr>
        <b/>
        <sz val="8"/>
        <color rgb="FF00ADEF"/>
        <rFont val="Tahoma"/>
        <family val="2"/>
      </rPr>
      <t>[Kết quả]</t>
    </r>
  </si>
  <si>
    <r>
      <t>Nguyễn Hồng Khánh </t>
    </r>
    <r>
      <rPr>
        <b/>
        <sz val="8"/>
        <color rgb="FF00ADEF"/>
        <rFont val="Tahoma"/>
        <family val="2"/>
      </rPr>
      <t>[Kết quả]</t>
    </r>
  </si>
  <si>
    <r>
      <t>Nguyễn Thị Diệu Linh </t>
    </r>
    <r>
      <rPr>
        <b/>
        <sz val="8"/>
        <color rgb="FF00ADEF"/>
        <rFont val="Tahoma"/>
        <family val="2"/>
      </rPr>
      <t>[Kết quả]</t>
    </r>
  </si>
  <si>
    <r>
      <t>Lê Thị Diệu Lan </t>
    </r>
    <r>
      <rPr>
        <b/>
        <sz val="8"/>
        <color rgb="FF00ADEF"/>
        <rFont val="Tahoma"/>
        <family val="2"/>
      </rPr>
      <t>[Kết quả]</t>
    </r>
  </si>
  <si>
    <r>
      <t>Vo Ngoc Ai </t>
    </r>
    <r>
      <rPr>
        <b/>
        <sz val="8"/>
        <color rgb="FF00ADEF"/>
        <rFont val="Tahoma"/>
        <family val="2"/>
      </rPr>
      <t>[Kết quả]</t>
    </r>
  </si>
  <si>
    <r>
      <t>Phan lương Tường Vi </t>
    </r>
    <r>
      <rPr>
        <b/>
        <sz val="8"/>
        <color rgb="FF00ADEF"/>
        <rFont val="Tahoma"/>
        <family val="2"/>
      </rPr>
      <t>[Kết quả]</t>
    </r>
  </si>
  <si>
    <r>
      <t>Đinh Ngọc Quý </t>
    </r>
    <r>
      <rPr>
        <b/>
        <sz val="8"/>
        <color rgb="FF00ADEF"/>
        <rFont val="Tahoma"/>
        <family val="2"/>
      </rPr>
      <t>[Kết quả]</t>
    </r>
  </si>
  <si>
    <r>
      <t>Nguyễn Thị Thu Vân </t>
    </r>
    <r>
      <rPr>
        <b/>
        <sz val="8"/>
        <color rgb="FF00ADEF"/>
        <rFont val="Tahoma"/>
        <family val="2"/>
      </rPr>
      <t>[Kết quả]</t>
    </r>
  </si>
  <si>
    <r>
      <t>Thái Ái Hân </t>
    </r>
    <r>
      <rPr>
        <b/>
        <sz val="8"/>
        <color rgb="FF00ADEF"/>
        <rFont val="Tahoma"/>
        <family val="2"/>
      </rPr>
      <t>[Kết quả]</t>
    </r>
  </si>
  <si>
    <r>
      <t>Nguyên Quôc Tiên </t>
    </r>
    <r>
      <rPr>
        <b/>
        <sz val="8"/>
        <color rgb="FF00ADEF"/>
        <rFont val="Tahoma"/>
        <family val="2"/>
      </rPr>
      <t>[Kết quả]</t>
    </r>
  </si>
  <si>
    <r>
      <t>Đỗ Đức Tâm </t>
    </r>
    <r>
      <rPr>
        <b/>
        <sz val="8"/>
        <color rgb="FF00ADEF"/>
        <rFont val="Tahoma"/>
        <family val="2"/>
      </rPr>
      <t>[Kết quả]</t>
    </r>
  </si>
  <si>
    <r>
      <t>Cáp Hoàng Sinh </t>
    </r>
    <r>
      <rPr>
        <b/>
        <sz val="8"/>
        <color rgb="FF00ADEF"/>
        <rFont val="Tahoma"/>
        <family val="2"/>
      </rPr>
      <t>[Kết quả]</t>
    </r>
  </si>
  <si>
    <r>
      <t>Nguyễn Thị Diễm </t>
    </r>
    <r>
      <rPr>
        <b/>
        <sz val="8"/>
        <color rgb="FF00ADEF"/>
        <rFont val="Tahoma"/>
        <family val="2"/>
      </rPr>
      <t>[Kết quả]</t>
    </r>
  </si>
  <si>
    <r>
      <t>Nguyễn Ngọc Sơn </t>
    </r>
    <r>
      <rPr>
        <b/>
        <sz val="8"/>
        <color rgb="FF00ADEF"/>
        <rFont val="Tahoma"/>
        <family val="2"/>
      </rPr>
      <t>[Kết quả]</t>
    </r>
  </si>
  <si>
    <r>
      <t>Nguyễn Danh Hùng </t>
    </r>
    <r>
      <rPr>
        <b/>
        <sz val="8"/>
        <color rgb="FF00ADEF"/>
        <rFont val="Tahoma"/>
        <family val="2"/>
      </rPr>
      <t>[Kết quả]</t>
    </r>
  </si>
  <si>
    <r>
      <t>Mai Quỳnh Anh </t>
    </r>
    <r>
      <rPr>
        <b/>
        <sz val="8"/>
        <color rgb="FF00ADEF"/>
        <rFont val="Tahoma"/>
        <family val="2"/>
      </rPr>
      <t>[Kết quả]</t>
    </r>
  </si>
  <si>
    <r>
      <t>Trương Hoàng Ý </t>
    </r>
    <r>
      <rPr>
        <b/>
        <sz val="8"/>
        <color rgb="FF00ADEF"/>
        <rFont val="Tahoma"/>
        <family val="2"/>
      </rPr>
      <t>[Kết quả]</t>
    </r>
  </si>
  <si>
    <r>
      <t>nguyễn thị ngân </t>
    </r>
    <r>
      <rPr>
        <b/>
        <sz val="8"/>
        <color rgb="FF00ADEF"/>
        <rFont val="Tahoma"/>
        <family val="2"/>
      </rPr>
      <t>[Kết quả]</t>
    </r>
  </si>
  <si>
    <r>
      <t>Phạm Hương Giang </t>
    </r>
    <r>
      <rPr>
        <b/>
        <sz val="8"/>
        <color rgb="FF00ADEF"/>
        <rFont val="Tahoma"/>
        <family val="2"/>
      </rPr>
      <t>[Kết quả]</t>
    </r>
  </si>
  <si>
    <r>
      <t>Lê Khắc Vũ </t>
    </r>
    <r>
      <rPr>
        <b/>
        <sz val="8"/>
        <color rgb="FF00ADEF"/>
        <rFont val="Tahoma"/>
        <family val="2"/>
      </rPr>
      <t>[Kết quả]</t>
    </r>
  </si>
  <si>
    <r>
      <t>Nguyễn Thị Minh </t>
    </r>
    <r>
      <rPr>
        <b/>
        <sz val="8"/>
        <color rgb="FF00ADEF"/>
        <rFont val="Tahoma"/>
        <family val="2"/>
      </rPr>
      <t>[Kết quả]</t>
    </r>
  </si>
  <si>
    <r>
      <t>Lê Thị Trúc Quỳnh </t>
    </r>
    <r>
      <rPr>
        <b/>
        <sz val="8"/>
        <color rgb="FF00ADEF"/>
        <rFont val="Tahoma"/>
        <family val="2"/>
      </rPr>
      <t>[Kết quả]</t>
    </r>
  </si>
  <si>
    <r>
      <t>Bui Thi Kim Lien </t>
    </r>
    <r>
      <rPr>
        <b/>
        <sz val="8"/>
        <color rgb="FF00ADEF"/>
        <rFont val="Tahoma"/>
        <family val="2"/>
      </rPr>
      <t>[Kết quả]</t>
    </r>
  </si>
  <si>
    <r>
      <t>Nguyễn Tấn Thảo </t>
    </r>
    <r>
      <rPr>
        <b/>
        <sz val="8"/>
        <color rgb="FF00ADEF"/>
        <rFont val="Tahoma"/>
        <family val="2"/>
      </rPr>
      <t>[Kết quả]</t>
    </r>
  </si>
  <si>
    <r>
      <t>vũ linh chi </t>
    </r>
    <r>
      <rPr>
        <b/>
        <sz val="8"/>
        <color rgb="FF00ADEF"/>
        <rFont val="Tahoma"/>
        <family val="2"/>
      </rPr>
      <t>[Kết quả]</t>
    </r>
  </si>
  <si>
    <r>
      <t>Đặng Thị Huệ </t>
    </r>
    <r>
      <rPr>
        <b/>
        <sz val="8"/>
        <color rgb="FF00ADEF"/>
        <rFont val="Tahoma"/>
        <family val="2"/>
      </rPr>
      <t>[Kết quả]</t>
    </r>
  </si>
  <si>
    <r>
      <t>Phạm Thị Phương Uyên </t>
    </r>
    <r>
      <rPr>
        <b/>
        <sz val="8"/>
        <color rgb="FF00ADEF"/>
        <rFont val="Tahoma"/>
        <family val="2"/>
      </rPr>
      <t>[Kết quả]</t>
    </r>
  </si>
  <si>
    <r>
      <t>Trần Thị Hoàng Anh </t>
    </r>
    <r>
      <rPr>
        <b/>
        <sz val="8"/>
        <color rgb="FF00ADEF"/>
        <rFont val="Tahoma"/>
        <family val="2"/>
      </rPr>
      <t>[Kết quả]</t>
    </r>
  </si>
  <si>
    <r>
      <t>Trần Thị Kiều Trinh </t>
    </r>
    <r>
      <rPr>
        <b/>
        <sz val="8"/>
        <color rgb="FF00ADEF"/>
        <rFont val="Tahoma"/>
        <family val="2"/>
      </rPr>
      <t>[Kết quả]</t>
    </r>
  </si>
  <si>
    <r>
      <t>Dang Anh Kiet </t>
    </r>
    <r>
      <rPr>
        <b/>
        <sz val="8"/>
        <color rgb="FF00ADEF"/>
        <rFont val="Tahoma"/>
        <family val="2"/>
      </rPr>
      <t>[Kết quả]</t>
    </r>
  </si>
  <si>
    <r>
      <t>Võ Thị Lệ </t>
    </r>
    <r>
      <rPr>
        <b/>
        <sz val="8"/>
        <color rgb="FF00ADEF"/>
        <rFont val="Tahoma"/>
        <family val="2"/>
      </rPr>
      <t>[Kết quả]</t>
    </r>
  </si>
  <si>
    <r>
      <t>Lê Thế Huy </t>
    </r>
    <r>
      <rPr>
        <b/>
        <sz val="8"/>
        <color rgb="FF00ADEF"/>
        <rFont val="Tahoma"/>
        <family val="2"/>
      </rPr>
      <t>[Kết quả]</t>
    </r>
  </si>
  <si>
    <r>
      <t>nguyễn thanh ngọc </t>
    </r>
    <r>
      <rPr>
        <b/>
        <sz val="8"/>
        <color rgb="FF00ADEF"/>
        <rFont val="Tahoma"/>
        <family val="2"/>
      </rPr>
      <t>[Kết quả]</t>
    </r>
  </si>
  <si>
    <r>
      <t>Nguyễn Thị Thanh Vy </t>
    </r>
    <r>
      <rPr>
        <b/>
        <sz val="8"/>
        <color rgb="FF00ADEF"/>
        <rFont val="Tahoma"/>
        <family val="2"/>
      </rPr>
      <t>[Kết quả]</t>
    </r>
  </si>
  <si>
    <r>
      <t>Trần Thị Kim Anh </t>
    </r>
    <r>
      <rPr>
        <b/>
        <sz val="8"/>
        <color rgb="FF00ADEF"/>
        <rFont val="Tahoma"/>
        <family val="2"/>
      </rPr>
      <t>[Kết quả]</t>
    </r>
  </si>
  <si>
    <r>
      <t>Lưu Vũ Tố Uyên </t>
    </r>
    <r>
      <rPr>
        <b/>
        <sz val="8"/>
        <color rgb="FF00ADEF"/>
        <rFont val="Tahoma"/>
        <family val="2"/>
      </rPr>
      <t>[Kết quả]</t>
    </r>
  </si>
  <si>
    <r>
      <t>Phan Văn Sự </t>
    </r>
    <r>
      <rPr>
        <b/>
        <sz val="8"/>
        <color rgb="FF00ADEF"/>
        <rFont val="Tahoma"/>
        <family val="2"/>
      </rPr>
      <t>[Kết quả]</t>
    </r>
  </si>
  <si>
    <r>
      <t>Lê Hoài Thương </t>
    </r>
    <r>
      <rPr>
        <b/>
        <sz val="8"/>
        <color rgb="FF00ADEF"/>
        <rFont val="Tahoma"/>
        <family val="2"/>
      </rPr>
      <t>[Kết quả]</t>
    </r>
  </si>
  <si>
    <r>
      <t>Chung Thế Hạnh </t>
    </r>
    <r>
      <rPr>
        <b/>
        <sz val="8"/>
        <color rgb="FF00ADEF"/>
        <rFont val="Tahoma"/>
        <family val="2"/>
      </rPr>
      <t>[Kết quả]</t>
    </r>
  </si>
  <si>
    <r>
      <t>Trần Thanh Tâm </t>
    </r>
    <r>
      <rPr>
        <b/>
        <sz val="8"/>
        <color rgb="FF00ADEF"/>
        <rFont val="Tahoma"/>
        <family val="2"/>
      </rPr>
      <t>[Kết quả]</t>
    </r>
  </si>
  <si>
    <r>
      <t>Đặng Thị Mỹ Duyên </t>
    </r>
    <r>
      <rPr>
        <b/>
        <sz val="8"/>
        <color rgb="FF00ADEF"/>
        <rFont val="Tahoma"/>
        <family val="2"/>
      </rPr>
      <t>[Kết quả]</t>
    </r>
  </si>
  <si>
    <r>
      <t>Trần Thị Khánh Huyền </t>
    </r>
    <r>
      <rPr>
        <b/>
        <sz val="8"/>
        <color rgb="FF00ADEF"/>
        <rFont val="Tahoma"/>
        <family val="2"/>
      </rPr>
      <t>[Kết quả]</t>
    </r>
  </si>
  <si>
    <t>27 phút 50 giây</t>
  </si>
  <si>
    <r>
      <t>phan thi nam phuong </t>
    </r>
    <r>
      <rPr>
        <b/>
        <sz val="8"/>
        <color rgb="FF00ADEF"/>
        <rFont val="Tahoma"/>
        <family val="2"/>
      </rPr>
      <t>[Kết quả]</t>
    </r>
  </si>
  <si>
    <r>
      <t>Đỗ Thế Hùng </t>
    </r>
    <r>
      <rPr>
        <b/>
        <sz val="8"/>
        <color rgb="FF00ADEF"/>
        <rFont val="Tahoma"/>
        <family val="2"/>
      </rPr>
      <t>[Kết quả]</t>
    </r>
  </si>
  <si>
    <r>
      <t>trần thị mỹ </t>
    </r>
    <r>
      <rPr>
        <b/>
        <sz val="8"/>
        <color rgb="FF00ADEF"/>
        <rFont val="Tahoma"/>
        <family val="2"/>
      </rPr>
      <t>[Kết quả]</t>
    </r>
  </si>
  <si>
    <r>
      <t>Huỳnh Thanh Thống </t>
    </r>
    <r>
      <rPr>
        <b/>
        <sz val="8"/>
        <color rgb="FF00ADEF"/>
        <rFont val="Tahoma"/>
        <family val="2"/>
      </rPr>
      <t>[Kết quả]</t>
    </r>
  </si>
  <si>
    <r>
      <t>Nguyễn Kim Hoàn </t>
    </r>
    <r>
      <rPr>
        <b/>
        <sz val="8"/>
        <color rgb="FF00ADEF"/>
        <rFont val="Tahoma"/>
        <family val="2"/>
      </rPr>
      <t>[Kết quả]</t>
    </r>
  </si>
  <si>
    <r>
      <t>Dương Thị Nguyễn Dung </t>
    </r>
    <r>
      <rPr>
        <b/>
        <sz val="8"/>
        <color rgb="FF00ADEF"/>
        <rFont val="Tahoma"/>
        <family val="2"/>
      </rPr>
      <t>[Kết quả]</t>
    </r>
  </si>
  <si>
    <r>
      <t>Nguyễn Đoàn Mai Xuân Thảo</t>
    </r>
    <r>
      <rPr>
        <b/>
        <sz val="8"/>
        <color rgb="FF00ADEF"/>
        <rFont val="Tahoma"/>
        <family val="2"/>
      </rPr>
      <t>[Kết quả]</t>
    </r>
  </si>
  <si>
    <r>
      <t>Nguyễn Ngọc Lan Nhi </t>
    </r>
    <r>
      <rPr>
        <b/>
        <sz val="8"/>
        <color rgb="FF00ADEF"/>
        <rFont val="Tahoma"/>
        <family val="2"/>
      </rPr>
      <t>[Kết quả]</t>
    </r>
  </si>
  <si>
    <r>
      <t>Phạm Thị Quỳnh Anh </t>
    </r>
    <r>
      <rPr>
        <b/>
        <sz val="8"/>
        <color rgb="FF00ADEF"/>
        <rFont val="Tahoma"/>
        <family val="2"/>
      </rPr>
      <t>[Kết quả]</t>
    </r>
  </si>
  <si>
    <r>
      <t>Nguyễn Phan Thanh Diệp </t>
    </r>
    <r>
      <rPr>
        <b/>
        <sz val="8"/>
        <color rgb="FF00ADEF"/>
        <rFont val="Tahoma"/>
        <family val="2"/>
      </rPr>
      <t>[Kết quả]</t>
    </r>
  </si>
  <si>
    <r>
      <t>Phan Tài Phước </t>
    </r>
    <r>
      <rPr>
        <b/>
        <sz val="8"/>
        <color rgb="FF00ADEF"/>
        <rFont val="Tahoma"/>
        <family val="2"/>
      </rPr>
      <t>[Kết quả]</t>
    </r>
  </si>
  <si>
    <t>Trường THCS Quảng Phú</t>
  </si>
  <si>
    <r>
      <t>Đoàn Thị Hồng Ngân </t>
    </r>
    <r>
      <rPr>
        <b/>
        <sz val="8"/>
        <color rgb="FF00ADEF"/>
        <rFont val="Tahoma"/>
        <family val="2"/>
      </rPr>
      <t>[Kết quả]</t>
    </r>
  </si>
  <si>
    <r>
      <t>Nguyễn Thị Lệ Xuân </t>
    </r>
    <r>
      <rPr>
        <b/>
        <sz val="8"/>
        <color rgb="FF00ADEF"/>
        <rFont val="Tahoma"/>
        <family val="2"/>
      </rPr>
      <t>[Kết quả]</t>
    </r>
  </si>
  <si>
    <r>
      <t>Trần Hoàng Anh </t>
    </r>
    <r>
      <rPr>
        <b/>
        <sz val="8"/>
        <color rgb="FF00ADEF"/>
        <rFont val="Tahoma"/>
        <family val="2"/>
      </rPr>
      <t>[Kết quả]</t>
    </r>
  </si>
  <si>
    <r>
      <t>Lương Thúy Vy </t>
    </r>
    <r>
      <rPr>
        <b/>
        <sz val="8"/>
        <color rgb="FF00ADEF"/>
        <rFont val="Tahoma"/>
        <family val="2"/>
      </rPr>
      <t>[Kết quả]</t>
    </r>
  </si>
  <si>
    <r>
      <t>Đoàn Thị Hoàng Yến </t>
    </r>
    <r>
      <rPr>
        <b/>
        <sz val="8"/>
        <color rgb="FF00ADEF"/>
        <rFont val="Tahoma"/>
        <family val="2"/>
      </rPr>
      <t>[Kết quả]</t>
    </r>
  </si>
  <si>
    <r>
      <t>phạm thị thanh xuân </t>
    </r>
    <r>
      <rPr>
        <b/>
        <sz val="8"/>
        <color rgb="FF00ADEF"/>
        <rFont val="Tahoma"/>
        <family val="2"/>
      </rPr>
      <t>[Kết quả]</t>
    </r>
  </si>
  <si>
    <r>
      <t>Nguyễn Thị Thùy Dung </t>
    </r>
    <r>
      <rPr>
        <b/>
        <sz val="8"/>
        <color rgb="FF00ADEF"/>
        <rFont val="Tahoma"/>
        <family val="2"/>
      </rPr>
      <t>[Kết quả]</t>
    </r>
  </si>
  <si>
    <r>
      <t>Phạm Thị Thu Uyên </t>
    </r>
    <r>
      <rPr>
        <b/>
        <sz val="8"/>
        <color rgb="FF00ADEF"/>
        <rFont val="Tahoma"/>
        <family val="2"/>
      </rPr>
      <t>[Kết quả]</t>
    </r>
  </si>
  <si>
    <r>
      <t>Nguyen Tuan Anh </t>
    </r>
    <r>
      <rPr>
        <b/>
        <sz val="8"/>
        <color rgb="FF00ADEF"/>
        <rFont val="Tahoma"/>
        <family val="2"/>
      </rPr>
      <t>[Kết quả]</t>
    </r>
  </si>
  <si>
    <r>
      <t>Hoàng Quốc Khánh </t>
    </r>
    <r>
      <rPr>
        <b/>
        <sz val="8"/>
        <color rgb="FF00ADEF"/>
        <rFont val="Tahoma"/>
        <family val="2"/>
      </rPr>
      <t>[Kết quả]</t>
    </r>
  </si>
  <si>
    <r>
      <t>Lê Hữu Bằng </t>
    </r>
    <r>
      <rPr>
        <b/>
        <sz val="8"/>
        <color rgb="FF00ADEF"/>
        <rFont val="Tahoma"/>
        <family val="2"/>
      </rPr>
      <t>[Kết quả]</t>
    </r>
  </si>
  <si>
    <r>
      <t>Đỗ Minh Hiếu </t>
    </r>
    <r>
      <rPr>
        <b/>
        <sz val="8"/>
        <color rgb="FF00ADEF"/>
        <rFont val="Tahoma"/>
        <family val="2"/>
      </rPr>
      <t>[Kết quả]</t>
    </r>
  </si>
  <si>
    <r>
      <t>Lê Minh Đức </t>
    </r>
    <r>
      <rPr>
        <b/>
        <sz val="8"/>
        <color rgb="FF00ADEF"/>
        <rFont val="Tahoma"/>
        <family val="2"/>
      </rPr>
      <t>[Kết quả]</t>
    </r>
  </si>
  <si>
    <r>
      <t>Trần Hữu Nhật Trường </t>
    </r>
    <r>
      <rPr>
        <b/>
        <sz val="8"/>
        <color rgb="FF00ADEF"/>
        <rFont val="Tahoma"/>
        <family val="2"/>
      </rPr>
      <t>[Kết quả]</t>
    </r>
  </si>
  <si>
    <r>
      <t>Đặng Thị Nguyệt </t>
    </r>
    <r>
      <rPr>
        <b/>
        <sz val="8"/>
        <color rgb="FF00ADEF"/>
        <rFont val="Tahoma"/>
        <family val="2"/>
      </rPr>
      <t>[Kết quả]</t>
    </r>
  </si>
  <si>
    <r>
      <t>Ngô Thị Hoàng Anh </t>
    </r>
    <r>
      <rPr>
        <b/>
        <sz val="8"/>
        <color rgb="FF00ADEF"/>
        <rFont val="Tahoma"/>
        <family val="2"/>
      </rPr>
      <t>[Kết quả]</t>
    </r>
  </si>
  <si>
    <r>
      <t>Trương Gia Hân </t>
    </r>
    <r>
      <rPr>
        <b/>
        <sz val="8"/>
        <color rgb="FF00ADEF"/>
        <rFont val="Tahoma"/>
        <family val="2"/>
      </rPr>
      <t>[Kết quả]</t>
    </r>
  </si>
  <si>
    <r>
      <t>Đoàn Thị Thu Phương </t>
    </r>
    <r>
      <rPr>
        <b/>
        <sz val="8"/>
        <color rgb="FF00ADEF"/>
        <rFont val="Tahoma"/>
        <family val="2"/>
      </rPr>
      <t>[Kết quả]</t>
    </r>
  </si>
  <si>
    <r>
      <t>Nguyễn Thị Kiều My </t>
    </r>
    <r>
      <rPr>
        <b/>
        <sz val="8"/>
        <color rgb="FF00ADEF"/>
        <rFont val="Tahoma"/>
        <family val="2"/>
      </rPr>
      <t>[Kết quả]</t>
    </r>
  </si>
  <si>
    <r>
      <t>Thi Mai Thảo vy </t>
    </r>
    <r>
      <rPr>
        <b/>
        <sz val="8"/>
        <color rgb="FF00ADEF"/>
        <rFont val="Tahoma"/>
        <family val="2"/>
      </rPr>
      <t>[Kết quả]</t>
    </r>
  </si>
  <si>
    <r>
      <t>Nguyễn Thi Phương Hoa </t>
    </r>
    <r>
      <rPr>
        <b/>
        <sz val="8"/>
        <color rgb="FF00ADEF"/>
        <rFont val="Tahoma"/>
        <family val="2"/>
      </rPr>
      <t>[Kết quả]</t>
    </r>
  </si>
  <si>
    <r>
      <t>Trần Doãn Tín </t>
    </r>
    <r>
      <rPr>
        <b/>
        <sz val="8"/>
        <color rgb="FF00ADEF"/>
        <rFont val="Tahoma"/>
        <family val="2"/>
      </rPr>
      <t>[Kết quả]</t>
    </r>
  </si>
  <si>
    <r>
      <t>Tạ Hoa Xuân </t>
    </r>
    <r>
      <rPr>
        <b/>
        <sz val="8"/>
        <color rgb="FF00ADEF"/>
        <rFont val="Tahoma"/>
        <family val="2"/>
      </rPr>
      <t>[Kết quả]</t>
    </r>
  </si>
  <si>
    <r>
      <t>Phạm Ngọc Sơn </t>
    </r>
    <r>
      <rPr>
        <b/>
        <sz val="8"/>
        <color rgb="FF00ADEF"/>
        <rFont val="Tahoma"/>
        <family val="2"/>
      </rPr>
      <t>[Kết quả]</t>
    </r>
  </si>
  <si>
    <r>
      <t>Trương Công Đức </t>
    </r>
    <r>
      <rPr>
        <b/>
        <sz val="8"/>
        <color rgb="FF00ADEF"/>
        <rFont val="Tahoma"/>
        <family val="2"/>
      </rPr>
      <t>[Kết quả]</t>
    </r>
  </si>
  <si>
    <r>
      <t>Lê Phú Linh </t>
    </r>
    <r>
      <rPr>
        <b/>
        <sz val="8"/>
        <color rgb="FF00ADEF"/>
        <rFont val="Tahoma"/>
        <family val="2"/>
      </rPr>
      <t>[Kết quả]</t>
    </r>
  </si>
  <si>
    <r>
      <t>Nguyễn Thị Thúy Phượng </t>
    </r>
    <r>
      <rPr>
        <b/>
        <sz val="8"/>
        <color rgb="FF00ADEF"/>
        <rFont val="Tahoma"/>
        <family val="2"/>
      </rPr>
      <t>[Kết quả]</t>
    </r>
  </si>
  <si>
    <r>
      <t>Nguyễn Minh Dũng </t>
    </r>
    <r>
      <rPr>
        <b/>
        <sz val="8"/>
        <color rgb="FF00ADEF"/>
        <rFont val="Tahoma"/>
        <family val="2"/>
      </rPr>
      <t>[Kết quả]</t>
    </r>
  </si>
  <si>
    <r>
      <t>Nguyễn Hữu Anh Minh </t>
    </r>
    <r>
      <rPr>
        <b/>
        <sz val="8"/>
        <color rgb="FF00ADEF"/>
        <rFont val="Tahoma"/>
        <family val="2"/>
      </rPr>
      <t>[Kết quả]</t>
    </r>
  </si>
  <si>
    <r>
      <t>Nguyen Thi Phuong Thao </t>
    </r>
    <r>
      <rPr>
        <b/>
        <sz val="8"/>
        <color rgb="FF00ADEF"/>
        <rFont val="Tahoma"/>
        <family val="2"/>
      </rPr>
      <t>[Kết quả]</t>
    </r>
  </si>
  <si>
    <r>
      <t>Đặng Thị Kim Oanh </t>
    </r>
    <r>
      <rPr>
        <b/>
        <sz val="8"/>
        <color rgb="FF00ADEF"/>
        <rFont val="Tahoma"/>
        <family val="2"/>
      </rPr>
      <t>[Kết quả]</t>
    </r>
  </si>
  <si>
    <r>
      <t>Nguyễn Phạm Khánh Linh </t>
    </r>
    <r>
      <rPr>
        <b/>
        <sz val="8"/>
        <color rgb="FF00ADEF"/>
        <rFont val="Tahoma"/>
        <family val="2"/>
      </rPr>
      <t>[Kết quả]</t>
    </r>
  </si>
  <si>
    <r>
      <t>Đinh Thị Mỹ Linh </t>
    </r>
    <r>
      <rPr>
        <b/>
        <sz val="8"/>
        <color rgb="FF00ADEF"/>
        <rFont val="Tahoma"/>
        <family val="2"/>
      </rPr>
      <t>[Kết quả]</t>
    </r>
  </si>
  <si>
    <r>
      <t>Vũ Văn Phong </t>
    </r>
    <r>
      <rPr>
        <b/>
        <sz val="8"/>
        <color rgb="FF00ADEF"/>
        <rFont val="Tahoma"/>
        <family val="2"/>
      </rPr>
      <t>[Kết quả]</t>
    </r>
  </si>
  <si>
    <r>
      <t>Trần Như Quynh </t>
    </r>
    <r>
      <rPr>
        <b/>
        <sz val="8"/>
        <color rgb="FF00ADEF"/>
        <rFont val="Tahoma"/>
        <family val="2"/>
      </rPr>
      <t>[Kết quả]</t>
    </r>
  </si>
  <si>
    <r>
      <t>Lê Thị Thùy Dương </t>
    </r>
    <r>
      <rPr>
        <b/>
        <sz val="8"/>
        <color rgb="FF00ADEF"/>
        <rFont val="Tahoma"/>
        <family val="2"/>
      </rPr>
      <t>[Kết quả]</t>
    </r>
  </si>
  <si>
    <r>
      <t>Nguyễn Huỳnh Giáng Ngọc </t>
    </r>
    <r>
      <rPr>
        <b/>
        <sz val="8"/>
        <color rgb="FF00ADEF"/>
        <rFont val="Tahoma"/>
        <family val="2"/>
      </rPr>
      <t>[Kết quả]</t>
    </r>
  </si>
  <si>
    <r>
      <t>Nguyễn Kim Duyên </t>
    </r>
    <r>
      <rPr>
        <b/>
        <sz val="8"/>
        <color rgb="FF00ADEF"/>
        <rFont val="Tahoma"/>
        <family val="2"/>
      </rPr>
      <t>[Kết quả]</t>
    </r>
  </si>
  <si>
    <r>
      <t>Nguyễn Thanh Ngọc Mẫn </t>
    </r>
    <r>
      <rPr>
        <b/>
        <sz val="8"/>
        <color rgb="FF00ADEF"/>
        <rFont val="Tahoma"/>
        <family val="2"/>
      </rPr>
      <t>[Kết quả]</t>
    </r>
  </si>
  <si>
    <r>
      <t>Bùi Thị Xuân </t>
    </r>
    <r>
      <rPr>
        <b/>
        <sz val="8"/>
        <color rgb="FF00ADEF"/>
        <rFont val="Tahoma"/>
        <family val="2"/>
      </rPr>
      <t>[Kết quả]</t>
    </r>
  </si>
  <si>
    <t>Trường THCS Cao Bá Quát</t>
  </si>
  <si>
    <r>
      <t>Vòong Cún Lìn </t>
    </r>
    <r>
      <rPr>
        <b/>
        <sz val="8"/>
        <color rgb="FF00ADEF"/>
        <rFont val="Tahoma"/>
        <family val="2"/>
      </rPr>
      <t>[Kết quả]</t>
    </r>
  </si>
  <si>
    <r>
      <t>Triệu Thị Nhẩy </t>
    </r>
    <r>
      <rPr>
        <b/>
        <sz val="8"/>
        <color rgb="FF00ADEF"/>
        <rFont val="Tahoma"/>
        <family val="2"/>
      </rPr>
      <t>[Kết quả]</t>
    </r>
  </si>
  <si>
    <r>
      <t>Phạm Thị Yến </t>
    </r>
    <r>
      <rPr>
        <b/>
        <sz val="8"/>
        <color rgb="FF00ADEF"/>
        <rFont val="Tahoma"/>
        <family val="2"/>
      </rPr>
      <t>[Kết quả]</t>
    </r>
  </si>
  <si>
    <r>
      <t>phạm thị linh anh </t>
    </r>
    <r>
      <rPr>
        <b/>
        <sz val="8"/>
        <color rgb="FF00ADEF"/>
        <rFont val="Tahoma"/>
        <family val="2"/>
      </rPr>
      <t>[Kết quả]</t>
    </r>
  </si>
  <si>
    <r>
      <t>Nguyễn Thị Kiều Trang </t>
    </r>
    <r>
      <rPr>
        <b/>
        <sz val="8"/>
        <color rgb="FF00ADEF"/>
        <rFont val="Tahoma"/>
        <family val="2"/>
      </rPr>
      <t>[Kết quả]</t>
    </r>
  </si>
  <si>
    <r>
      <t>Ha Minh Tu </t>
    </r>
    <r>
      <rPr>
        <b/>
        <sz val="8"/>
        <color rgb="FF00ADEF"/>
        <rFont val="Tahoma"/>
        <family val="2"/>
      </rPr>
      <t>[Kết quả]</t>
    </r>
  </si>
  <si>
    <t>Nông Thị Kim Nguyệt</t>
  </si>
  <si>
    <t>Đàm Thị Hường</t>
  </si>
  <si>
    <r>
      <t>Phạm Đức Trọng </t>
    </r>
    <r>
      <rPr>
        <b/>
        <sz val="8"/>
        <color rgb="FF00ADEF"/>
        <rFont val="Tahoma"/>
        <family val="2"/>
      </rPr>
      <t>[Kết quả]</t>
    </r>
  </si>
  <si>
    <r>
      <t>Võ Diệu Viên </t>
    </r>
    <r>
      <rPr>
        <b/>
        <sz val="8"/>
        <color rgb="FF00ADEF"/>
        <rFont val="Tahoma"/>
        <family val="2"/>
      </rPr>
      <t>[Kết quả]</t>
    </r>
  </si>
  <si>
    <t>Giải nhất</t>
  </si>
  <si>
    <t>Giải nhì</t>
  </si>
  <si>
    <t>Giải ba</t>
  </si>
  <si>
    <t xml:space="preserve">Đàm  Thị Quỳnh Anh </t>
  </si>
  <si>
    <t>Nguyễn Tiến Tường Quân</t>
  </si>
  <si>
    <t>K Đủ đk</t>
  </si>
  <si>
    <t>tracuu</t>
  </si>
  <si>
    <t>tự bổ sung</t>
  </si>
  <si>
    <t>Giải</t>
  </si>
  <si>
    <t>1.</t>
  </si>
  <si>
    <t>1.10</t>
  </si>
  <si>
    <t>13.</t>
  </si>
  <si>
    <t>13.12</t>
  </si>
  <si>
    <t>21.</t>
  </si>
  <si>
    <t>21.11</t>
  </si>
  <si>
    <t>21.12</t>
  </si>
  <si>
    <t>3.</t>
  </si>
  <si>
    <t>3.12</t>
  </si>
  <si>
    <t>4.10</t>
  </si>
  <si>
    <t>4.</t>
  </si>
  <si>
    <t>18.</t>
  </si>
  <si>
    <t>17.</t>
  </si>
  <si>
    <t>15.10</t>
  </si>
  <si>
    <t>14.</t>
  </si>
  <si>
    <t>22.</t>
  </si>
  <si>
    <t>34.</t>
  </si>
  <si>
    <t>33.7</t>
  </si>
  <si>
    <t>39.</t>
  </si>
  <si>
    <t>35.</t>
  </si>
  <si>
    <t>38.</t>
  </si>
  <si>
    <t>38.7</t>
  </si>
  <si>
    <t>37.</t>
  </si>
  <si>
    <t>36.3</t>
  </si>
  <si>
    <t>36.</t>
  </si>
  <si>
    <t>19.11</t>
  </si>
  <si>
    <t>5.10</t>
  </si>
  <si>
    <t>5.</t>
  </si>
  <si>
    <t>32.</t>
  </si>
  <si>
    <t>DANH SÁCH THÍ SINH KHÔNG ĐỦ ĐIỀU KIỆN CÔNG NHẬN KẾT QUẢ THI IOE CẤP TỈNH</t>
  </si>
  <si>
    <t>Lũy tiến thứ tự  giá trị để nhập giải</t>
  </si>
  <si>
    <t>Nhất</t>
  </si>
  <si>
    <t>Nhì</t>
  </si>
  <si>
    <t>Ba</t>
  </si>
  <si>
    <t>Cộng số đồng điểm</t>
  </si>
  <si>
    <t>1 nhì</t>
  </si>
  <si>
    <t>THỐNG KÊ ĐẠT GIẢI IOE CẤP TỈNH NĂM HỌC 2015-2016</t>
  </si>
  <si>
    <t>MaDV_Giai</t>
  </si>
  <si>
    <t>Khối</t>
  </si>
  <si>
    <t>Malop_Giai</t>
  </si>
  <si>
    <t>THỐNG KÊ SỐ LƯỢNG ĐẠT GIẢI IOE CẤP TỈNH THEO KHỐI LỚP</t>
  </si>
  <si>
    <t>Lưu Quang Tùng </t>
  </si>
  <si>
    <t>Tổng số dự thi</t>
  </si>
  <si>
    <t>Tiểu học Chu Văn An</t>
  </si>
  <si>
    <t>Tiểu học Trần Phú</t>
  </si>
  <si>
    <t>Tiểu học Lý Tự Trọng</t>
  </si>
  <si>
    <t>Tiểu học Nguyễn Bá Ngọc</t>
  </si>
  <si>
    <t>Tiểu học Bùi Thị Xuân</t>
  </si>
  <si>
    <t>Tiểu học Thăng Long</t>
  </si>
  <si>
    <t>Tiểu học Nguyễn Thị Minh Khai</t>
  </si>
  <si>
    <t>Tiểu học  Võ Thị Sáu</t>
  </si>
  <si>
    <t>Tiểu học Kim Đồng</t>
  </si>
  <si>
    <t>Tiểu học Nguyễn Huệ</t>
  </si>
  <si>
    <t>Tiểu học Lê Đình Chinh</t>
  </si>
  <si>
    <t>Tiểu học Lê Thị Hồng Gấm</t>
  </si>
  <si>
    <t>Tiểu học Nguyễn Đình Chiểu</t>
  </si>
  <si>
    <t>Tiểu học Ngô Gia Tự</t>
  </si>
  <si>
    <t>Tiểu học Nguyễn Bỉnh Khiêm</t>
  </si>
  <si>
    <t>Tiểu học Nguyễn Đức Cảnh</t>
  </si>
  <si>
    <t>Tiểu học Lê Lợi</t>
  </si>
  <si>
    <t>Tiểu học Phan Chu Trinh</t>
  </si>
  <si>
    <t>Tiểu học Hà Huy Tập</t>
  </si>
  <si>
    <t>Tiểu học Lê Văn Tám</t>
  </si>
  <si>
    <t>Tiểu học Lê Hữu Trác</t>
  </si>
  <si>
    <t>Tiểu học Trưng Vương</t>
  </si>
  <si>
    <t>Tiểu học Ama Trang Lơng</t>
  </si>
  <si>
    <t>Tiểu học Phan Đình Phùng</t>
  </si>
  <si>
    <t>Tiểu học Nguyễn Thái Học</t>
  </si>
  <si>
    <t>Tiểu học Nguyễn Văn Trỗi</t>
  </si>
  <si>
    <t>THCS  Chu Văn An</t>
  </si>
  <si>
    <t>Danh sách gồm có 684 thí sinh công nhận đạt giải./.</t>
  </si>
  <si>
    <t>Điểm cấp trường</t>
  </si>
  <si>
    <t xml:space="preserve">DANH SÁCH CÔNG NHẬN ĐẠT GIẢI </t>
  </si>
  <si>
    <t>CUỘC THI OLYMPIC TIẾNG ANH TRÊN INTERNET NĂM HỌC 2015-2016</t>
  </si>
  <si>
    <t>Nguyễnthị Cam</t>
  </si>
  <si>
    <t>Nguyễn Công Sơn</t>
  </si>
  <si>
    <t>(Kèm theo Quyết định số: 1572/QĐ-SGDĐT ngày 01/03/2016)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</si>
</sst>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??_);_(@_)"/>
    <numFmt numFmtId="166" formatCode="0;\-0;"/>
    <numFmt numFmtId="167" formatCode="00000"/>
  </numFmts>
  <fonts count="48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theme="10"/>
      <name val="Arial"/>
      <family val="2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i/>
      <sz val="12"/>
      <color rgb="FFFF0000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color indexed="8"/>
      <name val="Times New Romance"/>
      <family val="2"/>
      <charset val="163"/>
    </font>
    <font>
      <sz val="14"/>
      <color indexed="8"/>
      <name val="Times New Roman"/>
      <family val="2"/>
      <charset val="1"/>
    </font>
    <font>
      <sz val="9"/>
      <color rgb="FFFF0000"/>
      <name val="Arial"/>
      <family val="2"/>
    </font>
    <font>
      <sz val="12"/>
      <color rgb="FFFF0000"/>
      <name val="Times New Roman"/>
      <family val="1"/>
    </font>
    <font>
      <sz val="14"/>
      <name val="Times New Roman"/>
      <family val="1"/>
    </font>
    <font>
      <u/>
      <sz val="10"/>
      <color indexed="12"/>
      <name val="Arial"/>
      <family val="2"/>
    </font>
    <font>
      <sz val="13"/>
      <color theme="1"/>
      <name val="Times New Roman"/>
      <family val="1"/>
    </font>
    <font>
      <sz val="12"/>
      <color indexed="63"/>
      <name val="Times New Roman"/>
      <family val="1"/>
    </font>
    <font>
      <sz val="11"/>
      <color rgb="FFFF0000"/>
      <name val="Tahoma"/>
      <family val="2"/>
      <charset val="163"/>
    </font>
    <font>
      <sz val="10"/>
      <color rgb="FFFF0000"/>
      <name val="Arial"/>
      <family val="2"/>
    </font>
    <font>
      <sz val="9"/>
      <color rgb="FF0070C0"/>
      <name val="Arial"/>
      <family val="2"/>
    </font>
    <font>
      <sz val="12"/>
      <color rgb="FF0070C0"/>
      <name val="Times New Roman"/>
      <family val="1"/>
    </font>
    <font>
      <u/>
      <sz val="10"/>
      <color rgb="FF0070C0"/>
      <name val="Arial"/>
      <family val="2"/>
    </font>
    <font>
      <sz val="9"/>
      <color rgb="FF0070C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rgb="FF3D3D3D"/>
      <name val="Tahoma"/>
      <family val="2"/>
    </font>
    <font>
      <sz val="13"/>
      <name val="Times New Roman"/>
      <family val="1"/>
    </font>
    <font>
      <sz val="11"/>
      <color indexed="63"/>
      <name val="Times New Roman"/>
      <family val="1"/>
    </font>
    <font>
      <b/>
      <sz val="8"/>
      <color rgb="FF00ADEF"/>
      <name val="Tahoma"/>
      <family val="2"/>
    </font>
    <font>
      <sz val="8"/>
      <color rgb="FF3D3D3D"/>
      <name val="Tahoma"/>
      <family val="2"/>
    </font>
    <font>
      <b/>
      <sz val="8"/>
      <color rgb="FF3D3D3D"/>
      <name val="Tahoma"/>
      <family val="2"/>
    </font>
    <font>
      <sz val="11"/>
      <color rgb="FFFF0000"/>
      <name val="Times New Roman"/>
      <family val="1"/>
    </font>
    <font>
      <b/>
      <i/>
      <sz val="11"/>
      <color rgb="FF9D9D9D"/>
      <name val="Times New Roman"/>
      <family val="1"/>
    </font>
    <font>
      <sz val="11"/>
      <color rgb="FF3D3D3D"/>
      <name val="Times New Roman"/>
      <family val="1"/>
    </font>
    <font>
      <sz val="11"/>
      <color indexed="10"/>
      <name val="Times New Roman"/>
      <family val="1"/>
    </font>
    <font>
      <b/>
      <sz val="11"/>
      <color rgb="FF3D3D3D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0070C0"/>
      <name val="Times New Roman"/>
      <family val="1"/>
    </font>
    <font>
      <b/>
      <sz val="10"/>
      <color rgb="FFFF0000"/>
      <name val="Arial"/>
      <family val="2"/>
    </font>
    <font>
      <b/>
      <sz val="13"/>
      <name val="Times New Roman"/>
      <family val="1"/>
    </font>
    <font>
      <i/>
      <sz val="13"/>
      <name val="Times New Roman"/>
      <family val="1"/>
    </font>
    <font>
      <i/>
      <sz val="13"/>
      <color rgb="FFFF0000"/>
      <name val="Times New Roman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8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  <border>
      <left style="medium">
        <color rgb="FFE5E5E5"/>
      </left>
      <right style="medium">
        <color rgb="FFE5E5E5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E5E5E5"/>
      </right>
      <top style="medium">
        <color rgb="FFE5E5E5"/>
      </top>
      <bottom style="medium">
        <color rgb="FFE5E5E5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1" fillId="0" borderId="0"/>
    <xf numFmtId="0" fontId="12" fillId="0" borderId="0"/>
    <xf numFmtId="0" fontId="12" fillId="0" borderId="0"/>
    <xf numFmtId="0" fontId="13" fillId="0" borderId="0"/>
    <xf numFmtId="165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</cellStyleXfs>
  <cellXfs count="75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Continuous"/>
    </xf>
    <xf numFmtId="0" fontId="3" fillId="0" borderId="1" xfId="0" applyFont="1" applyBorder="1"/>
    <xf numFmtId="49" fontId="3" fillId="0" borderId="0" xfId="0" applyNumberFormat="1" applyFont="1"/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1" xfId="1" applyFont="1" applyBorder="1" applyAlignment="1" applyProtection="1">
      <alignment horizontal="left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/>
    <xf numFmtId="0" fontId="9" fillId="0" borderId="0" xfId="0" applyFont="1" applyAlignment="1">
      <alignment horizontal="centerContinuous"/>
    </xf>
    <xf numFmtId="49" fontId="3" fillId="5" borderId="1" xfId="1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0" fillId="0" borderId="1" xfId="0" applyNumberFormat="1" applyBorder="1"/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/>
    <xf numFmtId="0" fontId="6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/>
    </xf>
    <xf numFmtId="0" fontId="3" fillId="0" borderId="1" xfId="1" applyFont="1" applyBorder="1" applyAlignment="1" applyProtection="1">
      <alignment horizontal="left" vertical="center"/>
    </xf>
    <xf numFmtId="0" fontId="3" fillId="0" borderId="1" xfId="0" applyFont="1" applyBorder="1" applyAlignment="1">
      <alignment horizontal="left" wrapText="1"/>
    </xf>
    <xf numFmtId="0" fontId="3" fillId="0" borderId="1" xfId="2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/>
    </xf>
    <xf numFmtId="0" fontId="3" fillId="0" borderId="3" xfId="0" quotePrefix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/>
    </xf>
    <xf numFmtId="14" fontId="3" fillId="0" borderId="4" xfId="0" quotePrefix="1" applyNumberFormat="1" applyFont="1" applyFill="1" applyBorder="1" applyAlignment="1">
      <alignment horizontal="left"/>
    </xf>
    <xf numFmtId="0" fontId="3" fillId="0" borderId="4" xfId="0" quotePrefix="1" applyFont="1" applyFill="1" applyBorder="1" applyAlignment="1">
      <alignment horizontal="left"/>
    </xf>
    <xf numFmtId="0" fontId="3" fillId="0" borderId="4" xfId="0" quotePrefix="1" applyFont="1" applyFill="1" applyBorder="1" applyAlignment="1">
      <alignment horizontal="left" wrapText="1"/>
    </xf>
    <xf numFmtId="49" fontId="3" fillId="0" borderId="5" xfId="0" applyNumberFormat="1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1" xfId="3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0" borderId="1" xfId="0" applyFont="1" applyBorder="1"/>
    <xf numFmtId="0" fontId="3" fillId="0" borderId="1" xfId="9" applyFont="1" applyBorder="1" applyAlignment="1">
      <alignment horizontal="left"/>
    </xf>
    <xf numFmtId="0" fontId="3" fillId="0" borderId="1" xfId="9" applyFont="1" applyBorder="1" applyAlignment="1">
      <alignment horizontal="left" vertical="center"/>
    </xf>
    <xf numFmtId="0" fontId="3" fillId="2" borderId="1" xfId="9" applyFont="1" applyFill="1" applyBorder="1" applyAlignment="1">
      <alignment horizontal="left" wrapText="1"/>
    </xf>
    <xf numFmtId="0" fontId="3" fillId="2" borderId="1" xfId="8" applyFont="1" applyFill="1" applyBorder="1" applyAlignment="1" applyProtection="1">
      <alignment horizontal="left" vertical="center" wrapText="1"/>
    </xf>
    <xf numFmtId="0" fontId="3" fillId="0" borderId="1" xfId="9" applyFont="1" applyFill="1" applyBorder="1" applyAlignment="1">
      <alignment horizontal="left" vertical="center"/>
    </xf>
    <xf numFmtId="0" fontId="3" fillId="0" borderId="1" xfId="9" applyFont="1" applyFill="1" applyBorder="1" applyAlignment="1">
      <alignment horizontal="left" vertical="center" wrapText="1"/>
    </xf>
    <xf numFmtId="0" fontId="3" fillId="0" borderId="1" xfId="1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8" applyFont="1" applyFill="1" applyBorder="1" applyAlignment="1" applyProtection="1">
      <alignment horizontal="left" vertical="center"/>
    </xf>
    <xf numFmtId="0" fontId="3" fillId="0" borderId="1" xfId="0" applyFont="1" applyBorder="1" applyAlignment="1">
      <alignment horizontal="left" vertical="top"/>
    </xf>
    <xf numFmtId="166" fontId="3" fillId="0" borderId="1" xfId="0" applyNumberFormat="1" applyFont="1" applyFill="1" applyBorder="1" applyAlignment="1" applyProtection="1">
      <alignment horizontal="left" shrinkToFit="1"/>
      <protection locked="0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horizontal="centerContinuous"/>
    </xf>
    <xf numFmtId="0" fontId="10" fillId="0" borderId="0" xfId="0" applyFont="1" applyAlignment="1">
      <alignment horizontal="centerContinuous"/>
    </xf>
    <xf numFmtId="0" fontId="15" fillId="0" borderId="1" xfId="0" applyFont="1" applyFill="1" applyBorder="1" applyAlignment="1">
      <alignment vertical="center" wrapText="1"/>
    </xf>
    <xf numFmtId="164" fontId="6" fillId="0" borderId="1" xfId="0" applyNumberFormat="1" applyFont="1" applyBorder="1"/>
    <xf numFmtId="164" fontId="9" fillId="0" borderId="0" xfId="0" applyNumberFormat="1" applyFont="1" applyBorder="1"/>
    <xf numFmtId="0" fontId="0" fillId="0" borderId="0" xfId="0" applyBorder="1" applyAlignment="1">
      <alignment wrapText="1"/>
    </xf>
    <xf numFmtId="0" fontId="7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3" fillId="0" borderId="1" xfId="2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1" xfId="2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1" applyFont="1" applyFill="1" applyBorder="1" applyAlignment="1" applyProtection="1">
      <alignment horizontal="left" wrapText="1"/>
    </xf>
    <xf numFmtId="0" fontId="3" fillId="0" borderId="1" xfId="0" applyNumberFormat="1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49" fontId="3" fillId="0" borderId="1" xfId="0" quotePrefix="1" applyNumberFormat="1" applyFont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49" fontId="3" fillId="0" borderId="1" xfId="2" applyNumberFormat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3" fillId="0" borderId="1" xfId="1" applyFont="1" applyBorder="1" applyAlignment="1" applyProtection="1">
      <alignment horizontal="left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2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quotePrefix="1" applyFont="1" applyFill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3" fillId="2" borderId="7" xfId="1" applyFont="1" applyFill="1" applyBorder="1" applyAlignment="1">
      <alignment horizontal="left" wrapText="1"/>
    </xf>
    <xf numFmtId="49" fontId="3" fillId="0" borderId="7" xfId="0" applyNumberFormat="1" applyFont="1" applyBorder="1" applyAlignment="1">
      <alignment horizontal="left"/>
    </xf>
    <xf numFmtId="0" fontId="3" fillId="2" borderId="1" xfId="1" applyFont="1" applyFill="1" applyBorder="1" applyAlignment="1">
      <alignment horizontal="left" wrapText="1"/>
    </xf>
    <xf numFmtId="0" fontId="3" fillId="0" borderId="8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/>
    </xf>
    <xf numFmtId="0" fontId="3" fillId="0" borderId="1" xfId="9" applyFont="1" applyBorder="1" applyAlignment="1">
      <alignment horizontal="left" vertical="top" wrapText="1"/>
    </xf>
    <xf numFmtId="14" fontId="3" fillId="0" borderId="1" xfId="0" quotePrefix="1" applyNumberFormat="1" applyFont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shrinkToFit="1"/>
    </xf>
    <xf numFmtId="0" fontId="3" fillId="0" borderId="1" xfId="4" applyFont="1" applyBorder="1" applyAlignment="1">
      <alignment horizontal="left"/>
    </xf>
    <xf numFmtId="0" fontId="3" fillId="0" borderId="1" xfId="3" applyFont="1" applyBorder="1" applyAlignment="1">
      <alignment horizontal="left"/>
    </xf>
    <xf numFmtId="0" fontId="3" fillId="0" borderId="1" xfId="5" applyFont="1" applyBorder="1" applyAlignment="1">
      <alignment horizontal="left"/>
    </xf>
    <xf numFmtId="0" fontId="3" fillId="0" borderId="1" xfId="5" applyFont="1" applyFill="1" applyBorder="1" applyAlignment="1">
      <alignment horizontal="left"/>
    </xf>
    <xf numFmtId="1" fontId="3" fillId="0" borderId="1" xfId="5" applyNumberFormat="1" applyFont="1" applyBorder="1" applyAlignment="1">
      <alignment horizontal="left"/>
    </xf>
    <xf numFmtId="0" fontId="3" fillId="5" borderId="2" xfId="0" applyFont="1" applyFill="1" applyBorder="1" applyAlignment="1">
      <alignment horizontal="left" wrapText="1"/>
    </xf>
    <xf numFmtId="0" fontId="3" fillId="0" borderId="1" xfId="2" applyFont="1" applyBorder="1" applyAlignment="1">
      <alignment horizontal="left"/>
    </xf>
    <xf numFmtId="0" fontId="3" fillId="5" borderId="2" xfId="0" applyFont="1" applyFill="1" applyBorder="1" applyAlignment="1">
      <alignment horizontal="left" vertical="center" wrapText="1"/>
    </xf>
    <xf numFmtId="0" fontId="3" fillId="6" borderId="1" xfId="6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2" applyFont="1" applyFill="1" applyBorder="1" applyAlignment="1">
      <alignment horizontal="left" wrapText="1"/>
    </xf>
    <xf numFmtId="0" fontId="3" fillId="5" borderId="1" xfId="2" applyFont="1" applyFill="1" applyBorder="1" applyAlignment="1">
      <alignment horizontal="left" vertical="center" wrapText="1"/>
    </xf>
    <xf numFmtId="0" fontId="3" fillId="0" borderId="4" xfId="1" applyFont="1" applyFill="1" applyBorder="1" applyAlignment="1" applyProtection="1">
      <alignment horizontal="left" wrapText="1"/>
    </xf>
    <xf numFmtId="0" fontId="3" fillId="5" borderId="1" xfId="0" quotePrefix="1" applyFont="1" applyFill="1" applyBorder="1" applyAlignment="1">
      <alignment horizontal="left" wrapText="1"/>
    </xf>
    <xf numFmtId="14" fontId="3" fillId="5" borderId="1" xfId="0" quotePrefix="1" applyNumberFormat="1" applyFont="1" applyFill="1" applyBorder="1" applyAlignment="1">
      <alignment horizontal="left" wrapText="1"/>
    </xf>
    <xf numFmtId="49" fontId="3" fillId="5" borderId="1" xfId="0" applyNumberFormat="1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/>
    </xf>
    <xf numFmtId="0" fontId="3" fillId="0" borderId="13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/>
    </xf>
    <xf numFmtId="0" fontId="3" fillId="0" borderId="12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9" xfId="0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3" fillId="0" borderId="12" xfId="0" applyFont="1" applyBorder="1" applyAlignment="1">
      <alignment horizontal="left" wrapText="1"/>
    </xf>
    <xf numFmtId="0" fontId="3" fillId="0" borderId="20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top"/>
    </xf>
    <xf numFmtId="49" fontId="3" fillId="0" borderId="21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/>
    </xf>
    <xf numFmtId="49" fontId="3" fillId="0" borderId="18" xfId="0" applyNumberFormat="1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top" wrapText="1"/>
    </xf>
    <xf numFmtId="1" fontId="3" fillId="0" borderId="15" xfId="0" applyNumberFormat="1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3" fillId="2" borderId="1" xfId="2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 wrapText="1"/>
    </xf>
    <xf numFmtId="0" fontId="3" fillId="0" borderId="1" xfId="0" quotePrefix="1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top" wrapText="1"/>
    </xf>
    <xf numFmtId="1" fontId="3" fillId="0" borderId="1" xfId="3" applyNumberFormat="1" applyFont="1" applyFill="1" applyBorder="1" applyAlignment="1">
      <alignment horizontal="left" wrapText="1"/>
    </xf>
    <xf numFmtId="0" fontId="3" fillId="0" borderId="1" xfId="1" applyFont="1" applyFill="1" applyBorder="1" applyAlignment="1" applyProtection="1">
      <alignment horizontal="left" vertical="center" wrapText="1"/>
    </xf>
    <xf numFmtId="49" fontId="3" fillId="0" borderId="1" xfId="2" applyNumberFormat="1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top" wrapText="1"/>
    </xf>
    <xf numFmtId="1" fontId="3" fillId="0" borderId="1" xfId="2" applyNumberFormat="1" applyFont="1" applyFill="1" applyBorder="1" applyAlignment="1">
      <alignment horizontal="left" vertical="top" wrapText="1"/>
    </xf>
    <xf numFmtId="0" fontId="3" fillId="0" borderId="1" xfId="3" applyNumberFormat="1" applyFont="1" applyFill="1" applyBorder="1" applyAlignment="1">
      <alignment horizontal="left" vertical="center" wrapText="1"/>
    </xf>
    <xf numFmtId="0" fontId="3" fillId="0" borderId="1" xfId="3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/>
    </xf>
    <xf numFmtId="1" fontId="3" fillId="0" borderId="1" xfId="3" applyNumberFormat="1" applyFont="1" applyFill="1" applyBorder="1" applyAlignment="1">
      <alignment horizontal="left" vertical="top" wrapText="1"/>
    </xf>
    <xf numFmtId="0" fontId="3" fillId="0" borderId="1" xfId="3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/>
    </xf>
    <xf numFmtId="1" fontId="3" fillId="0" borderId="1" xfId="0" applyNumberFormat="1" applyFont="1" applyFill="1" applyBorder="1" applyAlignment="1">
      <alignment horizontal="left" vertical="center"/>
    </xf>
    <xf numFmtId="49" fontId="3" fillId="0" borderId="1" xfId="3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7" applyNumberFormat="1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8" applyFont="1" applyBorder="1" applyAlignment="1" applyProtection="1">
      <alignment horizontal="left" vertical="center" wrapText="1"/>
    </xf>
    <xf numFmtId="0" fontId="3" fillId="0" borderId="1" xfId="0" applyNumberFormat="1" applyFont="1" applyBorder="1" applyAlignment="1">
      <alignment horizontal="left"/>
    </xf>
    <xf numFmtId="0" fontId="3" fillId="0" borderId="6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15" fillId="7" borderId="1" xfId="0" applyFont="1" applyFill="1" applyBorder="1" applyAlignment="1">
      <alignment horizontal="left" vertical="top" wrapText="1"/>
    </xf>
    <xf numFmtId="49" fontId="15" fillId="7" borderId="1" xfId="0" applyNumberFormat="1" applyFont="1" applyFill="1" applyBorder="1" applyAlignment="1">
      <alignment horizontal="left" vertical="top" wrapText="1"/>
    </xf>
    <xf numFmtId="0" fontId="15" fillId="7" borderId="6" xfId="0" applyFont="1" applyFill="1" applyBorder="1" applyAlignment="1">
      <alignment horizontal="left" vertical="top" wrapText="1"/>
    </xf>
    <xf numFmtId="0" fontId="15" fillId="7" borderId="1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1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left"/>
    </xf>
    <xf numFmtId="0" fontId="3" fillId="0" borderId="1" xfId="9" applyFont="1" applyBorder="1" applyAlignment="1">
      <alignment horizontal="left" vertical="center" wrapText="1"/>
    </xf>
    <xf numFmtId="0" fontId="3" fillId="2" borderId="1" xfId="9" applyFont="1" applyFill="1" applyBorder="1" applyAlignment="1">
      <alignment horizontal="left" vertical="center" wrapText="1"/>
    </xf>
    <xf numFmtId="0" fontId="3" fillId="5" borderId="1" xfId="8" applyFont="1" applyFill="1" applyBorder="1" applyAlignment="1" applyProtection="1">
      <alignment horizontal="left" wrapText="1"/>
    </xf>
    <xf numFmtId="0" fontId="3" fillId="0" borderId="1" xfId="8" applyFont="1" applyBorder="1" applyAlignment="1" applyProtection="1">
      <alignment horizontal="left"/>
    </xf>
    <xf numFmtId="0" fontId="3" fillId="0" borderId="6" xfId="8" applyFont="1" applyBorder="1" applyAlignment="1" applyProtection="1">
      <alignment horizontal="left" wrapText="1"/>
    </xf>
    <xf numFmtId="0" fontId="3" fillId="0" borderId="1" xfId="8" applyFont="1" applyBorder="1" applyAlignment="1" applyProtection="1">
      <alignment horizontal="left" wrapText="1"/>
    </xf>
    <xf numFmtId="0" fontId="3" fillId="5" borderId="1" xfId="8" applyFont="1" applyFill="1" applyBorder="1" applyAlignment="1" applyProtection="1">
      <alignment horizontal="left" vertical="center" wrapText="1"/>
    </xf>
    <xf numFmtId="0" fontId="3" fillId="0" borderId="22" xfId="0" applyFont="1" applyBorder="1" applyAlignment="1">
      <alignment horizontal="left" vertical="top" wrapText="1"/>
    </xf>
    <xf numFmtId="0" fontId="18" fillId="0" borderId="1" xfId="0" applyFont="1" applyBorder="1"/>
    <xf numFmtId="0" fontId="19" fillId="0" borderId="1" xfId="0" applyFont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1" fillId="0" borderId="1" xfId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7" fillId="0" borderId="0" xfId="0" applyFont="1"/>
    <xf numFmtId="0" fontId="5" fillId="0" borderId="8" xfId="0" applyFont="1" applyFill="1" applyBorder="1" applyAlignment="1">
      <alignment vertical="center" wrapText="1"/>
    </xf>
    <xf numFmtId="164" fontId="9" fillId="0" borderId="8" xfId="0" applyNumberFormat="1" applyFont="1" applyBorder="1"/>
    <xf numFmtId="0" fontId="9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4" fillId="4" borderId="0" xfId="0" applyFont="1" applyFill="1" applyAlignment="1">
      <alignment horizontal="left"/>
    </xf>
    <xf numFmtId="0" fontId="22" fillId="7" borderId="1" xfId="0" applyFont="1" applyFill="1" applyBorder="1" applyAlignment="1">
      <alignment horizontal="left"/>
    </xf>
    <xf numFmtId="0" fontId="23" fillId="7" borderId="1" xfId="0" applyFont="1" applyFill="1" applyBorder="1" applyAlignment="1">
      <alignment horizontal="left"/>
    </xf>
    <xf numFmtId="0" fontId="25" fillId="7" borderId="1" xfId="0" applyFont="1" applyFill="1" applyBorder="1" applyAlignment="1">
      <alignment horizontal="left"/>
    </xf>
    <xf numFmtId="0" fontId="24" fillId="7" borderId="1" xfId="8" applyFont="1" applyFill="1" applyBorder="1" applyAlignment="1" applyProtection="1">
      <alignment vertical="center"/>
    </xf>
    <xf numFmtId="0" fontId="24" fillId="7" borderId="1" xfId="1" applyFont="1" applyFill="1" applyBorder="1" applyAlignment="1" applyProtection="1">
      <alignment horizontal="left"/>
    </xf>
    <xf numFmtId="0" fontId="24" fillId="7" borderId="1" xfId="1" applyFont="1" applyFill="1" applyBorder="1" applyAlignment="1">
      <alignment horizontal="left"/>
    </xf>
    <xf numFmtId="0" fontId="14" fillId="7" borderId="1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left" vertical="center" wrapText="1"/>
    </xf>
    <xf numFmtId="0" fontId="3" fillId="9" borderId="11" xfId="2" applyFont="1" applyFill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/>
    </xf>
    <xf numFmtId="0" fontId="3" fillId="8" borderId="2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7" borderId="1" xfId="1" applyFill="1" applyBorder="1" applyAlignment="1" applyProtection="1">
      <alignment horizontal="left"/>
    </xf>
    <xf numFmtId="0" fontId="6" fillId="0" borderId="0" xfId="0" applyFont="1"/>
    <xf numFmtId="0" fontId="9" fillId="0" borderId="1" xfId="0" applyFont="1" applyBorder="1" applyAlignment="1">
      <alignment horizontal="center" wrapText="1"/>
    </xf>
    <xf numFmtId="0" fontId="21" fillId="0" borderId="1" xfId="0" applyNumberFormat="1" applyFont="1" applyBorder="1"/>
    <xf numFmtId="0" fontId="29" fillId="0" borderId="1" xfId="0" applyFont="1" applyBorder="1"/>
    <xf numFmtId="0" fontId="29" fillId="0" borderId="0" xfId="0" applyFont="1"/>
    <xf numFmtId="0" fontId="26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Fill="1" applyBorder="1"/>
    <xf numFmtId="0" fontId="9" fillId="0" borderId="1" xfId="0" applyFont="1" applyFill="1" applyBorder="1" applyAlignment="1">
      <alignment horizontal="center" wrapText="1"/>
    </xf>
    <xf numFmtId="0" fontId="31" fillId="2" borderId="37" xfId="0" applyFont="1" applyFill="1" applyBorder="1" applyAlignment="1">
      <alignment horizontal="center" vertical="center" wrapText="1"/>
    </xf>
    <xf numFmtId="0" fontId="31" fillId="2" borderId="37" xfId="0" applyFont="1" applyFill="1" applyBorder="1" applyAlignment="1">
      <alignment vertical="center" wrapText="1"/>
    </xf>
    <xf numFmtId="0" fontId="32" fillId="2" borderId="37" xfId="0" applyFont="1" applyFill="1" applyBorder="1" applyAlignment="1">
      <alignment horizontal="center" vertical="center" wrapText="1"/>
    </xf>
    <xf numFmtId="0" fontId="33" fillId="2" borderId="37" xfId="0" applyFont="1" applyFill="1" applyBorder="1" applyAlignment="1">
      <alignment vertical="center" wrapText="1"/>
    </xf>
    <xf numFmtId="0" fontId="33" fillId="2" borderId="37" xfId="0" applyFont="1" applyFill="1" applyBorder="1" applyAlignment="1">
      <alignment horizontal="center" vertical="center" wrapText="1"/>
    </xf>
    <xf numFmtId="0" fontId="32" fillId="2" borderId="37" xfId="0" applyFont="1" applyFill="1" applyBorder="1" applyAlignment="1">
      <alignment vertical="center" wrapText="1"/>
    </xf>
    <xf numFmtId="0" fontId="31" fillId="2" borderId="38" xfId="0" applyFont="1" applyFill="1" applyBorder="1" applyAlignment="1">
      <alignment vertical="center" wrapText="1"/>
    </xf>
    <xf numFmtId="0" fontId="21" fillId="0" borderId="0" xfId="0" applyNumberFormat="1" applyFont="1" applyBorder="1"/>
    <xf numFmtId="9" fontId="0" fillId="0" borderId="0" xfId="0" applyNumberFormat="1" applyBorder="1"/>
    <xf numFmtId="164" fontId="6" fillId="0" borderId="8" xfId="0" applyNumberFormat="1" applyFont="1" applyBorder="1"/>
    <xf numFmtId="0" fontId="26" fillId="0" borderId="0" xfId="0" applyFont="1"/>
    <xf numFmtId="1" fontId="26" fillId="0" borderId="0" xfId="0" applyNumberFormat="1" applyFont="1" applyBorder="1" applyAlignment="1"/>
    <xf numFmtId="1" fontId="34" fillId="15" borderId="0" xfId="0" applyNumberFormat="1" applyFont="1" applyFill="1" applyAlignment="1">
      <alignment horizontal="left"/>
    </xf>
    <xf numFmtId="0" fontId="27" fillId="0" borderId="0" xfId="0" applyFont="1" applyBorder="1" applyAlignment="1"/>
    <xf numFmtId="1" fontId="26" fillId="0" borderId="0" xfId="0" applyNumberFormat="1" applyFont="1" applyAlignment="1">
      <alignment horizontal="left"/>
    </xf>
    <xf numFmtId="1" fontId="26" fillId="0" borderId="0" xfId="0" applyNumberFormat="1" applyFont="1"/>
    <xf numFmtId="0" fontId="26" fillId="4" borderId="1" xfId="0" quotePrefix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35" fillId="0" borderId="0" xfId="0" quotePrefix="1" applyFont="1"/>
    <xf numFmtId="1" fontId="26" fillId="9" borderId="0" xfId="0" applyNumberFormat="1" applyFont="1" applyFill="1" applyAlignment="1">
      <alignment horizontal="left"/>
    </xf>
    <xf numFmtId="1" fontId="26" fillId="4" borderId="0" xfId="0" applyNumberFormat="1" applyFont="1" applyFill="1" applyAlignment="1">
      <alignment horizontal="left"/>
    </xf>
    <xf numFmtId="1" fontId="26" fillId="4" borderId="0" xfId="0" applyNumberFormat="1" applyFont="1" applyFill="1"/>
    <xf numFmtId="167" fontId="26" fillId="0" borderId="0" xfId="0" applyNumberFormat="1" applyFont="1" applyAlignment="1">
      <alignment horizontal="left"/>
    </xf>
    <xf numFmtId="0" fontId="26" fillId="4" borderId="1" xfId="0" quotePrefix="1" applyFont="1" applyFill="1" applyBorder="1" applyAlignment="1">
      <alignment horizontal="center" vertical="top" wrapText="1"/>
    </xf>
    <xf numFmtId="1" fontId="26" fillId="0" borderId="1" xfId="0" applyNumberFormat="1" applyFont="1" applyBorder="1" applyAlignment="1">
      <alignment horizontal="left" wrapText="1"/>
    </xf>
    <xf numFmtId="0" fontId="27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left" wrapText="1"/>
    </xf>
    <xf numFmtId="0" fontId="26" fillId="0" borderId="1" xfId="0" applyFont="1" applyBorder="1" applyAlignment="1">
      <alignment horizontal="left" vertical="top" wrapText="1"/>
    </xf>
    <xf numFmtId="0" fontId="26" fillId="3" borderId="1" xfId="0" applyFont="1" applyFill="1" applyBorder="1" applyAlignment="1">
      <alignment horizontal="left" vertical="center" wrapText="1"/>
    </xf>
    <xf numFmtId="0" fontId="26" fillId="0" borderId="1" xfId="1" applyFont="1" applyBorder="1" applyAlignment="1" applyProtection="1">
      <alignment horizontal="left" wrapText="1"/>
    </xf>
    <xf numFmtId="49" fontId="26" fillId="5" borderId="1" xfId="1" applyNumberFormat="1" applyFont="1" applyFill="1" applyBorder="1" applyAlignment="1" applyProtection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0" borderId="1" xfId="10" applyFont="1" applyBorder="1" applyAlignment="1">
      <alignment horizontal="left" vertical="center" wrapText="1"/>
    </xf>
    <xf numFmtId="0" fontId="26" fillId="0" borderId="1" xfId="8" applyFont="1" applyBorder="1" applyAlignment="1" applyProtection="1">
      <alignment horizontal="left" vertical="center" wrapText="1"/>
    </xf>
    <xf numFmtId="0" fontId="26" fillId="0" borderId="1" xfId="10" applyFont="1" applyBorder="1" applyAlignment="1">
      <alignment horizontal="left" vertical="top" wrapText="1"/>
    </xf>
    <xf numFmtId="0" fontId="26" fillId="5" borderId="1" xfId="10" applyFont="1" applyFill="1" applyBorder="1" applyAlignment="1">
      <alignment horizontal="left" vertical="center" wrapText="1"/>
    </xf>
    <xf numFmtId="0" fontId="26" fillId="2" borderId="1" xfId="2" applyFont="1" applyFill="1" applyBorder="1" applyAlignment="1">
      <alignment horizontal="left" vertical="center" wrapText="1"/>
    </xf>
    <xf numFmtId="0" fontId="26" fillId="2" borderId="1" xfId="1" applyFont="1" applyFill="1" applyBorder="1" applyAlignment="1">
      <alignment horizontal="left" vertical="center" wrapText="1"/>
    </xf>
    <xf numFmtId="0" fontId="26" fillId="0" borderId="1" xfId="2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0" fontId="26" fillId="5" borderId="1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left" wrapText="1"/>
    </xf>
    <xf numFmtId="49" fontId="26" fillId="0" borderId="1" xfId="0" applyNumberFormat="1" applyFont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/>
    </xf>
    <xf numFmtId="49" fontId="40" fillId="0" borderId="6" xfId="0" applyNumberFormat="1" applyFont="1" applyBorder="1" applyAlignment="1">
      <alignment horizontal="left" vertical="center" shrinkToFit="1"/>
    </xf>
    <xf numFmtId="0" fontId="26" fillId="0" borderId="1" xfId="9" applyFont="1" applyBorder="1" applyAlignment="1">
      <alignment horizontal="left"/>
    </xf>
    <xf numFmtId="0" fontId="26" fillId="0" borderId="1" xfId="9" applyFont="1" applyBorder="1" applyAlignment="1">
      <alignment horizontal="left" vertical="center" wrapText="1"/>
    </xf>
    <xf numFmtId="0" fontId="26" fillId="0" borderId="1" xfId="9" applyFont="1" applyBorder="1" applyAlignment="1">
      <alignment horizontal="left" vertical="top" wrapText="1"/>
    </xf>
    <xf numFmtId="0" fontId="26" fillId="5" borderId="1" xfId="9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49" fontId="26" fillId="0" borderId="1" xfId="0" applyNumberFormat="1" applyFont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40" fillId="5" borderId="1" xfId="0" applyFont="1" applyFill="1" applyBorder="1" applyAlignment="1">
      <alignment horizontal="left" wrapText="1"/>
    </xf>
    <xf numFmtId="49" fontId="26" fillId="0" borderId="1" xfId="0" applyNumberFormat="1" applyFont="1" applyBorder="1" applyAlignment="1">
      <alignment horizontal="left"/>
    </xf>
    <xf numFmtId="0" fontId="26" fillId="0" borderId="25" xfId="0" applyFont="1" applyBorder="1" applyAlignment="1">
      <alignment horizontal="left" vertical="top" wrapText="1"/>
    </xf>
    <xf numFmtId="0" fontId="26" fillId="0" borderId="26" xfId="0" applyFont="1" applyBorder="1" applyAlignment="1">
      <alignment horizontal="left"/>
    </xf>
    <xf numFmtId="0" fontId="26" fillId="0" borderId="32" xfId="0" applyFont="1" applyBorder="1" applyAlignment="1">
      <alignment horizontal="left"/>
    </xf>
    <xf numFmtId="0" fontId="26" fillId="0" borderId="3" xfId="0" applyFont="1" applyFill="1" applyBorder="1" applyAlignment="1">
      <alignment horizontal="left" wrapText="1"/>
    </xf>
    <xf numFmtId="49" fontId="26" fillId="0" borderId="4" xfId="0" applyNumberFormat="1" applyFont="1" applyFill="1" applyBorder="1" applyAlignment="1">
      <alignment horizontal="left" wrapText="1"/>
    </xf>
    <xf numFmtId="0" fontId="26" fillId="0" borderId="4" xfId="0" applyFont="1" applyFill="1" applyBorder="1" applyAlignment="1">
      <alignment horizontal="left" wrapText="1"/>
    </xf>
    <xf numFmtId="49" fontId="26" fillId="9" borderId="4" xfId="0" applyNumberFormat="1" applyFont="1" applyFill="1" applyBorder="1" applyAlignment="1">
      <alignment horizontal="left" wrapText="1"/>
    </xf>
    <xf numFmtId="0" fontId="26" fillId="9" borderId="4" xfId="0" applyFont="1" applyFill="1" applyBorder="1" applyAlignment="1">
      <alignment horizontal="left" wrapText="1"/>
    </xf>
    <xf numFmtId="0" fontId="26" fillId="9" borderId="3" xfId="0" applyFont="1" applyFill="1" applyBorder="1" applyAlignment="1">
      <alignment horizontal="left" wrapText="1"/>
    </xf>
    <xf numFmtId="49" fontId="26" fillId="0" borderId="3" xfId="0" applyNumberFormat="1" applyFont="1" applyFill="1" applyBorder="1" applyAlignment="1">
      <alignment horizontal="left" wrapText="1"/>
    </xf>
    <xf numFmtId="49" fontId="26" fillId="0" borderId="4" xfId="0" applyNumberFormat="1" applyFont="1" applyBorder="1" applyAlignment="1">
      <alignment horizontal="left" vertical="top" wrapText="1"/>
    </xf>
    <xf numFmtId="0" fontId="26" fillId="0" borderId="4" xfId="0" applyFont="1" applyBorder="1" applyAlignment="1">
      <alignment horizontal="left" vertical="top" wrapText="1"/>
    </xf>
    <xf numFmtId="0" fontId="26" fillId="6" borderId="1" xfId="6" applyFont="1" applyFill="1" applyBorder="1" applyAlignment="1">
      <alignment horizontal="left" vertical="center" wrapText="1"/>
    </xf>
    <xf numFmtId="0" fontId="26" fillId="0" borderId="1" xfId="8" applyFont="1" applyBorder="1" applyAlignment="1" applyProtection="1">
      <alignment horizontal="left" vertical="center"/>
    </xf>
    <xf numFmtId="0" fontId="30" fillId="5" borderId="1" xfId="0" applyFont="1" applyFill="1" applyBorder="1" applyAlignment="1">
      <alignment horizontal="left" vertical="center" wrapText="1"/>
    </xf>
    <xf numFmtId="0" fontId="26" fillId="5" borderId="1" xfId="8" applyFont="1" applyFill="1" applyBorder="1" applyAlignment="1" applyProtection="1">
      <alignment horizontal="left" vertical="center" wrapText="1"/>
    </xf>
    <xf numFmtId="0" fontId="30" fillId="5" borderId="1" xfId="10" applyFont="1" applyFill="1" applyBorder="1" applyAlignment="1">
      <alignment horizontal="left" vertical="center" wrapText="1"/>
    </xf>
    <xf numFmtId="0" fontId="26" fillId="0" borderId="1" xfId="9" applyFont="1" applyBorder="1" applyAlignment="1">
      <alignment horizontal="left" vertical="center"/>
    </xf>
    <xf numFmtId="0" fontId="30" fillId="0" borderId="1" xfId="0" applyFont="1" applyBorder="1" applyAlignment="1">
      <alignment horizontal="left"/>
    </xf>
    <xf numFmtId="0" fontId="26" fillId="2" borderId="1" xfId="0" applyFont="1" applyFill="1" applyBorder="1" applyAlignment="1">
      <alignment horizontal="left" vertical="center"/>
    </xf>
    <xf numFmtId="0" fontId="26" fillId="2" borderId="1" xfId="9" applyFont="1" applyFill="1" applyBorder="1" applyAlignment="1">
      <alignment horizontal="left" wrapText="1"/>
    </xf>
    <xf numFmtId="0" fontId="26" fillId="2" borderId="1" xfId="8" applyFont="1" applyFill="1" applyBorder="1" applyAlignment="1" applyProtection="1">
      <alignment horizontal="left" vertical="center" wrapText="1"/>
    </xf>
    <xf numFmtId="0" fontId="26" fillId="0" borderId="1" xfId="0" applyFont="1" applyBorder="1" applyAlignment="1">
      <alignment horizontal="left" vertical="top"/>
    </xf>
    <xf numFmtId="166" fontId="26" fillId="0" borderId="1" xfId="0" applyNumberFormat="1" applyFont="1" applyFill="1" applyBorder="1" applyAlignment="1" applyProtection="1">
      <alignment horizontal="left" shrinkToFit="1"/>
      <protection locked="0"/>
    </xf>
    <xf numFmtId="0" fontId="26" fillId="0" borderId="1" xfId="1" applyFont="1" applyBorder="1" applyAlignment="1" applyProtection="1">
      <alignment horizontal="left"/>
    </xf>
    <xf numFmtId="0" fontId="36" fillId="0" borderId="1" xfId="0" applyFont="1" applyBorder="1" applyAlignment="1">
      <alignment horizontal="left" wrapText="1"/>
    </xf>
    <xf numFmtId="0" fontId="26" fillId="5" borderId="1" xfId="8" applyFont="1" applyFill="1" applyBorder="1" applyAlignment="1" applyProtection="1">
      <alignment horizontal="left" wrapText="1"/>
    </xf>
    <xf numFmtId="0" fontId="26" fillId="0" borderId="6" xfId="0" applyFont="1" applyBorder="1" applyAlignment="1">
      <alignment horizontal="left" wrapText="1"/>
    </xf>
    <xf numFmtId="0" fontId="26" fillId="0" borderId="1" xfId="8" applyFont="1" applyBorder="1" applyAlignment="1" applyProtection="1">
      <alignment horizontal="left" wrapText="1"/>
    </xf>
    <xf numFmtId="0" fontId="26" fillId="0" borderId="6" xfId="0" applyFont="1" applyBorder="1" applyAlignment="1">
      <alignment horizontal="left" vertical="top" wrapText="1"/>
    </xf>
    <xf numFmtId="0" fontId="26" fillId="0" borderId="1" xfId="8" applyFont="1" applyBorder="1" applyAlignment="1" applyProtection="1">
      <alignment horizontal="left"/>
    </xf>
    <xf numFmtId="0" fontId="26" fillId="0" borderId="1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left"/>
    </xf>
    <xf numFmtId="0" fontId="26" fillId="0" borderId="1" xfId="3" applyFont="1" applyBorder="1" applyAlignment="1">
      <alignment horizontal="left" vertical="top" wrapText="1"/>
    </xf>
    <xf numFmtId="0" fontId="26" fillId="5" borderId="1" xfId="1" applyFont="1" applyFill="1" applyBorder="1" applyAlignment="1" applyProtection="1">
      <alignment horizontal="left" wrapText="1"/>
    </xf>
    <xf numFmtId="0" fontId="26" fillId="11" borderId="1" xfId="0" applyFont="1" applyFill="1" applyBorder="1" applyAlignment="1">
      <alignment horizontal="left" vertical="center" wrapText="1"/>
    </xf>
    <xf numFmtId="0" fontId="26" fillId="0" borderId="1" xfId="0" applyNumberFormat="1" applyFont="1" applyBorder="1" applyAlignment="1">
      <alignment horizontal="left"/>
    </xf>
    <xf numFmtId="0" fontId="26" fillId="0" borderId="41" xfId="0" applyNumberFormat="1" applyFont="1" applyBorder="1" applyAlignment="1">
      <alignment horizontal="left"/>
    </xf>
    <xf numFmtId="0" fontId="26" fillId="11" borderId="41" xfId="0" applyFont="1" applyFill="1" applyBorder="1" applyAlignment="1">
      <alignment horizontal="left" vertical="center" wrapText="1"/>
    </xf>
    <xf numFmtId="0" fontId="39" fillId="4" borderId="1" xfId="0" applyFont="1" applyFill="1" applyBorder="1" applyAlignment="1">
      <alignment horizontal="left" vertical="center"/>
    </xf>
    <xf numFmtId="0" fontId="39" fillId="4" borderId="1" xfId="0" applyFont="1" applyFill="1" applyBorder="1" applyAlignment="1">
      <alignment horizontal="left" vertical="top" wrapText="1"/>
    </xf>
    <xf numFmtId="0" fontId="39" fillId="4" borderId="1" xfId="0" applyFont="1" applyFill="1" applyBorder="1" applyAlignment="1">
      <alignment horizontal="left" vertical="center" wrapText="1"/>
    </xf>
    <xf numFmtId="0" fontId="39" fillId="4" borderId="1" xfId="3" applyFont="1" applyFill="1" applyBorder="1" applyAlignment="1">
      <alignment horizontal="left" vertical="center" wrapText="1"/>
    </xf>
    <xf numFmtId="0" fontId="39" fillId="4" borderId="1" xfId="3" applyFont="1" applyFill="1" applyBorder="1" applyAlignment="1">
      <alignment horizontal="left" vertical="top" wrapText="1"/>
    </xf>
    <xf numFmtId="0" fontId="39" fillId="4" borderId="1" xfId="8" applyFont="1" applyFill="1" applyBorder="1" applyAlignment="1" applyProtection="1">
      <alignment horizontal="left" vertical="center" wrapText="1"/>
    </xf>
    <xf numFmtId="0" fontId="39" fillId="4" borderId="1" xfId="10" applyFont="1" applyFill="1" applyBorder="1" applyAlignment="1">
      <alignment horizontal="left" vertical="center" wrapText="1"/>
    </xf>
    <xf numFmtId="0" fontId="39" fillId="4" borderId="1" xfId="3" applyNumberFormat="1" applyFont="1" applyFill="1" applyBorder="1" applyAlignment="1">
      <alignment horizontal="left" vertical="center" wrapText="1"/>
    </xf>
    <xf numFmtId="0" fontId="39" fillId="4" borderId="1" xfId="3" applyNumberFormat="1" applyFont="1" applyFill="1" applyBorder="1" applyAlignment="1">
      <alignment horizontal="left" vertical="top" wrapText="1"/>
    </xf>
    <xf numFmtId="0" fontId="39" fillId="4" borderId="1" xfId="0" applyFont="1" applyFill="1" applyBorder="1" applyAlignment="1">
      <alignment horizontal="left"/>
    </xf>
    <xf numFmtId="49" fontId="39" fillId="4" borderId="1" xfId="0" applyNumberFormat="1" applyFont="1" applyFill="1" applyBorder="1" applyAlignment="1" applyProtection="1">
      <alignment horizontal="left" vertical="center"/>
    </xf>
    <xf numFmtId="0" fontId="39" fillId="4" borderId="1" xfId="3" applyFont="1" applyFill="1" applyBorder="1" applyAlignment="1">
      <alignment horizontal="left" vertical="center"/>
    </xf>
    <xf numFmtId="0" fontId="26" fillId="0" borderId="0" xfId="0" applyFont="1" applyBorder="1"/>
    <xf numFmtId="0" fontId="26" fillId="11" borderId="0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top" wrapText="1"/>
    </xf>
    <xf numFmtId="0" fontId="27" fillId="0" borderId="1" xfId="1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6" fillId="2" borderId="37" xfId="0" applyFont="1" applyFill="1" applyBorder="1" applyAlignment="1">
      <alignment horizontal="left" vertical="center" wrapText="1"/>
    </xf>
    <xf numFmtId="0" fontId="37" fillId="12" borderId="1" xfId="0" applyFont="1" applyFill="1" applyBorder="1" applyAlignment="1">
      <alignment horizontal="left" vertical="top" wrapText="1"/>
    </xf>
    <xf numFmtId="0" fontId="37" fillId="12" borderId="1" xfId="0" applyFont="1" applyFill="1" applyBorder="1" applyAlignment="1">
      <alignment horizontal="left" vertical="center" wrapText="1"/>
    </xf>
    <xf numFmtId="0" fontId="37" fillId="13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/>
    </xf>
    <xf numFmtId="0" fontId="26" fillId="9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left" vertical="center" shrinkToFit="1"/>
    </xf>
    <xf numFmtId="0" fontId="39" fillId="0" borderId="1" xfId="0" applyFont="1" applyBorder="1" applyAlignment="1">
      <alignment horizontal="left" shrinkToFit="1"/>
    </xf>
    <xf numFmtId="0" fontId="26" fillId="0" borderId="1" xfId="0" applyFont="1" applyBorder="1" applyAlignment="1">
      <alignment horizontal="left" vertical="center" shrinkToFit="1"/>
    </xf>
    <xf numFmtId="0" fontId="39" fillId="0" borderId="1" xfId="0" applyFont="1" applyBorder="1" applyAlignment="1">
      <alignment horizontal="left"/>
    </xf>
    <xf numFmtId="0" fontId="30" fillId="5" borderId="1" xfId="0" applyFont="1" applyFill="1" applyBorder="1" applyAlignment="1">
      <alignment horizontal="left" wrapText="1"/>
    </xf>
    <xf numFmtId="0" fontId="26" fillId="0" borderId="1" xfId="0" applyNumberFormat="1" applyFont="1" applyBorder="1" applyAlignment="1">
      <alignment horizontal="left" vertical="top" wrapText="1"/>
    </xf>
    <xf numFmtId="0" fontId="26" fillId="0" borderId="1" xfId="10" applyFont="1" applyBorder="1" applyAlignment="1">
      <alignment horizontal="left" wrapText="1"/>
    </xf>
    <xf numFmtId="0" fontId="40" fillId="0" borderId="1" xfId="0" applyFont="1" applyBorder="1" applyAlignment="1">
      <alignment horizontal="left"/>
    </xf>
    <xf numFmtId="49" fontId="26" fillId="0" borderId="1" xfId="0" applyNumberFormat="1" applyFont="1" applyFill="1" applyBorder="1" applyAlignment="1">
      <alignment horizontal="left" vertical="top" wrapText="1"/>
    </xf>
    <xf numFmtId="0" fontId="40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/>
    </xf>
    <xf numFmtId="0" fontId="26" fillId="0" borderId="8" xfId="0" applyFont="1" applyBorder="1" applyAlignment="1">
      <alignment horizontal="left" vertical="top" wrapText="1"/>
    </xf>
    <xf numFmtId="0" fontId="26" fillId="0" borderId="25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/>
    </xf>
    <xf numFmtId="0" fontId="27" fillId="0" borderId="25" xfId="0" applyFont="1" applyBorder="1" applyAlignment="1">
      <alignment horizontal="left" vertical="top" wrapText="1"/>
    </xf>
    <xf numFmtId="0" fontId="26" fillId="0" borderId="31" xfId="0" applyFont="1" applyBorder="1" applyAlignment="1">
      <alignment horizontal="left"/>
    </xf>
    <xf numFmtId="0" fontId="26" fillId="0" borderId="31" xfId="0" applyFont="1" applyBorder="1" applyAlignment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49" fontId="26" fillId="0" borderId="31" xfId="0" applyNumberFormat="1" applyFont="1" applyBorder="1" applyAlignment="1">
      <alignment horizontal="left" vertical="center" wrapText="1"/>
    </xf>
    <xf numFmtId="49" fontId="26" fillId="0" borderId="25" xfId="0" applyNumberFormat="1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/>
    </xf>
    <xf numFmtId="0" fontId="26" fillId="3" borderId="4" xfId="0" applyFont="1" applyFill="1" applyBorder="1" applyAlignment="1">
      <alignment horizontal="left" vertical="center" wrapText="1"/>
    </xf>
    <xf numFmtId="0" fontId="26" fillId="0" borderId="4" xfId="0" applyFont="1" applyBorder="1" applyAlignment="1">
      <alignment horizontal="left"/>
    </xf>
    <xf numFmtId="0" fontId="26" fillId="14" borderId="4" xfId="0" applyFont="1" applyFill="1" applyBorder="1" applyAlignment="1">
      <alignment horizontal="left" vertical="center" wrapText="1"/>
    </xf>
    <xf numFmtId="0" fontId="26" fillId="9" borderId="4" xfId="0" applyFont="1" applyFill="1" applyBorder="1" applyAlignment="1">
      <alignment horizontal="left"/>
    </xf>
    <xf numFmtId="0" fontId="26" fillId="0" borderId="36" xfId="0" applyFont="1" applyBorder="1" applyAlignment="1">
      <alignment horizontal="left"/>
    </xf>
    <xf numFmtId="0" fontId="41" fillId="0" borderId="1" xfId="0" applyFont="1" applyBorder="1" applyAlignment="1">
      <alignment horizontal="left" vertical="top" wrapText="1"/>
    </xf>
    <xf numFmtId="0" fontId="27" fillId="5" borderId="6" xfId="0" applyFont="1" applyFill="1" applyBorder="1" applyAlignment="1">
      <alignment horizontal="left" vertical="center" wrapText="1"/>
    </xf>
    <xf numFmtId="0" fontId="26" fillId="0" borderId="40" xfId="0" applyFont="1" applyBorder="1" applyAlignment="1">
      <alignment horizontal="left"/>
    </xf>
    <xf numFmtId="0" fontId="26" fillId="0" borderId="42" xfId="0" applyFont="1" applyBorder="1" applyAlignment="1">
      <alignment horizontal="left"/>
    </xf>
    <xf numFmtId="1" fontId="39" fillId="4" borderId="1" xfId="0" applyNumberFormat="1" applyFont="1" applyFill="1" applyBorder="1" applyAlignment="1">
      <alignment horizontal="left"/>
    </xf>
    <xf numFmtId="0" fontId="39" fillId="2" borderId="1" xfId="0" applyFont="1" applyFill="1" applyBorder="1" applyAlignment="1">
      <alignment horizontal="left" vertical="center" wrapText="1"/>
    </xf>
    <xf numFmtId="1" fontId="39" fillId="4" borderId="1" xfId="0" applyNumberFormat="1" applyFont="1" applyFill="1" applyBorder="1" applyAlignment="1">
      <alignment horizontal="left" wrapText="1"/>
    </xf>
    <xf numFmtId="1" fontId="39" fillId="4" borderId="1" xfId="0" quotePrefix="1" applyNumberFormat="1" applyFont="1" applyFill="1" applyBorder="1" applyAlignment="1">
      <alignment horizontal="left" vertical="top" wrapText="1"/>
    </xf>
    <xf numFmtId="1" fontId="39" fillId="4" borderId="1" xfId="0" applyNumberFormat="1" applyFont="1" applyFill="1" applyBorder="1" applyAlignment="1">
      <alignment horizontal="left" vertical="center" wrapText="1"/>
    </xf>
    <xf numFmtId="0" fontId="39" fillId="0" borderId="0" xfId="0" applyFont="1" applyAlignment="1">
      <alignment horizontal="left"/>
    </xf>
    <xf numFmtId="49" fontId="39" fillId="4" borderId="1" xfId="0" applyNumberFormat="1" applyFont="1" applyFill="1" applyBorder="1" applyAlignment="1">
      <alignment horizontal="left" vertical="center"/>
    </xf>
    <xf numFmtId="49" fontId="39" fillId="4" borderId="1" xfId="7" applyNumberFormat="1" applyFont="1" applyFill="1" applyBorder="1" applyAlignment="1">
      <alignment horizontal="left" vertical="center"/>
    </xf>
    <xf numFmtId="1" fontId="39" fillId="4" borderId="1" xfId="0" applyNumberFormat="1" applyFont="1" applyFill="1" applyBorder="1" applyAlignment="1">
      <alignment horizontal="left" vertical="center"/>
    </xf>
    <xf numFmtId="0" fontId="39" fillId="4" borderId="1" xfId="0" applyNumberFormat="1" applyFont="1" applyFill="1" applyBorder="1" applyAlignment="1">
      <alignment horizontal="left" vertical="center"/>
    </xf>
    <xf numFmtId="1" fontId="39" fillId="4" borderId="1" xfId="0" applyNumberFormat="1" applyFont="1" applyFill="1" applyBorder="1" applyAlignment="1">
      <alignment horizontal="left" vertical="top" wrapText="1"/>
    </xf>
    <xf numFmtId="49" fontId="26" fillId="0" borderId="26" xfId="0" applyNumberFormat="1" applyFont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top" wrapText="1"/>
    </xf>
    <xf numFmtId="0" fontId="26" fillId="0" borderId="44" xfId="0" applyFont="1" applyBorder="1" applyAlignment="1">
      <alignment horizontal="left"/>
    </xf>
    <xf numFmtId="0" fontId="26" fillId="9" borderId="44" xfId="0" applyFont="1" applyFill="1" applyBorder="1" applyAlignment="1">
      <alignment horizontal="left"/>
    </xf>
    <xf numFmtId="0" fontId="26" fillId="0" borderId="8" xfId="0" applyFont="1" applyBorder="1" applyAlignment="1">
      <alignment horizontal="left"/>
    </xf>
    <xf numFmtId="0" fontId="30" fillId="5" borderId="6" xfId="0" applyFont="1" applyFill="1" applyBorder="1" applyAlignment="1">
      <alignment horizontal="left" vertical="center" wrapText="1"/>
    </xf>
    <xf numFmtId="0" fontId="30" fillId="5" borderId="0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left"/>
    </xf>
    <xf numFmtId="0" fontId="26" fillId="11" borderId="6" xfId="0" applyFont="1" applyFill="1" applyBorder="1" applyAlignment="1">
      <alignment horizontal="left" vertical="center" wrapText="1"/>
    </xf>
    <xf numFmtId="0" fontId="26" fillId="11" borderId="2" xfId="0" applyFont="1" applyFill="1" applyBorder="1" applyAlignment="1">
      <alignment horizontal="left" vertical="center" wrapText="1"/>
    </xf>
    <xf numFmtId="1" fontId="39" fillId="4" borderId="0" xfId="0" applyNumberFormat="1" applyFont="1" applyFill="1" applyBorder="1" applyAlignment="1">
      <alignment horizontal="left"/>
    </xf>
    <xf numFmtId="0" fontId="30" fillId="5" borderId="3" xfId="0" applyFont="1" applyFill="1" applyBorder="1" applyAlignment="1">
      <alignment horizontal="left" wrapText="1"/>
    </xf>
    <xf numFmtId="49" fontId="26" fillId="0" borderId="1" xfId="0" applyNumberFormat="1" applyFont="1" applyFill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1" fontId="39" fillId="4" borderId="4" xfId="0" applyNumberFormat="1" applyFont="1" applyFill="1" applyBorder="1" applyAlignment="1">
      <alignment horizontal="left" vertical="center" wrapText="1"/>
    </xf>
    <xf numFmtId="0" fontId="26" fillId="5" borderId="4" xfId="0" applyFont="1" applyFill="1" applyBorder="1" applyAlignment="1">
      <alignment horizontal="left" wrapText="1"/>
    </xf>
    <xf numFmtId="0" fontId="26" fillId="5" borderId="31" xfId="0" applyFont="1" applyFill="1" applyBorder="1" applyAlignment="1">
      <alignment horizontal="left" wrapText="1"/>
    </xf>
    <xf numFmtId="0" fontId="30" fillId="5" borderId="4" xfId="0" applyFont="1" applyFill="1" applyBorder="1" applyAlignment="1">
      <alignment horizontal="left" wrapText="1"/>
    </xf>
    <xf numFmtId="49" fontId="26" fillId="0" borderId="4" xfId="0" applyNumberFormat="1" applyFont="1" applyBorder="1" applyAlignment="1">
      <alignment horizontal="left" vertical="center" wrapText="1"/>
    </xf>
    <xf numFmtId="0" fontId="26" fillId="0" borderId="31" xfId="0" applyFont="1" applyBorder="1" applyAlignment="1">
      <alignment horizontal="left" vertical="top" wrapText="1"/>
    </xf>
    <xf numFmtId="0" fontId="26" fillId="2" borderId="4" xfId="0" applyFont="1" applyFill="1" applyBorder="1" applyAlignment="1">
      <alignment horizontal="left" vertical="center"/>
    </xf>
    <xf numFmtId="0" fontId="36" fillId="2" borderId="0" xfId="0" applyFont="1" applyFill="1" applyBorder="1" applyAlignment="1">
      <alignment horizontal="left" vertical="center" shrinkToFit="1"/>
    </xf>
    <xf numFmtId="0" fontId="39" fillId="4" borderId="25" xfId="0" applyFont="1" applyFill="1" applyBorder="1" applyAlignment="1">
      <alignment horizontal="left" vertical="center" wrapText="1"/>
    </xf>
    <xf numFmtId="0" fontId="39" fillId="4" borderId="4" xfId="0" applyFont="1" applyFill="1" applyBorder="1" applyAlignment="1">
      <alignment horizontal="left" vertical="center" wrapText="1"/>
    </xf>
    <xf numFmtId="0" fontId="30" fillId="5" borderId="32" xfId="0" applyFont="1" applyFill="1" applyBorder="1" applyAlignment="1">
      <alignment horizontal="left" wrapText="1"/>
    </xf>
    <xf numFmtId="0" fontId="26" fillId="0" borderId="4" xfId="0" applyFont="1" applyBorder="1" applyAlignment="1">
      <alignment horizontal="left" wrapText="1"/>
    </xf>
    <xf numFmtId="0" fontId="30" fillId="5" borderId="4" xfId="0" applyFont="1" applyFill="1" applyBorder="1" applyAlignment="1">
      <alignment horizontal="left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26" fillId="0" borderId="32" xfId="0" applyFont="1" applyBorder="1" applyAlignment="1">
      <alignment horizontal="left" wrapText="1"/>
    </xf>
    <xf numFmtId="0" fontId="26" fillId="0" borderId="32" xfId="0" applyFont="1" applyBorder="1" applyAlignment="1">
      <alignment horizontal="left" vertical="top" wrapText="1"/>
    </xf>
    <xf numFmtId="0" fontId="39" fillId="4" borderId="32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left" vertical="center" wrapText="1"/>
    </xf>
    <xf numFmtId="49" fontId="26" fillId="0" borderId="37" xfId="0" applyNumberFormat="1" applyFont="1" applyBorder="1" applyAlignment="1">
      <alignment horizontal="left" vertical="center" wrapText="1"/>
    </xf>
    <xf numFmtId="0" fontId="39" fillId="4" borderId="25" xfId="0" applyFont="1" applyFill="1" applyBorder="1" applyAlignment="1">
      <alignment horizontal="left" vertical="center"/>
    </xf>
    <xf numFmtId="0" fontId="39" fillId="4" borderId="31" xfId="0" applyFont="1" applyFill="1" applyBorder="1" applyAlignment="1">
      <alignment horizontal="left" vertical="center" wrapText="1"/>
    </xf>
    <xf numFmtId="0" fontId="30" fillId="5" borderId="31" xfId="0" applyFont="1" applyFill="1" applyBorder="1" applyAlignment="1">
      <alignment horizontal="left" wrapText="1"/>
    </xf>
    <xf numFmtId="1" fontId="39" fillId="4" borderId="3" xfId="0" applyNumberFormat="1" applyFont="1" applyFill="1" applyBorder="1" applyAlignment="1">
      <alignment horizontal="left" vertical="center" wrapText="1"/>
    </xf>
    <xf numFmtId="0" fontId="36" fillId="2" borderId="39" xfId="0" applyFont="1" applyFill="1" applyBorder="1" applyAlignment="1">
      <alignment horizontal="left" vertical="center" shrinkToFit="1"/>
    </xf>
    <xf numFmtId="0" fontId="36" fillId="2" borderId="37" xfId="0" applyFont="1" applyFill="1" applyBorder="1" applyAlignment="1">
      <alignment horizontal="left" vertical="center" shrinkToFit="1"/>
    </xf>
    <xf numFmtId="1" fontId="39" fillId="4" borderId="33" xfId="0" applyNumberFormat="1" applyFont="1" applyFill="1" applyBorder="1" applyAlignment="1">
      <alignment horizontal="left" vertical="center" wrapText="1"/>
    </xf>
    <xf numFmtId="49" fontId="26" fillId="0" borderId="32" xfId="0" applyNumberFormat="1" applyFont="1" applyFill="1" applyBorder="1" applyAlignment="1">
      <alignment horizontal="left" wrapText="1"/>
    </xf>
    <xf numFmtId="49" fontId="26" fillId="0" borderId="4" xfId="0" applyNumberFormat="1" applyFont="1" applyBorder="1" applyAlignment="1">
      <alignment horizontal="left"/>
    </xf>
    <xf numFmtId="0" fontId="39" fillId="4" borderId="4" xfId="0" applyFont="1" applyFill="1" applyBorder="1" applyAlignment="1">
      <alignment horizontal="left" vertical="center"/>
    </xf>
    <xf numFmtId="0" fontId="39" fillId="4" borderId="5" xfId="0" applyFont="1" applyFill="1" applyBorder="1" applyAlignment="1">
      <alignment horizontal="left" vertical="center" wrapText="1"/>
    </xf>
    <xf numFmtId="0" fontId="30" fillId="0" borderId="4" xfId="0" applyFont="1" applyBorder="1" applyAlignment="1">
      <alignment horizontal="left"/>
    </xf>
    <xf numFmtId="49" fontId="26" fillId="0" borderId="4" xfId="0" applyNumberFormat="1" applyFont="1" applyFill="1" applyBorder="1" applyAlignment="1">
      <alignment horizontal="left" vertical="center" wrapText="1"/>
    </xf>
    <xf numFmtId="0" fontId="30" fillId="0" borderId="25" xfId="0" applyFont="1" applyBorder="1" applyAlignment="1">
      <alignment horizontal="left"/>
    </xf>
    <xf numFmtId="49" fontId="26" fillId="0" borderId="41" xfId="0" applyNumberFormat="1" applyFont="1" applyBorder="1" applyAlignment="1">
      <alignment horizontal="left" vertical="center" wrapText="1"/>
    </xf>
    <xf numFmtId="0" fontId="26" fillId="0" borderId="41" xfId="0" applyFont="1" applyBorder="1" applyAlignment="1">
      <alignment horizontal="left"/>
    </xf>
    <xf numFmtId="49" fontId="26" fillId="0" borderId="1" xfId="0" quotePrefix="1" applyNumberFormat="1" applyFont="1" applyBorder="1" applyAlignment="1">
      <alignment horizontal="left" vertical="top" wrapText="1"/>
    </xf>
    <xf numFmtId="1" fontId="39" fillId="4" borderId="32" xfId="0" applyNumberFormat="1" applyFont="1" applyFill="1" applyBorder="1" applyAlignment="1">
      <alignment horizontal="left" vertical="center" wrapText="1"/>
    </xf>
    <xf numFmtId="0" fontId="26" fillId="5" borderId="39" xfId="10" applyFont="1" applyFill="1" applyBorder="1" applyAlignment="1">
      <alignment horizontal="left" vertical="center" wrapText="1"/>
    </xf>
    <xf numFmtId="0" fontId="26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horizontal="left" vertical="center" shrinkToFit="1"/>
    </xf>
    <xf numFmtId="0" fontId="26" fillId="0" borderId="6" xfId="0" applyFont="1" applyFill="1" applyBorder="1" applyAlignment="1">
      <alignment horizontal="left"/>
    </xf>
    <xf numFmtId="0" fontId="39" fillId="4" borderId="26" xfId="0" applyFont="1" applyFill="1" applyBorder="1" applyAlignment="1">
      <alignment horizontal="left" vertical="center" wrapText="1"/>
    </xf>
    <xf numFmtId="0" fontId="26" fillId="0" borderId="6" xfId="0" applyNumberFormat="1" applyFont="1" applyBorder="1" applyAlignment="1">
      <alignment horizontal="left"/>
    </xf>
    <xf numFmtId="0" fontId="26" fillId="0" borderId="4" xfId="0" applyFont="1" applyBorder="1" applyAlignment="1">
      <alignment horizontal="left" vertical="top"/>
    </xf>
    <xf numFmtId="0" fontId="39" fillId="4" borderId="6" xfId="3" applyNumberFormat="1" applyFont="1" applyFill="1" applyBorder="1" applyAlignment="1">
      <alignment horizontal="left" vertical="center" wrapText="1"/>
    </xf>
    <xf numFmtId="0" fontId="26" fillId="0" borderId="4" xfId="9" applyFont="1" applyBorder="1" applyAlignment="1">
      <alignment horizontal="left" vertical="center"/>
    </xf>
    <xf numFmtId="0" fontId="39" fillId="4" borderId="6" xfId="0" applyFont="1" applyFill="1" applyBorder="1" applyAlignment="1">
      <alignment horizontal="left" vertical="center" wrapText="1"/>
    </xf>
    <xf numFmtId="49" fontId="26" fillId="0" borderId="6" xfId="0" applyNumberFormat="1" applyFont="1" applyBorder="1" applyAlignment="1">
      <alignment horizontal="left" vertical="center" wrapText="1"/>
    </xf>
    <xf numFmtId="0" fontId="26" fillId="0" borderId="6" xfId="1" applyFont="1" applyBorder="1" applyAlignment="1" applyProtection="1">
      <alignment horizontal="left" wrapText="1"/>
    </xf>
    <xf numFmtId="0" fontId="26" fillId="2" borderId="6" xfId="1" applyFont="1" applyFill="1" applyBorder="1" applyAlignment="1">
      <alignment horizontal="left" vertical="center" wrapText="1"/>
    </xf>
    <xf numFmtId="0" fontId="26" fillId="0" borderId="6" xfId="0" applyFont="1" applyBorder="1" applyAlignment="1">
      <alignment horizontal="left"/>
    </xf>
    <xf numFmtId="0" fontId="26" fillId="0" borderId="6" xfId="10" applyFont="1" applyBorder="1" applyAlignment="1">
      <alignment horizontal="left" vertical="center" wrapText="1"/>
    </xf>
    <xf numFmtId="0" fontId="26" fillId="5" borderId="6" xfId="0" applyFont="1" applyFill="1" applyBorder="1" applyAlignment="1">
      <alignment horizontal="left" vertical="center" wrapText="1"/>
    </xf>
    <xf numFmtId="0" fontId="26" fillId="0" borderId="6" xfId="1" applyFont="1" applyFill="1" applyBorder="1" applyAlignment="1" applyProtection="1">
      <alignment horizontal="left" wrapText="1"/>
    </xf>
    <xf numFmtId="0" fontId="26" fillId="5" borderId="6" xfId="0" applyFont="1" applyFill="1" applyBorder="1" applyAlignment="1">
      <alignment horizontal="left" wrapText="1"/>
    </xf>
    <xf numFmtId="0" fontId="26" fillId="0" borderId="6" xfId="9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30" fillId="5" borderId="6" xfId="0" applyFont="1" applyFill="1" applyBorder="1" applyAlignment="1">
      <alignment horizontal="left" wrapText="1"/>
    </xf>
    <xf numFmtId="49" fontId="40" fillId="0" borderId="39" xfId="0" applyNumberFormat="1" applyFont="1" applyBorder="1" applyAlignment="1">
      <alignment horizontal="left" vertical="center" shrinkToFit="1"/>
    </xf>
    <xf numFmtId="0" fontId="39" fillId="4" borderId="34" xfId="0" applyFont="1" applyFill="1" applyBorder="1" applyAlignment="1">
      <alignment horizontal="left" vertical="center" wrapText="1"/>
    </xf>
    <xf numFmtId="0" fontId="39" fillId="4" borderId="4" xfId="3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left" vertical="center" wrapText="1"/>
    </xf>
    <xf numFmtId="0" fontId="26" fillId="0" borderId="41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166" fontId="26" fillId="0" borderId="4" xfId="0" applyNumberFormat="1" applyFont="1" applyFill="1" applyBorder="1" applyAlignment="1" applyProtection="1">
      <alignment horizontal="left" shrinkToFit="1"/>
      <protection locked="0"/>
    </xf>
    <xf numFmtId="0" fontId="39" fillId="4" borderId="4" xfId="0" applyFont="1" applyFill="1" applyBorder="1" applyAlignment="1">
      <alignment horizontal="left" vertical="top" wrapText="1"/>
    </xf>
    <xf numFmtId="0" fontId="39" fillId="0" borderId="39" xfId="0" applyFont="1" applyBorder="1" applyAlignment="1">
      <alignment horizontal="left" shrinkToFit="1"/>
    </xf>
    <xf numFmtId="0" fontId="39" fillId="4" borderId="33" xfId="0" applyFont="1" applyFill="1" applyBorder="1" applyAlignment="1">
      <alignment horizontal="left" vertical="top" wrapText="1"/>
    </xf>
    <xf numFmtId="49" fontId="39" fillId="4" borderId="4" xfId="7" applyNumberFormat="1" applyFont="1" applyFill="1" applyBorder="1" applyAlignment="1">
      <alignment horizontal="left" vertical="center"/>
    </xf>
    <xf numFmtId="0" fontId="26" fillId="0" borderId="4" xfId="10" applyFont="1" applyBorder="1" applyAlignment="1">
      <alignment horizontal="left" wrapText="1"/>
    </xf>
    <xf numFmtId="0" fontId="26" fillId="0" borderId="4" xfId="0" applyFont="1" applyFill="1" applyBorder="1" applyAlignment="1">
      <alignment horizontal="left" vertical="top" wrapText="1"/>
    </xf>
    <xf numFmtId="0" fontId="26" fillId="0" borderId="3" xfId="0" applyFont="1" applyBorder="1" applyAlignment="1">
      <alignment horizontal="left" vertical="top" wrapText="1"/>
    </xf>
    <xf numFmtId="0" fontId="26" fillId="0" borderId="3" xfId="0" applyFont="1" applyBorder="1" applyAlignment="1">
      <alignment horizontal="left" vertical="center" wrapText="1"/>
    </xf>
    <xf numFmtId="1" fontId="39" fillId="4" borderId="3" xfId="0" applyNumberFormat="1" applyFont="1" applyFill="1" applyBorder="1" applyAlignment="1">
      <alignment horizontal="left"/>
    </xf>
    <xf numFmtId="0" fontId="26" fillId="0" borderId="25" xfId="0" applyFont="1" applyFill="1" applyBorder="1" applyAlignment="1">
      <alignment horizontal="left" vertical="center" wrapText="1"/>
    </xf>
    <xf numFmtId="1" fontId="39" fillId="4" borderId="32" xfId="0" applyNumberFormat="1" applyFont="1" applyFill="1" applyBorder="1" applyAlignment="1">
      <alignment horizontal="left"/>
    </xf>
    <xf numFmtId="0" fontId="26" fillId="0" borderId="3" xfId="0" applyFont="1" applyFill="1" applyBorder="1" applyAlignment="1">
      <alignment horizontal="left" vertical="center" wrapText="1"/>
    </xf>
    <xf numFmtId="0" fontId="26" fillId="0" borderId="32" xfId="0" applyFont="1" applyFill="1" applyBorder="1" applyAlignment="1">
      <alignment horizontal="left" vertical="center" wrapText="1"/>
    </xf>
    <xf numFmtId="0" fontId="41" fillId="0" borderId="3" xfId="0" applyFont="1" applyBorder="1" applyAlignment="1">
      <alignment horizontal="left" vertical="top" wrapText="1"/>
    </xf>
    <xf numFmtId="1" fontId="39" fillId="4" borderId="25" xfId="0" applyNumberFormat="1" applyFont="1" applyFill="1" applyBorder="1" applyAlignment="1">
      <alignment horizontal="left"/>
    </xf>
    <xf numFmtId="0" fontId="41" fillId="0" borderId="32" xfId="0" applyFont="1" applyBorder="1" applyAlignment="1">
      <alignment horizontal="left" vertical="top" wrapText="1"/>
    </xf>
    <xf numFmtId="0" fontId="26" fillId="0" borderId="6" xfId="0" applyFont="1" applyBorder="1" applyAlignment="1">
      <alignment horizontal="left" vertical="center" shrinkToFit="1"/>
    </xf>
    <xf numFmtId="1" fontId="39" fillId="4" borderId="35" xfId="0" applyNumberFormat="1" applyFont="1" applyFill="1" applyBorder="1" applyAlignment="1">
      <alignment horizontal="left"/>
    </xf>
    <xf numFmtId="1" fontId="39" fillId="4" borderId="5" xfId="0" applyNumberFormat="1" applyFont="1" applyFill="1" applyBorder="1" applyAlignment="1">
      <alignment horizontal="left"/>
    </xf>
    <xf numFmtId="0" fontId="26" fillId="0" borderId="2" xfId="0" applyFont="1" applyBorder="1" applyAlignment="1">
      <alignment horizontal="left" vertical="center" shrinkToFit="1"/>
    </xf>
    <xf numFmtId="0" fontId="27" fillId="0" borderId="4" xfId="0" applyFont="1" applyBorder="1" applyAlignment="1">
      <alignment horizontal="left" vertical="top" wrapText="1"/>
    </xf>
    <xf numFmtId="0" fontId="26" fillId="3" borderId="6" xfId="0" applyFont="1" applyFill="1" applyBorder="1" applyAlignment="1">
      <alignment horizontal="left" vertical="center" wrapText="1"/>
    </xf>
    <xf numFmtId="0" fontId="26" fillId="0" borderId="39" xfId="0" applyFont="1" applyBorder="1" applyAlignment="1">
      <alignment horizontal="left" vertical="center"/>
    </xf>
    <xf numFmtId="1" fontId="39" fillId="4" borderId="4" xfId="0" applyNumberFormat="1" applyFont="1" applyFill="1" applyBorder="1" applyAlignment="1">
      <alignment horizontal="left"/>
    </xf>
    <xf numFmtId="0" fontId="30" fillId="5" borderId="25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30" fillId="5" borderId="24" xfId="0" applyFont="1" applyFill="1" applyBorder="1" applyAlignment="1">
      <alignment horizontal="left" vertical="center" wrapText="1"/>
    </xf>
    <xf numFmtId="0" fontId="26" fillId="0" borderId="39" xfId="0" applyFont="1" applyBorder="1" applyAlignment="1">
      <alignment horizontal="left"/>
    </xf>
    <xf numFmtId="1" fontId="39" fillId="4" borderId="33" xfId="0" applyNumberFormat="1" applyFont="1" applyFill="1" applyBorder="1" applyAlignment="1">
      <alignment horizontal="left"/>
    </xf>
    <xf numFmtId="0" fontId="40" fillId="0" borderId="4" xfId="0" applyFont="1" applyBorder="1" applyAlignment="1">
      <alignment horizontal="left"/>
    </xf>
    <xf numFmtId="0" fontId="26" fillId="0" borderId="41" xfId="0" applyFont="1" applyFill="1" applyBorder="1" applyAlignment="1">
      <alignment horizontal="left" vertical="center" wrapText="1"/>
    </xf>
    <xf numFmtId="0" fontId="30" fillId="5" borderId="8" xfId="0" applyFont="1" applyFill="1" applyBorder="1" applyAlignment="1">
      <alignment horizontal="left" vertical="center" wrapText="1"/>
    </xf>
    <xf numFmtId="0" fontId="27" fillId="0" borderId="39" xfId="10" applyFont="1" applyFill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top" wrapText="1"/>
    </xf>
    <xf numFmtId="0" fontId="30" fillId="5" borderId="2" xfId="0" applyFont="1" applyFill="1" applyBorder="1" applyAlignment="1">
      <alignment horizontal="left" wrapText="1"/>
    </xf>
    <xf numFmtId="0" fontId="27" fillId="0" borderId="6" xfId="10" applyFont="1" applyFill="1" applyBorder="1" applyAlignment="1">
      <alignment horizontal="left" vertical="center" wrapText="1"/>
    </xf>
    <xf numFmtId="0" fontId="30" fillId="5" borderId="44" xfId="0" applyFont="1" applyFill="1" applyBorder="1" applyAlignment="1">
      <alignment horizontal="left" vertical="center" wrapText="1"/>
    </xf>
    <xf numFmtId="1" fontId="39" fillId="4" borderId="44" xfId="0" applyNumberFormat="1" applyFont="1" applyFill="1" applyBorder="1" applyAlignment="1">
      <alignment horizontal="left"/>
    </xf>
    <xf numFmtId="1" fontId="39" fillId="4" borderId="6" xfId="0" applyNumberFormat="1" applyFont="1" applyFill="1" applyBorder="1" applyAlignment="1">
      <alignment horizontal="left" vertical="top" wrapText="1"/>
    </xf>
    <xf numFmtId="0" fontId="27" fillId="0" borderId="6" xfId="0" applyFont="1" applyBorder="1" applyAlignment="1">
      <alignment horizontal="left"/>
    </xf>
    <xf numFmtId="0" fontId="30" fillId="5" borderId="44" xfId="0" applyFont="1" applyFill="1" applyBorder="1" applyAlignment="1">
      <alignment horizontal="left" wrapText="1"/>
    </xf>
    <xf numFmtId="1" fontId="39" fillId="4" borderId="6" xfId="0" applyNumberFormat="1" applyFont="1" applyFill="1" applyBorder="1" applyAlignment="1">
      <alignment horizontal="left"/>
    </xf>
    <xf numFmtId="0" fontId="26" fillId="0" borderId="44" xfId="0" applyFont="1" applyBorder="1" applyAlignment="1">
      <alignment horizontal="left" vertical="top" wrapText="1"/>
    </xf>
    <xf numFmtId="0" fontId="26" fillId="0" borderId="6" xfId="9" applyFont="1" applyBorder="1" applyAlignment="1">
      <alignment horizontal="left" vertical="top" wrapText="1"/>
    </xf>
    <xf numFmtId="0" fontId="30" fillId="5" borderId="2" xfId="0" applyFont="1" applyFill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top" wrapText="1"/>
    </xf>
    <xf numFmtId="0" fontId="27" fillId="0" borderId="0" xfId="10" applyFont="1" applyFill="1" applyBorder="1" applyAlignment="1">
      <alignment horizontal="left" vertical="center" wrapText="1"/>
    </xf>
    <xf numFmtId="1" fontId="39" fillId="4" borderId="43" xfId="0" applyNumberFormat="1" applyFont="1" applyFill="1" applyBorder="1" applyAlignment="1">
      <alignment horizontal="left"/>
    </xf>
    <xf numFmtId="0" fontId="26" fillId="0" borderId="45" xfId="0" applyFont="1" applyBorder="1" applyAlignment="1">
      <alignment horizontal="left"/>
    </xf>
    <xf numFmtId="1" fontId="39" fillId="4" borderId="8" xfId="0" applyNumberFormat="1" applyFont="1" applyFill="1" applyBorder="1" applyAlignment="1">
      <alignment horizontal="left"/>
    </xf>
    <xf numFmtId="0" fontId="40" fillId="0" borderId="44" xfId="0" applyFont="1" applyBorder="1" applyAlignment="1">
      <alignment horizontal="left"/>
    </xf>
    <xf numFmtId="0" fontId="26" fillId="0" borderId="46" xfId="0" applyFont="1" applyFill="1" applyBorder="1" applyAlignment="1">
      <alignment horizontal="left" vertical="center" wrapText="1"/>
    </xf>
    <xf numFmtId="0" fontId="26" fillId="0" borderId="46" xfId="0" applyFont="1" applyBorder="1" applyAlignment="1">
      <alignment horizontal="left"/>
    </xf>
    <xf numFmtId="0" fontId="27" fillId="0" borderId="45" xfId="10" applyFont="1" applyFill="1" applyBorder="1" applyAlignment="1">
      <alignment horizontal="left" vertical="center" wrapText="1"/>
    </xf>
    <xf numFmtId="0" fontId="27" fillId="0" borderId="36" xfId="10" applyFont="1" applyFill="1" applyBorder="1" applyAlignment="1">
      <alignment horizontal="left" vertical="center" wrapText="1"/>
    </xf>
    <xf numFmtId="0" fontId="27" fillId="0" borderId="36" xfId="0" applyFont="1" applyBorder="1" applyAlignment="1">
      <alignment horizontal="left" vertical="top" wrapText="1"/>
    </xf>
    <xf numFmtId="0" fontId="39" fillId="4" borderId="36" xfId="0" applyFont="1" applyFill="1" applyBorder="1" applyAlignment="1">
      <alignment horizontal="left"/>
    </xf>
    <xf numFmtId="0" fontId="27" fillId="0" borderId="36" xfId="0" applyFont="1" applyFill="1" applyBorder="1" applyAlignment="1">
      <alignment horizontal="left" vertical="center" wrapText="1"/>
    </xf>
    <xf numFmtId="0" fontId="26" fillId="3" borderId="36" xfId="0" applyFont="1" applyFill="1" applyBorder="1" applyAlignment="1">
      <alignment horizontal="left" vertical="center" wrapText="1"/>
    </xf>
    <xf numFmtId="0" fontId="26" fillId="0" borderId="37" xfId="0" applyFont="1" applyBorder="1" applyAlignment="1">
      <alignment horizontal="left"/>
    </xf>
    <xf numFmtId="49" fontId="26" fillId="0" borderId="36" xfId="0" applyNumberFormat="1" applyFont="1" applyBorder="1" applyAlignment="1">
      <alignment horizontal="left" vertical="center" wrapText="1"/>
    </xf>
    <xf numFmtId="0" fontId="27" fillId="0" borderId="37" xfId="10" applyFont="1" applyFill="1" applyBorder="1" applyAlignment="1">
      <alignment horizontal="left" vertical="center" wrapText="1"/>
    </xf>
    <xf numFmtId="49" fontId="26" fillId="0" borderId="36" xfId="0" applyNumberFormat="1" applyFont="1" applyFill="1" applyBorder="1" applyAlignment="1">
      <alignment horizontal="left" wrapText="1"/>
    </xf>
    <xf numFmtId="0" fontId="39" fillId="4" borderId="3" xfId="0" applyFont="1" applyFill="1" applyBorder="1" applyAlignment="1">
      <alignment horizontal="left"/>
    </xf>
    <xf numFmtId="49" fontId="26" fillId="0" borderId="36" xfId="0" applyNumberFormat="1" applyFont="1" applyBorder="1" applyAlignment="1">
      <alignment horizontal="left" vertical="top" wrapText="1"/>
    </xf>
    <xf numFmtId="0" fontId="39" fillId="4" borderId="36" xfId="0" applyFont="1" applyFill="1" applyBorder="1" applyAlignment="1">
      <alignment horizontal="left" vertical="center" wrapText="1"/>
    </xf>
    <xf numFmtId="0" fontId="27" fillId="0" borderId="37" xfId="0" applyFont="1" applyFill="1" applyBorder="1" applyAlignment="1">
      <alignment horizontal="left" vertical="center" wrapText="1"/>
    </xf>
    <xf numFmtId="49" fontId="26" fillId="0" borderId="24" xfId="0" applyNumberFormat="1" applyFont="1" applyBorder="1" applyAlignment="1">
      <alignment horizontal="left" vertical="center" wrapText="1"/>
    </xf>
    <xf numFmtId="0" fontId="27" fillId="0" borderId="42" xfId="0" applyFont="1" applyFill="1" applyBorder="1" applyAlignment="1">
      <alignment horizontal="left" vertical="center" wrapText="1"/>
    </xf>
    <xf numFmtId="0" fontId="27" fillId="0" borderId="40" xfId="10" applyFont="1" applyFill="1" applyBorder="1" applyAlignment="1">
      <alignment horizontal="left" vertical="center" wrapText="1"/>
    </xf>
    <xf numFmtId="0" fontId="42" fillId="0" borderId="0" xfId="0" applyFont="1"/>
    <xf numFmtId="9" fontId="0" fillId="0" borderId="1" xfId="0" applyNumberFormat="1" applyBorder="1"/>
    <xf numFmtId="0" fontId="5" fillId="0" borderId="0" xfId="0" applyFont="1" applyFill="1" applyBorder="1" applyAlignment="1">
      <alignment vertical="center" wrapText="1"/>
    </xf>
    <xf numFmtId="164" fontId="21" fillId="0" borderId="8" xfId="0" applyNumberFormat="1" applyFont="1" applyBorder="1"/>
    <xf numFmtId="0" fontId="43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43" fillId="0" borderId="1" xfId="0" applyFont="1" applyBorder="1" applyAlignment="1">
      <alignment horizontal="center"/>
    </xf>
    <xf numFmtId="0" fontId="43" fillId="0" borderId="1" xfId="0" applyFont="1" applyBorder="1"/>
    <xf numFmtId="0" fontId="43" fillId="0" borderId="1" xfId="0" applyFont="1" applyFill="1" applyBorder="1"/>
    <xf numFmtId="0" fontId="43" fillId="4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164" fontId="29" fillId="0" borderId="1" xfId="0" applyNumberFormat="1" applyFont="1" applyFill="1" applyBorder="1" applyAlignment="1">
      <alignment vertical="center" wrapText="1"/>
    </xf>
    <xf numFmtId="164" fontId="29" fillId="0" borderId="1" xfId="0" applyNumberFormat="1" applyFont="1" applyBorder="1" applyAlignment="1"/>
    <xf numFmtId="0" fontId="44" fillId="0" borderId="1" xfId="0" applyFont="1" applyFill="1" applyBorder="1" applyAlignment="1">
      <alignment vertical="center" wrapText="1"/>
    </xf>
    <xf numFmtId="164" fontId="44" fillId="0" borderId="1" xfId="0" applyNumberFormat="1" applyFont="1" applyFill="1" applyBorder="1" applyAlignment="1">
      <alignment vertical="center" wrapText="1"/>
    </xf>
    <xf numFmtId="0" fontId="29" fillId="0" borderId="1" xfId="0" applyFont="1" applyBorder="1" applyAlignment="1">
      <alignment horizontal="left" vertical="top" wrapText="1"/>
    </xf>
    <xf numFmtId="164" fontId="29" fillId="0" borderId="1" xfId="0" applyNumberFormat="1" applyFont="1" applyBorder="1" applyAlignment="1">
      <alignment vertical="top" wrapText="1"/>
    </xf>
    <xf numFmtId="0" fontId="18" fillId="0" borderId="1" xfId="0" applyFont="1" applyFill="1" applyBorder="1" applyAlignment="1">
      <alignment vertical="center" wrapText="1"/>
    </xf>
    <xf numFmtId="164" fontId="18" fillId="0" borderId="1" xfId="0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164" fontId="18" fillId="0" borderId="1" xfId="0" applyNumberFormat="1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164" fontId="45" fillId="0" borderId="1" xfId="0" applyNumberFormat="1" applyFont="1" applyBorder="1" applyAlignment="1">
      <alignment vertical="center" wrapText="1"/>
    </xf>
    <xf numFmtId="0" fontId="29" fillId="0" borderId="8" xfId="0" applyFont="1" applyBorder="1"/>
    <xf numFmtId="0" fontId="18" fillId="0" borderId="0" xfId="0" applyFont="1" applyFill="1" applyBorder="1" applyAlignment="1">
      <alignment vertical="center" wrapText="1"/>
    </xf>
    <xf numFmtId="0" fontId="43" fillId="0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1" fontId="26" fillId="0" borderId="0" xfId="0" applyNumberFormat="1" applyFont="1" applyBorder="1" applyAlignment="1">
      <alignment horizontal="left" wrapText="1"/>
    </xf>
    <xf numFmtId="0" fontId="26" fillId="4" borderId="0" xfId="0" quotePrefix="1" applyFont="1" applyFill="1" applyBorder="1" applyAlignment="1">
      <alignment horizontal="center" vertical="top" wrapText="1"/>
    </xf>
    <xf numFmtId="0" fontId="26" fillId="0" borderId="0" xfId="0" applyFont="1" applyAlignment="1">
      <alignment horizontal="centerContinuous"/>
    </xf>
    <xf numFmtId="1" fontId="26" fillId="0" borderId="0" xfId="0" applyNumberFormat="1" applyFont="1" applyBorder="1" applyAlignment="1">
      <alignment horizontal="centerContinuous" wrapText="1"/>
    </xf>
    <xf numFmtId="0" fontId="26" fillId="4" borderId="0" xfId="0" quotePrefix="1" applyFont="1" applyFill="1" applyBorder="1" applyAlignment="1">
      <alignment horizontal="centerContinuous" vertical="top" wrapText="1"/>
    </xf>
    <xf numFmtId="1" fontId="26" fillId="0" borderId="0" xfId="0" applyNumberFormat="1" applyFont="1" applyAlignment="1">
      <alignment horizontal="centerContinuous"/>
    </xf>
    <xf numFmtId="167" fontId="26" fillId="0" borderId="0" xfId="0" applyNumberFormat="1" applyFont="1" applyAlignment="1">
      <alignment horizontal="centerContinuous"/>
    </xf>
    <xf numFmtId="0" fontId="26" fillId="0" borderId="8" xfId="0" applyFont="1" applyBorder="1" applyAlignment="1">
      <alignment horizontal="left" wrapText="1"/>
    </xf>
    <xf numFmtId="1" fontId="39" fillId="4" borderId="1" xfId="0" quotePrefix="1" applyNumberFormat="1" applyFont="1" applyFill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4" borderId="1" xfId="0" applyFont="1" applyFill="1" applyBorder="1" applyAlignment="1">
      <alignment horizontal="left" vertical="center" wrapText="1"/>
    </xf>
    <xf numFmtId="0" fontId="26" fillId="16" borderId="1" xfId="0" applyFont="1" applyFill="1" applyBorder="1" applyAlignment="1">
      <alignment horizontal="left" vertical="center" wrapText="1"/>
    </xf>
    <xf numFmtId="0" fontId="26" fillId="4" borderId="1" xfId="10" applyFont="1" applyFill="1" applyBorder="1" applyAlignment="1">
      <alignment horizontal="left" vertical="center" wrapText="1"/>
    </xf>
    <xf numFmtId="0" fontId="26" fillId="17" borderId="1" xfId="6" applyFont="1" applyFill="1" applyBorder="1" applyAlignment="1">
      <alignment horizontal="left" vertical="center" wrapText="1"/>
    </xf>
    <xf numFmtId="0" fontId="26" fillId="4" borderId="1" xfId="8" applyFont="1" applyFill="1" applyBorder="1" applyAlignment="1" applyProtection="1">
      <alignment horizontal="left" vertical="center" wrapText="1"/>
    </xf>
    <xf numFmtId="49" fontId="26" fillId="4" borderId="1" xfId="0" applyNumberFormat="1" applyFont="1" applyFill="1" applyBorder="1" applyAlignment="1">
      <alignment horizontal="left" vertical="center" wrapText="1"/>
    </xf>
    <xf numFmtId="0" fontId="30" fillId="4" borderId="1" xfId="0" applyFont="1" applyFill="1" applyBorder="1" applyAlignment="1">
      <alignment horizontal="left" vertical="center" wrapText="1"/>
    </xf>
    <xf numFmtId="0" fontId="40" fillId="4" borderId="1" xfId="0" applyFont="1" applyFill="1" applyBorder="1" applyAlignment="1">
      <alignment horizontal="left" vertical="center" wrapText="1"/>
    </xf>
    <xf numFmtId="0" fontId="41" fillId="4" borderId="1" xfId="0" applyFont="1" applyFill="1" applyBorder="1" applyAlignment="1">
      <alignment horizontal="left" vertical="center" wrapText="1"/>
    </xf>
    <xf numFmtId="0" fontId="26" fillId="4" borderId="1" xfId="1" applyFont="1" applyFill="1" applyBorder="1" applyAlignment="1" applyProtection="1">
      <alignment horizontal="left" vertical="center" wrapText="1"/>
    </xf>
    <xf numFmtId="0" fontId="26" fillId="4" borderId="1" xfId="3" applyFont="1" applyFill="1" applyBorder="1" applyAlignment="1">
      <alignment horizontal="left" vertical="center" wrapText="1"/>
    </xf>
    <xf numFmtId="0" fontId="26" fillId="18" borderId="1" xfId="0" applyFont="1" applyFill="1" applyBorder="1" applyAlignment="1">
      <alignment horizontal="left" vertical="center" wrapText="1"/>
    </xf>
    <xf numFmtId="0" fontId="34" fillId="4" borderId="1" xfId="0" applyFont="1" applyFill="1" applyBorder="1" applyAlignment="1">
      <alignment horizontal="left" vertical="center" wrapText="1"/>
    </xf>
    <xf numFmtId="49" fontId="26" fillId="4" borderId="1" xfId="1" applyNumberFormat="1" applyFont="1" applyFill="1" applyBorder="1" applyAlignment="1" applyProtection="1">
      <alignment horizontal="left" vertical="center" wrapText="1"/>
    </xf>
    <xf numFmtId="0" fontId="26" fillId="4" borderId="1" xfId="9" applyFont="1" applyFill="1" applyBorder="1" applyAlignment="1">
      <alignment horizontal="left" vertical="center" wrapText="1"/>
    </xf>
    <xf numFmtId="0" fontId="26" fillId="4" borderId="1" xfId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39" fillId="4" borderId="0" xfId="0" applyFont="1" applyFill="1" applyBorder="1" applyAlignment="1">
      <alignment horizontal="left" vertical="center" wrapText="1"/>
    </xf>
    <xf numFmtId="1" fontId="39" fillId="4" borderId="0" xfId="0" applyNumberFormat="1" applyFont="1" applyFill="1" applyBorder="1" applyAlignment="1">
      <alignment horizontal="left" vertical="top" wrapText="1"/>
    </xf>
    <xf numFmtId="0" fontId="39" fillId="4" borderId="0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left" vertical="center"/>
    </xf>
    <xf numFmtId="49" fontId="39" fillId="4" borderId="1" xfId="0" applyNumberFormat="1" applyFont="1" applyFill="1" applyBorder="1" applyAlignment="1" applyProtection="1">
      <alignment horizontal="left" vertical="center" wrapText="1"/>
    </xf>
    <xf numFmtId="49" fontId="39" fillId="4" borderId="1" xfId="7" applyNumberFormat="1" applyFont="1" applyFill="1" applyBorder="1" applyAlignment="1">
      <alignment horizontal="left" vertical="center" wrapText="1"/>
    </xf>
    <xf numFmtId="49" fontId="40" fillId="4" borderId="1" xfId="0" applyNumberFormat="1" applyFont="1" applyFill="1" applyBorder="1" applyAlignment="1">
      <alignment horizontal="left" vertical="center" wrapText="1" shrinkToFit="1"/>
    </xf>
    <xf numFmtId="0" fontId="39" fillId="4" borderId="1" xfId="0" applyFont="1" applyFill="1" applyBorder="1" applyAlignment="1">
      <alignment horizontal="left" vertical="center" wrapText="1" shrinkToFit="1"/>
    </xf>
    <xf numFmtId="0" fontId="26" fillId="4" borderId="1" xfId="0" applyFont="1" applyFill="1" applyBorder="1" applyAlignment="1">
      <alignment horizontal="left" vertical="center" wrapText="1" shrinkToFit="1"/>
    </xf>
    <xf numFmtId="0" fontId="34" fillId="4" borderId="1" xfId="1" applyFont="1" applyFill="1" applyBorder="1" applyAlignment="1" applyProtection="1">
      <alignment horizontal="left" vertical="center" wrapText="1"/>
    </xf>
    <xf numFmtId="0" fontId="26" fillId="4" borderId="1" xfId="0" applyNumberFormat="1" applyFont="1" applyFill="1" applyBorder="1" applyAlignment="1">
      <alignment horizontal="left" vertical="center" wrapText="1"/>
    </xf>
    <xf numFmtId="0" fontId="26" fillId="4" borderId="1" xfId="2" applyFont="1" applyFill="1" applyBorder="1" applyAlignment="1">
      <alignment horizontal="left" vertical="center" wrapText="1"/>
    </xf>
    <xf numFmtId="0" fontId="27" fillId="0" borderId="0" xfId="0" applyFont="1" applyAlignment="1">
      <alignment horizontal="centerContinuous"/>
    </xf>
    <xf numFmtId="49" fontId="27" fillId="0" borderId="22" xfId="0" applyNumberFormat="1" applyFont="1" applyBorder="1" applyAlignment="1">
      <alignment horizontal="left" vertical="center" wrapText="1"/>
    </xf>
    <xf numFmtId="0" fontId="26" fillId="0" borderId="22" xfId="0" applyFont="1" applyFill="1" applyBorder="1" applyAlignment="1">
      <alignment horizontal="left"/>
    </xf>
    <xf numFmtId="0" fontId="26" fillId="5" borderId="22" xfId="0" applyFont="1" applyFill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26" fillId="0" borderId="22" xfId="10" applyFont="1" applyBorder="1" applyAlignment="1">
      <alignment horizontal="left" vertical="center" wrapText="1"/>
    </xf>
    <xf numFmtId="0" fontId="26" fillId="5" borderId="22" xfId="0" applyFont="1" applyFill="1" applyBorder="1" applyAlignment="1">
      <alignment horizontal="left" wrapText="1"/>
    </xf>
    <xf numFmtId="49" fontId="26" fillId="0" borderId="22" xfId="0" applyNumberFormat="1" applyFont="1" applyBorder="1" applyAlignment="1">
      <alignment horizontal="left" vertical="center" wrapText="1"/>
    </xf>
    <xf numFmtId="0" fontId="39" fillId="4" borderId="22" xfId="0" applyFont="1" applyFill="1" applyBorder="1" applyAlignment="1">
      <alignment horizontal="left" vertical="center"/>
    </xf>
    <xf numFmtId="0" fontId="39" fillId="4" borderId="22" xfId="0" applyFont="1" applyFill="1" applyBorder="1" applyAlignment="1">
      <alignment horizontal="left" vertical="center" wrapText="1"/>
    </xf>
    <xf numFmtId="0" fontId="39" fillId="2" borderId="22" xfId="0" applyFont="1" applyFill="1" applyBorder="1" applyAlignment="1">
      <alignment horizontal="left" vertical="center" wrapText="1"/>
    </xf>
    <xf numFmtId="0" fontId="40" fillId="5" borderId="22" xfId="0" applyFont="1" applyFill="1" applyBorder="1" applyAlignment="1">
      <alignment horizontal="left" wrapText="1"/>
    </xf>
    <xf numFmtId="0" fontId="26" fillId="0" borderId="22" xfId="0" applyFont="1" applyBorder="1" applyAlignment="1">
      <alignment horizontal="left" vertical="top" wrapText="1"/>
    </xf>
    <xf numFmtId="0" fontId="26" fillId="0" borderId="22" xfId="9" applyFont="1" applyBorder="1" applyAlignment="1">
      <alignment horizontal="left"/>
    </xf>
    <xf numFmtId="0" fontId="39" fillId="4" borderId="22" xfId="3" applyFont="1" applyFill="1" applyBorder="1" applyAlignment="1">
      <alignment horizontal="left" vertical="center" wrapText="1"/>
    </xf>
    <xf numFmtId="0" fontId="30" fillId="5" borderId="22" xfId="0" applyFont="1" applyFill="1" applyBorder="1" applyAlignment="1">
      <alignment horizontal="left" wrapText="1"/>
    </xf>
    <xf numFmtId="49" fontId="26" fillId="0" borderId="22" xfId="0" applyNumberFormat="1" applyFont="1" applyFill="1" applyBorder="1" applyAlignment="1">
      <alignment horizontal="left" wrapText="1"/>
    </xf>
    <xf numFmtId="0" fontId="30" fillId="0" borderId="22" xfId="0" applyFont="1" applyBorder="1" applyAlignment="1">
      <alignment horizontal="left"/>
    </xf>
    <xf numFmtId="0" fontId="26" fillId="0" borderId="22" xfId="0" applyFont="1" applyBorder="1" applyAlignment="1">
      <alignment horizontal="left" wrapText="1"/>
    </xf>
    <xf numFmtId="0" fontId="26" fillId="2" borderId="22" xfId="9" applyFont="1" applyFill="1" applyBorder="1" applyAlignment="1">
      <alignment horizontal="left" wrapText="1"/>
    </xf>
    <xf numFmtId="0" fontId="26" fillId="0" borderId="22" xfId="0" applyFont="1" applyBorder="1" applyAlignment="1">
      <alignment horizontal="left"/>
    </xf>
    <xf numFmtId="0" fontId="39" fillId="4" borderId="22" xfId="0" applyFont="1" applyFill="1" applyBorder="1" applyAlignment="1">
      <alignment horizontal="left"/>
    </xf>
    <xf numFmtId="49" fontId="26" fillId="0" borderId="22" xfId="0" applyNumberFormat="1" applyFont="1" applyBorder="1" applyAlignment="1">
      <alignment horizontal="left" vertical="top" wrapText="1"/>
    </xf>
    <xf numFmtId="0" fontId="26" fillId="0" borderId="22" xfId="9" applyFont="1" applyBorder="1" applyAlignment="1">
      <alignment horizontal="left" vertical="center"/>
    </xf>
    <xf numFmtId="0" fontId="26" fillId="0" borderId="22" xfId="0" applyFont="1" applyBorder="1" applyAlignment="1">
      <alignment horizontal="left" vertical="center"/>
    </xf>
    <xf numFmtId="0" fontId="26" fillId="0" borderId="22" xfId="0" applyFont="1" applyFill="1" applyBorder="1" applyAlignment="1">
      <alignment horizontal="left" vertical="center"/>
    </xf>
    <xf numFmtId="0" fontId="26" fillId="0" borderId="22" xfId="9" applyFont="1" applyFill="1" applyBorder="1" applyAlignment="1">
      <alignment horizontal="left" vertical="center"/>
    </xf>
    <xf numFmtId="0" fontId="39" fillId="4" borderId="22" xfId="3" applyNumberFormat="1" applyFont="1" applyFill="1" applyBorder="1" applyAlignment="1">
      <alignment horizontal="left" vertical="center" wrapText="1"/>
    </xf>
    <xf numFmtId="0" fontId="26" fillId="0" borderId="22" xfId="9" applyFont="1" applyFill="1" applyBorder="1" applyAlignment="1">
      <alignment horizontal="left" vertical="center" wrapText="1"/>
    </xf>
    <xf numFmtId="0" fontId="26" fillId="0" borderId="22" xfId="0" applyFont="1" applyFill="1" applyBorder="1" applyAlignment="1">
      <alignment horizontal="left" wrapText="1"/>
    </xf>
    <xf numFmtId="0" fontId="26" fillId="0" borderId="47" xfId="0" applyFont="1" applyBorder="1" applyAlignment="1">
      <alignment horizontal="left"/>
    </xf>
    <xf numFmtId="0" fontId="30" fillId="5" borderId="22" xfId="0" applyFont="1" applyFill="1" applyBorder="1" applyAlignment="1">
      <alignment horizontal="left" vertical="center" wrapText="1"/>
    </xf>
    <xf numFmtId="1" fontId="39" fillId="4" borderId="22" xfId="0" applyNumberFormat="1" applyFont="1" applyFill="1" applyBorder="1" applyAlignment="1">
      <alignment horizontal="left" vertical="center" wrapText="1"/>
    </xf>
    <xf numFmtId="0" fontId="26" fillId="0" borderId="22" xfId="0" applyFont="1" applyFill="1" applyBorder="1" applyAlignment="1">
      <alignment horizontal="left" vertical="top" wrapText="1"/>
    </xf>
    <xf numFmtId="49" fontId="26" fillId="0" borderId="22" xfId="0" applyNumberFormat="1" applyFont="1" applyBorder="1" applyAlignment="1">
      <alignment horizontal="left" wrapText="1"/>
    </xf>
    <xf numFmtId="0" fontId="26" fillId="0" borderId="48" xfId="0" applyFont="1" applyBorder="1" applyAlignment="1">
      <alignment horizontal="left"/>
    </xf>
    <xf numFmtId="0" fontId="26" fillId="0" borderId="49" xfId="0" applyFont="1" applyBorder="1" applyAlignment="1">
      <alignment horizontal="left" vertical="top" wrapText="1"/>
    </xf>
    <xf numFmtId="0" fontId="26" fillId="2" borderId="22" xfId="0" applyFont="1" applyFill="1" applyBorder="1" applyAlignment="1">
      <alignment horizontal="left" vertical="center"/>
    </xf>
    <xf numFmtId="0" fontId="39" fillId="4" borderId="50" xfId="0" applyFont="1" applyFill="1" applyBorder="1" applyAlignment="1">
      <alignment horizontal="left" vertical="center" wrapText="1"/>
    </xf>
    <xf numFmtId="0" fontId="26" fillId="0" borderId="51" xfId="0" applyFont="1" applyBorder="1" applyAlignment="1">
      <alignment horizontal="left"/>
    </xf>
    <xf numFmtId="0" fontId="39" fillId="4" borderId="31" xfId="0" applyFont="1" applyFill="1" applyBorder="1" applyAlignment="1">
      <alignment horizontal="left" vertical="center"/>
    </xf>
    <xf numFmtId="1" fontId="39" fillId="4" borderId="31" xfId="0" applyNumberFormat="1" applyFont="1" applyFill="1" applyBorder="1" applyAlignment="1">
      <alignment horizontal="left" vertical="center" wrapText="1"/>
    </xf>
    <xf numFmtId="0" fontId="26" fillId="2" borderId="31" xfId="0" applyFont="1" applyFill="1" applyBorder="1" applyAlignment="1">
      <alignment horizontal="left" vertical="center"/>
    </xf>
    <xf numFmtId="49" fontId="26" fillId="0" borderId="31" xfId="0" applyNumberFormat="1" applyFont="1" applyFill="1" applyBorder="1" applyAlignment="1">
      <alignment horizontal="left" vertical="top" wrapText="1"/>
    </xf>
    <xf numFmtId="1" fontId="39" fillId="4" borderId="52" xfId="0" applyNumberFormat="1" applyFont="1" applyFill="1" applyBorder="1" applyAlignment="1">
      <alignment horizontal="left" vertical="center" wrapText="1"/>
    </xf>
    <xf numFmtId="49" fontId="26" fillId="0" borderId="29" xfId="0" applyNumberFormat="1" applyFont="1" applyBorder="1" applyAlignment="1">
      <alignment horizontal="left" vertical="center" wrapText="1"/>
    </xf>
    <xf numFmtId="0" fontId="36" fillId="2" borderId="31" xfId="0" applyFont="1" applyFill="1" applyBorder="1" applyAlignment="1">
      <alignment horizontal="left" vertical="center" wrapText="1"/>
    </xf>
    <xf numFmtId="0" fontId="26" fillId="0" borderId="31" xfId="0" applyFont="1" applyBorder="1" applyAlignment="1">
      <alignment horizontal="left" wrapText="1"/>
    </xf>
    <xf numFmtId="0" fontId="27" fillId="0" borderId="22" xfId="0" applyFont="1" applyBorder="1" applyAlignment="1">
      <alignment horizontal="left"/>
    </xf>
    <xf numFmtId="0" fontId="27" fillId="0" borderId="48" xfId="0" applyFont="1" applyBorder="1" applyAlignment="1">
      <alignment horizontal="left"/>
    </xf>
    <xf numFmtId="0" fontId="36" fillId="2" borderId="22" xfId="0" applyFont="1" applyFill="1" applyBorder="1" applyAlignment="1">
      <alignment horizontal="left" vertical="center" wrapText="1"/>
    </xf>
    <xf numFmtId="1" fontId="39" fillId="4" borderId="22" xfId="0" applyNumberFormat="1" applyFont="1" applyFill="1" applyBorder="1" applyAlignment="1">
      <alignment horizontal="left" vertical="center"/>
    </xf>
    <xf numFmtId="0" fontId="30" fillId="0" borderId="22" xfId="10" applyFont="1" applyBorder="1" applyAlignment="1">
      <alignment horizontal="left"/>
    </xf>
    <xf numFmtId="0" fontId="39" fillId="4" borderId="22" xfId="0" applyNumberFormat="1" applyFont="1" applyFill="1" applyBorder="1" applyAlignment="1">
      <alignment horizontal="left" vertical="center"/>
    </xf>
    <xf numFmtId="0" fontId="39" fillId="4" borderId="53" xfId="0" applyFont="1" applyFill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2" borderId="22" xfId="0" applyFont="1" applyFill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/>
    </xf>
    <xf numFmtId="0" fontId="36" fillId="2" borderId="22" xfId="0" applyFont="1" applyFill="1" applyBorder="1" applyAlignment="1">
      <alignment horizontal="left" vertical="center" shrinkToFit="1"/>
    </xf>
    <xf numFmtId="0" fontId="38" fillId="0" borderId="22" xfId="0" applyFont="1" applyBorder="1" applyAlignment="1">
      <alignment horizontal="left"/>
    </xf>
    <xf numFmtId="0" fontId="34" fillId="0" borderId="22" xfId="0" applyFont="1" applyBorder="1" applyAlignment="1">
      <alignment horizontal="left" vertical="center"/>
    </xf>
    <xf numFmtId="0" fontId="26" fillId="0" borderId="22" xfId="0" applyNumberFormat="1" applyFont="1" applyBorder="1" applyAlignment="1">
      <alignment horizontal="left"/>
    </xf>
    <xf numFmtId="0" fontId="27" fillId="0" borderId="53" xfId="0" applyFont="1" applyFill="1" applyBorder="1" applyAlignment="1">
      <alignment horizontal="left" vertical="center" wrapText="1"/>
    </xf>
    <xf numFmtId="0" fontId="27" fillId="0" borderId="53" xfId="0" applyFont="1" applyBorder="1" applyAlignment="1">
      <alignment horizontal="left" vertical="top" wrapText="1"/>
    </xf>
    <xf numFmtId="0" fontId="26" fillId="3" borderId="53" xfId="0" applyFont="1" applyFill="1" applyBorder="1" applyAlignment="1">
      <alignment horizontal="left" vertical="center" wrapText="1"/>
    </xf>
    <xf numFmtId="0" fontId="36" fillId="2" borderId="53" xfId="0" applyFont="1" applyFill="1" applyBorder="1" applyAlignment="1">
      <alignment horizontal="left" vertical="center" wrapText="1"/>
    </xf>
    <xf numFmtId="0" fontId="27" fillId="0" borderId="53" xfId="10" applyFont="1" applyFill="1" applyBorder="1" applyAlignment="1">
      <alignment horizontal="left" vertical="center" wrapText="1"/>
    </xf>
    <xf numFmtId="0" fontId="26" fillId="0" borderId="53" xfId="0" applyFont="1" applyBorder="1" applyAlignment="1">
      <alignment horizontal="left" vertical="center" wrapText="1"/>
    </xf>
    <xf numFmtId="0" fontId="26" fillId="5" borderId="22" xfId="10" applyFont="1" applyFill="1" applyBorder="1" applyAlignment="1">
      <alignment horizontal="left" vertical="center" wrapText="1"/>
    </xf>
    <xf numFmtId="0" fontId="26" fillId="0" borderId="22" xfId="2" applyFont="1" applyBorder="1" applyAlignment="1">
      <alignment horizontal="left" vertical="center"/>
    </xf>
    <xf numFmtId="0" fontId="27" fillId="0" borderId="22" xfId="0" applyFont="1" applyFill="1" applyBorder="1" applyAlignment="1">
      <alignment horizontal="left" vertical="center" wrapText="1"/>
    </xf>
    <xf numFmtId="0" fontId="26" fillId="3" borderId="22" xfId="0" applyFont="1" applyFill="1" applyBorder="1" applyAlignment="1">
      <alignment horizontal="left" vertical="center" wrapText="1"/>
    </xf>
    <xf numFmtId="0" fontId="27" fillId="0" borderId="22" xfId="10" applyFont="1" applyFill="1" applyBorder="1" applyAlignment="1">
      <alignment horizontal="left" vertical="center" wrapText="1"/>
    </xf>
    <xf numFmtId="0" fontId="26" fillId="2" borderId="22" xfId="2" applyFont="1" applyFill="1" applyBorder="1" applyAlignment="1">
      <alignment horizontal="left" vertical="center" wrapText="1"/>
    </xf>
    <xf numFmtId="0" fontId="26" fillId="6" borderId="8" xfId="6" applyFont="1" applyFill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/>
    </xf>
    <xf numFmtId="0" fontId="39" fillId="4" borderId="8" xfId="3" applyFont="1" applyFill="1" applyBorder="1" applyAlignment="1">
      <alignment horizontal="left" vertical="center" wrapText="1"/>
    </xf>
    <xf numFmtId="0" fontId="39" fillId="4" borderId="8" xfId="3" applyFont="1" applyFill="1" applyBorder="1" applyAlignment="1">
      <alignment horizontal="left" vertical="top" wrapText="1"/>
    </xf>
    <xf numFmtId="1" fontId="39" fillId="4" borderId="8" xfId="0" applyNumberFormat="1" applyFont="1" applyFill="1" applyBorder="1" applyAlignment="1">
      <alignment horizontal="left" wrapText="1"/>
    </xf>
    <xf numFmtId="0" fontId="26" fillId="0" borderId="54" xfId="9" applyFont="1" applyBorder="1" applyAlignment="1">
      <alignment horizontal="left" vertical="center"/>
    </xf>
    <xf numFmtId="0" fontId="41" fillId="0" borderId="8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left" vertical="top" wrapText="1"/>
    </xf>
    <xf numFmtId="0" fontId="26" fillId="0" borderId="8" xfId="0" applyFont="1" applyFill="1" applyBorder="1" applyAlignment="1">
      <alignment horizontal="left" vertical="top" wrapText="1"/>
    </xf>
    <xf numFmtId="0" fontId="39" fillId="4" borderId="28" xfId="0" applyFont="1" applyFill="1" applyBorder="1" applyAlignment="1">
      <alignment horizontal="left" vertical="center"/>
    </xf>
    <xf numFmtId="49" fontId="39" fillId="4" borderId="27" xfId="0" applyNumberFormat="1" applyFont="1" applyFill="1" applyBorder="1" applyAlignment="1">
      <alignment horizontal="left" vertical="center"/>
    </xf>
    <xf numFmtId="0" fontId="39" fillId="4" borderId="27" xfId="0" applyFont="1" applyFill="1" applyBorder="1" applyAlignment="1">
      <alignment horizontal="left" vertical="center"/>
    </xf>
    <xf numFmtId="1" fontId="39" fillId="4" borderId="30" xfId="0" applyNumberFormat="1" applyFont="1" applyFill="1" applyBorder="1" applyAlignment="1">
      <alignment horizontal="left"/>
    </xf>
    <xf numFmtId="1" fontId="39" fillId="4" borderId="27" xfId="0" applyNumberFormat="1" applyFont="1" applyFill="1" applyBorder="1" applyAlignment="1">
      <alignment horizontal="left"/>
    </xf>
    <xf numFmtId="0" fontId="30" fillId="5" borderId="54" xfId="0" applyFont="1" applyFill="1" applyBorder="1" applyAlignment="1">
      <alignment horizontal="left" vertical="center" wrapText="1"/>
    </xf>
    <xf numFmtId="0" fontId="26" fillId="0" borderId="54" xfId="0" applyFont="1" applyBorder="1" applyAlignment="1">
      <alignment horizontal="left"/>
    </xf>
    <xf numFmtId="0" fontId="26" fillId="0" borderId="8" xfId="1" applyFont="1" applyBorder="1" applyAlignment="1" applyProtection="1">
      <alignment horizontal="left" wrapText="1"/>
    </xf>
    <xf numFmtId="0" fontId="26" fillId="3" borderId="8" xfId="0" applyFont="1" applyFill="1" applyBorder="1" applyAlignment="1">
      <alignment horizontal="left" vertical="center" wrapText="1"/>
    </xf>
    <xf numFmtId="0" fontId="26" fillId="5" borderId="8" xfId="0" applyFont="1" applyFill="1" applyBorder="1" applyAlignment="1">
      <alignment horizontal="left" vertical="center" wrapText="1"/>
    </xf>
    <xf numFmtId="0" fontId="26" fillId="11" borderId="8" xfId="0" applyFont="1" applyFill="1" applyBorder="1" applyAlignment="1">
      <alignment horizontal="left" vertical="center" wrapText="1"/>
    </xf>
    <xf numFmtId="49" fontId="39" fillId="4" borderId="1" xfId="0" applyNumberFormat="1" applyFont="1" applyFill="1" applyBorder="1" applyAlignment="1">
      <alignment horizontal="left" vertical="center" wrapText="1"/>
    </xf>
    <xf numFmtId="0" fontId="4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 wrapText="1"/>
    </xf>
    <xf numFmtId="0" fontId="3" fillId="0" borderId="1" xfId="8" applyFont="1" applyBorder="1" applyAlignment="1" applyProtection="1">
      <alignment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</cellXfs>
  <cellStyles count="11">
    <cellStyle name="Comma" xfId="7" builtinId="3"/>
    <cellStyle name="Excel Built-in Normal" xfId="6"/>
    <cellStyle name="Hyperlink" xfId="1" builtinId="8"/>
    <cellStyle name="Hyperlink 2" xfId="8"/>
    <cellStyle name="Normal" xfId="0" builtinId="0"/>
    <cellStyle name="Normal 2" xfId="2"/>
    <cellStyle name="Normal 2 2" xfId="10"/>
    <cellStyle name="Normal 3" xfId="9"/>
    <cellStyle name="Normal_Sheet1" xfId="3"/>
    <cellStyle name="Normal_Sheet2" xfId="4"/>
    <cellStyle name="Normal_Sheet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my.go.vn/?id=1229928123" TargetMode="External"/><Relationship Id="rId117" Type="http://schemas.openxmlformats.org/officeDocument/2006/relationships/hyperlink" Target="http://my.go.vn/?id=1221714249" TargetMode="External"/><Relationship Id="rId21" Type="http://schemas.openxmlformats.org/officeDocument/2006/relationships/hyperlink" Target="http://ioe.go.vn/PersonalAchievements.aspx?uid=1204152545&amp;c=7&amp;p=17" TargetMode="External"/><Relationship Id="rId42" Type="http://schemas.openxmlformats.org/officeDocument/2006/relationships/hyperlink" Target="http://my.go.vn/?id=1221744406" TargetMode="External"/><Relationship Id="rId47" Type="http://schemas.openxmlformats.org/officeDocument/2006/relationships/hyperlink" Target="http://my.go.vn/?id=1224775568" TargetMode="External"/><Relationship Id="rId63" Type="http://schemas.openxmlformats.org/officeDocument/2006/relationships/hyperlink" Target="http://my.go.vn/?id=1224157817" TargetMode="External"/><Relationship Id="rId68" Type="http://schemas.openxmlformats.org/officeDocument/2006/relationships/hyperlink" Target="http://my.go.vn/?id=87834874" TargetMode="External"/><Relationship Id="rId84" Type="http://schemas.openxmlformats.org/officeDocument/2006/relationships/hyperlink" Target="http://my.go.vn/?id=1223272667" TargetMode="External"/><Relationship Id="rId89" Type="http://schemas.openxmlformats.org/officeDocument/2006/relationships/hyperlink" Target="http://my.go.vn/?id=1224200066" TargetMode="External"/><Relationship Id="rId112" Type="http://schemas.openxmlformats.org/officeDocument/2006/relationships/hyperlink" Target="http://my.go.vn/?id=1226276591" TargetMode="External"/><Relationship Id="rId16" Type="http://schemas.openxmlformats.org/officeDocument/2006/relationships/hyperlink" Target="http://my.go.vn/?id=1226287760" TargetMode="External"/><Relationship Id="rId107" Type="http://schemas.openxmlformats.org/officeDocument/2006/relationships/hyperlink" Target="http://my.go.vn/?id=1226512893" TargetMode="External"/><Relationship Id="rId11" Type="http://schemas.openxmlformats.org/officeDocument/2006/relationships/hyperlink" Target="http://my.go.vn/?id=1225047879" TargetMode="External"/><Relationship Id="rId32" Type="http://schemas.openxmlformats.org/officeDocument/2006/relationships/hyperlink" Target="http://my.go.vn/?id=1209998568" TargetMode="External"/><Relationship Id="rId37" Type="http://schemas.openxmlformats.org/officeDocument/2006/relationships/hyperlink" Target="http://my.go.vn/?id=1232574938" TargetMode="External"/><Relationship Id="rId53" Type="http://schemas.openxmlformats.org/officeDocument/2006/relationships/hyperlink" Target="http://my.go.vn/?id=1223680362" TargetMode="External"/><Relationship Id="rId58" Type="http://schemas.openxmlformats.org/officeDocument/2006/relationships/hyperlink" Target="http://my.go.vn/?id=1226141141" TargetMode="External"/><Relationship Id="rId74" Type="http://schemas.openxmlformats.org/officeDocument/2006/relationships/hyperlink" Target="http://my.go.vn/?id=1224812248" TargetMode="External"/><Relationship Id="rId79" Type="http://schemas.openxmlformats.org/officeDocument/2006/relationships/hyperlink" Target="http://my.go.vn/?id=1223271069" TargetMode="External"/><Relationship Id="rId102" Type="http://schemas.openxmlformats.org/officeDocument/2006/relationships/hyperlink" Target="http://my.go.vn/?id=1223791371" TargetMode="External"/><Relationship Id="rId123" Type="http://schemas.openxmlformats.org/officeDocument/2006/relationships/hyperlink" Target="http://my.go.vn/?id=1225992138" TargetMode="External"/><Relationship Id="rId128" Type="http://schemas.openxmlformats.org/officeDocument/2006/relationships/printerSettings" Target="../printerSettings/printerSettings1.bin"/><Relationship Id="rId5" Type="http://schemas.openxmlformats.org/officeDocument/2006/relationships/hyperlink" Target="http://my.go.vn/?id=1232306732" TargetMode="External"/><Relationship Id="rId90" Type="http://schemas.openxmlformats.org/officeDocument/2006/relationships/hyperlink" Target="http://my.go.vn/?id=1226822884" TargetMode="External"/><Relationship Id="rId95" Type="http://schemas.openxmlformats.org/officeDocument/2006/relationships/hyperlink" Target="http://my.go.vn/?id=1224088897" TargetMode="External"/><Relationship Id="rId19" Type="http://schemas.openxmlformats.org/officeDocument/2006/relationships/hyperlink" Target="http://my.go.vn/?id=1226044997" TargetMode="External"/><Relationship Id="rId14" Type="http://schemas.openxmlformats.org/officeDocument/2006/relationships/hyperlink" Target="http://my.go.vn/?id=1210690286" TargetMode="External"/><Relationship Id="rId22" Type="http://schemas.openxmlformats.org/officeDocument/2006/relationships/hyperlink" Target="http://my.go.vn/?id=1219259610" TargetMode="External"/><Relationship Id="rId27" Type="http://schemas.openxmlformats.org/officeDocument/2006/relationships/hyperlink" Target="http://my.go.vn/?id=1227753668" TargetMode="External"/><Relationship Id="rId30" Type="http://schemas.openxmlformats.org/officeDocument/2006/relationships/hyperlink" Target="http://my.go.vn/?id=1226726473" TargetMode="External"/><Relationship Id="rId35" Type="http://schemas.openxmlformats.org/officeDocument/2006/relationships/hyperlink" Target="http://my.go.vn/?id=1223710937" TargetMode="External"/><Relationship Id="rId43" Type="http://schemas.openxmlformats.org/officeDocument/2006/relationships/hyperlink" Target="http://my.go.vn/?id=1223345096" TargetMode="External"/><Relationship Id="rId48" Type="http://schemas.openxmlformats.org/officeDocument/2006/relationships/hyperlink" Target="http://my.go.vn/?id=1225715351" TargetMode="External"/><Relationship Id="rId56" Type="http://schemas.openxmlformats.org/officeDocument/2006/relationships/hyperlink" Target="http://my.go.vn/?id=1224666109" TargetMode="External"/><Relationship Id="rId64" Type="http://schemas.openxmlformats.org/officeDocument/2006/relationships/hyperlink" Target="http://my.go.vn/?id=1223543335" TargetMode="External"/><Relationship Id="rId69" Type="http://schemas.openxmlformats.org/officeDocument/2006/relationships/hyperlink" Target="http://my.go.vn/?id=1223853390" TargetMode="External"/><Relationship Id="rId77" Type="http://schemas.openxmlformats.org/officeDocument/2006/relationships/hyperlink" Target="http://my.go.vn/?id=1222469172" TargetMode="External"/><Relationship Id="rId100" Type="http://schemas.openxmlformats.org/officeDocument/2006/relationships/hyperlink" Target="http://my.go.vn/?id=1223906917" TargetMode="External"/><Relationship Id="rId105" Type="http://schemas.openxmlformats.org/officeDocument/2006/relationships/hyperlink" Target="http://my.go.vn/?id=1224083092" TargetMode="External"/><Relationship Id="rId113" Type="http://schemas.openxmlformats.org/officeDocument/2006/relationships/hyperlink" Target="http://my.go.vn/?id=1226281619" TargetMode="External"/><Relationship Id="rId118" Type="http://schemas.openxmlformats.org/officeDocument/2006/relationships/hyperlink" Target="http://my.go.vn/?id=1229218453" TargetMode="External"/><Relationship Id="rId126" Type="http://schemas.openxmlformats.org/officeDocument/2006/relationships/hyperlink" Target="http://my.go.vn/?id=1222223934" TargetMode="External"/><Relationship Id="rId8" Type="http://schemas.openxmlformats.org/officeDocument/2006/relationships/hyperlink" Target="http://my.go.vn/?id=1232307380" TargetMode="External"/><Relationship Id="rId51" Type="http://schemas.openxmlformats.org/officeDocument/2006/relationships/hyperlink" Target="http://my.go.vn/?id=1224512362" TargetMode="External"/><Relationship Id="rId72" Type="http://schemas.openxmlformats.org/officeDocument/2006/relationships/hyperlink" Target="http://my.go.vn/?id=1226179849" TargetMode="External"/><Relationship Id="rId80" Type="http://schemas.openxmlformats.org/officeDocument/2006/relationships/hyperlink" Target="http://my.go.vn/?id=1222678420" TargetMode="External"/><Relationship Id="rId85" Type="http://schemas.openxmlformats.org/officeDocument/2006/relationships/hyperlink" Target="http://my.go.vn/?id=1225299254" TargetMode="External"/><Relationship Id="rId93" Type="http://schemas.openxmlformats.org/officeDocument/2006/relationships/hyperlink" Target="http://my.go.vn/?id=1224047117" TargetMode="External"/><Relationship Id="rId98" Type="http://schemas.openxmlformats.org/officeDocument/2006/relationships/hyperlink" Target="http://my.go.vn/?id=1223916367" TargetMode="External"/><Relationship Id="rId121" Type="http://schemas.openxmlformats.org/officeDocument/2006/relationships/hyperlink" Target="http://my.go.vn/?id=1227573740" TargetMode="External"/><Relationship Id="rId3" Type="http://schemas.openxmlformats.org/officeDocument/2006/relationships/hyperlink" Target="http://my.go.vn/?id=1232305218" TargetMode="External"/><Relationship Id="rId12" Type="http://schemas.openxmlformats.org/officeDocument/2006/relationships/hyperlink" Target="http://my.go.vn/?id=1223018750" TargetMode="External"/><Relationship Id="rId17" Type="http://schemas.openxmlformats.org/officeDocument/2006/relationships/hyperlink" Target="http://my.go.vn/?id=1225467400" TargetMode="External"/><Relationship Id="rId25" Type="http://schemas.openxmlformats.org/officeDocument/2006/relationships/hyperlink" Target="http://my.go.vn/?id=1228182327" TargetMode="External"/><Relationship Id="rId33" Type="http://schemas.openxmlformats.org/officeDocument/2006/relationships/hyperlink" Target="http://my.go.vn/?id=1223749669" TargetMode="External"/><Relationship Id="rId38" Type="http://schemas.openxmlformats.org/officeDocument/2006/relationships/hyperlink" Target="http://my.go.vn/?id=1232585234" TargetMode="External"/><Relationship Id="rId46" Type="http://schemas.openxmlformats.org/officeDocument/2006/relationships/hyperlink" Target="http://my.go.vn/?id=1225188926" TargetMode="External"/><Relationship Id="rId59" Type="http://schemas.openxmlformats.org/officeDocument/2006/relationships/hyperlink" Target="http://my.go.vn/?id=1224043526" TargetMode="External"/><Relationship Id="rId67" Type="http://schemas.openxmlformats.org/officeDocument/2006/relationships/hyperlink" Target="http://my.go.vn/?id=1209909206" TargetMode="External"/><Relationship Id="rId103" Type="http://schemas.openxmlformats.org/officeDocument/2006/relationships/hyperlink" Target="http://my.go.vn/?id=1224814670" TargetMode="External"/><Relationship Id="rId108" Type="http://schemas.openxmlformats.org/officeDocument/2006/relationships/hyperlink" Target="http://my.go.vn/?id=106233585" TargetMode="External"/><Relationship Id="rId116" Type="http://schemas.openxmlformats.org/officeDocument/2006/relationships/hyperlink" Target="http://my.go.vn/?id=87114943" TargetMode="External"/><Relationship Id="rId124" Type="http://schemas.openxmlformats.org/officeDocument/2006/relationships/hyperlink" Target="http://my.go.vn/?id=1210009798" TargetMode="External"/><Relationship Id="rId20" Type="http://schemas.openxmlformats.org/officeDocument/2006/relationships/hyperlink" Target="http://my.go.vn/?id=1211925596" TargetMode="External"/><Relationship Id="rId41" Type="http://schemas.openxmlformats.org/officeDocument/2006/relationships/hyperlink" Target="http://my.go.vn/?id=1223299661" TargetMode="External"/><Relationship Id="rId54" Type="http://schemas.openxmlformats.org/officeDocument/2006/relationships/hyperlink" Target="http://my.go.vn/?id=1224046107" TargetMode="External"/><Relationship Id="rId62" Type="http://schemas.openxmlformats.org/officeDocument/2006/relationships/hyperlink" Target="http://my.go.vn/?id=1209939311" TargetMode="External"/><Relationship Id="rId70" Type="http://schemas.openxmlformats.org/officeDocument/2006/relationships/hyperlink" Target="http://my.go.vn/?id=1224055972" TargetMode="External"/><Relationship Id="rId75" Type="http://schemas.openxmlformats.org/officeDocument/2006/relationships/hyperlink" Target="http://my.go.vn/?id=1221656645" TargetMode="External"/><Relationship Id="rId83" Type="http://schemas.openxmlformats.org/officeDocument/2006/relationships/hyperlink" Target="http://my.go.vn/?id=1225585590" TargetMode="External"/><Relationship Id="rId88" Type="http://schemas.openxmlformats.org/officeDocument/2006/relationships/hyperlink" Target="http://my.go.vn/?id=1224191366" TargetMode="External"/><Relationship Id="rId91" Type="http://schemas.openxmlformats.org/officeDocument/2006/relationships/hyperlink" Target="http://my.go.vn/?id=1224065680" TargetMode="External"/><Relationship Id="rId96" Type="http://schemas.openxmlformats.org/officeDocument/2006/relationships/hyperlink" Target="http://my.go.vn/?id=1223788093" TargetMode="External"/><Relationship Id="rId111" Type="http://schemas.openxmlformats.org/officeDocument/2006/relationships/hyperlink" Target="http://my.go.vn/?id=1224262089" TargetMode="External"/><Relationship Id="rId1" Type="http://schemas.openxmlformats.org/officeDocument/2006/relationships/hyperlink" Target="http://my.go.vn/?id=1232306212" TargetMode="External"/><Relationship Id="rId6" Type="http://schemas.openxmlformats.org/officeDocument/2006/relationships/hyperlink" Target="http://my.go.vn/?id=1232307131" TargetMode="External"/><Relationship Id="rId15" Type="http://schemas.openxmlformats.org/officeDocument/2006/relationships/hyperlink" Target="http://my.go.vn/?id=1229218831" TargetMode="External"/><Relationship Id="rId23" Type="http://schemas.openxmlformats.org/officeDocument/2006/relationships/hyperlink" Target="http://my.go.vn/?id=1223719850" TargetMode="External"/><Relationship Id="rId28" Type="http://schemas.openxmlformats.org/officeDocument/2006/relationships/hyperlink" Target="http://my.go.vn/?id=1223756872" TargetMode="External"/><Relationship Id="rId36" Type="http://schemas.openxmlformats.org/officeDocument/2006/relationships/hyperlink" Target="http://my.go.vn/?id=1232637704" TargetMode="External"/><Relationship Id="rId49" Type="http://schemas.openxmlformats.org/officeDocument/2006/relationships/hyperlink" Target="http://my.go.vn/?id=1224258219" TargetMode="External"/><Relationship Id="rId57" Type="http://schemas.openxmlformats.org/officeDocument/2006/relationships/hyperlink" Target="http://my.go.vn/?id=1224773684" TargetMode="External"/><Relationship Id="rId106" Type="http://schemas.openxmlformats.org/officeDocument/2006/relationships/hyperlink" Target="http://my.go.vn/?id=1224825013" TargetMode="External"/><Relationship Id="rId114" Type="http://schemas.openxmlformats.org/officeDocument/2006/relationships/hyperlink" Target="http://my.go.vn/?id=1221961098" TargetMode="External"/><Relationship Id="rId119" Type="http://schemas.openxmlformats.org/officeDocument/2006/relationships/hyperlink" Target="http://my.go.vn/?id=1221513107" TargetMode="External"/><Relationship Id="rId127" Type="http://schemas.openxmlformats.org/officeDocument/2006/relationships/hyperlink" Target="http://ioe.go.vn/PersonalAchievements.aspx?uid=1229651558&amp;c=3&amp;p=17" TargetMode="External"/><Relationship Id="rId10" Type="http://schemas.openxmlformats.org/officeDocument/2006/relationships/hyperlink" Target="http://my.go.vn/?id=1228699178" TargetMode="External"/><Relationship Id="rId31" Type="http://schemas.openxmlformats.org/officeDocument/2006/relationships/hyperlink" Target="http://my.go.vn/?id=1228064016" TargetMode="External"/><Relationship Id="rId44" Type="http://schemas.openxmlformats.org/officeDocument/2006/relationships/hyperlink" Target="http://my.go.vn/?id=1225819981" TargetMode="External"/><Relationship Id="rId52" Type="http://schemas.openxmlformats.org/officeDocument/2006/relationships/hyperlink" Target="http://my.go.vn/?id=1224038285" TargetMode="External"/><Relationship Id="rId60" Type="http://schemas.openxmlformats.org/officeDocument/2006/relationships/hyperlink" Target="http://my.go.vn/?id=1223157420" TargetMode="External"/><Relationship Id="rId65" Type="http://schemas.openxmlformats.org/officeDocument/2006/relationships/hyperlink" Target="http://my.go.vn/?id=1224829445" TargetMode="External"/><Relationship Id="rId73" Type="http://schemas.openxmlformats.org/officeDocument/2006/relationships/hyperlink" Target="http://my.go.vn/?id=1224200595" TargetMode="External"/><Relationship Id="rId78" Type="http://schemas.openxmlformats.org/officeDocument/2006/relationships/hyperlink" Target="http://my.go.vn/?id=1223623323" TargetMode="External"/><Relationship Id="rId81" Type="http://schemas.openxmlformats.org/officeDocument/2006/relationships/hyperlink" Target="http://my.go.vn/?id=1223107092" TargetMode="External"/><Relationship Id="rId86" Type="http://schemas.openxmlformats.org/officeDocument/2006/relationships/hyperlink" Target="http://my.go.vn/?id=1224815544" TargetMode="External"/><Relationship Id="rId94" Type="http://schemas.openxmlformats.org/officeDocument/2006/relationships/hyperlink" Target="http://my.go.vn/?id=1225665597" TargetMode="External"/><Relationship Id="rId99" Type="http://schemas.openxmlformats.org/officeDocument/2006/relationships/hyperlink" Target="http://my.go.vn/?id=1224935257" TargetMode="External"/><Relationship Id="rId101" Type="http://schemas.openxmlformats.org/officeDocument/2006/relationships/hyperlink" Target="http://my.go.vn/?id=1224823501" TargetMode="External"/><Relationship Id="rId122" Type="http://schemas.openxmlformats.org/officeDocument/2006/relationships/hyperlink" Target="http://my.go.vn/?id=1212321765" TargetMode="External"/><Relationship Id="rId4" Type="http://schemas.openxmlformats.org/officeDocument/2006/relationships/hyperlink" Target="http://my.go.vn/?id=1232305456" TargetMode="External"/><Relationship Id="rId9" Type="http://schemas.openxmlformats.org/officeDocument/2006/relationships/hyperlink" Target="http://my.go.vn/?id=1232305943" TargetMode="External"/><Relationship Id="rId13" Type="http://schemas.openxmlformats.org/officeDocument/2006/relationships/hyperlink" Target="http://my.go.vn/?id=1224699915" TargetMode="External"/><Relationship Id="rId18" Type="http://schemas.openxmlformats.org/officeDocument/2006/relationships/hyperlink" Target="http://my.go.vn/?id=1222633912" TargetMode="External"/><Relationship Id="rId39" Type="http://schemas.openxmlformats.org/officeDocument/2006/relationships/hyperlink" Target="http://my.go.vn/?id=1227103511" TargetMode="External"/><Relationship Id="rId109" Type="http://schemas.openxmlformats.org/officeDocument/2006/relationships/hyperlink" Target="http://my.go.vn/?id=110458651" TargetMode="External"/><Relationship Id="rId34" Type="http://schemas.openxmlformats.org/officeDocument/2006/relationships/hyperlink" Target="http://my.go.vn/?id=1223914346" TargetMode="External"/><Relationship Id="rId50" Type="http://schemas.openxmlformats.org/officeDocument/2006/relationships/hyperlink" Target="http://my.go.vn/?id=1224692597" TargetMode="External"/><Relationship Id="rId55" Type="http://schemas.openxmlformats.org/officeDocument/2006/relationships/hyperlink" Target="http://my.go.vn/?id=1225098321" TargetMode="External"/><Relationship Id="rId76" Type="http://schemas.openxmlformats.org/officeDocument/2006/relationships/hyperlink" Target="http://my.go.vn/?id=1223270736" TargetMode="External"/><Relationship Id="rId97" Type="http://schemas.openxmlformats.org/officeDocument/2006/relationships/hyperlink" Target="http://my.go.vn/?id=1223788014" TargetMode="External"/><Relationship Id="rId104" Type="http://schemas.openxmlformats.org/officeDocument/2006/relationships/hyperlink" Target="http://my.go.vn/?id=1223870606" TargetMode="External"/><Relationship Id="rId120" Type="http://schemas.openxmlformats.org/officeDocument/2006/relationships/hyperlink" Target="http://my.go.vn/?id=1223200024" TargetMode="External"/><Relationship Id="rId125" Type="http://schemas.openxmlformats.org/officeDocument/2006/relationships/hyperlink" Target="http://my.go.vn/?id=1210599780" TargetMode="External"/><Relationship Id="rId7" Type="http://schemas.openxmlformats.org/officeDocument/2006/relationships/hyperlink" Target="http://my.go.vn/?id=1232463279" TargetMode="External"/><Relationship Id="rId71" Type="http://schemas.openxmlformats.org/officeDocument/2006/relationships/hyperlink" Target="http://my.go.vn/?id=1223727455" TargetMode="External"/><Relationship Id="rId92" Type="http://schemas.openxmlformats.org/officeDocument/2006/relationships/hyperlink" Target="http://my.go.vn/?id=1226835435" TargetMode="External"/><Relationship Id="rId2" Type="http://schemas.openxmlformats.org/officeDocument/2006/relationships/hyperlink" Target="http://my.go.vn/?id=1232304787" TargetMode="External"/><Relationship Id="rId29" Type="http://schemas.openxmlformats.org/officeDocument/2006/relationships/hyperlink" Target="http://my.go.vn/?id=1221940700" TargetMode="External"/><Relationship Id="rId24" Type="http://schemas.openxmlformats.org/officeDocument/2006/relationships/hyperlink" Target="http://my.go.vn/?id=1229695023" TargetMode="External"/><Relationship Id="rId40" Type="http://schemas.openxmlformats.org/officeDocument/2006/relationships/hyperlink" Target="http://my.go.vn/?id=1222309776" TargetMode="External"/><Relationship Id="rId45" Type="http://schemas.openxmlformats.org/officeDocument/2006/relationships/hyperlink" Target="http://my.go.vn/?id=1224154206" TargetMode="External"/><Relationship Id="rId66" Type="http://schemas.openxmlformats.org/officeDocument/2006/relationships/hyperlink" Target="http://my.go.vn/?id=1229773970" TargetMode="External"/><Relationship Id="rId87" Type="http://schemas.openxmlformats.org/officeDocument/2006/relationships/hyperlink" Target="http://my.go.vn/?id=1223974981" TargetMode="External"/><Relationship Id="rId110" Type="http://schemas.openxmlformats.org/officeDocument/2006/relationships/hyperlink" Target="http://my.go.vn/?id=1225381267" TargetMode="External"/><Relationship Id="rId115" Type="http://schemas.openxmlformats.org/officeDocument/2006/relationships/hyperlink" Target="http://my.go.vn/?id=1224533316" TargetMode="External"/><Relationship Id="rId61" Type="http://schemas.openxmlformats.org/officeDocument/2006/relationships/hyperlink" Target="http://my.go.vn/?id=1224512277" TargetMode="External"/><Relationship Id="rId82" Type="http://schemas.openxmlformats.org/officeDocument/2006/relationships/hyperlink" Target="http://my.go.vn/?id=122447434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nguyenthanhbinhbg@gmail.com" TargetMode="External"/><Relationship Id="rId2" Type="http://schemas.openxmlformats.org/officeDocument/2006/relationships/hyperlink" Target="mailto:thpttranphu.daknong@gmail.com" TargetMode="External"/><Relationship Id="rId1" Type="http://schemas.openxmlformats.org/officeDocument/2006/relationships/hyperlink" Target="mailto:pgddakglong.daknong@moet.edu.vn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thanhgianga@gmail.com" TargetMode="External"/><Relationship Id="rId4" Type="http://schemas.openxmlformats.org/officeDocument/2006/relationships/hyperlink" Target="mailto:lynahtc@c3daksong.edu.vn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my.go.vn/?id=1211925596" TargetMode="External"/><Relationship Id="rId117" Type="http://schemas.openxmlformats.org/officeDocument/2006/relationships/hyperlink" Target="http://my.go.vn/?id=1210009798" TargetMode="External"/><Relationship Id="rId21" Type="http://schemas.openxmlformats.org/officeDocument/2006/relationships/hyperlink" Target="http://my.go.vn/?id=1225467400" TargetMode="External"/><Relationship Id="rId42" Type="http://schemas.openxmlformats.org/officeDocument/2006/relationships/hyperlink" Target="http://my.go.vn/?id=1224191366" TargetMode="External"/><Relationship Id="rId47" Type="http://schemas.openxmlformats.org/officeDocument/2006/relationships/hyperlink" Target="http://my.go.vn/?id=1224047117" TargetMode="External"/><Relationship Id="rId63" Type="http://schemas.openxmlformats.org/officeDocument/2006/relationships/hyperlink" Target="http://my.go.vn/?id=1224055972" TargetMode="External"/><Relationship Id="rId68" Type="http://schemas.openxmlformats.org/officeDocument/2006/relationships/hyperlink" Target="http://my.go.vn/?id=1221656645" TargetMode="External"/><Relationship Id="rId84" Type="http://schemas.openxmlformats.org/officeDocument/2006/relationships/hyperlink" Target="http://my.go.vn/?id=1224512362" TargetMode="External"/><Relationship Id="rId89" Type="http://schemas.openxmlformats.org/officeDocument/2006/relationships/hyperlink" Target="http://my.go.vn/?id=1224666109" TargetMode="External"/><Relationship Id="rId112" Type="http://schemas.openxmlformats.org/officeDocument/2006/relationships/hyperlink" Target="http://my.go.vn/?id=1221513107" TargetMode="External"/><Relationship Id="rId16" Type="http://schemas.openxmlformats.org/officeDocument/2006/relationships/hyperlink" Target="http://my.go.vn/?id=1210690286" TargetMode="External"/><Relationship Id="rId107" Type="http://schemas.openxmlformats.org/officeDocument/2006/relationships/hyperlink" Target="http://my.go.vn/?id=1221961098" TargetMode="External"/><Relationship Id="rId11" Type="http://schemas.openxmlformats.org/officeDocument/2006/relationships/hyperlink" Target="http://my.go.vn/?id=106233585" TargetMode="External"/><Relationship Id="rId32" Type="http://schemas.openxmlformats.org/officeDocument/2006/relationships/hyperlink" Target="http://my.go.vn/?id=1211141536" TargetMode="External"/><Relationship Id="rId37" Type="http://schemas.openxmlformats.org/officeDocument/2006/relationships/hyperlink" Target="http://my.go.vn/?id=1228064016" TargetMode="External"/><Relationship Id="rId53" Type="http://schemas.openxmlformats.org/officeDocument/2006/relationships/hyperlink" Target="http://my.go.vn/?id=1224823501" TargetMode="External"/><Relationship Id="rId58" Type="http://schemas.openxmlformats.org/officeDocument/2006/relationships/hyperlink" Target="http://my.go.vn/?id=1224825013" TargetMode="External"/><Relationship Id="rId74" Type="http://schemas.openxmlformats.org/officeDocument/2006/relationships/hyperlink" Target="http://my.go.vn/?id=1223107092" TargetMode="External"/><Relationship Id="rId79" Type="http://schemas.openxmlformats.org/officeDocument/2006/relationships/hyperlink" Target="http://my.go.vn/?id=1225188926" TargetMode="External"/><Relationship Id="rId102" Type="http://schemas.openxmlformats.org/officeDocument/2006/relationships/hyperlink" Target="http://my.go.vn/?id=110458651" TargetMode="External"/><Relationship Id="rId5" Type="http://schemas.openxmlformats.org/officeDocument/2006/relationships/hyperlink" Target="http://my.go.vn/?id=1232306732" TargetMode="External"/><Relationship Id="rId61" Type="http://schemas.openxmlformats.org/officeDocument/2006/relationships/hyperlink" Target="http://my.go.vn/?id=87834874" TargetMode="External"/><Relationship Id="rId82" Type="http://schemas.openxmlformats.org/officeDocument/2006/relationships/hyperlink" Target="http://my.go.vn/?id=1224258219" TargetMode="External"/><Relationship Id="rId90" Type="http://schemas.openxmlformats.org/officeDocument/2006/relationships/hyperlink" Target="http://my.go.vn/?id=1224773684" TargetMode="External"/><Relationship Id="rId95" Type="http://schemas.openxmlformats.org/officeDocument/2006/relationships/hyperlink" Target="http://my.go.vn/?id=1209939311" TargetMode="External"/><Relationship Id="rId19" Type="http://schemas.openxmlformats.org/officeDocument/2006/relationships/hyperlink" Target="http://my.go.vn/?id=1227753668" TargetMode="External"/><Relationship Id="rId14" Type="http://schemas.openxmlformats.org/officeDocument/2006/relationships/hyperlink" Target="http://my.go.vn/?id=1223018750" TargetMode="External"/><Relationship Id="rId22" Type="http://schemas.openxmlformats.org/officeDocument/2006/relationships/hyperlink" Target="http://my.go.vn/?id=1222633912" TargetMode="External"/><Relationship Id="rId27" Type="http://schemas.openxmlformats.org/officeDocument/2006/relationships/hyperlink" Target="http://my.go.vn/?id=1210921349" TargetMode="External"/><Relationship Id="rId30" Type="http://schemas.openxmlformats.org/officeDocument/2006/relationships/hyperlink" Target="http://my.go.vn/?id=1211141536" TargetMode="External"/><Relationship Id="rId35" Type="http://schemas.openxmlformats.org/officeDocument/2006/relationships/hyperlink" Target="http://my.go.vn/?id=1221940700" TargetMode="External"/><Relationship Id="rId43" Type="http://schemas.openxmlformats.org/officeDocument/2006/relationships/hyperlink" Target="http://my.go.vn/?id=1224200066" TargetMode="External"/><Relationship Id="rId48" Type="http://schemas.openxmlformats.org/officeDocument/2006/relationships/hyperlink" Target="http://my.go.vn/?id=1225665597" TargetMode="External"/><Relationship Id="rId56" Type="http://schemas.openxmlformats.org/officeDocument/2006/relationships/hyperlink" Target="http://my.go.vn/?id=1223870606" TargetMode="External"/><Relationship Id="rId64" Type="http://schemas.openxmlformats.org/officeDocument/2006/relationships/hyperlink" Target="http://my.go.vn/?id=1223727455" TargetMode="External"/><Relationship Id="rId69" Type="http://schemas.openxmlformats.org/officeDocument/2006/relationships/hyperlink" Target="http://my.go.vn/?id=1223270736" TargetMode="External"/><Relationship Id="rId77" Type="http://schemas.openxmlformats.org/officeDocument/2006/relationships/hyperlink" Target="http://my.go.vn/?id=1223272667" TargetMode="External"/><Relationship Id="rId100" Type="http://schemas.openxmlformats.org/officeDocument/2006/relationships/hyperlink" Target="http://my.go.vn/?id=1223719850" TargetMode="External"/><Relationship Id="rId105" Type="http://schemas.openxmlformats.org/officeDocument/2006/relationships/hyperlink" Target="http://my.go.vn/?id=1226276591" TargetMode="External"/><Relationship Id="rId113" Type="http://schemas.openxmlformats.org/officeDocument/2006/relationships/hyperlink" Target="http://my.go.vn/?id=1223200024" TargetMode="External"/><Relationship Id="rId118" Type="http://schemas.openxmlformats.org/officeDocument/2006/relationships/hyperlink" Target="http://my.go.vn/?id=1210599780" TargetMode="External"/><Relationship Id="rId8" Type="http://schemas.openxmlformats.org/officeDocument/2006/relationships/hyperlink" Target="http://my.go.vn/?id=1232307380" TargetMode="External"/><Relationship Id="rId51" Type="http://schemas.openxmlformats.org/officeDocument/2006/relationships/hyperlink" Target="http://my.go.vn/?id=1223916367" TargetMode="External"/><Relationship Id="rId72" Type="http://schemas.openxmlformats.org/officeDocument/2006/relationships/hyperlink" Target="http://my.go.vn/?id=1223271069" TargetMode="External"/><Relationship Id="rId80" Type="http://schemas.openxmlformats.org/officeDocument/2006/relationships/hyperlink" Target="http://my.go.vn/?id=1224775568" TargetMode="External"/><Relationship Id="rId85" Type="http://schemas.openxmlformats.org/officeDocument/2006/relationships/hyperlink" Target="http://my.go.vn/?id=1224038285" TargetMode="External"/><Relationship Id="rId93" Type="http://schemas.openxmlformats.org/officeDocument/2006/relationships/hyperlink" Target="http://my.go.vn/?id=1223157420" TargetMode="External"/><Relationship Id="rId98" Type="http://schemas.openxmlformats.org/officeDocument/2006/relationships/hyperlink" Target="http://my.go.vn/?id=1224829445" TargetMode="External"/><Relationship Id="rId121" Type="http://schemas.openxmlformats.org/officeDocument/2006/relationships/printerSettings" Target="../printerSettings/printerSettings3.bin"/><Relationship Id="rId3" Type="http://schemas.openxmlformats.org/officeDocument/2006/relationships/hyperlink" Target="http://my.go.vn/?id=1232305218" TargetMode="External"/><Relationship Id="rId12" Type="http://schemas.openxmlformats.org/officeDocument/2006/relationships/hyperlink" Target="http://my.go.vn/?id=1228699178" TargetMode="External"/><Relationship Id="rId17" Type="http://schemas.openxmlformats.org/officeDocument/2006/relationships/hyperlink" Target="http://my.go.vn/?id=1228182327" TargetMode="External"/><Relationship Id="rId25" Type="http://schemas.openxmlformats.org/officeDocument/2006/relationships/hyperlink" Target="http://my.go.vn/?id=1226287760" TargetMode="External"/><Relationship Id="rId33" Type="http://schemas.openxmlformats.org/officeDocument/2006/relationships/hyperlink" Target="http://my.go.vn/?id=1210677969" TargetMode="External"/><Relationship Id="rId38" Type="http://schemas.openxmlformats.org/officeDocument/2006/relationships/hyperlink" Target="http://my.go.vn/?id=1209998568" TargetMode="External"/><Relationship Id="rId46" Type="http://schemas.openxmlformats.org/officeDocument/2006/relationships/hyperlink" Target="http://my.go.vn/?id=1226835435" TargetMode="External"/><Relationship Id="rId59" Type="http://schemas.openxmlformats.org/officeDocument/2006/relationships/hyperlink" Target="http://my.go.vn/?id=1229773970" TargetMode="External"/><Relationship Id="rId67" Type="http://schemas.openxmlformats.org/officeDocument/2006/relationships/hyperlink" Target="http://my.go.vn/?id=1224812248" TargetMode="External"/><Relationship Id="rId103" Type="http://schemas.openxmlformats.org/officeDocument/2006/relationships/hyperlink" Target="http://my.go.vn/?id=1225381267" TargetMode="External"/><Relationship Id="rId108" Type="http://schemas.openxmlformats.org/officeDocument/2006/relationships/hyperlink" Target="http://my.go.vn/?id=1224533316" TargetMode="External"/><Relationship Id="rId116" Type="http://schemas.openxmlformats.org/officeDocument/2006/relationships/hyperlink" Target="http://my.go.vn/?id=1225992138" TargetMode="External"/><Relationship Id="rId20" Type="http://schemas.openxmlformats.org/officeDocument/2006/relationships/hyperlink" Target="http://my.go.vn/?id=1211925596" TargetMode="External"/><Relationship Id="rId41" Type="http://schemas.openxmlformats.org/officeDocument/2006/relationships/hyperlink" Target="http://my.go.vn/?id=1223974981" TargetMode="External"/><Relationship Id="rId54" Type="http://schemas.openxmlformats.org/officeDocument/2006/relationships/hyperlink" Target="http://my.go.vn/?id=1223791371" TargetMode="External"/><Relationship Id="rId62" Type="http://schemas.openxmlformats.org/officeDocument/2006/relationships/hyperlink" Target="http://my.go.vn/?id=1223853390" TargetMode="External"/><Relationship Id="rId70" Type="http://schemas.openxmlformats.org/officeDocument/2006/relationships/hyperlink" Target="http://my.go.vn/?id=1222469172" TargetMode="External"/><Relationship Id="rId75" Type="http://schemas.openxmlformats.org/officeDocument/2006/relationships/hyperlink" Target="http://my.go.vn/?id=1224474345" TargetMode="External"/><Relationship Id="rId83" Type="http://schemas.openxmlformats.org/officeDocument/2006/relationships/hyperlink" Target="http://my.go.vn/?id=1224692597" TargetMode="External"/><Relationship Id="rId88" Type="http://schemas.openxmlformats.org/officeDocument/2006/relationships/hyperlink" Target="http://my.go.vn/?id=1225098321" TargetMode="External"/><Relationship Id="rId91" Type="http://schemas.openxmlformats.org/officeDocument/2006/relationships/hyperlink" Target="http://my.go.vn/?id=1226141141" TargetMode="External"/><Relationship Id="rId96" Type="http://schemas.openxmlformats.org/officeDocument/2006/relationships/hyperlink" Target="http://my.go.vn/?id=1224157817" TargetMode="External"/><Relationship Id="rId111" Type="http://schemas.openxmlformats.org/officeDocument/2006/relationships/hyperlink" Target="http://my.go.vn/?id=1229218453" TargetMode="External"/><Relationship Id="rId1" Type="http://schemas.openxmlformats.org/officeDocument/2006/relationships/hyperlink" Target="http://my.go.vn/?id=1232306212" TargetMode="External"/><Relationship Id="rId6" Type="http://schemas.openxmlformats.org/officeDocument/2006/relationships/hyperlink" Target="http://my.go.vn/?id=1232307131" TargetMode="External"/><Relationship Id="rId15" Type="http://schemas.openxmlformats.org/officeDocument/2006/relationships/hyperlink" Target="http://my.go.vn/?id=1224699915" TargetMode="External"/><Relationship Id="rId23" Type="http://schemas.openxmlformats.org/officeDocument/2006/relationships/hyperlink" Target="http://my.go.vn/?id=1226044997" TargetMode="External"/><Relationship Id="rId28" Type="http://schemas.openxmlformats.org/officeDocument/2006/relationships/hyperlink" Target="http://my.go.vn/?id=1210921742" TargetMode="External"/><Relationship Id="rId36" Type="http://schemas.openxmlformats.org/officeDocument/2006/relationships/hyperlink" Target="http://my.go.vn/?id=1226726473" TargetMode="External"/><Relationship Id="rId49" Type="http://schemas.openxmlformats.org/officeDocument/2006/relationships/hyperlink" Target="http://my.go.vn/?id=1224088897" TargetMode="External"/><Relationship Id="rId57" Type="http://schemas.openxmlformats.org/officeDocument/2006/relationships/hyperlink" Target="http://my.go.vn/?id=1224083092" TargetMode="External"/><Relationship Id="rId106" Type="http://schemas.openxmlformats.org/officeDocument/2006/relationships/hyperlink" Target="http://my.go.vn/?id=1226281619" TargetMode="External"/><Relationship Id="rId114" Type="http://schemas.openxmlformats.org/officeDocument/2006/relationships/hyperlink" Target="http://my.go.vn/?id=1227573740" TargetMode="External"/><Relationship Id="rId119" Type="http://schemas.openxmlformats.org/officeDocument/2006/relationships/hyperlink" Target="http://my.go.vn/?id=1222223934" TargetMode="External"/><Relationship Id="rId10" Type="http://schemas.openxmlformats.org/officeDocument/2006/relationships/hyperlink" Target="http://my.go.vn/?id=1226512893" TargetMode="External"/><Relationship Id="rId31" Type="http://schemas.openxmlformats.org/officeDocument/2006/relationships/hyperlink" Target="http://my.go.vn/?id=1210434773" TargetMode="External"/><Relationship Id="rId44" Type="http://schemas.openxmlformats.org/officeDocument/2006/relationships/hyperlink" Target="http://my.go.vn/?id=1226822884" TargetMode="External"/><Relationship Id="rId52" Type="http://schemas.openxmlformats.org/officeDocument/2006/relationships/hyperlink" Target="http://my.go.vn/?id=1223906917" TargetMode="External"/><Relationship Id="rId60" Type="http://schemas.openxmlformats.org/officeDocument/2006/relationships/hyperlink" Target="http://my.go.vn/?id=1209909206" TargetMode="External"/><Relationship Id="rId65" Type="http://schemas.openxmlformats.org/officeDocument/2006/relationships/hyperlink" Target="http://my.go.vn/?id=1226179849" TargetMode="External"/><Relationship Id="rId73" Type="http://schemas.openxmlformats.org/officeDocument/2006/relationships/hyperlink" Target="http://my.go.vn/?id=1222678420" TargetMode="External"/><Relationship Id="rId78" Type="http://schemas.openxmlformats.org/officeDocument/2006/relationships/hyperlink" Target="http://my.go.vn/?id=1224154206" TargetMode="External"/><Relationship Id="rId81" Type="http://schemas.openxmlformats.org/officeDocument/2006/relationships/hyperlink" Target="http://my.go.vn/?id=1225715351" TargetMode="External"/><Relationship Id="rId86" Type="http://schemas.openxmlformats.org/officeDocument/2006/relationships/hyperlink" Target="http://my.go.vn/?id=1223680362" TargetMode="External"/><Relationship Id="rId94" Type="http://schemas.openxmlformats.org/officeDocument/2006/relationships/hyperlink" Target="http://my.go.vn/?id=1224512277" TargetMode="External"/><Relationship Id="rId99" Type="http://schemas.openxmlformats.org/officeDocument/2006/relationships/hyperlink" Target="http://my.go.vn/?id=1219259610" TargetMode="External"/><Relationship Id="rId101" Type="http://schemas.openxmlformats.org/officeDocument/2006/relationships/hyperlink" Target="http://my.go.vn/?id=1229695023" TargetMode="External"/><Relationship Id="rId4" Type="http://schemas.openxmlformats.org/officeDocument/2006/relationships/hyperlink" Target="http://my.go.vn/?id=1232305456" TargetMode="External"/><Relationship Id="rId9" Type="http://schemas.openxmlformats.org/officeDocument/2006/relationships/hyperlink" Target="http://my.go.vn/?id=1232305943" TargetMode="External"/><Relationship Id="rId13" Type="http://schemas.openxmlformats.org/officeDocument/2006/relationships/hyperlink" Target="http://my.go.vn/?id=1225047879" TargetMode="External"/><Relationship Id="rId18" Type="http://schemas.openxmlformats.org/officeDocument/2006/relationships/hyperlink" Target="http://my.go.vn/?id=1229928123" TargetMode="External"/><Relationship Id="rId39" Type="http://schemas.openxmlformats.org/officeDocument/2006/relationships/hyperlink" Target="http://my.go.vn/?id=1225299254" TargetMode="External"/><Relationship Id="rId109" Type="http://schemas.openxmlformats.org/officeDocument/2006/relationships/hyperlink" Target="http://my.go.vn/?id=87114943" TargetMode="External"/><Relationship Id="rId34" Type="http://schemas.openxmlformats.org/officeDocument/2006/relationships/hyperlink" Target="http://my.go.vn/?id=1223756872" TargetMode="External"/><Relationship Id="rId50" Type="http://schemas.openxmlformats.org/officeDocument/2006/relationships/hyperlink" Target="http://my.go.vn/?id=1223788093" TargetMode="External"/><Relationship Id="rId55" Type="http://schemas.openxmlformats.org/officeDocument/2006/relationships/hyperlink" Target="http://my.go.vn/?id=1224814670" TargetMode="External"/><Relationship Id="rId76" Type="http://schemas.openxmlformats.org/officeDocument/2006/relationships/hyperlink" Target="http://my.go.vn/?id=1225585590" TargetMode="External"/><Relationship Id="rId97" Type="http://schemas.openxmlformats.org/officeDocument/2006/relationships/hyperlink" Target="http://my.go.vn/?id=1223543335" TargetMode="External"/><Relationship Id="rId104" Type="http://schemas.openxmlformats.org/officeDocument/2006/relationships/hyperlink" Target="http://my.go.vn/?id=1224262089" TargetMode="External"/><Relationship Id="rId120" Type="http://schemas.openxmlformats.org/officeDocument/2006/relationships/hyperlink" Target="http://ioe.go.vn/PersonalAchievements.aspx?uid=1229651558&amp;c=3&amp;p=17" TargetMode="External"/><Relationship Id="rId7" Type="http://schemas.openxmlformats.org/officeDocument/2006/relationships/hyperlink" Target="http://my.go.vn/?id=1232463279" TargetMode="External"/><Relationship Id="rId71" Type="http://schemas.openxmlformats.org/officeDocument/2006/relationships/hyperlink" Target="http://my.go.vn/?id=1223623323" TargetMode="External"/><Relationship Id="rId92" Type="http://schemas.openxmlformats.org/officeDocument/2006/relationships/hyperlink" Target="http://my.go.vn/?id=1224043526" TargetMode="External"/><Relationship Id="rId2" Type="http://schemas.openxmlformats.org/officeDocument/2006/relationships/hyperlink" Target="http://my.go.vn/?id=1232304787" TargetMode="External"/><Relationship Id="rId29" Type="http://schemas.openxmlformats.org/officeDocument/2006/relationships/hyperlink" Target="http://my.go.vn/?id=1210926622" TargetMode="External"/><Relationship Id="rId24" Type="http://schemas.openxmlformats.org/officeDocument/2006/relationships/hyperlink" Target="http://my.go.vn/?id=1229218831" TargetMode="External"/><Relationship Id="rId40" Type="http://schemas.openxmlformats.org/officeDocument/2006/relationships/hyperlink" Target="http://my.go.vn/?id=1224815544" TargetMode="External"/><Relationship Id="rId45" Type="http://schemas.openxmlformats.org/officeDocument/2006/relationships/hyperlink" Target="http://my.go.vn/?id=1224065680" TargetMode="External"/><Relationship Id="rId66" Type="http://schemas.openxmlformats.org/officeDocument/2006/relationships/hyperlink" Target="http://my.go.vn/?id=1224200595" TargetMode="External"/><Relationship Id="rId87" Type="http://schemas.openxmlformats.org/officeDocument/2006/relationships/hyperlink" Target="http://my.go.vn/?id=1224046107" TargetMode="External"/><Relationship Id="rId110" Type="http://schemas.openxmlformats.org/officeDocument/2006/relationships/hyperlink" Target="http://my.go.vn/?id=1221714249" TargetMode="External"/><Relationship Id="rId115" Type="http://schemas.openxmlformats.org/officeDocument/2006/relationships/hyperlink" Target="http://my.go.vn/?id=121232176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299"/>
  <sheetViews>
    <sheetView topLeftCell="A5" workbookViewId="0">
      <selection activeCell="A5" sqref="A5"/>
    </sheetView>
  </sheetViews>
  <sheetFormatPr defaultRowHeight="15.75"/>
  <cols>
    <col min="1" max="1" width="6.42578125" style="1" customWidth="1"/>
    <col min="2" max="2" width="14.28515625" style="4" bestFit="1" customWidth="1"/>
    <col min="3" max="3" width="29.7109375" style="1" customWidth="1"/>
    <col min="4" max="4" width="7.140625" style="1" customWidth="1"/>
    <col min="5" max="5" width="6.28515625" style="1" customWidth="1"/>
    <col min="6" max="6" width="6.42578125" style="1" customWidth="1"/>
    <col min="7" max="7" width="7.85546875" style="1" customWidth="1"/>
    <col min="8" max="8" width="25.42578125" style="1" customWidth="1"/>
    <col min="9" max="9" width="9.5703125" style="1" customWidth="1"/>
    <col min="10" max="10" width="15.85546875" style="1" customWidth="1"/>
    <col min="11" max="11" width="7.85546875" style="1" customWidth="1"/>
    <col min="12" max="12" width="21.42578125" style="47" customWidth="1"/>
    <col min="13" max="13" width="11.5703125" style="1" customWidth="1"/>
    <col min="14" max="14" width="8.28515625" style="1" customWidth="1"/>
    <col min="15" max="15" width="9.140625" style="1" customWidth="1"/>
    <col min="16" max="16384" width="9.140625" style="1"/>
  </cols>
  <sheetData>
    <row r="1" spans="1:15">
      <c r="A1" s="2" t="s">
        <v>2617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5">
      <c r="A2" s="2" t="s">
        <v>87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5" s="47" customFormat="1">
      <c r="A3" s="70" t="s">
        <v>2492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5" s="47" customFormat="1">
      <c r="A4" s="70"/>
      <c r="B4" s="5"/>
      <c r="C4" s="6"/>
      <c r="D4" s="758" t="s">
        <v>2493</v>
      </c>
      <c r="E4" s="758"/>
      <c r="F4" s="758"/>
      <c r="G4" s="6"/>
      <c r="H4" s="6"/>
      <c r="I4" s="6"/>
      <c r="J4" s="6"/>
      <c r="K4" s="6"/>
      <c r="L4" s="6"/>
    </row>
    <row r="5" spans="1:15" ht="32.25" thickBot="1">
      <c r="A5" s="9" t="s">
        <v>0</v>
      </c>
      <c r="B5" s="21" t="s">
        <v>1</v>
      </c>
      <c r="C5" s="9" t="s">
        <v>2</v>
      </c>
      <c r="D5" s="11" t="s">
        <v>5</v>
      </c>
      <c r="E5" s="11" t="s">
        <v>6</v>
      </c>
      <c r="F5" s="11" t="s">
        <v>7</v>
      </c>
      <c r="G5" s="9" t="s">
        <v>3</v>
      </c>
      <c r="H5" s="9" t="s">
        <v>4</v>
      </c>
      <c r="I5" s="9" t="s">
        <v>2496</v>
      </c>
      <c r="J5" s="9" t="s">
        <v>8</v>
      </c>
      <c r="K5" s="9" t="s">
        <v>2495</v>
      </c>
      <c r="L5" s="9" t="s">
        <v>2494</v>
      </c>
      <c r="M5" s="22" t="s">
        <v>581</v>
      </c>
      <c r="N5" s="1" t="s">
        <v>583</v>
      </c>
    </row>
    <row r="6" spans="1:15" ht="16.5" hidden="1" thickBot="1">
      <c r="A6" s="10">
        <f>SUBTOTAL(3,$C$6:C6)</f>
        <v>0</v>
      </c>
      <c r="B6" s="110">
        <v>1210326548</v>
      </c>
      <c r="C6" s="110" t="s">
        <v>34</v>
      </c>
      <c r="D6" s="10">
        <v>15</v>
      </c>
      <c r="E6" s="10">
        <v>1</v>
      </c>
      <c r="F6" s="10">
        <v>2000</v>
      </c>
      <c r="G6" s="76" t="s">
        <v>111</v>
      </c>
      <c r="H6" s="10" t="s">
        <v>9</v>
      </c>
      <c r="I6" s="10"/>
      <c r="J6" s="110">
        <v>1530</v>
      </c>
      <c r="K6" s="259">
        <f>IF(I6="",VALUE(LEFT(G6,2)),VALUE(LEFT(G6,1)))</f>
        <v>10</v>
      </c>
      <c r="L6" s="110" t="str">
        <f>H6</f>
        <v>THPT Chu Văn An</v>
      </c>
      <c r="M6" s="3">
        <f>VLOOKUP(IF(I6="",H6,I6),Thongkeduthi!$A$4:$O$43,COUNTA(Thongkeduthi!$A$4:$O$4),FALSE)</f>
        <v>1</v>
      </c>
      <c r="N6" s="1" t="str">
        <f>M6&amp;"."&amp;K6</f>
        <v>1.10</v>
      </c>
    </row>
    <row r="7" spans="1:15" ht="16.5" hidden="1" thickBot="1">
      <c r="A7" s="10">
        <f>SUBTOTAL(3,$C$6:C7)</f>
        <v>0</v>
      </c>
      <c r="B7" s="110">
        <v>1216440893</v>
      </c>
      <c r="C7" s="110" t="s">
        <v>35</v>
      </c>
      <c r="D7" s="10">
        <v>19</v>
      </c>
      <c r="E7" s="10">
        <v>2</v>
      </c>
      <c r="F7" s="10">
        <v>2000</v>
      </c>
      <c r="G7" s="10" t="s">
        <v>111</v>
      </c>
      <c r="H7" s="10" t="s">
        <v>9</v>
      </c>
      <c r="I7" s="10"/>
      <c r="J7" s="110">
        <v>1060</v>
      </c>
      <c r="K7" s="259">
        <f t="shared" ref="K7:K70" si="0">IF(I7="",VALUE(LEFT(G7,2)),VALUE(LEFT(G7,1)))</f>
        <v>10</v>
      </c>
      <c r="L7" s="110" t="str">
        <f t="shared" ref="L7:L70" si="1">H7</f>
        <v>THPT Chu Văn An</v>
      </c>
      <c r="M7" s="3">
        <f>VLOOKUP(IF(I7="",H7,I7),Thongkeduthi!$A$4:$O$43,COUNTA(Thongkeduthi!$A$4:$O$4),FALSE)</f>
        <v>1</v>
      </c>
      <c r="N7" s="47" t="str">
        <f t="shared" ref="N7:N70" si="2">M7&amp;"."&amp;K7</f>
        <v>1.10</v>
      </c>
      <c r="O7" s="47"/>
    </row>
    <row r="8" spans="1:15" ht="16.5" hidden="1" thickBot="1">
      <c r="A8" s="10">
        <f>SUBTOTAL(3,$C$6:C8)</f>
        <v>0</v>
      </c>
      <c r="B8" s="110">
        <v>1222270227</v>
      </c>
      <c r="C8" s="110" t="s">
        <v>36</v>
      </c>
      <c r="D8" s="10">
        <v>13</v>
      </c>
      <c r="E8" s="10">
        <v>12</v>
      </c>
      <c r="F8" s="10">
        <v>2000</v>
      </c>
      <c r="G8" s="10" t="s">
        <v>111</v>
      </c>
      <c r="H8" s="10" t="s">
        <v>9</v>
      </c>
      <c r="I8" s="10"/>
      <c r="J8" s="110">
        <v>1020</v>
      </c>
      <c r="K8" s="259">
        <f t="shared" si="0"/>
        <v>10</v>
      </c>
      <c r="L8" s="110" t="str">
        <f t="shared" si="1"/>
        <v>THPT Chu Văn An</v>
      </c>
      <c r="M8" s="3">
        <f>VLOOKUP(IF(I8="",H8,I8),Thongkeduthi!$A$4:$O$43,COUNTA(Thongkeduthi!$A$4:$O$4),FALSE)</f>
        <v>1</v>
      </c>
      <c r="N8" s="47" t="str">
        <f t="shared" si="2"/>
        <v>1.10</v>
      </c>
      <c r="O8" s="47"/>
    </row>
    <row r="9" spans="1:15" ht="16.5" hidden="1" thickBot="1">
      <c r="A9" s="10">
        <f>SUBTOTAL(3,$C$6:C9)</f>
        <v>0</v>
      </c>
      <c r="B9" s="110">
        <v>1225201132</v>
      </c>
      <c r="C9" s="110" t="s">
        <v>2498</v>
      </c>
      <c r="D9" s="10">
        <v>13</v>
      </c>
      <c r="E9" s="10">
        <v>12</v>
      </c>
      <c r="F9" s="10">
        <v>2000</v>
      </c>
      <c r="G9" s="10" t="s">
        <v>111</v>
      </c>
      <c r="H9" s="10" t="s">
        <v>9</v>
      </c>
      <c r="I9" s="10"/>
      <c r="J9" s="110">
        <v>950</v>
      </c>
      <c r="K9" s="259">
        <f t="shared" si="0"/>
        <v>10</v>
      </c>
      <c r="L9" s="110" t="str">
        <f t="shared" si="1"/>
        <v>THPT Chu Văn An</v>
      </c>
      <c r="M9" s="3">
        <f>VLOOKUP(IF(I9="",H9,I9),Thongkeduthi!$A$4:$O$43,COUNTA(Thongkeduthi!$A$4:$O$4),FALSE)</f>
        <v>1</v>
      </c>
      <c r="N9" s="47" t="str">
        <f t="shared" si="2"/>
        <v>1.10</v>
      </c>
      <c r="O9" s="47"/>
    </row>
    <row r="10" spans="1:15" ht="16.5" hidden="1" thickBot="1">
      <c r="A10" s="10">
        <f>SUBTOTAL(3,$C$6:C10)</f>
        <v>0</v>
      </c>
      <c r="B10" s="110">
        <v>1221622966</v>
      </c>
      <c r="C10" s="110" t="s">
        <v>37</v>
      </c>
      <c r="D10" s="10">
        <v>8</v>
      </c>
      <c r="E10" s="10">
        <v>4</v>
      </c>
      <c r="F10" s="10">
        <v>2000</v>
      </c>
      <c r="G10" s="10" t="s">
        <v>111</v>
      </c>
      <c r="H10" s="10" t="s">
        <v>9</v>
      </c>
      <c r="I10" s="10"/>
      <c r="J10" s="110">
        <v>940</v>
      </c>
      <c r="K10" s="259">
        <f t="shared" si="0"/>
        <v>10</v>
      </c>
      <c r="L10" s="110" t="str">
        <f t="shared" si="1"/>
        <v>THPT Chu Văn An</v>
      </c>
      <c r="M10" s="3">
        <f>VLOOKUP(IF(I10="",H10,I10),Thongkeduthi!$A$4:$O$43,COUNTA(Thongkeduthi!$A$4:$O$4),FALSE)</f>
        <v>1</v>
      </c>
      <c r="N10" s="47" t="str">
        <f t="shared" si="2"/>
        <v>1.10</v>
      </c>
      <c r="O10" s="47"/>
    </row>
    <row r="11" spans="1:15" ht="16.5" hidden="1" thickBot="1">
      <c r="A11" s="10">
        <f>SUBTOTAL(3,$C$6:C11)</f>
        <v>0</v>
      </c>
      <c r="B11" s="110">
        <v>1222634147</v>
      </c>
      <c r="C11" s="110" t="s">
        <v>38</v>
      </c>
      <c r="D11" s="10">
        <v>18</v>
      </c>
      <c r="E11" s="10">
        <v>4</v>
      </c>
      <c r="F11" s="10">
        <v>2000</v>
      </c>
      <c r="G11" s="10" t="s">
        <v>111</v>
      </c>
      <c r="H11" s="10" t="s">
        <v>9</v>
      </c>
      <c r="I11" s="10"/>
      <c r="J11" s="110">
        <v>860</v>
      </c>
      <c r="K11" s="259">
        <f t="shared" si="0"/>
        <v>10</v>
      </c>
      <c r="L11" s="110" t="str">
        <f t="shared" si="1"/>
        <v>THPT Chu Văn An</v>
      </c>
      <c r="M11" s="3">
        <f>VLOOKUP(IF(I11="",H11,I11),Thongkeduthi!$A$4:$O$43,COUNTA(Thongkeduthi!$A$4:$O$4),FALSE)</f>
        <v>1</v>
      </c>
      <c r="N11" s="47" t="str">
        <f t="shared" si="2"/>
        <v>1.10</v>
      </c>
      <c r="O11" s="47"/>
    </row>
    <row r="12" spans="1:15" ht="16.5" hidden="1" thickBot="1">
      <c r="A12" s="10">
        <f>SUBTOTAL(3,$C$6:C12)</f>
        <v>0</v>
      </c>
      <c r="B12" s="111">
        <v>1221765110</v>
      </c>
      <c r="C12" s="111" t="s">
        <v>39</v>
      </c>
      <c r="D12" s="10">
        <v>22</v>
      </c>
      <c r="E12" s="10">
        <v>3</v>
      </c>
      <c r="F12" s="10">
        <v>2000</v>
      </c>
      <c r="G12" s="10" t="s">
        <v>111</v>
      </c>
      <c r="H12" s="10" t="s">
        <v>9</v>
      </c>
      <c r="I12" s="10"/>
      <c r="J12" s="111">
        <v>850</v>
      </c>
      <c r="K12" s="259">
        <f t="shared" si="0"/>
        <v>10</v>
      </c>
      <c r="L12" s="110" t="str">
        <f t="shared" si="1"/>
        <v>THPT Chu Văn An</v>
      </c>
      <c r="M12" s="3">
        <f>VLOOKUP(IF(I12="",H12,I12),Thongkeduthi!$A$4:$O$43,COUNTA(Thongkeduthi!$A$4:$O$4),FALSE)</f>
        <v>1</v>
      </c>
      <c r="N12" s="47" t="str">
        <f t="shared" si="2"/>
        <v>1.10</v>
      </c>
      <c r="O12" s="47"/>
    </row>
    <row r="13" spans="1:15" ht="16.5" hidden="1" thickBot="1">
      <c r="A13" s="10">
        <f>SUBTOTAL(3,$C$6:C13)</f>
        <v>0</v>
      </c>
      <c r="B13" s="110">
        <v>1224783089</v>
      </c>
      <c r="C13" s="110" t="s">
        <v>40</v>
      </c>
      <c r="D13" s="10">
        <v>2</v>
      </c>
      <c r="E13" s="10">
        <v>12</v>
      </c>
      <c r="F13" s="10">
        <v>2000</v>
      </c>
      <c r="G13" s="10" t="s">
        <v>111</v>
      </c>
      <c r="H13" s="10" t="s">
        <v>9</v>
      </c>
      <c r="I13" s="10"/>
      <c r="J13" s="110">
        <v>810</v>
      </c>
      <c r="K13" s="259">
        <f t="shared" si="0"/>
        <v>10</v>
      </c>
      <c r="L13" s="110" t="str">
        <f t="shared" si="1"/>
        <v>THPT Chu Văn An</v>
      </c>
      <c r="M13" s="3">
        <f>VLOOKUP(IF(I13="",H13,I13),Thongkeduthi!$A$4:$O$43,COUNTA(Thongkeduthi!$A$4:$O$4),FALSE)</f>
        <v>1</v>
      </c>
      <c r="N13" s="47" t="str">
        <f t="shared" si="2"/>
        <v>1.10</v>
      </c>
      <c r="O13" s="47"/>
    </row>
    <row r="14" spans="1:15" ht="16.5" hidden="1" thickBot="1">
      <c r="A14" s="10">
        <f>SUBTOTAL(3,$C$6:C14)</f>
        <v>0</v>
      </c>
      <c r="B14" s="110">
        <v>1222549405</v>
      </c>
      <c r="C14" s="110" t="s">
        <v>41</v>
      </c>
      <c r="D14" s="10">
        <v>22</v>
      </c>
      <c r="E14" s="10">
        <v>2</v>
      </c>
      <c r="F14" s="10">
        <v>2000</v>
      </c>
      <c r="G14" s="10" t="s">
        <v>111</v>
      </c>
      <c r="H14" s="10" t="s">
        <v>9</v>
      </c>
      <c r="I14" s="10"/>
      <c r="J14" s="110">
        <v>800</v>
      </c>
      <c r="K14" s="259">
        <f t="shared" si="0"/>
        <v>10</v>
      </c>
      <c r="L14" s="110" t="str">
        <f t="shared" si="1"/>
        <v>THPT Chu Văn An</v>
      </c>
      <c r="M14" s="3">
        <f>VLOOKUP(IF(I14="",H14,I14),Thongkeduthi!$A$4:$O$43,COUNTA(Thongkeduthi!$A$4:$O$4),FALSE)</f>
        <v>1</v>
      </c>
      <c r="N14" s="47" t="str">
        <f t="shared" si="2"/>
        <v>1.10</v>
      </c>
      <c r="O14" s="47"/>
    </row>
    <row r="15" spans="1:15" ht="16.5" hidden="1" thickBot="1">
      <c r="A15" s="10">
        <f>SUBTOTAL(3,$C$6:C15)</f>
        <v>0</v>
      </c>
      <c r="B15" s="110">
        <v>1230331633</v>
      </c>
      <c r="C15" s="110" t="s">
        <v>42</v>
      </c>
      <c r="D15" s="10">
        <v>15</v>
      </c>
      <c r="E15" s="10">
        <v>8</v>
      </c>
      <c r="F15" s="10">
        <v>2000</v>
      </c>
      <c r="G15" s="10" t="s">
        <v>111</v>
      </c>
      <c r="H15" s="10" t="s">
        <v>9</v>
      </c>
      <c r="I15" s="10"/>
      <c r="J15" s="110">
        <v>780</v>
      </c>
      <c r="K15" s="259">
        <f t="shared" si="0"/>
        <v>10</v>
      </c>
      <c r="L15" s="110" t="str">
        <f t="shared" si="1"/>
        <v>THPT Chu Văn An</v>
      </c>
      <c r="M15" s="3">
        <f>VLOOKUP(IF(I15="",H15,I15),Thongkeduthi!$A$4:$O$43,COUNTA(Thongkeduthi!$A$4:$O$4),FALSE)</f>
        <v>1</v>
      </c>
      <c r="N15" s="47" t="str">
        <f t="shared" si="2"/>
        <v>1.10</v>
      </c>
      <c r="O15" s="47"/>
    </row>
    <row r="16" spans="1:15" ht="16.5" hidden="1" thickBot="1">
      <c r="A16" s="10">
        <f>SUBTOTAL(3,$C$6:C16)</f>
        <v>0</v>
      </c>
      <c r="B16" s="110">
        <v>1225261184</v>
      </c>
      <c r="C16" s="110" t="s">
        <v>43</v>
      </c>
      <c r="D16" s="10">
        <v>12</v>
      </c>
      <c r="E16" s="10">
        <v>12</v>
      </c>
      <c r="F16" s="10">
        <v>1999</v>
      </c>
      <c r="G16" s="10" t="s">
        <v>111</v>
      </c>
      <c r="H16" s="10" t="s">
        <v>9</v>
      </c>
      <c r="I16" s="10"/>
      <c r="J16" s="110">
        <v>780</v>
      </c>
      <c r="K16" s="259">
        <f t="shared" si="0"/>
        <v>10</v>
      </c>
      <c r="L16" s="110" t="str">
        <f t="shared" si="1"/>
        <v>THPT Chu Văn An</v>
      </c>
      <c r="M16" s="3">
        <f>VLOOKUP(IF(I16="",H16,I16),Thongkeduthi!$A$4:$O$43,COUNTA(Thongkeduthi!$A$4:$O$4),FALSE)</f>
        <v>1</v>
      </c>
      <c r="N16" s="47" t="str">
        <f t="shared" si="2"/>
        <v>1.10</v>
      </c>
      <c r="O16" s="47"/>
    </row>
    <row r="17" spans="1:15" ht="16.5" hidden="1" thickBot="1">
      <c r="A17" s="10">
        <f>SUBTOTAL(3,$C$6:C17)</f>
        <v>0</v>
      </c>
      <c r="B17" s="111">
        <v>1211721938</v>
      </c>
      <c r="C17" s="111" t="s">
        <v>44</v>
      </c>
      <c r="D17" s="10">
        <v>6</v>
      </c>
      <c r="E17" s="10">
        <v>12</v>
      </c>
      <c r="F17" s="10">
        <v>2000</v>
      </c>
      <c r="G17" s="10" t="s">
        <v>111</v>
      </c>
      <c r="H17" s="10" t="s">
        <v>9</v>
      </c>
      <c r="I17" s="10"/>
      <c r="J17" s="111">
        <v>780</v>
      </c>
      <c r="K17" s="259">
        <f t="shared" si="0"/>
        <v>10</v>
      </c>
      <c r="L17" s="110" t="str">
        <f t="shared" si="1"/>
        <v>THPT Chu Văn An</v>
      </c>
      <c r="M17" s="3">
        <f>VLOOKUP(IF(I17="",H17,I17),Thongkeduthi!$A$4:$O$43,COUNTA(Thongkeduthi!$A$4:$O$4),FALSE)</f>
        <v>1</v>
      </c>
      <c r="N17" s="47" t="str">
        <f t="shared" si="2"/>
        <v>1.10</v>
      </c>
      <c r="O17" s="47"/>
    </row>
    <row r="18" spans="1:15" ht="16.5" hidden="1" thickBot="1">
      <c r="A18" s="10">
        <f>SUBTOTAL(3,$C$6:C18)</f>
        <v>0</v>
      </c>
      <c r="B18" s="111">
        <v>1224790789</v>
      </c>
      <c r="C18" s="111" t="s">
        <v>45</v>
      </c>
      <c r="D18" s="10">
        <v>20</v>
      </c>
      <c r="E18" s="10">
        <v>11</v>
      </c>
      <c r="F18" s="10">
        <v>2000</v>
      </c>
      <c r="G18" s="10" t="s">
        <v>111</v>
      </c>
      <c r="H18" s="10" t="s">
        <v>9</v>
      </c>
      <c r="I18" s="10"/>
      <c r="J18" s="111">
        <v>780</v>
      </c>
      <c r="K18" s="259">
        <f t="shared" si="0"/>
        <v>10</v>
      </c>
      <c r="L18" s="110" t="str">
        <f t="shared" si="1"/>
        <v>THPT Chu Văn An</v>
      </c>
      <c r="M18" s="3">
        <f>VLOOKUP(IF(I18="",H18,I18),Thongkeduthi!$A$4:$O$43,COUNTA(Thongkeduthi!$A$4:$O$4),FALSE)</f>
        <v>1</v>
      </c>
      <c r="N18" s="47" t="str">
        <f t="shared" si="2"/>
        <v>1.10</v>
      </c>
      <c r="O18" s="47"/>
    </row>
    <row r="19" spans="1:15" ht="16.5" hidden="1" thickBot="1">
      <c r="A19" s="10">
        <f>SUBTOTAL(3,$C$6:C19)</f>
        <v>0</v>
      </c>
      <c r="B19" s="110">
        <v>1223185196</v>
      </c>
      <c r="C19" s="110" t="s">
        <v>46</v>
      </c>
      <c r="D19" s="10">
        <v>1</v>
      </c>
      <c r="E19" s="10">
        <v>6</v>
      </c>
      <c r="F19" s="10">
        <v>2000</v>
      </c>
      <c r="G19" s="10" t="s">
        <v>111</v>
      </c>
      <c r="H19" s="10" t="s">
        <v>9</v>
      </c>
      <c r="I19" s="10"/>
      <c r="J19" s="110">
        <v>760</v>
      </c>
      <c r="K19" s="259">
        <f t="shared" si="0"/>
        <v>10</v>
      </c>
      <c r="L19" s="110" t="str">
        <f t="shared" si="1"/>
        <v>THPT Chu Văn An</v>
      </c>
      <c r="M19" s="3">
        <f>VLOOKUP(IF(I19="",H19,I19),Thongkeduthi!$A$4:$O$43,COUNTA(Thongkeduthi!$A$4:$O$4),FALSE)</f>
        <v>1</v>
      </c>
      <c r="N19" s="47" t="str">
        <f t="shared" si="2"/>
        <v>1.10</v>
      </c>
      <c r="O19" s="47"/>
    </row>
    <row r="20" spans="1:15" ht="16.5" hidden="1" thickBot="1">
      <c r="A20" s="10">
        <f>SUBTOTAL(3,$C$6:C20)</f>
        <v>0</v>
      </c>
      <c r="B20" s="110">
        <v>1223770160</v>
      </c>
      <c r="C20" s="110" t="s">
        <v>47</v>
      </c>
      <c r="D20" s="10">
        <v>26</v>
      </c>
      <c r="E20" s="10">
        <v>12</v>
      </c>
      <c r="F20" s="10">
        <v>2000</v>
      </c>
      <c r="G20" s="10" t="s">
        <v>111</v>
      </c>
      <c r="H20" s="10" t="s">
        <v>9</v>
      </c>
      <c r="I20" s="10"/>
      <c r="J20" s="110">
        <v>760</v>
      </c>
      <c r="K20" s="259">
        <f t="shared" si="0"/>
        <v>10</v>
      </c>
      <c r="L20" s="110" t="str">
        <f t="shared" si="1"/>
        <v>THPT Chu Văn An</v>
      </c>
      <c r="M20" s="3">
        <f>VLOOKUP(IF(I20="",H20,I20),Thongkeduthi!$A$4:$O$43,COUNTA(Thongkeduthi!$A$4:$O$4),FALSE)</f>
        <v>1</v>
      </c>
      <c r="N20" s="47" t="str">
        <f t="shared" si="2"/>
        <v>1.10</v>
      </c>
      <c r="O20" s="47"/>
    </row>
    <row r="21" spans="1:15" ht="16.5" hidden="1" thickBot="1">
      <c r="A21" s="10">
        <f>SUBTOTAL(3,$C$6:C21)</f>
        <v>0</v>
      </c>
      <c r="B21" s="110">
        <v>1224512807</v>
      </c>
      <c r="C21" s="110" t="s">
        <v>48</v>
      </c>
      <c r="D21" s="10">
        <v>11</v>
      </c>
      <c r="E21" s="10">
        <v>8</v>
      </c>
      <c r="F21" s="10">
        <v>2000</v>
      </c>
      <c r="G21" s="10" t="s">
        <v>111</v>
      </c>
      <c r="H21" s="10" t="s">
        <v>9</v>
      </c>
      <c r="I21" s="10"/>
      <c r="J21" s="110">
        <v>720</v>
      </c>
      <c r="K21" s="259">
        <f t="shared" si="0"/>
        <v>10</v>
      </c>
      <c r="L21" s="110" t="str">
        <f t="shared" si="1"/>
        <v>THPT Chu Văn An</v>
      </c>
      <c r="M21" s="3">
        <f>VLOOKUP(IF(I21="",H21,I21),Thongkeduthi!$A$4:$O$43,COUNTA(Thongkeduthi!$A$4:$O$4),FALSE)</f>
        <v>1</v>
      </c>
      <c r="N21" s="47" t="str">
        <f t="shared" si="2"/>
        <v>1.10</v>
      </c>
      <c r="O21" s="47"/>
    </row>
    <row r="22" spans="1:15" ht="16.5" hidden="1" thickBot="1">
      <c r="A22" s="10">
        <f>SUBTOTAL(3,$C$6:C22)</f>
        <v>0</v>
      </c>
      <c r="B22" s="110">
        <v>1224059202</v>
      </c>
      <c r="C22" s="110" t="s">
        <v>49</v>
      </c>
      <c r="D22" s="10">
        <v>11</v>
      </c>
      <c r="E22" s="10">
        <v>5</v>
      </c>
      <c r="F22" s="10">
        <v>2000</v>
      </c>
      <c r="G22" s="10" t="s">
        <v>111</v>
      </c>
      <c r="H22" s="10" t="s">
        <v>9</v>
      </c>
      <c r="I22" s="10"/>
      <c r="J22" s="110">
        <v>720</v>
      </c>
      <c r="K22" s="259">
        <f t="shared" si="0"/>
        <v>10</v>
      </c>
      <c r="L22" s="110" t="str">
        <f t="shared" si="1"/>
        <v>THPT Chu Văn An</v>
      </c>
      <c r="M22" s="3">
        <f>VLOOKUP(IF(I22="",H22,I22),Thongkeduthi!$A$4:$O$43,COUNTA(Thongkeduthi!$A$4:$O$4),FALSE)</f>
        <v>1</v>
      </c>
      <c r="N22" s="47" t="str">
        <f t="shared" si="2"/>
        <v>1.10</v>
      </c>
      <c r="O22" s="47"/>
    </row>
    <row r="23" spans="1:15" ht="16.5" hidden="1" thickBot="1">
      <c r="A23" s="10">
        <f>SUBTOTAL(3,$C$6:C23)</f>
        <v>0</v>
      </c>
      <c r="B23" s="110">
        <v>1223650881</v>
      </c>
      <c r="C23" s="110" t="s">
        <v>50</v>
      </c>
      <c r="D23" s="10">
        <v>16</v>
      </c>
      <c r="E23" s="10">
        <v>11</v>
      </c>
      <c r="F23" s="10">
        <v>2000</v>
      </c>
      <c r="G23" s="10" t="s">
        <v>111</v>
      </c>
      <c r="H23" s="10" t="s">
        <v>9</v>
      </c>
      <c r="I23" s="10"/>
      <c r="J23" s="110">
        <v>710</v>
      </c>
      <c r="K23" s="259">
        <f t="shared" si="0"/>
        <v>10</v>
      </c>
      <c r="L23" s="110" t="str">
        <f t="shared" si="1"/>
        <v>THPT Chu Văn An</v>
      </c>
      <c r="M23" s="3">
        <f>VLOOKUP(IF(I23="",H23,I23),Thongkeduthi!$A$4:$O$43,COUNTA(Thongkeduthi!$A$4:$O$4),FALSE)</f>
        <v>1</v>
      </c>
      <c r="N23" s="47" t="str">
        <f t="shared" si="2"/>
        <v>1.10</v>
      </c>
      <c r="O23" s="47"/>
    </row>
    <row r="24" spans="1:15" ht="16.5" hidden="1" thickBot="1">
      <c r="A24" s="10">
        <f>SUBTOTAL(3,$C$6:C24)</f>
        <v>0</v>
      </c>
      <c r="B24" s="111">
        <v>1225494887</v>
      </c>
      <c r="C24" s="111" t="s">
        <v>51</v>
      </c>
      <c r="D24" s="10">
        <v>10</v>
      </c>
      <c r="E24" s="10">
        <v>2</v>
      </c>
      <c r="F24" s="10">
        <v>2000</v>
      </c>
      <c r="G24" s="10" t="s">
        <v>111</v>
      </c>
      <c r="H24" s="10" t="s">
        <v>9</v>
      </c>
      <c r="I24" s="10"/>
      <c r="J24" s="111">
        <v>710</v>
      </c>
      <c r="K24" s="259">
        <f t="shared" si="0"/>
        <v>10</v>
      </c>
      <c r="L24" s="110" t="str">
        <f t="shared" si="1"/>
        <v>THPT Chu Văn An</v>
      </c>
      <c r="M24" s="3">
        <f>VLOOKUP(IF(I24="",H24,I24),Thongkeduthi!$A$4:$O$43,COUNTA(Thongkeduthi!$A$4:$O$4),FALSE)</f>
        <v>1</v>
      </c>
      <c r="N24" s="47" t="str">
        <f t="shared" si="2"/>
        <v>1.10</v>
      </c>
      <c r="O24" s="47"/>
    </row>
    <row r="25" spans="1:15" ht="16.5" hidden="1" thickBot="1">
      <c r="A25" s="10">
        <f>SUBTOTAL(3,$C$6:C25)</f>
        <v>0</v>
      </c>
      <c r="B25" s="111">
        <v>1224539606</v>
      </c>
      <c r="C25" s="111" t="s">
        <v>88</v>
      </c>
      <c r="D25" s="10">
        <v>19</v>
      </c>
      <c r="E25" s="10">
        <v>9</v>
      </c>
      <c r="F25" s="10">
        <v>2000</v>
      </c>
      <c r="G25" s="10" t="s">
        <v>111</v>
      </c>
      <c r="H25" s="10" t="s">
        <v>9</v>
      </c>
      <c r="I25" s="10"/>
      <c r="J25" s="111">
        <v>680</v>
      </c>
      <c r="K25" s="259">
        <f t="shared" si="0"/>
        <v>10</v>
      </c>
      <c r="L25" s="110" t="str">
        <f t="shared" si="1"/>
        <v>THPT Chu Văn An</v>
      </c>
      <c r="M25" s="3">
        <f>VLOOKUP(IF(I25="",H25,I25),Thongkeduthi!$A$4:$O$43,COUNTA(Thongkeduthi!$A$4:$O$4),FALSE)</f>
        <v>1</v>
      </c>
      <c r="N25" s="47" t="str">
        <f t="shared" si="2"/>
        <v>1.10</v>
      </c>
      <c r="O25" s="47"/>
    </row>
    <row r="26" spans="1:15" ht="16.5" hidden="1" thickBot="1">
      <c r="A26" s="10">
        <f>SUBTOTAL(3,$C$6:C26)</f>
        <v>0</v>
      </c>
      <c r="B26" s="110">
        <v>1231848808</v>
      </c>
      <c r="C26" s="110" t="s">
        <v>52</v>
      </c>
      <c r="D26" s="10">
        <v>5</v>
      </c>
      <c r="E26" s="10">
        <v>2</v>
      </c>
      <c r="F26" s="10">
        <v>2000</v>
      </c>
      <c r="G26" s="10" t="s">
        <v>111</v>
      </c>
      <c r="H26" s="10" t="s">
        <v>9</v>
      </c>
      <c r="I26" s="10"/>
      <c r="J26" s="110">
        <v>640</v>
      </c>
      <c r="K26" s="259">
        <f t="shared" si="0"/>
        <v>10</v>
      </c>
      <c r="L26" s="110" t="str">
        <f t="shared" si="1"/>
        <v>THPT Chu Văn An</v>
      </c>
      <c r="M26" s="3">
        <f>VLOOKUP(IF(I26="",H26,I26),Thongkeduthi!$A$4:$O$43,COUNTA(Thongkeduthi!$A$4:$O$4),FALSE)</f>
        <v>1</v>
      </c>
      <c r="N26" s="47" t="str">
        <f t="shared" si="2"/>
        <v>1.10</v>
      </c>
      <c r="O26" s="47"/>
    </row>
    <row r="27" spans="1:15" ht="16.5" hidden="1" thickBot="1">
      <c r="A27" s="10">
        <f>SUBTOTAL(3,$C$6:C27)</f>
        <v>0</v>
      </c>
      <c r="B27" s="110">
        <v>1222592392</v>
      </c>
      <c r="C27" s="110" t="s">
        <v>53</v>
      </c>
      <c r="D27" s="10">
        <v>25</v>
      </c>
      <c r="E27" s="10">
        <v>1</v>
      </c>
      <c r="F27" s="10">
        <v>2000</v>
      </c>
      <c r="G27" s="10" t="s">
        <v>111</v>
      </c>
      <c r="H27" s="10" t="s">
        <v>9</v>
      </c>
      <c r="I27" s="10"/>
      <c r="J27" s="110">
        <v>640</v>
      </c>
      <c r="K27" s="259">
        <f t="shared" si="0"/>
        <v>10</v>
      </c>
      <c r="L27" s="110" t="str">
        <f t="shared" si="1"/>
        <v>THPT Chu Văn An</v>
      </c>
      <c r="M27" s="3">
        <f>VLOOKUP(IF(I27="",H27,I27),Thongkeduthi!$A$4:$O$43,COUNTA(Thongkeduthi!$A$4:$O$4),FALSE)</f>
        <v>1</v>
      </c>
      <c r="N27" s="47" t="str">
        <f t="shared" si="2"/>
        <v>1.10</v>
      </c>
      <c r="O27" s="47"/>
    </row>
    <row r="28" spans="1:15" ht="16.5" hidden="1" thickBot="1">
      <c r="A28" s="10">
        <f>SUBTOTAL(3,$C$6:C28)</f>
        <v>0</v>
      </c>
      <c r="B28" s="111">
        <v>1222472396</v>
      </c>
      <c r="C28" s="111" t="s">
        <v>54</v>
      </c>
      <c r="D28" s="10">
        <v>19</v>
      </c>
      <c r="E28" s="10">
        <v>3</v>
      </c>
      <c r="F28" s="10">
        <v>2000</v>
      </c>
      <c r="G28" s="10" t="s">
        <v>111</v>
      </c>
      <c r="H28" s="10" t="s">
        <v>9</v>
      </c>
      <c r="I28" s="10"/>
      <c r="J28" s="111">
        <v>630</v>
      </c>
      <c r="K28" s="259">
        <f t="shared" si="0"/>
        <v>10</v>
      </c>
      <c r="L28" s="110" t="str">
        <f t="shared" si="1"/>
        <v>THPT Chu Văn An</v>
      </c>
      <c r="M28" s="3">
        <f>VLOOKUP(IF(I28="",H28,I28),Thongkeduthi!$A$4:$O$43,COUNTA(Thongkeduthi!$A$4:$O$4),FALSE)</f>
        <v>1</v>
      </c>
      <c r="N28" s="47" t="str">
        <f t="shared" si="2"/>
        <v>1.10</v>
      </c>
      <c r="O28" s="47"/>
    </row>
    <row r="29" spans="1:15" ht="16.5" hidden="1" thickBot="1">
      <c r="A29" s="10">
        <f>SUBTOTAL(3,$C$6:C29)</f>
        <v>0</v>
      </c>
      <c r="B29" s="110">
        <v>1223332901</v>
      </c>
      <c r="C29" s="110" t="s">
        <v>55</v>
      </c>
      <c r="D29" s="10">
        <v>10</v>
      </c>
      <c r="E29" s="10">
        <v>1</v>
      </c>
      <c r="F29" s="10">
        <v>2000</v>
      </c>
      <c r="G29" s="10" t="s">
        <v>111</v>
      </c>
      <c r="H29" s="10" t="s">
        <v>9</v>
      </c>
      <c r="I29" s="10"/>
      <c r="J29" s="110">
        <v>610</v>
      </c>
      <c r="K29" s="259">
        <f t="shared" si="0"/>
        <v>10</v>
      </c>
      <c r="L29" s="110" t="str">
        <f t="shared" si="1"/>
        <v>THPT Chu Văn An</v>
      </c>
      <c r="M29" s="3">
        <f>VLOOKUP(IF(I29="",H29,I29),Thongkeduthi!$A$4:$O$43,COUNTA(Thongkeduthi!$A$4:$O$4),FALSE)</f>
        <v>1</v>
      </c>
      <c r="N29" s="47" t="str">
        <f t="shared" si="2"/>
        <v>1.10</v>
      </c>
      <c r="O29" s="47"/>
    </row>
    <row r="30" spans="1:15" ht="16.5" hidden="1" thickBot="1">
      <c r="A30" s="10">
        <f>SUBTOTAL(3,$C$6:C30)</f>
        <v>0</v>
      </c>
      <c r="B30" s="110">
        <v>1223298940</v>
      </c>
      <c r="C30" s="110" t="s">
        <v>56</v>
      </c>
      <c r="D30" s="10">
        <v>2</v>
      </c>
      <c r="E30" s="10">
        <v>11</v>
      </c>
      <c r="F30" s="10">
        <v>2000</v>
      </c>
      <c r="G30" s="10" t="s">
        <v>111</v>
      </c>
      <c r="H30" s="10" t="s">
        <v>9</v>
      </c>
      <c r="I30" s="10"/>
      <c r="J30" s="110">
        <v>600</v>
      </c>
      <c r="K30" s="259">
        <f t="shared" si="0"/>
        <v>10</v>
      </c>
      <c r="L30" s="110" t="str">
        <f t="shared" si="1"/>
        <v>THPT Chu Văn An</v>
      </c>
      <c r="M30" s="3">
        <f>VLOOKUP(IF(I30="",H30,I30),Thongkeduthi!$A$4:$O$43,COUNTA(Thongkeduthi!$A$4:$O$4),FALSE)</f>
        <v>1</v>
      </c>
      <c r="N30" s="47" t="str">
        <f t="shared" si="2"/>
        <v>1.10</v>
      </c>
      <c r="O30" s="47"/>
    </row>
    <row r="31" spans="1:15" ht="16.5" hidden="1" thickBot="1">
      <c r="A31" s="10">
        <f>SUBTOTAL(3,$C$6:C31)</f>
        <v>0</v>
      </c>
      <c r="B31" s="111">
        <v>1227643623</v>
      </c>
      <c r="C31" s="111" t="s">
        <v>57</v>
      </c>
      <c r="D31" s="10">
        <v>24</v>
      </c>
      <c r="E31" s="10">
        <v>4</v>
      </c>
      <c r="F31" s="10">
        <v>2000</v>
      </c>
      <c r="G31" s="10" t="s">
        <v>111</v>
      </c>
      <c r="H31" s="10" t="s">
        <v>9</v>
      </c>
      <c r="I31" s="10"/>
      <c r="J31" s="111">
        <v>600</v>
      </c>
      <c r="K31" s="259">
        <f t="shared" si="0"/>
        <v>10</v>
      </c>
      <c r="L31" s="110" t="str">
        <f t="shared" si="1"/>
        <v>THPT Chu Văn An</v>
      </c>
      <c r="M31" s="3">
        <f>VLOOKUP(IF(I31="",H31,I31),Thongkeduthi!$A$4:$O$43,COUNTA(Thongkeduthi!$A$4:$O$4),FALSE)</f>
        <v>1</v>
      </c>
      <c r="N31" s="47" t="str">
        <f t="shared" si="2"/>
        <v>1.10</v>
      </c>
      <c r="O31" s="47"/>
    </row>
    <row r="32" spans="1:15" ht="16.5" hidden="1" thickBot="1">
      <c r="A32" s="10">
        <f>SUBTOTAL(3,$C$6:C32)</f>
        <v>0</v>
      </c>
      <c r="B32" s="110">
        <v>1223544625</v>
      </c>
      <c r="C32" s="110" t="s">
        <v>58</v>
      </c>
      <c r="D32" s="10">
        <v>17</v>
      </c>
      <c r="E32" s="10">
        <v>8</v>
      </c>
      <c r="F32" s="10">
        <v>2000</v>
      </c>
      <c r="G32" s="10" t="s">
        <v>111</v>
      </c>
      <c r="H32" s="10" t="s">
        <v>9</v>
      </c>
      <c r="I32" s="10"/>
      <c r="J32" s="110">
        <v>580</v>
      </c>
      <c r="K32" s="259">
        <f t="shared" si="0"/>
        <v>10</v>
      </c>
      <c r="L32" s="110" t="str">
        <f t="shared" si="1"/>
        <v>THPT Chu Văn An</v>
      </c>
      <c r="M32" s="3">
        <f>VLOOKUP(IF(I32="",H32,I32),Thongkeduthi!$A$4:$O$43,COUNTA(Thongkeduthi!$A$4:$O$4),FALSE)</f>
        <v>1</v>
      </c>
      <c r="N32" s="47" t="str">
        <f t="shared" si="2"/>
        <v>1.10</v>
      </c>
      <c r="O32" s="47"/>
    </row>
    <row r="33" spans="1:15" ht="16.5" hidden="1" thickBot="1">
      <c r="A33" s="10">
        <f>SUBTOTAL(3,$C$6:C33)</f>
        <v>0</v>
      </c>
      <c r="B33" s="110">
        <v>1230407955</v>
      </c>
      <c r="C33" s="110" t="s">
        <v>59</v>
      </c>
      <c r="D33" s="10">
        <v>3</v>
      </c>
      <c r="E33" s="10">
        <v>4</v>
      </c>
      <c r="F33" s="10">
        <v>2000</v>
      </c>
      <c r="G33" s="10" t="s">
        <v>111</v>
      </c>
      <c r="H33" s="10" t="s">
        <v>9</v>
      </c>
      <c r="I33" s="10"/>
      <c r="J33" s="110">
        <v>570</v>
      </c>
      <c r="K33" s="259">
        <f t="shared" si="0"/>
        <v>10</v>
      </c>
      <c r="L33" s="110" t="str">
        <f t="shared" si="1"/>
        <v>THPT Chu Văn An</v>
      </c>
      <c r="M33" s="3">
        <f>VLOOKUP(IF(I33="",H33,I33),Thongkeduthi!$A$4:$O$43,COUNTA(Thongkeduthi!$A$4:$O$4),FALSE)</f>
        <v>1</v>
      </c>
      <c r="N33" s="47" t="str">
        <f t="shared" si="2"/>
        <v>1.10</v>
      </c>
      <c r="O33" s="47"/>
    </row>
    <row r="34" spans="1:15" ht="16.5" hidden="1" thickBot="1">
      <c r="A34" s="10">
        <f>SUBTOTAL(3,$C$6:C34)</f>
        <v>0</v>
      </c>
      <c r="B34" s="110">
        <v>1225496706</v>
      </c>
      <c r="C34" s="110" t="s">
        <v>60</v>
      </c>
      <c r="D34" s="10">
        <v>7</v>
      </c>
      <c r="E34" s="10">
        <v>8</v>
      </c>
      <c r="F34" s="10">
        <v>2000</v>
      </c>
      <c r="G34" s="10" t="s">
        <v>111</v>
      </c>
      <c r="H34" s="10" t="s">
        <v>9</v>
      </c>
      <c r="I34" s="10"/>
      <c r="J34" s="110">
        <v>560</v>
      </c>
      <c r="K34" s="259">
        <f t="shared" si="0"/>
        <v>10</v>
      </c>
      <c r="L34" s="110" t="str">
        <f t="shared" si="1"/>
        <v>THPT Chu Văn An</v>
      </c>
      <c r="M34" s="3">
        <f>VLOOKUP(IF(I34="",H34,I34),Thongkeduthi!$A$4:$O$43,COUNTA(Thongkeduthi!$A$4:$O$4),FALSE)</f>
        <v>1</v>
      </c>
      <c r="N34" s="47" t="str">
        <f t="shared" si="2"/>
        <v>1.10</v>
      </c>
      <c r="O34" s="47"/>
    </row>
    <row r="35" spans="1:15" ht="16.5" hidden="1" thickBot="1">
      <c r="A35" s="10">
        <f>SUBTOTAL(3,$C$6:C35)</f>
        <v>0</v>
      </c>
      <c r="B35" s="110">
        <v>1229294151</v>
      </c>
      <c r="C35" s="110" t="s">
        <v>61</v>
      </c>
      <c r="D35" s="10">
        <v>15</v>
      </c>
      <c r="E35" s="10">
        <v>1</v>
      </c>
      <c r="F35" s="10">
        <v>2000</v>
      </c>
      <c r="G35" s="10" t="s">
        <v>111</v>
      </c>
      <c r="H35" s="10" t="s">
        <v>9</v>
      </c>
      <c r="I35" s="10"/>
      <c r="J35" s="110">
        <v>550</v>
      </c>
      <c r="K35" s="259">
        <f t="shared" si="0"/>
        <v>10</v>
      </c>
      <c r="L35" s="110" t="str">
        <f t="shared" si="1"/>
        <v>THPT Chu Văn An</v>
      </c>
      <c r="M35" s="3">
        <f>VLOOKUP(IF(I35="",H35,I35),Thongkeduthi!$A$4:$O$43,COUNTA(Thongkeduthi!$A$4:$O$4),FALSE)</f>
        <v>1</v>
      </c>
      <c r="N35" s="47" t="str">
        <f t="shared" si="2"/>
        <v>1.10</v>
      </c>
      <c r="O35" s="47"/>
    </row>
    <row r="36" spans="1:15" ht="16.5" hidden="1" thickBot="1">
      <c r="A36" s="10">
        <f>SUBTOTAL(3,$C$6:C36)</f>
        <v>0</v>
      </c>
      <c r="B36" s="110">
        <v>1210661200</v>
      </c>
      <c r="C36" s="110" t="s">
        <v>62</v>
      </c>
      <c r="D36" s="10">
        <v>19</v>
      </c>
      <c r="E36" s="10">
        <v>5</v>
      </c>
      <c r="F36" s="10">
        <v>2000</v>
      </c>
      <c r="G36" s="10" t="s">
        <v>111</v>
      </c>
      <c r="H36" s="10" t="s">
        <v>9</v>
      </c>
      <c r="I36" s="10"/>
      <c r="J36" s="110">
        <v>550</v>
      </c>
      <c r="K36" s="259">
        <f t="shared" si="0"/>
        <v>10</v>
      </c>
      <c r="L36" s="110" t="str">
        <f t="shared" si="1"/>
        <v>THPT Chu Văn An</v>
      </c>
      <c r="M36" s="3">
        <f>VLOOKUP(IF(I36="",H36,I36),Thongkeduthi!$A$4:$O$43,COUNTA(Thongkeduthi!$A$4:$O$4),FALSE)</f>
        <v>1</v>
      </c>
      <c r="N36" s="47" t="str">
        <f t="shared" si="2"/>
        <v>1.10</v>
      </c>
      <c r="O36" s="47"/>
    </row>
    <row r="37" spans="1:15" ht="16.5" hidden="1" thickBot="1">
      <c r="A37" s="10">
        <f>SUBTOTAL(3,$C$6:C37)</f>
        <v>0</v>
      </c>
      <c r="B37" s="110">
        <v>1223016865</v>
      </c>
      <c r="C37" s="110" t="s">
        <v>63</v>
      </c>
      <c r="D37" s="10">
        <v>12</v>
      </c>
      <c r="E37" s="10">
        <v>3</v>
      </c>
      <c r="F37" s="10">
        <v>2000</v>
      </c>
      <c r="G37" s="10" t="s">
        <v>111</v>
      </c>
      <c r="H37" s="10" t="s">
        <v>9</v>
      </c>
      <c r="I37" s="10"/>
      <c r="J37" s="110">
        <v>540</v>
      </c>
      <c r="K37" s="259">
        <f t="shared" si="0"/>
        <v>10</v>
      </c>
      <c r="L37" s="110" t="str">
        <f t="shared" si="1"/>
        <v>THPT Chu Văn An</v>
      </c>
      <c r="M37" s="3">
        <f>VLOOKUP(IF(I37="",H37,I37),Thongkeduthi!$A$4:$O$43,COUNTA(Thongkeduthi!$A$4:$O$4),FALSE)</f>
        <v>1</v>
      </c>
      <c r="N37" s="47" t="str">
        <f t="shared" si="2"/>
        <v>1.10</v>
      </c>
      <c r="O37" s="47"/>
    </row>
    <row r="38" spans="1:15" ht="16.5" hidden="1" thickBot="1">
      <c r="A38" s="10">
        <f>SUBTOTAL(3,$C$6:C38)</f>
        <v>0</v>
      </c>
      <c r="B38" s="111">
        <v>1232665087</v>
      </c>
      <c r="C38" s="111" t="s">
        <v>64</v>
      </c>
      <c r="D38" s="10">
        <v>10</v>
      </c>
      <c r="E38" s="10">
        <v>11</v>
      </c>
      <c r="F38" s="10">
        <v>2000</v>
      </c>
      <c r="G38" s="10" t="s">
        <v>111</v>
      </c>
      <c r="H38" s="10" t="s">
        <v>9</v>
      </c>
      <c r="I38" s="10"/>
      <c r="J38" s="111">
        <v>540</v>
      </c>
      <c r="K38" s="259">
        <f t="shared" si="0"/>
        <v>10</v>
      </c>
      <c r="L38" s="110" t="str">
        <f t="shared" si="1"/>
        <v>THPT Chu Văn An</v>
      </c>
      <c r="M38" s="3">
        <f>VLOOKUP(IF(I38="",H38,I38),Thongkeduthi!$A$4:$O$43,COUNTA(Thongkeduthi!$A$4:$O$4),FALSE)</f>
        <v>1</v>
      </c>
      <c r="N38" s="47" t="str">
        <f t="shared" si="2"/>
        <v>1.10</v>
      </c>
      <c r="O38" s="47"/>
    </row>
    <row r="39" spans="1:15" ht="16.5" hidden="1" thickBot="1">
      <c r="A39" s="10">
        <f>SUBTOTAL(3,$C$6:C39)</f>
        <v>0</v>
      </c>
      <c r="B39" s="110">
        <v>1232535398</v>
      </c>
      <c r="C39" s="110" t="s">
        <v>65</v>
      </c>
      <c r="D39" s="10">
        <v>22</v>
      </c>
      <c r="E39" s="10">
        <v>2</v>
      </c>
      <c r="F39" s="10">
        <v>2000</v>
      </c>
      <c r="G39" s="10" t="s">
        <v>111</v>
      </c>
      <c r="H39" s="10" t="s">
        <v>9</v>
      </c>
      <c r="I39" s="10"/>
      <c r="J39" s="110">
        <v>530</v>
      </c>
      <c r="K39" s="259">
        <f t="shared" si="0"/>
        <v>10</v>
      </c>
      <c r="L39" s="110" t="str">
        <f t="shared" si="1"/>
        <v>THPT Chu Văn An</v>
      </c>
      <c r="M39" s="3">
        <f>VLOOKUP(IF(I39="",H39,I39),Thongkeduthi!$A$4:$O$43,COUNTA(Thongkeduthi!$A$4:$O$4),FALSE)</f>
        <v>1</v>
      </c>
      <c r="N39" s="47" t="str">
        <f t="shared" si="2"/>
        <v>1.10</v>
      </c>
      <c r="O39" s="47"/>
    </row>
    <row r="40" spans="1:15" ht="16.5" hidden="1" thickBot="1">
      <c r="A40" s="10">
        <f>SUBTOTAL(3,$C$6:C40)</f>
        <v>0</v>
      </c>
      <c r="B40" s="110">
        <v>1221950422</v>
      </c>
      <c r="C40" s="110" t="s">
        <v>66</v>
      </c>
      <c r="D40" s="10">
        <v>1</v>
      </c>
      <c r="E40" s="10">
        <v>3</v>
      </c>
      <c r="F40" s="10">
        <v>2000</v>
      </c>
      <c r="G40" s="10" t="s">
        <v>111</v>
      </c>
      <c r="H40" s="10" t="s">
        <v>9</v>
      </c>
      <c r="I40" s="10"/>
      <c r="J40" s="110">
        <v>520</v>
      </c>
      <c r="K40" s="259">
        <f t="shared" si="0"/>
        <v>10</v>
      </c>
      <c r="L40" s="110" t="str">
        <f t="shared" si="1"/>
        <v>THPT Chu Văn An</v>
      </c>
      <c r="M40" s="3">
        <f>VLOOKUP(IF(I40="",H40,I40),Thongkeduthi!$A$4:$O$43,COUNTA(Thongkeduthi!$A$4:$O$4),FALSE)</f>
        <v>1</v>
      </c>
      <c r="N40" s="47" t="str">
        <f t="shared" si="2"/>
        <v>1.10</v>
      </c>
      <c r="O40" s="47"/>
    </row>
    <row r="41" spans="1:15" ht="16.5" hidden="1" thickBot="1">
      <c r="A41" s="10">
        <f>SUBTOTAL(3,$C$6:C41)</f>
        <v>0</v>
      </c>
      <c r="B41" s="110">
        <v>1210507302</v>
      </c>
      <c r="C41" s="110" t="s">
        <v>2499</v>
      </c>
      <c r="D41" s="10">
        <v>15</v>
      </c>
      <c r="E41" s="10">
        <v>6</v>
      </c>
      <c r="F41" s="10">
        <v>2000</v>
      </c>
      <c r="G41" s="10" t="s">
        <v>111</v>
      </c>
      <c r="H41" s="10" t="s">
        <v>9</v>
      </c>
      <c r="I41" s="10"/>
      <c r="J41" s="110">
        <v>520</v>
      </c>
      <c r="K41" s="259">
        <f t="shared" si="0"/>
        <v>10</v>
      </c>
      <c r="L41" s="110" t="str">
        <f t="shared" si="1"/>
        <v>THPT Chu Văn An</v>
      </c>
      <c r="M41" s="3">
        <f>VLOOKUP(IF(I41="",H41,I41),Thongkeduthi!$A$4:$O$43,COUNTA(Thongkeduthi!$A$4:$O$4),FALSE)</f>
        <v>1</v>
      </c>
      <c r="N41" s="47" t="str">
        <f t="shared" si="2"/>
        <v>1.10</v>
      </c>
      <c r="O41" s="47"/>
    </row>
    <row r="42" spans="1:15" ht="16.5" hidden="1" thickBot="1">
      <c r="A42" s="10">
        <f>SUBTOTAL(3,$C$6:C42)</f>
        <v>0</v>
      </c>
      <c r="B42" s="110">
        <v>1221631637</v>
      </c>
      <c r="C42" s="110" t="s">
        <v>67</v>
      </c>
      <c r="D42" s="10">
        <v>11</v>
      </c>
      <c r="E42" s="10">
        <v>4</v>
      </c>
      <c r="F42" s="10">
        <v>2000</v>
      </c>
      <c r="G42" s="10" t="s">
        <v>111</v>
      </c>
      <c r="H42" s="10" t="s">
        <v>9</v>
      </c>
      <c r="I42" s="10"/>
      <c r="J42" s="110">
        <v>500</v>
      </c>
      <c r="K42" s="259">
        <f t="shared" si="0"/>
        <v>10</v>
      </c>
      <c r="L42" s="110" t="str">
        <f t="shared" si="1"/>
        <v>THPT Chu Văn An</v>
      </c>
      <c r="M42" s="3">
        <f>VLOOKUP(IF(I42="",H42,I42),Thongkeduthi!$A$4:$O$43,COUNTA(Thongkeduthi!$A$4:$O$4),FALSE)</f>
        <v>1</v>
      </c>
      <c r="N42" s="47" t="str">
        <f t="shared" si="2"/>
        <v>1.10</v>
      </c>
      <c r="O42" s="47"/>
    </row>
    <row r="43" spans="1:15" ht="16.5" hidden="1" thickBot="1">
      <c r="A43" s="10">
        <f>SUBTOTAL(3,$C$6:C43)</f>
        <v>0</v>
      </c>
      <c r="B43" s="111">
        <v>1222367602</v>
      </c>
      <c r="C43" s="111" t="s">
        <v>68</v>
      </c>
      <c r="D43" s="10">
        <v>12</v>
      </c>
      <c r="E43" s="10">
        <v>12</v>
      </c>
      <c r="F43" s="10">
        <v>2000</v>
      </c>
      <c r="G43" s="10" t="s">
        <v>111</v>
      </c>
      <c r="H43" s="10" t="s">
        <v>9</v>
      </c>
      <c r="I43" s="10"/>
      <c r="J43" s="111">
        <v>500</v>
      </c>
      <c r="K43" s="259">
        <f t="shared" si="0"/>
        <v>10</v>
      </c>
      <c r="L43" s="110" t="str">
        <f t="shared" si="1"/>
        <v>THPT Chu Văn An</v>
      </c>
      <c r="M43" s="3">
        <f>VLOOKUP(IF(I43="",H43,I43),Thongkeduthi!$A$4:$O$43,COUNTA(Thongkeduthi!$A$4:$O$4),FALSE)</f>
        <v>1</v>
      </c>
      <c r="N43" s="47" t="str">
        <f t="shared" si="2"/>
        <v>1.10</v>
      </c>
      <c r="O43" s="47"/>
    </row>
    <row r="44" spans="1:15" ht="16.5" hidden="1" thickBot="1">
      <c r="A44" s="10">
        <f>SUBTOTAL(3,$C$6:C44)</f>
        <v>0</v>
      </c>
      <c r="B44" s="112">
        <v>1229114962</v>
      </c>
      <c r="C44" s="112" t="s">
        <v>11</v>
      </c>
      <c r="D44" s="10">
        <v>16</v>
      </c>
      <c r="E44" s="10">
        <v>11</v>
      </c>
      <c r="F44" s="10">
        <v>1999</v>
      </c>
      <c r="G44" s="10" t="s">
        <v>414</v>
      </c>
      <c r="H44" s="10" t="s">
        <v>9</v>
      </c>
      <c r="I44" s="10"/>
      <c r="J44" s="111">
        <v>1140</v>
      </c>
      <c r="K44" s="259">
        <f t="shared" si="0"/>
        <v>11</v>
      </c>
      <c r="L44" s="110" t="str">
        <f t="shared" si="1"/>
        <v>THPT Chu Văn An</v>
      </c>
      <c r="M44" s="3">
        <f>VLOOKUP(IF(I44="",H44,I44),Thongkeduthi!$A$4:$O$43,COUNTA(Thongkeduthi!$A$4:$O$4),FALSE)</f>
        <v>1</v>
      </c>
      <c r="N44" s="47" t="str">
        <f t="shared" si="2"/>
        <v>1.11</v>
      </c>
      <c r="O44" s="47"/>
    </row>
    <row r="45" spans="1:15" ht="16.5" hidden="1" thickBot="1">
      <c r="A45" s="10">
        <f>SUBTOTAL(3,$C$6:C45)</f>
        <v>0</v>
      </c>
      <c r="B45" s="112">
        <v>1225371346</v>
      </c>
      <c r="C45" s="112" t="s">
        <v>69</v>
      </c>
      <c r="D45" s="10">
        <v>4</v>
      </c>
      <c r="E45" s="10">
        <v>8</v>
      </c>
      <c r="F45" s="10">
        <v>1999</v>
      </c>
      <c r="G45" s="10" t="s">
        <v>414</v>
      </c>
      <c r="H45" s="10" t="s">
        <v>9</v>
      </c>
      <c r="I45" s="10"/>
      <c r="J45" s="111">
        <v>1030</v>
      </c>
      <c r="K45" s="259">
        <f t="shared" si="0"/>
        <v>11</v>
      </c>
      <c r="L45" s="110" t="str">
        <f t="shared" si="1"/>
        <v>THPT Chu Văn An</v>
      </c>
      <c r="M45" s="3">
        <f>VLOOKUP(IF(I45="",H45,I45),Thongkeduthi!$A$4:$O$43,COUNTA(Thongkeduthi!$A$4:$O$4),FALSE)</f>
        <v>1</v>
      </c>
      <c r="N45" s="47" t="str">
        <f t="shared" si="2"/>
        <v>1.11</v>
      </c>
      <c r="O45" s="47"/>
    </row>
    <row r="46" spans="1:15" ht="16.5" hidden="1" thickBot="1">
      <c r="A46" s="10">
        <f>SUBTOTAL(3,$C$6:C46)</f>
        <v>0</v>
      </c>
      <c r="B46" s="112">
        <v>87930044</v>
      </c>
      <c r="C46" s="112" t="s">
        <v>12</v>
      </c>
      <c r="D46" s="10">
        <v>30</v>
      </c>
      <c r="E46" s="10">
        <v>4</v>
      </c>
      <c r="F46" s="10">
        <v>1999</v>
      </c>
      <c r="G46" s="10" t="s">
        <v>414</v>
      </c>
      <c r="H46" s="10" t="s">
        <v>9</v>
      </c>
      <c r="I46" s="10"/>
      <c r="J46" s="111">
        <v>870</v>
      </c>
      <c r="K46" s="259">
        <f t="shared" si="0"/>
        <v>11</v>
      </c>
      <c r="L46" s="110" t="str">
        <f t="shared" si="1"/>
        <v>THPT Chu Văn An</v>
      </c>
      <c r="M46" s="3">
        <f>VLOOKUP(IF(I46="",H46,I46),Thongkeduthi!$A$4:$O$43,COUNTA(Thongkeduthi!$A$4:$O$4),FALSE)</f>
        <v>1</v>
      </c>
      <c r="N46" s="47" t="str">
        <f t="shared" si="2"/>
        <v>1.11</v>
      </c>
      <c r="O46" s="47"/>
    </row>
    <row r="47" spans="1:15" ht="16.5" hidden="1" thickBot="1">
      <c r="A47" s="10">
        <f>SUBTOTAL(3,$C$6:C47)</f>
        <v>0</v>
      </c>
      <c r="B47" s="112">
        <v>1224666745</v>
      </c>
      <c r="C47" s="112" t="s">
        <v>14</v>
      </c>
      <c r="D47" s="10">
        <v>9</v>
      </c>
      <c r="E47" s="10">
        <v>12</v>
      </c>
      <c r="F47" s="10">
        <v>1999</v>
      </c>
      <c r="G47" s="10" t="s">
        <v>414</v>
      </c>
      <c r="H47" s="10" t="s">
        <v>9</v>
      </c>
      <c r="I47" s="10"/>
      <c r="J47" s="111">
        <v>870</v>
      </c>
      <c r="K47" s="259">
        <f t="shared" si="0"/>
        <v>11</v>
      </c>
      <c r="L47" s="110" t="str">
        <f t="shared" si="1"/>
        <v>THPT Chu Văn An</v>
      </c>
      <c r="M47" s="3">
        <f>VLOOKUP(IF(I47="",H47,I47),Thongkeduthi!$A$4:$O$43,COUNTA(Thongkeduthi!$A$4:$O$4),FALSE)</f>
        <v>1</v>
      </c>
      <c r="N47" s="47" t="str">
        <f t="shared" si="2"/>
        <v>1.11</v>
      </c>
      <c r="O47" s="47"/>
    </row>
    <row r="48" spans="1:15" ht="16.5" hidden="1" thickBot="1">
      <c r="A48" s="10">
        <f>SUBTOTAL(3,$C$6:C48)</f>
        <v>0</v>
      </c>
      <c r="B48" s="112">
        <v>105946975</v>
      </c>
      <c r="C48" s="112" t="s">
        <v>13</v>
      </c>
      <c r="D48" s="10">
        <v>22</v>
      </c>
      <c r="E48" s="10">
        <v>1</v>
      </c>
      <c r="F48" s="10">
        <v>1999</v>
      </c>
      <c r="G48" s="10" t="s">
        <v>414</v>
      </c>
      <c r="H48" s="10" t="s">
        <v>9</v>
      </c>
      <c r="I48" s="10"/>
      <c r="J48" s="111">
        <v>850</v>
      </c>
      <c r="K48" s="259">
        <f t="shared" si="0"/>
        <v>11</v>
      </c>
      <c r="L48" s="110" t="str">
        <f t="shared" si="1"/>
        <v>THPT Chu Văn An</v>
      </c>
      <c r="M48" s="3">
        <f>VLOOKUP(IF(I48="",H48,I48),Thongkeduthi!$A$4:$O$43,COUNTA(Thongkeduthi!$A$4:$O$4),FALSE)</f>
        <v>1</v>
      </c>
      <c r="N48" s="47" t="str">
        <f t="shared" si="2"/>
        <v>1.11</v>
      </c>
      <c r="O48" s="47"/>
    </row>
    <row r="49" spans="1:15" ht="16.5" hidden="1" thickBot="1">
      <c r="A49" s="10">
        <f>SUBTOTAL(3,$C$6:C49)</f>
        <v>0</v>
      </c>
      <c r="B49" s="112">
        <v>1211714939</v>
      </c>
      <c r="C49" s="112" t="s">
        <v>2500</v>
      </c>
      <c r="D49" s="10">
        <v>11</v>
      </c>
      <c r="E49" s="10">
        <v>11</v>
      </c>
      <c r="F49" s="10">
        <v>1999</v>
      </c>
      <c r="G49" s="10" t="s">
        <v>414</v>
      </c>
      <c r="H49" s="10" t="s">
        <v>9</v>
      </c>
      <c r="I49" s="10"/>
      <c r="J49" s="111">
        <v>840</v>
      </c>
      <c r="K49" s="259">
        <f t="shared" si="0"/>
        <v>11</v>
      </c>
      <c r="L49" s="110" t="str">
        <f t="shared" si="1"/>
        <v>THPT Chu Văn An</v>
      </c>
      <c r="M49" s="3">
        <f>VLOOKUP(IF(I49="",H49,I49),Thongkeduthi!$A$4:$O$43,COUNTA(Thongkeduthi!$A$4:$O$4),FALSE)</f>
        <v>1</v>
      </c>
      <c r="N49" s="47" t="str">
        <f t="shared" si="2"/>
        <v>1.11</v>
      </c>
      <c r="O49" s="47"/>
    </row>
    <row r="50" spans="1:15" ht="16.5" hidden="1" thickBot="1">
      <c r="A50" s="10">
        <f>SUBTOTAL(3,$C$6:C50)</f>
        <v>0</v>
      </c>
      <c r="B50" s="112">
        <v>1211607015</v>
      </c>
      <c r="C50" s="112" t="s">
        <v>21</v>
      </c>
      <c r="D50" s="10">
        <v>31</v>
      </c>
      <c r="E50" s="10">
        <v>7</v>
      </c>
      <c r="F50" s="10">
        <v>1999</v>
      </c>
      <c r="G50" s="10" t="s">
        <v>414</v>
      </c>
      <c r="H50" s="10" t="s">
        <v>9</v>
      </c>
      <c r="I50" s="10"/>
      <c r="J50" s="111">
        <v>810</v>
      </c>
      <c r="K50" s="259">
        <f t="shared" si="0"/>
        <v>11</v>
      </c>
      <c r="L50" s="110" t="str">
        <f t="shared" si="1"/>
        <v>THPT Chu Văn An</v>
      </c>
      <c r="M50" s="3">
        <f>VLOOKUP(IF(I50="",H50,I50),Thongkeduthi!$A$4:$O$43,COUNTA(Thongkeduthi!$A$4:$O$4),FALSE)</f>
        <v>1</v>
      </c>
      <c r="N50" s="47" t="str">
        <f t="shared" si="2"/>
        <v>1.11</v>
      </c>
      <c r="O50" s="47"/>
    </row>
    <row r="51" spans="1:15" ht="16.5" hidden="1" thickBot="1">
      <c r="A51" s="10">
        <f>SUBTOTAL(3,$C$6:C51)</f>
        <v>0</v>
      </c>
      <c r="B51" s="112">
        <v>1222936253</v>
      </c>
      <c r="C51" s="112" t="s">
        <v>70</v>
      </c>
      <c r="D51" s="10">
        <v>18</v>
      </c>
      <c r="E51" s="10">
        <v>7</v>
      </c>
      <c r="F51" s="10">
        <v>1999</v>
      </c>
      <c r="G51" s="10" t="s">
        <v>414</v>
      </c>
      <c r="H51" s="10" t="s">
        <v>9</v>
      </c>
      <c r="I51" s="10"/>
      <c r="J51" s="111">
        <v>790</v>
      </c>
      <c r="K51" s="259">
        <f t="shared" si="0"/>
        <v>11</v>
      </c>
      <c r="L51" s="110" t="str">
        <f t="shared" si="1"/>
        <v>THPT Chu Văn An</v>
      </c>
      <c r="M51" s="3">
        <f>VLOOKUP(IF(I51="",H51,I51),Thongkeduthi!$A$4:$O$43,COUNTA(Thongkeduthi!$A$4:$O$4),FALSE)</f>
        <v>1</v>
      </c>
      <c r="N51" s="47" t="str">
        <f t="shared" si="2"/>
        <v>1.11</v>
      </c>
      <c r="O51" s="47"/>
    </row>
    <row r="52" spans="1:15" ht="16.5" hidden="1" thickBot="1">
      <c r="A52" s="10">
        <f>SUBTOTAL(3,$C$6:C52)</f>
        <v>0</v>
      </c>
      <c r="B52" s="112">
        <v>1211210131</v>
      </c>
      <c r="C52" s="112" t="s">
        <v>18</v>
      </c>
      <c r="D52" s="10">
        <v>20</v>
      </c>
      <c r="E52" s="10">
        <v>10</v>
      </c>
      <c r="F52" s="10">
        <v>1999</v>
      </c>
      <c r="G52" s="10" t="s">
        <v>414</v>
      </c>
      <c r="H52" s="10" t="s">
        <v>9</v>
      </c>
      <c r="I52" s="10"/>
      <c r="J52" s="111">
        <v>790</v>
      </c>
      <c r="K52" s="259">
        <f t="shared" si="0"/>
        <v>11</v>
      </c>
      <c r="L52" s="110" t="str">
        <f t="shared" si="1"/>
        <v>THPT Chu Văn An</v>
      </c>
      <c r="M52" s="3">
        <f>VLOOKUP(IF(I52="",H52,I52),Thongkeduthi!$A$4:$O$43,COUNTA(Thongkeduthi!$A$4:$O$4),FALSE)</f>
        <v>1</v>
      </c>
      <c r="N52" s="47" t="str">
        <f t="shared" si="2"/>
        <v>1.11</v>
      </c>
      <c r="O52" s="47"/>
    </row>
    <row r="53" spans="1:15" ht="16.5" hidden="1" thickBot="1">
      <c r="A53" s="10">
        <f>SUBTOTAL(3,$C$6:C53)</f>
        <v>0</v>
      </c>
      <c r="B53" s="112">
        <v>1221526752</v>
      </c>
      <c r="C53" s="112" t="s">
        <v>16</v>
      </c>
      <c r="D53" s="10">
        <v>8</v>
      </c>
      <c r="E53" s="10">
        <v>10</v>
      </c>
      <c r="F53" s="10">
        <v>1999</v>
      </c>
      <c r="G53" s="10" t="s">
        <v>414</v>
      </c>
      <c r="H53" s="10" t="s">
        <v>9</v>
      </c>
      <c r="I53" s="10"/>
      <c r="J53" s="111">
        <v>780</v>
      </c>
      <c r="K53" s="259">
        <f t="shared" si="0"/>
        <v>11</v>
      </c>
      <c r="L53" s="110" t="str">
        <f t="shared" si="1"/>
        <v>THPT Chu Văn An</v>
      </c>
      <c r="M53" s="3">
        <f>VLOOKUP(IF(I53="",H53,I53),Thongkeduthi!$A$4:$O$43,COUNTA(Thongkeduthi!$A$4:$O$4),FALSE)</f>
        <v>1</v>
      </c>
      <c r="N53" s="47" t="str">
        <f t="shared" si="2"/>
        <v>1.11</v>
      </c>
      <c r="O53" s="47"/>
    </row>
    <row r="54" spans="1:15" ht="16.5" hidden="1" thickBot="1">
      <c r="A54" s="10">
        <f>SUBTOTAL(3,$C$6:C54)</f>
        <v>0</v>
      </c>
      <c r="B54" s="112">
        <v>1227575780</v>
      </c>
      <c r="C54" s="112" t="s">
        <v>89</v>
      </c>
      <c r="D54" s="10">
        <v>28</v>
      </c>
      <c r="E54" s="10">
        <v>11</v>
      </c>
      <c r="F54" s="10">
        <v>1998</v>
      </c>
      <c r="G54" s="10" t="s">
        <v>414</v>
      </c>
      <c r="H54" s="10" t="s">
        <v>9</v>
      </c>
      <c r="I54" s="10"/>
      <c r="J54" s="111">
        <v>780</v>
      </c>
      <c r="K54" s="259">
        <f t="shared" si="0"/>
        <v>11</v>
      </c>
      <c r="L54" s="110" t="str">
        <f t="shared" si="1"/>
        <v>THPT Chu Văn An</v>
      </c>
      <c r="M54" s="3">
        <f>VLOOKUP(IF(I54="",H54,I54),Thongkeduthi!$A$4:$O$43,COUNTA(Thongkeduthi!$A$4:$O$4),FALSE)</f>
        <v>1</v>
      </c>
      <c r="N54" s="47" t="str">
        <f t="shared" si="2"/>
        <v>1.11</v>
      </c>
      <c r="O54" s="47"/>
    </row>
    <row r="55" spans="1:15" ht="16.5" hidden="1" thickBot="1">
      <c r="A55" s="10">
        <f>SUBTOTAL(3,$C$6:C55)</f>
        <v>0</v>
      </c>
      <c r="B55" s="112">
        <v>1221636307</v>
      </c>
      <c r="C55" s="112" t="s">
        <v>2501</v>
      </c>
      <c r="D55" s="10">
        <v>23</v>
      </c>
      <c r="E55" s="10">
        <v>9</v>
      </c>
      <c r="F55" s="10">
        <v>1999</v>
      </c>
      <c r="G55" s="10" t="s">
        <v>414</v>
      </c>
      <c r="H55" s="10" t="s">
        <v>9</v>
      </c>
      <c r="I55" s="10"/>
      <c r="J55" s="111">
        <v>770</v>
      </c>
      <c r="K55" s="259">
        <f t="shared" si="0"/>
        <v>11</v>
      </c>
      <c r="L55" s="110" t="str">
        <f t="shared" si="1"/>
        <v>THPT Chu Văn An</v>
      </c>
      <c r="M55" s="3">
        <f>VLOOKUP(IF(I55="",H55,I55),Thongkeduthi!$A$4:$O$43,COUNTA(Thongkeduthi!$A$4:$O$4),FALSE)</f>
        <v>1</v>
      </c>
      <c r="N55" s="47" t="str">
        <f t="shared" si="2"/>
        <v>1.11</v>
      </c>
      <c r="O55" s="47"/>
    </row>
    <row r="56" spans="1:15" ht="16.5" hidden="1" thickBot="1">
      <c r="A56" s="10">
        <f>SUBTOTAL(3,$C$6:C56)</f>
        <v>0</v>
      </c>
      <c r="B56" s="112">
        <v>1221729054</v>
      </c>
      <c r="C56" s="112" t="s">
        <v>26</v>
      </c>
      <c r="D56" s="10">
        <v>3</v>
      </c>
      <c r="E56" s="10">
        <v>10</v>
      </c>
      <c r="F56" s="10">
        <v>1999</v>
      </c>
      <c r="G56" s="10" t="s">
        <v>414</v>
      </c>
      <c r="H56" s="10" t="s">
        <v>9</v>
      </c>
      <c r="I56" s="10"/>
      <c r="J56" s="111">
        <v>750</v>
      </c>
      <c r="K56" s="259">
        <f t="shared" si="0"/>
        <v>11</v>
      </c>
      <c r="L56" s="110" t="str">
        <f t="shared" si="1"/>
        <v>THPT Chu Văn An</v>
      </c>
      <c r="M56" s="3">
        <f>VLOOKUP(IF(I56="",H56,I56),Thongkeduthi!$A$4:$O$43,COUNTA(Thongkeduthi!$A$4:$O$4),FALSE)</f>
        <v>1</v>
      </c>
      <c r="N56" s="47" t="str">
        <f t="shared" si="2"/>
        <v>1.11</v>
      </c>
      <c r="O56" s="47"/>
    </row>
    <row r="57" spans="1:15" ht="16.5" hidden="1" thickBot="1">
      <c r="A57" s="10">
        <f>SUBTOTAL(3,$C$6:C57)</f>
        <v>0</v>
      </c>
      <c r="B57" s="112">
        <v>1210067130</v>
      </c>
      <c r="C57" s="112" t="s">
        <v>23</v>
      </c>
      <c r="D57" s="10">
        <v>15</v>
      </c>
      <c r="E57" s="10">
        <v>5</v>
      </c>
      <c r="F57" s="10">
        <v>1999</v>
      </c>
      <c r="G57" s="10" t="s">
        <v>414</v>
      </c>
      <c r="H57" s="10" t="s">
        <v>9</v>
      </c>
      <c r="I57" s="10"/>
      <c r="J57" s="111">
        <v>730</v>
      </c>
      <c r="K57" s="259">
        <f t="shared" si="0"/>
        <v>11</v>
      </c>
      <c r="L57" s="110" t="str">
        <f t="shared" si="1"/>
        <v>THPT Chu Văn An</v>
      </c>
      <c r="M57" s="3">
        <f>VLOOKUP(IF(I57="",H57,I57),Thongkeduthi!$A$4:$O$43,COUNTA(Thongkeduthi!$A$4:$O$4),FALSE)</f>
        <v>1</v>
      </c>
      <c r="N57" s="47" t="str">
        <f t="shared" si="2"/>
        <v>1.11</v>
      </c>
      <c r="O57" s="47"/>
    </row>
    <row r="58" spans="1:15" ht="16.5" hidden="1" thickBot="1">
      <c r="A58" s="10">
        <f>SUBTOTAL(3,$C$6:C58)</f>
        <v>0</v>
      </c>
      <c r="B58" s="112">
        <v>1221760513</v>
      </c>
      <c r="C58" s="112" t="s">
        <v>15</v>
      </c>
      <c r="D58" s="10">
        <v>4</v>
      </c>
      <c r="E58" s="10">
        <v>9</v>
      </c>
      <c r="F58" s="10">
        <v>1999</v>
      </c>
      <c r="G58" s="10" t="s">
        <v>414</v>
      </c>
      <c r="H58" s="10" t="s">
        <v>9</v>
      </c>
      <c r="I58" s="10"/>
      <c r="J58" s="111">
        <v>720</v>
      </c>
      <c r="K58" s="259">
        <f t="shared" si="0"/>
        <v>11</v>
      </c>
      <c r="L58" s="110" t="str">
        <f t="shared" si="1"/>
        <v>THPT Chu Văn An</v>
      </c>
      <c r="M58" s="3">
        <f>VLOOKUP(IF(I58="",H58,I58),Thongkeduthi!$A$4:$O$43,COUNTA(Thongkeduthi!$A$4:$O$4),FALSE)</f>
        <v>1</v>
      </c>
      <c r="N58" s="47" t="str">
        <f t="shared" si="2"/>
        <v>1.11</v>
      </c>
      <c r="O58" s="47"/>
    </row>
    <row r="59" spans="1:15" ht="16.5" hidden="1" thickBot="1">
      <c r="A59" s="10">
        <f>SUBTOTAL(3,$C$6:C59)</f>
        <v>0</v>
      </c>
      <c r="B59" s="112">
        <v>1225915957</v>
      </c>
      <c r="C59" s="112" t="s">
        <v>1185</v>
      </c>
      <c r="D59" s="10">
        <v>4</v>
      </c>
      <c r="E59" s="10">
        <v>10</v>
      </c>
      <c r="F59" s="10">
        <v>1999</v>
      </c>
      <c r="G59" s="10" t="s">
        <v>414</v>
      </c>
      <c r="H59" s="10" t="s">
        <v>9</v>
      </c>
      <c r="I59" s="10"/>
      <c r="J59" s="111">
        <v>700</v>
      </c>
      <c r="K59" s="259">
        <f t="shared" si="0"/>
        <v>11</v>
      </c>
      <c r="L59" s="110" t="str">
        <f t="shared" si="1"/>
        <v>THPT Chu Văn An</v>
      </c>
      <c r="M59" s="3">
        <f>VLOOKUP(IF(I59="",H59,I59),Thongkeduthi!$A$4:$O$43,COUNTA(Thongkeduthi!$A$4:$O$4),FALSE)</f>
        <v>1</v>
      </c>
      <c r="N59" s="47" t="str">
        <f t="shared" si="2"/>
        <v>1.11</v>
      </c>
      <c r="O59" s="47"/>
    </row>
    <row r="60" spans="1:15" ht="16.5" hidden="1" thickBot="1">
      <c r="A60" s="10">
        <f>SUBTOTAL(3,$C$6:C60)</f>
        <v>0</v>
      </c>
      <c r="B60" s="112">
        <v>1218883060</v>
      </c>
      <c r="C60" s="112" t="s">
        <v>22</v>
      </c>
      <c r="D60" s="10">
        <v>21</v>
      </c>
      <c r="E60" s="10">
        <v>9</v>
      </c>
      <c r="F60" s="10">
        <v>1999</v>
      </c>
      <c r="G60" s="10" t="s">
        <v>414</v>
      </c>
      <c r="H60" s="10" t="s">
        <v>9</v>
      </c>
      <c r="I60" s="10"/>
      <c r="J60" s="111">
        <v>700</v>
      </c>
      <c r="K60" s="259">
        <f t="shared" si="0"/>
        <v>11</v>
      </c>
      <c r="L60" s="110" t="str">
        <f t="shared" si="1"/>
        <v>THPT Chu Văn An</v>
      </c>
      <c r="M60" s="3">
        <f>VLOOKUP(IF(I60="",H60,I60),Thongkeduthi!$A$4:$O$43,COUNTA(Thongkeduthi!$A$4:$O$4),FALSE)</f>
        <v>1</v>
      </c>
      <c r="N60" s="47" t="str">
        <f t="shared" si="2"/>
        <v>1.11</v>
      </c>
      <c r="O60" s="47"/>
    </row>
    <row r="61" spans="1:15" ht="16.5" hidden="1" thickBot="1">
      <c r="A61" s="10">
        <f>SUBTOTAL(3,$C$6:C61)</f>
        <v>0</v>
      </c>
      <c r="B61" s="112">
        <v>1222117745</v>
      </c>
      <c r="C61" s="112" t="s">
        <v>71</v>
      </c>
      <c r="D61" s="10">
        <v>1</v>
      </c>
      <c r="E61" s="10">
        <v>6</v>
      </c>
      <c r="F61" s="10">
        <v>1999</v>
      </c>
      <c r="G61" s="10" t="s">
        <v>414</v>
      </c>
      <c r="H61" s="10" t="s">
        <v>9</v>
      </c>
      <c r="I61" s="10"/>
      <c r="J61" s="111">
        <v>670</v>
      </c>
      <c r="K61" s="259">
        <f t="shared" si="0"/>
        <v>11</v>
      </c>
      <c r="L61" s="110" t="str">
        <f t="shared" si="1"/>
        <v>THPT Chu Văn An</v>
      </c>
      <c r="M61" s="3">
        <f>VLOOKUP(IF(I61="",H61,I61),Thongkeduthi!$A$4:$O$43,COUNTA(Thongkeduthi!$A$4:$O$4),FALSE)</f>
        <v>1</v>
      </c>
      <c r="N61" s="47" t="str">
        <f t="shared" si="2"/>
        <v>1.11</v>
      </c>
      <c r="O61" s="47"/>
    </row>
    <row r="62" spans="1:15" ht="16.5" hidden="1" thickBot="1">
      <c r="A62" s="10">
        <f>SUBTOTAL(3,$C$6:C62)</f>
        <v>0</v>
      </c>
      <c r="B62" s="112">
        <v>1224499546</v>
      </c>
      <c r="C62" s="112" t="s">
        <v>33</v>
      </c>
      <c r="D62" s="10">
        <v>22</v>
      </c>
      <c r="E62" s="10">
        <v>12</v>
      </c>
      <c r="F62" s="10">
        <v>1999</v>
      </c>
      <c r="G62" s="10" t="s">
        <v>414</v>
      </c>
      <c r="H62" s="10" t="s">
        <v>9</v>
      </c>
      <c r="I62" s="10"/>
      <c r="J62" s="111">
        <v>660</v>
      </c>
      <c r="K62" s="259">
        <f t="shared" si="0"/>
        <v>11</v>
      </c>
      <c r="L62" s="110" t="str">
        <f t="shared" si="1"/>
        <v>THPT Chu Văn An</v>
      </c>
      <c r="M62" s="3">
        <f>VLOOKUP(IF(I62="",H62,I62),Thongkeduthi!$A$4:$O$43,COUNTA(Thongkeduthi!$A$4:$O$4),FALSE)</f>
        <v>1</v>
      </c>
      <c r="N62" s="47" t="str">
        <f t="shared" si="2"/>
        <v>1.11</v>
      </c>
      <c r="O62" s="47"/>
    </row>
    <row r="63" spans="1:15" ht="16.5" hidden="1" thickBot="1">
      <c r="A63" s="10">
        <f>SUBTOTAL(3,$C$6:C63)</f>
        <v>0</v>
      </c>
      <c r="B63" s="112">
        <v>1222018840</v>
      </c>
      <c r="C63" s="112" t="s">
        <v>72</v>
      </c>
      <c r="D63" s="10">
        <v>5</v>
      </c>
      <c r="E63" s="10">
        <v>10</v>
      </c>
      <c r="F63" s="10">
        <v>1999</v>
      </c>
      <c r="G63" s="10" t="s">
        <v>414</v>
      </c>
      <c r="H63" s="10" t="s">
        <v>9</v>
      </c>
      <c r="I63" s="10"/>
      <c r="J63" s="111">
        <v>660</v>
      </c>
      <c r="K63" s="259">
        <f t="shared" si="0"/>
        <v>11</v>
      </c>
      <c r="L63" s="110" t="str">
        <f t="shared" si="1"/>
        <v>THPT Chu Văn An</v>
      </c>
      <c r="M63" s="3">
        <f>VLOOKUP(IF(I63="",H63,I63),Thongkeduthi!$A$4:$O$43,COUNTA(Thongkeduthi!$A$4:$O$4),FALSE)</f>
        <v>1</v>
      </c>
      <c r="N63" s="47" t="str">
        <f t="shared" si="2"/>
        <v>1.11</v>
      </c>
      <c r="O63" s="47"/>
    </row>
    <row r="64" spans="1:15" ht="16.5" hidden="1" thickBot="1">
      <c r="A64" s="10">
        <f>SUBTOTAL(3,$C$6:C64)</f>
        <v>0</v>
      </c>
      <c r="B64" s="112">
        <v>1222346613</v>
      </c>
      <c r="C64" s="112" t="s">
        <v>73</v>
      </c>
      <c r="D64" s="10">
        <v>18</v>
      </c>
      <c r="E64" s="10">
        <v>1</v>
      </c>
      <c r="F64" s="10">
        <v>1999</v>
      </c>
      <c r="G64" s="10" t="s">
        <v>414</v>
      </c>
      <c r="H64" s="10" t="s">
        <v>9</v>
      </c>
      <c r="I64" s="10"/>
      <c r="J64" s="111">
        <v>660</v>
      </c>
      <c r="K64" s="259">
        <f t="shared" si="0"/>
        <v>11</v>
      </c>
      <c r="L64" s="110" t="str">
        <f t="shared" si="1"/>
        <v>THPT Chu Văn An</v>
      </c>
      <c r="M64" s="3">
        <f>VLOOKUP(IF(I64="",H64,I64),Thongkeduthi!$A$4:$O$43,COUNTA(Thongkeduthi!$A$4:$O$4),FALSE)</f>
        <v>1</v>
      </c>
      <c r="N64" s="47" t="str">
        <f t="shared" si="2"/>
        <v>1.11</v>
      </c>
      <c r="O64" s="47"/>
    </row>
    <row r="65" spans="1:15" ht="16.5" hidden="1" thickBot="1">
      <c r="A65" s="10">
        <f>SUBTOTAL(3,$C$6:C65)</f>
        <v>0</v>
      </c>
      <c r="B65" s="112">
        <v>1225437332</v>
      </c>
      <c r="C65" s="112" t="s">
        <v>74</v>
      </c>
      <c r="D65" s="10">
        <v>25</v>
      </c>
      <c r="E65" s="10">
        <v>4</v>
      </c>
      <c r="F65" s="10">
        <v>1999</v>
      </c>
      <c r="G65" s="10" t="s">
        <v>414</v>
      </c>
      <c r="H65" s="10" t="s">
        <v>9</v>
      </c>
      <c r="I65" s="10"/>
      <c r="J65" s="111">
        <v>640</v>
      </c>
      <c r="K65" s="259">
        <f t="shared" si="0"/>
        <v>11</v>
      </c>
      <c r="L65" s="110" t="str">
        <f t="shared" si="1"/>
        <v>THPT Chu Văn An</v>
      </c>
      <c r="M65" s="3">
        <f>VLOOKUP(IF(I65="",H65,I65),Thongkeduthi!$A$4:$O$43,COUNTA(Thongkeduthi!$A$4:$O$4),FALSE)</f>
        <v>1</v>
      </c>
      <c r="N65" s="47" t="str">
        <f t="shared" si="2"/>
        <v>1.11</v>
      </c>
      <c r="O65" s="47"/>
    </row>
    <row r="66" spans="1:15" ht="16.5" hidden="1" thickBot="1">
      <c r="A66" s="10">
        <f>SUBTOTAL(3,$C$6:C66)</f>
        <v>0</v>
      </c>
      <c r="B66" s="112">
        <v>1210129793</v>
      </c>
      <c r="C66" s="112" t="s">
        <v>28</v>
      </c>
      <c r="D66" s="10">
        <v>14</v>
      </c>
      <c r="E66" s="10">
        <v>12</v>
      </c>
      <c r="F66" s="10">
        <v>1999</v>
      </c>
      <c r="G66" s="10" t="s">
        <v>414</v>
      </c>
      <c r="H66" s="10" t="s">
        <v>9</v>
      </c>
      <c r="I66" s="10"/>
      <c r="J66" s="111">
        <v>640</v>
      </c>
      <c r="K66" s="259">
        <f t="shared" si="0"/>
        <v>11</v>
      </c>
      <c r="L66" s="110" t="str">
        <f t="shared" si="1"/>
        <v>THPT Chu Văn An</v>
      </c>
      <c r="M66" s="3">
        <f>VLOOKUP(IF(I66="",H66,I66),Thongkeduthi!$A$4:$O$43,COUNTA(Thongkeduthi!$A$4:$O$4),FALSE)</f>
        <v>1</v>
      </c>
      <c r="N66" s="47" t="str">
        <f t="shared" si="2"/>
        <v>1.11</v>
      </c>
      <c r="O66" s="47"/>
    </row>
    <row r="67" spans="1:15" ht="16.5" hidden="1" thickBot="1">
      <c r="A67" s="10">
        <f>SUBTOTAL(3,$C$6:C67)</f>
        <v>0</v>
      </c>
      <c r="B67" s="112">
        <v>1221604790</v>
      </c>
      <c r="C67" s="112" t="s">
        <v>24</v>
      </c>
      <c r="D67" s="10">
        <v>13</v>
      </c>
      <c r="E67" s="10">
        <v>12</v>
      </c>
      <c r="F67" s="10">
        <v>1999</v>
      </c>
      <c r="G67" s="10" t="s">
        <v>414</v>
      </c>
      <c r="H67" s="10" t="s">
        <v>9</v>
      </c>
      <c r="I67" s="10"/>
      <c r="J67" s="111">
        <v>620</v>
      </c>
      <c r="K67" s="259">
        <f t="shared" si="0"/>
        <v>11</v>
      </c>
      <c r="L67" s="110" t="str">
        <f t="shared" si="1"/>
        <v>THPT Chu Văn An</v>
      </c>
      <c r="M67" s="3">
        <f>VLOOKUP(IF(I67="",H67,I67),Thongkeduthi!$A$4:$O$43,COUNTA(Thongkeduthi!$A$4:$O$4),FALSE)</f>
        <v>1</v>
      </c>
      <c r="N67" s="47" t="str">
        <f t="shared" si="2"/>
        <v>1.11</v>
      </c>
      <c r="O67" s="47"/>
    </row>
    <row r="68" spans="1:15" ht="16.5" hidden="1" thickBot="1">
      <c r="A68" s="10">
        <f>SUBTOTAL(3,$C$6:C68)</f>
        <v>0</v>
      </c>
      <c r="B68" s="112">
        <v>1210082482</v>
      </c>
      <c r="C68" s="112" t="s">
        <v>27</v>
      </c>
      <c r="D68" s="10">
        <v>15</v>
      </c>
      <c r="E68" s="10">
        <v>11</v>
      </c>
      <c r="F68" s="10">
        <v>1999</v>
      </c>
      <c r="G68" s="10" t="s">
        <v>414</v>
      </c>
      <c r="H68" s="10" t="s">
        <v>9</v>
      </c>
      <c r="I68" s="10"/>
      <c r="J68" s="111">
        <v>610</v>
      </c>
      <c r="K68" s="259">
        <f t="shared" si="0"/>
        <v>11</v>
      </c>
      <c r="L68" s="110" t="str">
        <f t="shared" si="1"/>
        <v>THPT Chu Văn An</v>
      </c>
      <c r="M68" s="3">
        <f>VLOOKUP(IF(I68="",H68,I68),Thongkeduthi!$A$4:$O$43,COUNTA(Thongkeduthi!$A$4:$O$4),FALSE)</f>
        <v>1</v>
      </c>
      <c r="N68" s="47" t="str">
        <f t="shared" si="2"/>
        <v>1.11</v>
      </c>
      <c r="O68" s="47"/>
    </row>
    <row r="69" spans="1:15" ht="16.5" hidden="1" thickBot="1">
      <c r="A69" s="10">
        <f>SUBTOTAL(3,$C$6:C69)</f>
        <v>0</v>
      </c>
      <c r="B69" s="112">
        <v>1210077347</v>
      </c>
      <c r="C69" s="112" t="s">
        <v>25</v>
      </c>
      <c r="D69" s="10">
        <v>25</v>
      </c>
      <c r="E69" s="10">
        <v>3</v>
      </c>
      <c r="F69" s="10">
        <v>1999</v>
      </c>
      <c r="G69" s="10" t="s">
        <v>414</v>
      </c>
      <c r="H69" s="10" t="s">
        <v>9</v>
      </c>
      <c r="I69" s="10"/>
      <c r="J69" s="111">
        <v>610</v>
      </c>
      <c r="K69" s="259">
        <f t="shared" si="0"/>
        <v>11</v>
      </c>
      <c r="L69" s="110" t="str">
        <f t="shared" si="1"/>
        <v>THPT Chu Văn An</v>
      </c>
      <c r="M69" s="3">
        <f>VLOOKUP(IF(I69="",H69,I69),Thongkeduthi!$A$4:$O$43,COUNTA(Thongkeduthi!$A$4:$O$4),FALSE)</f>
        <v>1</v>
      </c>
      <c r="N69" s="47" t="str">
        <f t="shared" si="2"/>
        <v>1.11</v>
      </c>
      <c r="O69" s="47"/>
    </row>
    <row r="70" spans="1:15" ht="16.5" hidden="1" thickBot="1">
      <c r="A70" s="10">
        <f>SUBTOTAL(3,$C$6:C70)</f>
        <v>0</v>
      </c>
      <c r="B70" s="112">
        <v>1222681351</v>
      </c>
      <c r="C70" s="112" t="s">
        <v>2502</v>
      </c>
      <c r="D70" s="10">
        <v>19</v>
      </c>
      <c r="E70" s="10">
        <v>10</v>
      </c>
      <c r="F70" s="10">
        <v>1999</v>
      </c>
      <c r="G70" s="10" t="s">
        <v>414</v>
      </c>
      <c r="H70" s="10" t="s">
        <v>9</v>
      </c>
      <c r="I70" s="10"/>
      <c r="J70" s="111">
        <v>590</v>
      </c>
      <c r="K70" s="259">
        <f t="shared" si="0"/>
        <v>11</v>
      </c>
      <c r="L70" s="110" t="str">
        <f t="shared" si="1"/>
        <v>THPT Chu Văn An</v>
      </c>
      <c r="M70" s="3">
        <f>VLOOKUP(IF(I70="",H70,I70),Thongkeduthi!$A$4:$O$43,COUNTA(Thongkeduthi!$A$4:$O$4),FALSE)</f>
        <v>1</v>
      </c>
      <c r="N70" s="47" t="str">
        <f t="shared" si="2"/>
        <v>1.11</v>
      </c>
      <c r="O70" s="47"/>
    </row>
    <row r="71" spans="1:15" ht="16.5" hidden="1" thickBot="1">
      <c r="A71" s="10">
        <f>SUBTOTAL(3,$C$6:C71)</f>
        <v>0</v>
      </c>
      <c r="B71" s="112">
        <v>1222617726</v>
      </c>
      <c r="C71" s="112" t="s">
        <v>17</v>
      </c>
      <c r="D71" s="10">
        <v>9</v>
      </c>
      <c r="E71" s="10">
        <v>5</v>
      </c>
      <c r="F71" s="10">
        <v>1999</v>
      </c>
      <c r="G71" s="10" t="s">
        <v>414</v>
      </c>
      <c r="H71" s="10" t="s">
        <v>9</v>
      </c>
      <c r="I71" s="10"/>
      <c r="J71" s="111">
        <v>580</v>
      </c>
      <c r="K71" s="259">
        <f t="shared" ref="K71:K134" si="3">IF(I71="",VALUE(LEFT(G71,2)),VALUE(LEFT(G71,1)))</f>
        <v>11</v>
      </c>
      <c r="L71" s="110" t="str">
        <f t="shared" ref="L71:L134" si="4">H71</f>
        <v>THPT Chu Văn An</v>
      </c>
      <c r="M71" s="3">
        <f>VLOOKUP(IF(I71="",H71,I71),Thongkeduthi!$A$4:$O$43,COUNTA(Thongkeduthi!$A$4:$O$4),FALSE)</f>
        <v>1</v>
      </c>
      <c r="N71" s="47" t="str">
        <f t="shared" ref="N71:N134" si="5">M71&amp;"."&amp;K71</f>
        <v>1.11</v>
      </c>
      <c r="O71" s="47"/>
    </row>
    <row r="72" spans="1:15" ht="16.5" hidden="1" thickBot="1">
      <c r="A72" s="10">
        <f>SUBTOTAL(3,$C$6:C72)</f>
        <v>0</v>
      </c>
      <c r="B72" s="112">
        <v>1222154610</v>
      </c>
      <c r="C72" s="112" t="s">
        <v>75</v>
      </c>
      <c r="D72" s="10">
        <v>3</v>
      </c>
      <c r="E72" s="10">
        <v>9</v>
      </c>
      <c r="F72" s="10">
        <v>1999</v>
      </c>
      <c r="G72" s="10" t="s">
        <v>414</v>
      </c>
      <c r="H72" s="10" t="s">
        <v>9</v>
      </c>
      <c r="I72" s="10"/>
      <c r="J72" s="111">
        <v>580</v>
      </c>
      <c r="K72" s="259">
        <f t="shared" si="3"/>
        <v>11</v>
      </c>
      <c r="L72" s="110" t="str">
        <f t="shared" si="4"/>
        <v>THPT Chu Văn An</v>
      </c>
      <c r="M72" s="3">
        <f>VLOOKUP(IF(I72="",H72,I72),Thongkeduthi!$A$4:$O$43,COUNTA(Thongkeduthi!$A$4:$O$4),FALSE)</f>
        <v>1</v>
      </c>
      <c r="N72" s="47" t="str">
        <f t="shared" si="5"/>
        <v>1.11</v>
      </c>
      <c r="O72" s="47"/>
    </row>
    <row r="73" spans="1:15" ht="16.5" hidden="1" thickBot="1">
      <c r="A73" s="10">
        <f>SUBTOTAL(3,$C$6:C73)</f>
        <v>0</v>
      </c>
      <c r="B73" s="112">
        <v>1225444331</v>
      </c>
      <c r="C73" s="112" t="s">
        <v>76</v>
      </c>
      <c r="D73" s="10">
        <v>7</v>
      </c>
      <c r="E73" s="10">
        <v>9</v>
      </c>
      <c r="F73" s="10">
        <v>1999</v>
      </c>
      <c r="G73" s="10" t="s">
        <v>414</v>
      </c>
      <c r="H73" s="10" t="s">
        <v>9</v>
      </c>
      <c r="I73" s="10"/>
      <c r="J73" s="111">
        <v>570</v>
      </c>
      <c r="K73" s="259">
        <f t="shared" si="3"/>
        <v>11</v>
      </c>
      <c r="L73" s="110" t="str">
        <f t="shared" si="4"/>
        <v>THPT Chu Văn An</v>
      </c>
      <c r="M73" s="3">
        <f>VLOOKUP(IF(I73="",H73,I73),Thongkeduthi!$A$4:$O$43,COUNTA(Thongkeduthi!$A$4:$O$4),FALSE)</f>
        <v>1</v>
      </c>
      <c r="N73" s="47" t="str">
        <f t="shared" si="5"/>
        <v>1.11</v>
      </c>
      <c r="O73" s="47"/>
    </row>
    <row r="74" spans="1:15" ht="16.5" hidden="1" thickBot="1">
      <c r="A74" s="10">
        <f>SUBTOTAL(3,$C$6:C74)</f>
        <v>0</v>
      </c>
      <c r="B74" s="112">
        <v>1222900777</v>
      </c>
      <c r="C74" s="112" t="s">
        <v>20</v>
      </c>
      <c r="D74" s="10">
        <v>10</v>
      </c>
      <c r="E74" s="10">
        <v>5</v>
      </c>
      <c r="F74" s="10">
        <v>1999</v>
      </c>
      <c r="G74" s="10" t="s">
        <v>414</v>
      </c>
      <c r="H74" s="10" t="s">
        <v>9</v>
      </c>
      <c r="I74" s="10"/>
      <c r="J74" s="111">
        <v>560</v>
      </c>
      <c r="K74" s="259">
        <f t="shared" si="3"/>
        <v>11</v>
      </c>
      <c r="L74" s="110" t="str">
        <f t="shared" si="4"/>
        <v>THPT Chu Văn An</v>
      </c>
      <c r="M74" s="3">
        <f>VLOOKUP(IF(I74="",H74,I74),Thongkeduthi!$A$4:$O$43,COUNTA(Thongkeduthi!$A$4:$O$4),FALSE)</f>
        <v>1</v>
      </c>
      <c r="N74" s="47" t="str">
        <f t="shared" si="5"/>
        <v>1.11</v>
      </c>
      <c r="O74" s="47"/>
    </row>
    <row r="75" spans="1:15" ht="16.5" hidden="1" thickBot="1">
      <c r="A75" s="10">
        <f>SUBTOTAL(3,$C$6:C75)</f>
        <v>0</v>
      </c>
      <c r="B75" s="112">
        <v>1209890766</v>
      </c>
      <c r="C75" s="112" t="s">
        <v>2503</v>
      </c>
      <c r="D75" s="10">
        <v>24</v>
      </c>
      <c r="E75" s="10">
        <v>8</v>
      </c>
      <c r="F75" s="10">
        <v>1999</v>
      </c>
      <c r="G75" s="10" t="s">
        <v>414</v>
      </c>
      <c r="H75" s="10" t="s">
        <v>9</v>
      </c>
      <c r="I75" s="10"/>
      <c r="J75" s="111">
        <v>560</v>
      </c>
      <c r="K75" s="259">
        <f t="shared" si="3"/>
        <v>11</v>
      </c>
      <c r="L75" s="110" t="str">
        <f t="shared" si="4"/>
        <v>THPT Chu Văn An</v>
      </c>
      <c r="M75" s="3">
        <f>VLOOKUP(IF(I75="",H75,I75),Thongkeduthi!$A$4:$O$43,COUNTA(Thongkeduthi!$A$4:$O$4),FALSE)</f>
        <v>1</v>
      </c>
      <c r="N75" s="47" t="str">
        <f t="shared" si="5"/>
        <v>1.11</v>
      </c>
      <c r="O75" s="47"/>
    </row>
    <row r="76" spans="1:15" ht="16.5" hidden="1" thickBot="1">
      <c r="A76" s="10">
        <f>SUBTOTAL(3,$C$6:C76)</f>
        <v>0</v>
      </c>
      <c r="B76" s="112">
        <v>1222949056</v>
      </c>
      <c r="C76" s="112" t="s">
        <v>77</v>
      </c>
      <c r="D76" s="10">
        <v>19</v>
      </c>
      <c r="E76" s="10">
        <v>2</v>
      </c>
      <c r="F76" s="10">
        <v>1999</v>
      </c>
      <c r="G76" s="10" t="s">
        <v>414</v>
      </c>
      <c r="H76" s="10" t="s">
        <v>9</v>
      </c>
      <c r="I76" s="10"/>
      <c r="J76" s="111">
        <v>560</v>
      </c>
      <c r="K76" s="259">
        <f t="shared" si="3"/>
        <v>11</v>
      </c>
      <c r="L76" s="110" t="str">
        <f t="shared" si="4"/>
        <v>THPT Chu Văn An</v>
      </c>
      <c r="M76" s="3">
        <f>VLOOKUP(IF(I76="",H76,I76),Thongkeduthi!$A$4:$O$43,COUNTA(Thongkeduthi!$A$4:$O$4),FALSE)</f>
        <v>1</v>
      </c>
      <c r="N76" s="47" t="str">
        <f t="shared" si="5"/>
        <v>1.11</v>
      </c>
      <c r="O76" s="47"/>
    </row>
    <row r="77" spans="1:15" ht="16.5" hidden="1" thickBot="1">
      <c r="A77" s="10">
        <f>SUBTOTAL(3,$C$6:C77)</f>
        <v>0</v>
      </c>
      <c r="B77" s="112">
        <v>1227742646</v>
      </c>
      <c r="C77" s="112" t="s">
        <v>78</v>
      </c>
      <c r="D77" s="10">
        <v>6</v>
      </c>
      <c r="E77" s="10">
        <v>10</v>
      </c>
      <c r="F77" s="10">
        <v>1999</v>
      </c>
      <c r="G77" s="10" t="s">
        <v>414</v>
      </c>
      <c r="H77" s="10" t="s">
        <v>9</v>
      </c>
      <c r="I77" s="10"/>
      <c r="J77" s="111">
        <v>550</v>
      </c>
      <c r="K77" s="259">
        <f t="shared" si="3"/>
        <v>11</v>
      </c>
      <c r="L77" s="110" t="str">
        <f t="shared" si="4"/>
        <v>THPT Chu Văn An</v>
      </c>
      <c r="M77" s="3">
        <f>VLOOKUP(IF(I77="",H77,I77),Thongkeduthi!$A$4:$O$43,COUNTA(Thongkeduthi!$A$4:$O$4),FALSE)</f>
        <v>1</v>
      </c>
      <c r="N77" s="47" t="str">
        <f t="shared" si="5"/>
        <v>1.11</v>
      </c>
      <c r="O77" s="47"/>
    </row>
    <row r="78" spans="1:15" ht="16.5" hidden="1" thickBot="1">
      <c r="A78" s="10">
        <f>SUBTOTAL(3,$C$6:C78)</f>
        <v>0</v>
      </c>
      <c r="B78" s="112">
        <v>1222791450</v>
      </c>
      <c r="C78" s="112" t="s">
        <v>79</v>
      </c>
      <c r="D78" s="10">
        <v>16</v>
      </c>
      <c r="E78" s="10">
        <v>6</v>
      </c>
      <c r="F78" s="10">
        <v>1999</v>
      </c>
      <c r="G78" s="10" t="s">
        <v>414</v>
      </c>
      <c r="H78" s="10" t="s">
        <v>9</v>
      </c>
      <c r="I78" s="10"/>
      <c r="J78" s="111">
        <v>550</v>
      </c>
      <c r="K78" s="259">
        <f t="shared" si="3"/>
        <v>11</v>
      </c>
      <c r="L78" s="110" t="str">
        <f t="shared" si="4"/>
        <v>THPT Chu Văn An</v>
      </c>
      <c r="M78" s="3">
        <f>VLOOKUP(IF(I78="",H78,I78),Thongkeduthi!$A$4:$O$43,COUNTA(Thongkeduthi!$A$4:$O$4),FALSE)</f>
        <v>1</v>
      </c>
      <c r="N78" s="47" t="str">
        <f t="shared" si="5"/>
        <v>1.11</v>
      </c>
      <c r="O78" s="47"/>
    </row>
    <row r="79" spans="1:15" ht="16.5" hidden="1" thickBot="1">
      <c r="A79" s="10">
        <f>SUBTOTAL(3,$C$6:C79)</f>
        <v>0</v>
      </c>
      <c r="B79" s="112">
        <v>1223013830</v>
      </c>
      <c r="C79" s="112" t="s">
        <v>80</v>
      </c>
      <c r="D79" s="10">
        <v>9</v>
      </c>
      <c r="E79" s="10">
        <v>12</v>
      </c>
      <c r="F79" s="10">
        <v>1999</v>
      </c>
      <c r="G79" s="10" t="s">
        <v>414</v>
      </c>
      <c r="H79" s="10" t="s">
        <v>9</v>
      </c>
      <c r="I79" s="10"/>
      <c r="J79" s="111">
        <v>540</v>
      </c>
      <c r="K79" s="259">
        <f t="shared" si="3"/>
        <v>11</v>
      </c>
      <c r="L79" s="110" t="str">
        <f t="shared" si="4"/>
        <v>THPT Chu Văn An</v>
      </c>
      <c r="M79" s="3">
        <f>VLOOKUP(IF(I79="",H79,I79),Thongkeduthi!$A$4:$O$43,COUNTA(Thongkeduthi!$A$4:$O$4),FALSE)</f>
        <v>1</v>
      </c>
      <c r="N79" s="47" t="str">
        <f t="shared" si="5"/>
        <v>1.11</v>
      </c>
      <c r="O79" s="47"/>
    </row>
    <row r="80" spans="1:15" ht="16.5" hidden="1" thickBot="1">
      <c r="A80" s="10">
        <f>SUBTOTAL(3,$C$6:C80)</f>
        <v>0</v>
      </c>
      <c r="B80" s="112">
        <v>1224942210</v>
      </c>
      <c r="C80" s="112" t="s">
        <v>19</v>
      </c>
      <c r="D80" s="10">
        <v>21</v>
      </c>
      <c r="E80" s="10">
        <v>2</v>
      </c>
      <c r="F80" s="10">
        <v>1999</v>
      </c>
      <c r="G80" s="10" t="s">
        <v>414</v>
      </c>
      <c r="H80" s="10" t="s">
        <v>9</v>
      </c>
      <c r="I80" s="10"/>
      <c r="J80" s="111">
        <v>530</v>
      </c>
      <c r="K80" s="259">
        <f t="shared" si="3"/>
        <v>11</v>
      </c>
      <c r="L80" s="110" t="str">
        <f t="shared" si="4"/>
        <v>THPT Chu Văn An</v>
      </c>
      <c r="M80" s="3">
        <f>VLOOKUP(IF(I80="",H80,I80),Thongkeduthi!$A$4:$O$43,COUNTA(Thongkeduthi!$A$4:$O$4),FALSE)</f>
        <v>1</v>
      </c>
      <c r="N80" s="47" t="str">
        <f t="shared" si="5"/>
        <v>1.11</v>
      </c>
      <c r="O80" s="47"/>
    </row>
    <row r="81" spans="1:15" ht="16.5" hidden="1" thickBot="1">
      <c r="A81" s="10">
        <f>SUBTOTAL(3,$C$6:C81)</f>
        <v>0</v>
      </c>
      <c r="B81" s="112">
        <v>1221517295</v>
      </c>
      <c r="C81" s="112" t="s">
        <v>81</v>
      </c>
      <c r="D81" s="10">
        <v>14</v>
      </c>
      <c r="E81" s="10">
        <v>11</v>
      </c>
      <c r="F81" s="10">
        <v>1999</v>
      </c>
      <c r="G81" s="10" t="s">
        <v>414</v>
      </c>
      <c r="H81" s="10" t="s">
        <v>9</v>
      </c>
      <c r="I81" s="10"/>
      <c r="J81" s="111">
        <v>530</v>
      </c>
      <c r="K81" s="259">
        <f t="shared" si="3"/>
        <v>11</v>
      </c>
      <c r="L81" s="110" t="str">
        <f t="shared" si="4"/>
        <v>THPT Chu Văn An</v>
      </c>
      <c r="M81" s="3">
        <f>VLOOKUP(IF(I81="",H81,I81),Thongkeduthi!$A$4:$O$43,COUNTA(Thongkeduthi!$A$4:$O$4),FALSE)</f>
        <v>1</v>
      </c>
      <c r="N81" s="47" t="str">
        <f t="shared" si="5"/>
        <v>1.11</v>
      </c>
      <c r="O81" s="47"/>
    </row>
    <row r="82" spans="1:15" ht="16.5" hidden="1" thickBot="1">
      <c r="A82" s="10">
        <f>SUBTOTAL(3,$C$6:C82)</f>
        <v>0</v>
      </c>
      <c r="B82" s="112">
        <v>1222231450</v>
      </c>
      <c r="C82" s="112" t="s">
        <v>82</v>
      </c>
      <c r="D82" s="10">
        <v>20</v>
      </c>
      <c r="E82" s="10">
        <v>5</v>
      </c>
      <c r="F82" s="10">
        <v>1999</v>
      </c>
      <c r="G82" s="10" t="s">
        <v>414</v>
      </c>
      <c r="H82" s="10" t="s">
        <v>9</v>
      </c>
      <c r="I82" s="10"/>
      <c r="J82" s="111">
        <v>510</v>
      </c>
      <c r="K82" s="259">
        <f t="shared" si="3"/>
        <v>11</v>
      </c>
      <c r="L82" s="110" t="str">
        <f t="shared" si="4"/>
        <v>THPT Chu Văn An</v>
      </c>
      <c r="M82" s="3">
        <f>VLOOKUP(IF(I82="",H82,I82),Thongkeduthi!$A$4:$O$43,COUNTA(Thongkeduthi!$A$4:$O$4),FALSE)</f>
        <v>1</v>
      </c>
      <c r="N82" s="47" t="str">
        <f t="shared" si="5"/>
        <v>1.11</v>
      </c>
      <c r="O82" s="47"/>
    </row>
    <row r="83" spans="1:15" ht="16.5" hidden="1" thickBot="1">
      <c r="A83" s="10">
        <f>SUBTOTAL(3,$C$6:C83)</f>
        <v>0</v>
      </c>
      <c r="B83" s="111">
        <v>1222462184</v>
      </c>
      <c r="C83" s="112" t="s">
        <v>29</v>
      </c>
      <c r="D83" s="10">
        <v>3</v>
      </c>
      <c r="E83" s="10">
        <v>9</v>
      </c>
      <c r="F83" s="10">
        <v>1998</v>
      </c>
      <c r="G83" s="10" t="s">
        <v>96</v>
      </c>
      <c r="H83" s="10" t="s">
        <v>9</v>
      </c>
      <c r="I83" s="10"/>
      <c r="J83" s="111">
        <v>800</v>
      </c>
      <c r="K83" s="259">
        <f t="shared" si="3"/>
        <v>12</v>
      </c>
      <c r="L83" s="110" t="str">
        <f t="shared" si="4"/>
        <v>THPT Chu Văn An</v>
      </c>
      <c r="M83" s="3">
        <f>VLOOKUP(IF(I83="",H83,I83),Thongkeduthi!$A$4:$O$43,COUNTA(Thongkeduthi!$A$4:$O$4),FALSE)</f>
        <v>1</v>
      </c>
      <c r="N83" s="47" t="str">
        <f t="shared" si="5"/>
        <v>1.12</v>
      </c>
      <c r="O83" s="47"/>
    </row>
    <row r="84" spans="1:15" ht="16.5" hidden="1" thickBot="1">
      <c r="A84" s="10">
        <f>SUBTOTAL(3,$C$6:C84)</f>
        <v>0</v>
      </c>
      <c r="B84" s="111">
        <v>1222513520</v>
      </c>
      <c r="C84" s="112" t="s">
        <v>83</v>
      </c>
      <c r="D84" s="10">
        <v>2</v>
      </c>
      <c r="E84" s="10">
        <v>5</v>
      </c>
      <c r="F84" s="10">
        <v>1998</v>
      </c>
      <c r="G84" s="10" t="s">
        <v>96</v>
      </c>
      <c r="H84" s="10" t="s">
        <v>9</v>
      </c>
      <c r="I84" s="10"/>
      <c r="J84" s="111">
        <v>690</v>
      </c>
      <c r="K84" s="259">
        <f t="shared" si="3"/>
        <v>12</v>
      </c>
      <c r="L84" s="110" t="str">
        <f t="shared" si="4"/>
        <v>THPT Chu Văn An</v>
      </c>
      <c r="M84" s="3">
        <f>VLOOKUP(IF(I84="",H84,I84),Thongkeduthi!$A$4:$O$43,COUNTA(Thongkeduthi!$A$4:$O$4),FALSE)</f>
        <v>1</v>
      </c>
      <c r="N84" s="47" t="str">
        <f t="shared" si="5"/>
        <v>1.12</v>
      </c>
      <c r="O84" s="47"/>
    </row>
    <row r="85" spans="1:15" ht="16.5" hidden="1" thickBot="1">
      <c r="A85" s="10">
        <f>SUBTOTAL(3,$C$6:C85)</f>
        <v>0</v>
      </c>
      <c r="B85" s="111">
        <v>84607435</v>
      </c>
      <c r="C85" s="112" t="s">
        <v>31</v>
      </c>
      <c r="D85" s="10">
        <v>22</v>
      </c>
      <c r="E85" s="10">
        <v>2</v>
      </c>
      <c r="F85" s="10">
        <v>1998</v>
      </c>
      <c r="G85" s="10" t="s">
        <v>96</v>
      </c>
      <c r="H85" s="10" t="s">
        <v>9</v>
      </c>
      <c r="I85" s="10"/>
      <c r="J85" s="111">
        <v>590</v>
      </c>
      <c r="K85" s="259">
        <f t="shared" si="3"/>
        <v>12</v>
      </c>
      <c r="L85" s="110" t="str">
        <f t="shared" si="4"/>
        <v>THPT Chu Văn An</v>
      </c>
      <c r="M85" s="3">
        <f>VLOOKUP(IF(I85="",H85,I85),Thongkeduthi!$A$4:$O$43,COUNTA(Thongkeduthi!$A$4:$O$4),FALSE)</f>
        <v>1</v>
      </c>
      <c r="N85" s="47" t="str">
        <f t="shared" si="5"/>
        <v>1.12</v>
      </c>
      <c r="O85" s="47"/>
    </row>
    <row r="86" spans="1:15" ht="16.5" hidden="1" thickBot="1">
      <c r="A86" s="10">
        <f>SUBTOTAL(3,$C$6:C86)</f>
        <v>0</v>
      </c>
      <c r="B86" s="111">
        <v>1229617471</v>
      </c>
      <c r="C86" s="112" t="s">
        <v>84</v>
      </c>
      <c r="D86" s="10">
        <v>15</v>
      </c>
      <c r="E86" s="10">
        <v>10</v>
      </c>
      <c r="F86" s="10">
        <v>1998</v>
      </c>
      <c r="G86" s="10" t="s">
        <v>96</v>
      </c>
      <c r="H86" s="10" t="s">
        <v>9</v>
      </c>
      <c r="I86" s="10"/>
      <c r="J86" s="111">
        <v>580</v>
      </c>
      <c r="K86" s="259">
        <f t="shared" si="3"/>
        <v>12</v>
      </c>
      <c r="L86" s="110" t="str">
        <f t="shared" si="4"/>
        <v>THPT Chu Văn An</v>
      </c>
      <c r="M86" s="3">
        <f>VLOOKUP(IF(I86="",H86,I86),Thongkeduthi!$A$4:$O$43,COUNTA(Thongkeduthi!$A$4:$O$4),FALSE)</f>
        <v>1</v>
      </c>
      <c r="N86" s="47" t="str">
        <f t="shared" si="5"/>
        <v>1.12</v>
      </c>
      <c r="O86" s="47"/>
    </row>
    <row r="87" spans="1:15" ht="16.5" hidden="1" thickBot="1">
      <c r="A87" s="10">
        <f>SUBTOTAL(3,$C$6:C87)</f>
        <v>0</v>
      </c>
      <c r="B87" s="111">
        <v>1221751603</v>
      </c>
      <c r="C87" s="112" t="s">
        <v>30</v>
      </c>
      <c r="D87" s="10">
        <v>28</v>
      </c>
      <c r="E87" s="10">
        <v>7</v>
      </c>
      <c r="F87" s="10">
        <v>1998</v>
      </c>
      <c r="G87" s="10" t="s">
        <v>96</v>
      </c>
      <c r="H87" s="10" t="s">
        <v>9</v>
      </c>
      <c r="I87" s="10"/>
      <c r="J87" s="111">
        <v>570</v>
      </c>
      <c r="K87" s="259">
        <f t="shared" si="3"/>
        <v>12</v>
      </c>
      <c r="L87" s="110" t="str">
        <f t="shared" si="4"/>
        <v>THPT Chu Văn An</v>
      </c>
      <c r="M87" s="3">
        <f>VLOOKUP(IF(I87="",H87,I87),Thongkeduthi!$A$4:$O$43,COUNTA(Thongkeduthi!$A$4:$O$4),FALSE)</f>
        <v>1</v>
      </c>
      <c r="N87" s="47" t="str">
        <f t="shared" si="5"/>
        <v>1.12</v>
      </c>
      <c r="O87" s="47"/>
    </row>
    <row r="88" spans="1:15" ht="16.5" hidden="1" thickBot="1">
      <c r="A88" s="10">
        <f>SUBTOTAL(3,$C$6:C88)</f>
        <v>0</v>
      </c>
      <c r="B88" s="111">
        <v>1225086349</v>
      </c>
      <c r="C88" s="112" t="s">
        <v>85</v>
      </c>
      <c r="D88" s="10">
        <v>21</v>
      </c>
      <c r="E88" s="10">
        <v>10</v>
      </c>
      <c r="F88" s="10">
        <v>1998</v>
      </c>
      <c r="G88" s="10" t="s">
        <v>96</v>
      </c>
      <c r="H88" s="10" t="s">
        <v>9</v>
      </c>
      <c r="I88" s="10"/>
      <c r="J88" s="111">
        <v>540</v>
      </c>
      <c r="K88" s="259">
        <f t="shared" si="3"/>
        <v>12</v>
      </c>
      <c r="L88" s="110" t="str">
        <f t="shared" si="4"/>
        <v>THPT Chu Văn An</v>
      </c>
      <c r="M88" s="3">
        <f>VLOOKUP(IF(I88="",H88,I88),Thongkeduthi!$A$4:$O$43,COUNTA(Thongkeduthi!$A$4:$O$4),FALSE)</f>
        <v>1</v>
      </c>
      <c r="N88" s="47" t="str">
        <f t="shared" si="5"/>
        <v>1.12</v>
      </c>
      <c r="O88" s="47"/>
    </row>
    <row r="89" spans="1:15" ht="16.5" hidden="1" thickBot="1">
      <c r="A89" s="10">
        <f>SUBTOTAL(3,$C$6:C89)</f>
        <v>0</v>
      </c>
      <c r="B89" s="111">
        <v>1221799964</v>
      </c>
      <c r="C89" s="112" t="s">
        <v>86</v>
      </c>
      <c r="D89" s="10">
        <v>1</v>
      </c>
      <c r="E89" s="10">
        <v>4</v>
      </c>
      <c r="F89" s="10">
        <v>1998</v>
      </c>
      <c r="G89" s="10" t="s">
        <v>96</v>
      </c>
      <c r="H89" s="10" t="s">
        <v>9</v>
      </c>
      <c r="I89" s="10"/>
      <c r="J89" s="111">
        <v>540</v>
      </c>
      <c r="K89" s="259">
        <f t="shared" si="3"/>
        <v>12</v>
      </c>
      <c r="L89" s="110" t="str">
        <f t="shared" si="4"/>
        <v>THPT Chu Văn An</v>
      </c>
      <c r="M89" s="3">
        <f>VLOOKUP(IF(I89="",H89,I89),Thongkeduthi!$A$4:$O$43,COUNTA(Thongkeduthi!$A$4:$O$4),FALSE)</f>
        <v>1</v>
      </c>
      <c r="N89" s="47" t="str">
        <f t="shared" si="5"/>
        <v>1.12</v>
      </c>
      <c r="O89" s="47"/>
    </row>
    <row r="90" spans="1:15" ht="16.5" hidden="1" thickBot="1">
      <c r="A90" s="10">
        <f>SUBTOTAL(3,$C$6:C90)</f>
        <v>0</v>
      </c>
      <c r="B90" s="111">
        <v>1226966012</v>
      </c>
      <c r="C90" s="112" t="s">
        <v>32</v>
      </c>
      <c r="D90" s="10">
        <v>15</v>
      </c>
      <c r="E90" s="10">
        <v>5</v>
      </c>
      <c r="F90" s="10">
        <v>1998</v>
      </c>
      <c r="G90" s="10" t="s">
        <v>96</v>
      </c>
      <c r="H90" s="10" t="s">
        <v>9</v>
      </c>
      <c r="I90" s="10"/>
      <c r="J90" s="111">
        <v>520</v>
      </c>
      <c r="K90" s="259">
        <f t="shared" si="3"/>
        <v>12</v>
      </c>
      <c r="L90" s="110" t="str">
        <f t="shared" si="4"/>
        <v>THPT Chu Văn An</v>
      </c>
      <c r="M90" s="3">
        <f>VLOOKUP(IF(I90="",H90,I90),Thongkeduthi!$A$4:$O$43,COUNTA(Thongkeduthi!$A$4:$O$4),FALSE)</f>
        <v>1</v>
      </c>
      <c r="N90" s="47" t="str">
        <f t="shared" si="5"/>
        <v>1.12</v>
      </c>
      <c r="O90" s="47"/>
    </row>
    <row r="91" spans="1:15" ht="16.5" hidden="1" thickBot="1">
      <c r="A91" s="10">
        <f>SUBTOTAL(3,$C$6:C91)</f>
        <v>0</v>
      </c>
      <c r="B91" s="111">
        <v>1222665316</v>
      </c>
      <c r="C91" s="112" t="s">
        <v>2504</v>
      </c>
      <c r="D91" s="10">
        <v>13</v>
      </c>
      <c r="E91" s="10">
        <v>1</v>
      </c>
      <c r="F91" s="10">
        <v>1998</v>
      </c>
      <c r="G91" s="10" t="s">
        <v>96</v>
      </c>
      <c r="H91" s="10" t="s">
        <v>9</v>
      </c>
      <c r="I91" s="10"/>
      <c r="J91" s="111">
        <v>500</v>
      </c>
      <c r="K91" s="259">
        <f t="shared" si="3"/>
        <v>12</v>
      </c>
      <c r="L91" s="110" t="str">
        <f t="shared" si="4"/>
        <v>THPT Chu Văn An</v>
      </c>
      <c r="M91" s="3">
        <f>VLOOKUP(IF(I91="",H91,I91),Thongkeduthi!$A$4:$O$43,COUNTA(Thongkeduthi!$A$4:$O$4),FALSE)</f>
        <v>1</v>
      </c>
      <c r="N91" s="47" t="str">
        <f t="shared" si="5"/>
        <v>1.12</v>
      </c>
      <c r="O91" s="47"/>
    </row>
    <row r="92" spans="1:15" ht="16.5" hidden="1" thickBot="1">
      <c r="A92" s="10">
        <f>SUBTOTAL(3,$C$6:C92)</f>
        <v>0</v>
      </c>
      <c r="B92" s="27">
        <v>1222361922</v>
      </c>
      <c r="C92" s="27" t="s">
        <v>92</v>
      </c>
      <c r="D92" s="77" t="s">
        <v>93</v>
      </c>
      <c r="E92" s="209">
        <v>1</v>
      </c>
      <c r="F92" s="10">
        <v>2000</v>
      </c>
      <c r="G92" s="33" t="s">
        <v>94</v>
      </c>
      <c r="H92" s="10" t="s">
        <v>90</v>
      </c>
      <c r="I92" s="10"/>
      <c r="J92" s="27">
        <v>1350</v>
      </c>
      <c r="K92" s="259">
        <f t="shared" si="3"/>
        <v>10</v>
      </c>
      <c r="L92" s="110" t="str">
        <f t="shared" si="4"/>
        <v>THPT Đăk Mil</v>
      </c>
      <c r="M92" s="3">
        <f>VLOOKUP(IF(I92="",H92,I92),Thongkeduthi!$A$4:$O$43,COUNTA(Thongkeduthi!$A$4:$O$4),FALSE)</f>
        <v>13</v>
      </c>
      <c r="N92" s="47" t="str">
        <f t="shared" si="5"/>
        <v>13.10</v>
      </c>
      <c r="O92" s="47"/>
    </row>
    <row r="93" spans="1:15" ht="16.5" hidden="1" thickBot="1">
      <c r="A93" s="10">
        <f>SUBTOTAL(3,$C$6:C93)</f>
        <v>0</v>
      </c>
      <c r="B93" s="33">
        <v>1230796740</v>
      </c>
      <c r="C93" s="7" t="s">
        <v>95</v>
      </c>
      <c r="D93" s="77" t="s">
        <v>96</v>
      </c>
      <c r="E93" s="27">
        <v>9</v>
      </c>
      <c r="F93" s="10">
        <v>2000</v>
      </c>
      <c r="G93" s="27" t="s">
        <v>94</v>
      </c>
      <c r="H93" s="10" t="s">
        <v>90</v>
      </c>
      <c r="I93" s="10"/>
      <c r="J93" s="27">
        <v>1340</v>
      </c>
      <c r="K93" s="259">
        <f t="shared" si="3"/>
        <v>10</v>
      </c>
      <c r="L93" s="110" t="str">
        <f t="shared" si="4"/>
        <v>THPT Đăk Mil</v>
      </c>
      <c r="M93" s="3">
        <f>VLOOKUP(IF(I93="",H93,I93),Thongkeduthi!$A$4:$O$43,COUNTA(Thongkeduthi!$A$4:$O$4),FALSE)</f>
        <v>13</v>
      </c>
      <c r="N93" s="47" t="str">
        <f t="shared" si="5"/>
        <v>13.10</v>
      </c>
      <c r="O93" s="47"/>
    </row>
    <row r="94" spans="1:15" ht="16.5" hidden="1" thickBot="1">
      <c r="A94" s="10">
        <f>SUBTOTAL(3,$C$6:C94)</f>
        <v>0</v>
      </c>
      <c r="B94" s="33">
        <v>1222444358</v>
      </c>
      <c r="C94" s="7" t="s">
        <v>97</v>
      </c>
      <c r="D94" s="77" t="s">
        <v>96</v>
      </c>
      <c r="E94" s="27">
        <v>2</v>
      </c>
      <c r="F94" s="10">
        <v>2000</v>
      </c>
      <c r="G94" s="33" t="s">
        <v>94</v>
      </c>
      <c r="H94" s="10" t="s">
        <v>90</v>
      </c>
      <c r="I94" s="10"/>
      <c r="J94" s="27">
        <v>1130</v>
      </c>
      <c r="K94" s="259">
        <f t="shared" si="3"/>
        <v>10</v>
      </c>
      <c r="L94" s="110" t="str">
        <f t="shared" si="4"/>
        <v>THPT Đăk Mil</v>
      </c>
      <c r="M94" s="3">
        <f>VLOOKUP(IF(I94="",H94,I94),Thongkeduthi!$A$4:$O$43,COUNTA(Thongkeduthi!$A$4:$O$4),FALSE)</f>
        <v>13</v>
      </c>
      <c r="N94" s="47" t="str">
        <f t="shared" si="5"/>
        <v>13.10</v>
      </c>
      <c r="O94" s="47"/>
    </row>
    <row r="95" spans="1:15" ht="16.5" hidden="1" thickBot="1">
      <c r="A95" s="10">
        <f>SUBTOTAL(3,$C$6:C95)</f>
        <v>0</v>
      </c>
      <c r="B95" s="33">
        <v>1222373558</v>
      </c>
      <c r="C95" s="7" t="s">
        <v>98</v>
      </c>
      <c r="D95" s="77" t="s">
        <v>99</v>
      </c>
      <c r="E95" s="27">
        <v>10</v>
      </c>
      <c r="F95" s="10">
        <v>2000</v>
      </c>
      <c r="G95" s="27" t="s">
        <v>94</v>
      </c>
      <c r="H95" s="10" t="s">
        <v>90</v>
      </c>
      <c r="I95" s="10"/>
      <c r="J95" s="27">
        <v>1060</v>
      </c>
      <c r="K95" s="259">
        <f t="shared" si="3"/>
        <v>10</v>
      </c>
      <c r="L95" s="110" t="str">
        <f t="shared" si="4"/>
        <v>THPT Đăk Mil</v>
      </c>
      <c r="M95" s="3">
        <f>VLOOKUP(IF(I95="",H95,I95),Thongkeduthi!$A$4:$O$43,COUNTA(Thongkeduthi!$A$4:$O$4),FALSE)</f>
        <v>13</v>
      </c>
      <c r="N95" s="47" t="str">
        <f t="shared" si="5"/>
        <v>13.10</v>
      </c>
      <c r="O95" s="47"/>
    </row>
    <row r="96" spans="1:15" ht="16.5" hidden="1" thickBot="1">
      <c r="A96" s="10">
        <f>SUBTOTAL(3,$C$6:C96)</f>
        <v>0</v>
      </c>
      <c r="B96" s="33">
        <v>1222119217</v>
      </c>
      <c r="C96" s="7" t="s">
        <v>100</v>
      </c>
      <c r="D96" s="77" t="s">
        <v>101</v>
      </c>
      <c r="E96" s="27">
        <v>5</v>
      </c>
      <c r="F96" s="10">
        <v>2000</v>
      </c>
      <c r="G96" s="33" t="s">
        <v>94</v>
      </c>
      <c r="H96" s="10" t="s">
        <v>90</v>
      </c>
      <c r="I96" s="10"/>
      <c r="J96" s="27">
        <v>1010</v>
      </c>
      <c r="K96" s="259">
        <f t="shared" si="3"/>
        <v>10</v>
      </c>
      <c r="L96" s="110" t="str">
        <f t="shared" si="4"/>
        <v>THPT Đăk Mil</v>
      </c>
      <c r="M96" s="3">
        <f>VLOOKUP(IF(I96="",H96,I96),Thongkeduthi!$A$4:$O$43,COUNTA(Thongkeduthi!$A$4:$O$4),FALSE)</f>
        <v>13</v>
      </c>
      <c r="N96" s="47" t="str">
        <f t="shared" si="5"/>
        <v>13.10</v>
      </c>
      <c r="O96" s="47"/>
    </row>
    <row r="97" spans="1:15" ht="16.5" hidden="1" thickBot="1">
      <c r="A97" s="10">
        <f>SUBTOTAL(3,$C$6:C97)</f>
        <v>0</v>
      </c>
      <c r="B97" s="33">
        <v>1222378633</v>
      </c>
      <c r="C97" s="7" t="s">
        <v>102</v>
      </c>
      <c r="D97" s="77" t="s">
        <v>103</v>
      </c>
      <c r="E97" s="27">
        <v>8</v>
      </c>
      <c r="F97" s="10">
        <v>2000</v>
      </c>
      <c r="G97" s="27" t="s">
        <v>94</v>
      </c>
      <c r="H97" s="10" t="s">
        <v>90</v>
      </c>
      <c r="I97" s="10"/>
      <c r="J97" s="27">
        <v>1030</v>
      </c>
      <c r="K97" s="259">
        <f t="shared" si="3"/>
        <v>10</v>
      </c>
      <c r="L97" s="110" t="str">
        <f t="shared" si="4"/>
        <v>THPT Đăk Mil</v>
      </c>
      <c r="M97" s="3">
        <f>VLOOKUP(IF(I97="",H97,I97),Thongkeduthi!$A$4:$O$43,COUNTA(Thongkeduthi!$A$4:$O$4),FALSE)</f>
        <v>13</v>
      </c>
      <c r="N97" s="47" t="str">
        <f t="shared" si="5"/>
        <v>13.10</v>
      </c>
      <c r="O97" s="47"/>
    </row>
    <row r="98" spans="1:15" ht="16.5" hidden="1" thickBot="1">
      <c r="A98" s="10">
        <f>SUBTOTAL(3,$C$6:C98)</f>
        <v>0</v>
      </c>
      <c r="B98" s="33">
        <v>1222863267</v>
      </c>
      <c r="C98" s="7" t="s">
        <v>104</v>
      </c>
      <c r="D98" s="77" t="s">
        <v>105</v>
      </c>
      <c r="E98" s="27">
        <v>5</v>
      </c>
      <c r="F98" s="10">
        <v>2000</v>
      </c>
      <c r="G98" s="33" t="s">
        <v>106</v>
      </c>
      <c r="H98" s="10" t="s">
        <v>90</v>
      </c>
      <c r="I98" s="10"/>
      <c r="J98" s="27">
        <v>1030</v>
      </c>
      <c r="K98" s="259">
        <f t="shared" si="3"/>
        <v>10</v>
      </c>
      <c r="L98" s="110" t="str">
        <f t="shared" si="4"/>
        <v>THPT Đăk Mil</v>
      </c>
      <c r="M98" s="3">
        <f>VLOOKUP(IF(I98="",H98,I98),Thongkeduthi!$A$4:$O$43,COUNTA(Thongkeduthi!$A$4:$O$4),FALSE)</f>
        <v>13</v>
      </c>
      <c r="N98" s="47" t="str">
        <f t="shared" si="5"/>
        <v>13.10</v>
      </c>
      <c r="O98" s="47"/>
    </row>
    <row r="99" spans="1:15" ht="16.5" hidden="1" thickBot="1">
      <c r="A99" s="10">
        <f>SUBTOTAL(3,$C$6:C99)</f>
        <v>0</v>
      </c>
      <c r="B99" s="33">
        <v>1222120665</v>
      </c>
      <c r="C99" s="7" t="s">
        <v>107</v>
      </c>
      <c r="D99" s="77" t="s">
        <v>108</v>
      </c>
      <c r="E99" s="27">
        <v>7</v>
      </c>
      <c r="F99" s="10">
        <v>2000</v>
      </c>
      <c r="G99" s="33" t="s">
        <v>106</v>
      </c>
      <c r="H99" s="10" t="s">
        <v>90</v>
      </c>
      <c r="I99" s="10"/>
      <c r="J99" s="27">
        <v>1120</v>
      </c>
      <c r="K99" s="259">
        <f t="shared" si="3"/>
        <v>10</v>
      </c>
      <c r="L99" s="110" t="str">
        <f t="shared" si="4"/>
        <v>THPT Đăk Mil</v>
      </c>
      <c r="M99" s="3">
        <f>VLOOKUP(IF(I99="",H99,I99),Thongkeduthi!$A$4:$O$43,COUNTA(Thongkeduthi!$A$4:$O$4),FALSE)</f>
        <v>13</v>
      </c>
      <c r="N99" s="47" t="str">
        <f t="shared" si="5"/>
        <v>13.10</v>
      </c>
      <c r="O99" s="47"/>
    </row>
    <row r="100" spans="1:15" ht="16.5" hidden="1" thickBot="1">
      <c r="A100" s="10">
        <f>SUBTOTAL(3,$C$6:C100)</f>
        <v>0</v>
      </c>
      <c r="B100" s="33">
        <v>1232734071</v>
      </c>
      <c r="C100" s="7" t="s">
        <v>109</v>
      </c>
      <c r="D100" s="77" t="s">
        <v>99</v>
      </c>
      <c r="E100" s="27">
        <v>10</v>
      </c>
      <c r="F100" s="10">
        <v>2000</v>
      </c>
      <c r="G100" s="33" t="s">
        <v>94</v>
      </c>
      <c r="H100" s="10" t="s">
        <v>90</v>
      </c>
      <c r="I100" s="10"/>
      <c r="J100" s="27">
        <v>920</v>
      </c>
      <c r="K100" s="259">
        <f t="shared" si="3"/>
        <v>10</v>
      </c>
      <c r="L100" s="110" t="str">
        <f t="shared" si="4"/>
        <v>THPT Đăk Mil</v>
      </c>
      <c r="M100" s="3">
        <f>VLOOKUP(IF(I100="",H100,I100),Thongkeduthi!$A$4:$O$43,COUNTA(Thongkeduthi!$A$4:$O$4),FALSE)</f>
        <v>13</v>
      </c>
      <c r="N100" s="47" t="str">
        <f t="shared" si="5"/>
        <v>13.10</v>
      </c>
      <c r="O100" s="47"/>
    </row>
    <row r="101" spans="1:15" ht="16.5" hidden="1" thickBot="1">
      <c r="A101" s="10">
        <f>SUBTOTAL(3,$C$6:C101)</f>
        <v>0</v>
      </c>
      <c r="B101" s="33">
        <v>1222520554</v>
      </c>
      <c r="C101" s="7" t="s">
        <v>110</v>
      </c>
      <c r="D101" s="77" t="s">
        <v>111</v>
      </c>
      <c r="E101" s="27">
        <v>2</v>
      </c>
      <c r="F101" s="10">
        <v>2000</v>
      </c>
      <c r="G101" s="33" t="s">
        <v>94</v>
      </c>
      <c r="H101" s="10" t="s">
        <v>90</v>
      </c>
      <c r="I101" s="10"/>
      <c r="J101" s="27">
        <v>890</v>
      </c>
      <c r="K101" s="259">
        <f t="shared" si="3"/>
        <v>10</v>
      </c>
      <c r="L101" s="110" t="str">
        <f t="shared" si="4"/>
        <v>THPT Đăk Mil</v>
      </c>
      <c r="M101" s="3">
        <f>VLOOKUP(IF(I101="",H101,I101),Thongkeduthi!$A$4:$O$43,COUNTA(Thongkeduthi!$A$4:$O$4),FALSE)</f>
        <v>13</v>
      </c>
      <c r="N101" s="47" t="str">
        <f t="shared" si="5"/>
        <v>13.10</v>
      </c>
      <c r="O101" s="47"/>
    </row>
    <row r="102" spans="1:15" ht="16.5" hidden="1" thickBot="1">
      <c r="A102" s="10">
        <f>SUBTOTAL(3,$C$6:C102)</f>
        <v>0</v>
      </c>
      <c r="B102" s="33">
        <v>1222273276</v>
      </c>
      <c r="C102" s="7" t="s">
        <v>112</v>
      </c>
      <c r="D102" s="77" t="s">
        <v>101</v>
      </c>
      <c r="E102" s="27">
        <v>1</v>
      </c>
      <c r="F102" s="10">
        <v>2000</v>
      </c>
      <c r="G102" s="33" t="s">
        <v>94</v>
      </c>
      <c r="H102" s="10" t="s">
        <v>90</v>
      </c>
      <c r="I102" s="10"/>
      <c r="J102" s="27">
        <v>760</v>
      </c>
      <c r="K102" s="259">
        <f t="shared" si="3"/>
        <v>10</v>
      </c>
      <c r="L102" s="110" t="str">
        <f t="shared" si="4"/>
        <v>THPT Đăk Mil</v>
      </c>
      <c r="M102" s="3">
        <f>VLOOKUP(IF(I102="",H102,I102),Thongkeduthi!$A$4:$O$43,COUNTA(Thongkeduthi!$A$4:$O$4),FALSE)</f>
        <v>13</v>
      </c>
      <c r="N102" s="47" t="str">
        <f t="shared" si="5"/>
        <v>13.10</v>
      </c>
      <c r="O102" s="47"/>
    </row>
    <row r="103" spans="1:15" ht="16.5" hidden="1" thickBot="1">
      <c r="A103" s="10">
        <f>SUBTOTAL(3,$C$6:C103)</f>
        <v>0</v>
      </c>
      <c r="B103" s="33">
        <v>1222143542</v>
      </c>
      <c r="C103" s="7" t="s">
        <v>113</v>
      </c>
      <c r="D103" s="77" t="s">
        <v>114</v>
      </c>
      <c r="E103" s="27">
        <v>12</v>
      </c>
      <c r="F103" s="10">
        <v>2000</v>
      </c>
      <c r="G103" s="33" t="s">
        <v>94</v>
      </c>
      <c r="H103" s="10" t="s">
        <v>90</v>
      </c>
      <c r="I103" s="10"/>
      <c r="J103" s="27">
        <v>780</v>
      </c>
      <c r="K103" s="259">
        <f t="shared" si="3"/>
        <v>10</v>
      </c>
      <c r="L103" s="110" t="str">
        <f t="shared" si="4"/>
        <v>THPT Đăk Mil</v>
      </c>
      <c r="M103" s="3">
        <f>VLOOKUP(IF(I103="",H103,I103),Thongkeduthi!$A$4:$O$43,COUNTA(Thongkeduthi!$A$4:$O$4),FALSE)</f>
        <v>13</v>
      </c>
      <c r="N103" s="47" t="str">
        <f t="shared" si="5"/>
        <v>13.10</v>
      </c>
      <c r="O103" s="47"/>
    </row>
    <row r="104" spans="1:15" ht="16.5" hidden="1" thickBot="1">
      <c r="A104" s="10">
        <f>SUBTOTAL(3,$C$6:C104)</f>
        <v>0</v>
      </c>
      <c r="B104" s="33">
        <v>1222449010</v>
      </c>
      <c r="C104" s="7" t="s">
        <v>115</v>
      </c>
      <c r="D104" s="77" t="s">
        <v>111</v>
      </c>
      <c r="E104" s="27">
        <v>1</v>
      </c>
      <c r="F104" s="10">
        <v>2000</v>
      </c>
      <c r="G104" s="33" t="s">
        <v>94</v>
      </c>
      <c r="H104" s="10" t="s">
        <v>90</v>
      </c>
      <c r="I104" s="10"/>
      <c r="J104" s="27">
        <v>730</v>
      </c>
      <c r="K104" s="259">
        <f t="shared" si="3"/>
        <v>10</v>
      </c>
      <c r="L104" s="110" t="str">
        <f t="shared" si="4"/>
        <v>THPT Đăk Mil</v>
      </c>
      <c r="M104" s="3">
        <f>VLOOKUP(IF(I104="",H104,I104),Thongkeduthi!$A$4:$O$43,COUNTA(Thongkeduthi!$A$4:$O$4),FALSE)</f>
        <v>13</v>
      </c>
      <c r="N104" s="47" t="str">
        <f t="shared" si="5"/>
        <v>13.10</v>
      </c>
      <c r="O104" s="47"/>
    </row>
    <row r="105" spans="1:15" ht="16.5" hidden="1" thickBot="1">
      <c r="A105" s="10">
        <f>SUBTOTAL(3,$C$6:C105)</f>
        <v>0</v>
      </c>
      <c r="B105" s="33">
        <v>1222978399</v>
      </c>
      <c r="C105" s="7" t="s">
        <v>116</v>
      </c>
      <c r="D105" s="77" t="s">
        <v>117</v>
      </c>
      <c r="E105" s="27">
        <v>6</v>
      </c>
      <c r="F105" s="10">
        <v>2000</v>
      </c>
      <c r="G105" s="33" t="s">
        <v>94</v>
      </c>
      <c r="H105" s="10" t="s">
        <v>90</v>
      </c>
      <c r="I105" s="10"/>
      <c r="J105" s="27">
        <v>880</v>
      </c>
      <c r="K105" s="259">
        <f t="shared" si="3"/>
        <v>10</v>
      </c>
      <c r="L105" s="110" t="str">
        <f t="shared" si="4"/>
        <v>THPT Đăk Mil</v>
      </c>
      <c r="M105" s="3">
        <f>VLOOKUP(IF(I105="",H105,I105),Thongkeduthi!$A$4:$O$43,COUNTA(Thongkeduthi!$A$4:$O$4),FALSE)</f>
        <v>13</v>
      </c>
      <c r="N105" s="47" t="str">
        <f t="shared" si="5"/>
        <v>13.10</v>
      </c>
      <c r="O105" s="47"/>
    </row>
    <row r="106" spans="1:15" ht="16.5" hidden="1" thickBot="1">
      <c r="A106" s="10">
        <f>SUBTOTAL(3,$C$6:C106)</f>
        <v>0</v>
      </c>
      <c r="B106" s="27">
        <v>1222189443</v>
      </c>
      <c r="C106" s="27" t="s">
        <v>2505</v>
      </c>
      <c r="D106" s="77" t="s">
        <v>118</v>
      </c>
      <c r="E106" s="27">
        <v>4</v>
      </c>
      <c r="F106" s="10">
        <v>2000</v>
      </c>
      <c r="G106" s="33" t="s">
        <v>94</v>
      </c>
      <c r="H106" s="10" t="s">
        <v>90</v>
      </c>
      <c r="I106" s="10"/>
      <c r="J106" s="27">
        <v>940</v>
      </c>
      <c r="K106" s="259">
        <f t="shared" si="3"/>
        <v>10</v>
      </c>
      <c r="L106" s="110" t="str">
        <f t="shared" si="4"/>
        <v>THPT Đăk Mil</v>
      </c>
      <c r="M106" s="3">
        <f>VLOOKUP(IF(I106="",H106,I106),Thongkeduthi!$A$4:$O$43,COUNTA(Thongkeduthi!$A$4:$O$4),FALSE)</f>
        <v>13</v>
      </c>
      <c r="N106" s="47" t="str">
        <f t="shared" si="5"/>
        <v>13.10</v>
      </c>
      <c r="O106" s="47"/>
    </row>
    <row r="107" spans="1:15" ht="16.5" hidden="1" thickBot="1">
      <c r="A107" s="10">
        <f>SUBTOTAL(3,$C$6:C107)</f>
        <v>0</v>
      </c>
      <c r="B107" s="33">
        <v>1229392603</v>
      </c>
      <c r="C107" s="7" t="s">
        <v>119</v>
      </c>
      <c r="D107" s="77" t="s">
        <v>120</v>
      </c>
      <c r="E107" s="27">
        <v>3</v>
      </c>
      <c r="F107" s="10">
        <v>2000</v>
      </c>
      <c r="G107" s="33" t="s">
        <v>106</v>
      </c>
      <c r="H107" s="10" t="s">
        <v>90</v>
      </c>
      <c r="I107" s="10"/>
      <c r="J107" s="27">
        <v>770</v>
      </c>
      <c r="K107" s="259">
        <f t="shared" si="3"/>
        <v>10</v>
      </c>
      <c r="L107" s="110" t="str">
        <f t="shared" si="4"/>
        <v>THPT Đăk Mil</v>
      </c>
      <c r="M107" s="3">
        <f>VLOOKUP(IF(I107="",H107,I107),Thongkeduthi!$A$4:$O$43,COUNTA(Thongkeduthi!$A$4:$O$4),FALSE)</f>
        <v>13</v>
      </c>
      <c r="N107" s="47" t="str">
        <f t="shared" si="5"/>
        <v>13.10</v>
      </c>
      <c r="O107" s="47"/>
    </row>
    <row r="108" spans="1:15" ht="16.5" hidden="1" thickBot="1">
      <c r="A108" s="10">
        <f>SUBTOTAL(3,$C$6:C108)</f>
        <v>0</v>
      </c>
      <c r="B108" s="33">
        <v>1210314191</v>
      </c>
      <c r="C108" s="7" t="s">
        <v>121</v>
      </c>
      <c r="D108" s="77" t="s">
        <v>122</v>
      </c>
      <c r="E108" s="27">
        <v>4</v>
      </c>
      <c r="F108" s="10">
        <v>2000</v>
      </c>
      <c r="G108" s="33" t="s">
        <v>106</v>
      </c>
      <c r="H108" s="10" t="s">
        <v>90</v>
      </c>
      <c r="I108" s="10"/>
      <c r="J108" s="27">
        <v>750</v>
      </c>
      <c r="K108" s="259">
        <f t="shared" si="3"/>
        <v>10</v>
      </c>
      <c r="L108" s="110" t="str">
        <f t="shared" si="4"/>
        <v>THPT Đăk Mil</v>
      </c>
      <c r="M108" s="3">
        <f>VLOOKUP(IF(I108="",H108,I108),Thongkeduthi!$A$4:$O$43,COUNTA(Thongkeduthi!$A$4:$O$4),FALSE)</f>
        <v>13</v>
      </c>
      <c r="N108" s="47" t="str">
        <f t="shared" si="5"/>
        <v>13.10</v>
      </c>
      <c r="O108" s="47"/>
    </row>
    <row r="109" spans="1:15" ht="16.5" hidden="1" thickBot="1">
      <c r="A109" s="10">
        <f>SUBTOTAL(3,$C$6:C109)</f>
        <v>0</v>
      </c>
      <c r="B109" s="33">
        <v>1222406657</v>
      </c>
      <c r="C109" s="7" t="s">
        <v>123</v>
      </c>
      <c r="D109" s="77" t="s">
        <v>93</v>
      </c>
      <c r="E109" s="27">
        <v>1</v>
      </c>
      <c r="F109" s="10">
        <v>2000</v>
      </c>
      <c r="G109" s="33" t="s">
        <v>106</v>
      </c>
      <c r="H109" s="10" t="s">
        <v>90</v>
      </c>
      <c r="I109" s="10"/>
      <c r="J109" s="27">
        <v>940</v>
      </c>
      <c r="K109" s="259">
        <f t="shared" si="3"/>
        <v>10</v>
      </c>
      <c r="L109" s="110" t="str">
        <f t="shared" si="4"/>
        <v>THPT Đăk Mil</v>
      </c>
      <c r="M109" s="3">
        <f>VLOOKUP(IF(I109="",H109,I109),Thongkeduthi!$A$4:$O$43,COUNTA(Thongkeduthi!$A$4:$O$4),FALSE)</f>
        <v>13</v>
      </c>
      <c r="N109" s="47" t="str">
        <f t="shared" si="5"/>
        <v>13.10</v>
      </c>
      <c r="O109" s="47"/>
    </row>
    <row r="110" spans="1:15" ht="16.5" hidden="1" thickBot="1">
      <c r="A110" s="10">
        <f>SUBTOTAL(3,$C$6:C110)</f>
        <v>0</v>
      </c>
      <c r="B110" s="33">
        <v>1222765905</v>
      </c>
      <c r="C110" s="7" t="s">
        <v>124</v>
      </c>
      <c r="D110" s="77" t="s">
        <v>125</v>
      </c>
      <c r="E110" s="27">
        <v>7</v>
      </c>
      <c r="F110" s="10">
        <v>2000</v>
      </c>
      <c r="G110" s="33" t="s">
        <v>106</v>
      </c>
      <c r="H110" s="10" t="s">
        <v>90</v>
      </c>
      <c r="I110" s="10"/>
      <c r="J110" s="27">
        <v>730</v>
      </c>
      <c r="K110" s="259">
        <f t="shared" si="3"/>
        <v>10</v>
      </c>
      <c r="L110" s="110" t="str">
        <f t="shared" si="4"/>
        <v>THPT Đăk Mil</v>
      </c>
      <c r="M110" s="3">
        <f>VLOOKUP(IF(I110="",H110,I110),Thongkeduthi!$A$4:$O$43,COUNTA(Thongkeduthi!$A$4:$O$4),FALSE)</f>
        <v>13</v>
      </c>
      <c r="N110" s="47" t="str">
        <f t="shared" si="5"/>
        <v>13.10</v>
      </c>
      <c r="O110" s="47"/>
    </row>
    <row r="111" spans="1:15" ht="16.5" hidden="1" thickBot="1">
      <c r="A111" s="10">
        <f>SUBTOTAL(3,$C$6:C111)</f>
        <v>0</v>
      </c>
      <c r="B111" s="33">
        <v>1222307423</v>
      </c>
      <c r="C111" s="7" t="s">
        <v>126</v>
      </c>
      <c r="D111" s="77" t="s">
        <v>111</v>
      </c>
      <c r="E111" s="27">
        <v>4</v>
      </c>
      <c r="F111" s="10">
        <v>2000</v>
      </c>
      <c r="G111" s="33" t="s">
        <v>106</v>
      </c>
      <c r="H111" s="10" t="s">
        <v>90</v>
      </c>
      <c r="I111" s="10"/>
      <c r="J111" s="27">
        <v>900</v>
      </c>
      <c r="K111" s="259">
        <f t="shared" si="3"/>
        <v>10</v>
      </c>
      <c r="L111" s="110" t="str">
        <f t="shared" si="4"/>
        <v>THPT Đăk Mil</v>
      </c>
      <c r="M111" s="3">
        <f>VLOOKUP(IF(I111="",H111,I111),Thongkeduthi!$A$4:$O$43,COUNTA(Thongkeduthi!$A$4:$O$4),FALSE)</f>
        <v>13</v>
      </c>
      <c r="N111" s="47" t="str">
        <f t="shared" si="5"/>
        <v>13.10</v>
      </c>
      <c r="O111" s="47"/>
    </row>
    <row r="112" spans="1:15" ht="16.5" hidden="1" thickBot="1">
      <c r="A112" s="10">
        <f>SUBTOTAL(3,$C$6:C112)</f>
        <v>0</v>
      </c>
      <c r="B112" s="33">
        <v>1222127794</v>
      </c>
      <c r="C112" s="7" t="s">
        <v>127</v>
      </c>
      <c r="D112" s="77" t="s">
        <v>128</v>
      </c>
      <c r="E112" s="27">
        <v>5</v>
      </c>
      <c r="F112" s="10">
        <v>2000</v>
      </c>
      <c r="G112" s="33" t="s">
        <v>106</v>
      </c>
      <c r="H112" s="10" t="s">
        <v>90</v>
      </c>
      <c r="I112" s="10"/>
      <c r="J112" s="27">
        <v>870</v>
      </c>
      <c r="K112" s="259">
        <f t="shared" si="3"/>
        <v>10</v>
      </c>
      <c r="L112" s="110" t="str">
        <f t="shared" si="4"/>
        <v>THPT Đăk Mil</v>
      </c>
      <c r="M112" s="3">
        <f>VLOOKUP(IF(I112="",H112,I112),Thongkeduthi!$A$4:$O$43,COUNTA(Thongkeduthi!$A$4:$O$4),FALSE)</f>
        <v>13</v>
      </c>
      <c r="N112" s="47" t="str">
        <f t="shared" si="5"/>
        <v>13.10</v>
      </c>
      <c r="O112" s="47"/>
    </row>
    <row r="113" spans="1:15" ht="16.5" hidden="1" thickBot="1">
      <c r="A113" s="10">
        <f>SUBTOTAL(3,$C$6:C113)</f>
        <v>0</v>
      </c>
      <c r="B113" s="33">
        <v>1228305753</v>
      </c>
      <c r="C113" s="7" t="s">
        <v>129</v>
      </c>
      <c r="D113" s="77" t="s">
        <v>130</v>
      </c>
      <c r="E113" s="27">
        <v>1</v>
      </c>
      <c r="F113" s="10">
        <v>2000</v>
      </c>
      <c r="G113" s="33" t="s">
        <v>131</v>
      </c>
      <c r="H113" s="10" t="s">
        <v>90</v>
      </c>
      <c r="I113" s="10"/>
      <c r="J113" s="27">
        <v>700</v>
      </c>
      <c r="K113" s="259">
        <f t="shared" si="3"/>
        <v>10</v>
      </c>
      <c r="L113" s="110" t="str">
        <f t="shared" si="4"/>
        <v>THPT Đăk Mil</v>
      </c>
      <c r="M113" s="3">
        <f>VLOOKUP(IF(I113="",H113,I113),Thongkeduthi!$A$4:$O$43,COUNTA(Thongkeduthi!$A$4:$O$4),FALSE)</f>
        <v>13</v>
      </c>
      <c r="N113" s="47" t="str">
        <f t="shared" si="5"/>
        <v>13.10</v>
      </c>
      <c r="O113" s="47"/>
    </row>
    <row r="114" spans="1:15" ht="16.5" hidden="1" thickBot="1">
      <c r="A114" s="10">
        <f>SUBTOTAL(3,$C$6:C114)</f>
        <v>0</v>
      </c>
      <c r="B114" s="33">
        <v>1213034544</v>
      </c>
      <c r="C114" s="7" t="s">
        <v>132</v>
      </c>
      <c r="D114" s="33">
        <v>29</v>
      </c>
      <c r="E114" s="27">
        <v>9</v>
      </c>
      <c r="F114" s="10">
        <v>1999</v>
      </c>
      <c r="G114" s="33" t="s">
        <v>133</v>
      </c>
      <c r="H114" s="10" t="s">
        <v>90</v>
      </c>
      <c r="I114" s="10"/>
      <c r="J114" s="27">
        <v>1410</v>
      </c>
      <c r="K114" s="259">
        <f t="shared" si="3"/>
        <v>11</v>
      </c>
      <c r="L114" s="110" t="str">
        <f t="shared" si="4"/>
        <v>THPT Đăk Mil</v>
      </c>
      <c r="M114" s="3">
        <f>VLOOKUP(IF(I114="",H114,I114),Thongkeduthi!$A$4:$O$43,COUNTA(Thongkeduthi!$A$4:$O$4),FALSE)</f>
        <v>13</v>
      </c>
      <c r="N114" s="47" t="str">
        <f t="shared" si="5"/>
        <v>13.11</v>
      </c>
      <c r="O114" s="47"/>
    </row>
    <row r="115" spans="1:15" ht="16.5" hidden="1" thickBot="1">
      <c r="A115" s="10">
        <f>SUBTOTAL(3,$C$6:C115)</f>
        <v>0</v>
      </c>
      <c r="B115" s="33">
        <v>1222541391</v>
      </c>
      <c r="C115" s="7" t="s">
        <v>134</v>
      </c>
      <c r="D115" s="33">
        <v>15</v>
      </c>
      <c r="E115" s="27">
        <v>1</v>
      </c>
      <c r="F115" s="10">
        <v>1999</v>
      </c>
      <c r="G115" s="33" t="s">
        <v>133</v>
      </c>
      <c r="H115" s="10" t="s">
        <v>90</v>
      </c>
      <c r="I115" s="10"/>
      <c r="J115" s="27">
        <v>1320</v>
      </c>
      <c r="K115" s="259">
        <f t="shared" si="3"/>
        <v>11</v>
      </c>
      <c r="L115" s="110" t="str">
        <f t="shared" si="4"/>
        <v>THPT Đăk Mil</v>
      </c>
      <c r="M115" s="3">
        <f>VLOOKUP(IF(I115="",H115,I115),Thongkeduthi!$A$4:$O$43,COUNTA(Thongkeduthi!$A$4:$O$4),FALSE)</f>
        <v>13</v>
      </c>
      <c r="N115" s="47" t="str">
        <f t="shared" si="5"/>
        <v>13.11</v>
      </c>
      <c r="O115" s="47"/>
    </row>
    <row r="116" spans="1:15" ht="16.5" hidden="1" thickBot="1">
      <c r="A116" s="10">
        <f>SUBTOTAL(3,$C$6:C116)</f>
        <v>0</v>
      </c>
      <c r="B116" s="33">
        <v>1222193715</v>
      </c>
      <c r="C116" s="7" t="s">
        <v>135</v>
      </c>
      <c r="D116" s="33">
        <v>4</v>
      </c>
      <c r="E116" s="27">
        <v>6</v>
      </c>
      <c r="F116" s="10">
        <v>1999</v>
      </c>
      <c r="G116" s="33" t="s">
        <v>133</v>
      </c>
      <c r="H116" s="10" t="s">
        <v>90</v>
      </c>
      <c r="I116" s="10"/>
      <c r="J116" s="27">
        <v>1230</v>
      </c>
      <c r="K116" s="259">
        <f t="shared" si="3"/>
        <v>11</v>
      </c>
      <c r="L116" s="110" t="str">
        <f t="shared" si="4"/>
        <v>THPT Đăk Mil</v>
      </c>
      <c r="M116" s="3">
        <f>VLOOKUP(IF(I116="",H116,I116),Thongkeduthi!$A$4:$O$43,COUNTA(Thongkeduthi!$A$4:$O$4),FALSE)</f>
        <v>13</v>
      </c>
      <c r="N116" s="47" t="str">
        <f t="shared" si="5"/>
        <v>13.11</v>
      </c>
      <c r="O116" s="47"/>
    </row>
    <row r="117" spans="1:15" ht="16.5" hidden="1" thickBot="1">
      <c r="A117" s="10">
        <f>SUBTOTAL(3,$C$6:C117)</f>
        <v>0</v>
      </c>
      <c r="B117" s="33">
        <v>1209777352</v>
      </c>
      <c r="C117" s="7" t="s">
        <v>136</v>
      </c>
      <c r="D117" s="33">
        <v>29</v>
      </c>
      <c r="E117" s="27">
        <v>6</v>
      </c>
      <c r="F117" s="10">
        <v>1999</v>
      </c>
      <c r="G117" s="33" t="s">
        <v>133</v>
      </c>
      <c r="H117" s="10" t="s">
        <v>90</v>
      </c>
      <c r="I117" s="10"/>
      <c r="J117" s="27">
        <v>1130</v>
      </c>
      <c r="K117" s="259">
        <f t="shared" si="3"/>
        <v>11</v>
      </c>
      <c r="L117" s="110" t="str">
        <f t="shared" si="4"/>
        <v>THPT Đăk Mil</v>
      </c>
      <c r="M117" s="3">
        <f>VLOOKUP(IF(I117="",H117,I117),Thongkeduthi!$A$4:$O$43,COUNTA(Thongkeduthi!$A$4:$O$4),FALSE)</f>
        <v>13</v>
      </c>
      <c r="N117" s="47" t="str">
        <f t="shared" si="5"/>
        <v>13.11</v>
      </c>
      <c r="O117" s="47"/>
    </row>
    <row r="118" spans="1:15" ht="16.5" hidden="1" thickBot="1">
      <c r="A118" s="10">
        <f>SUBTOTAL(3,$C$6:C118)</f>
        <v>0</v>
      </c>
      <c r="B118" s="33">
        <v>1209882987</v>
      </c>
      <c r="C118" s="7" t="s">
        <v>137</v>
      </c>
      <c r="D118" s="33">
        <v>14</v>
      </c>
      <c r="E118" s="27">
        <v>11</v>
      </c>
      <c r="F118" s="10">
        <v>1999</v>
      </c>
      <c r="G118" s="33" t="s">
        <v>133</v>
      </c>
      <c r="H118" s="10" t="s">
        <v>90</v>
      </c>
      <c r="I118" s="10"/>
      <c r="J118" s="27">
        <v>1090</v>
      </c>
      <c r="K118" s="259">
        <f t="shared" si="3"/>
        <v>11</v>
      </c>
      <c r="L118" s="110" t="str">
        <f t="shared" si="4"/>
        <v>THPT Đăk Mil</v>
      </c>
      <c r="M118" s="3">
        <f>VLOOKUP(IF(I118="",H118,I118),Thongkeduthi!$A$4:$O$43,COUNTA(Thongkeduthi!$A$4:$O$4),FALSE)</f>
        <v>13</v>
      </c>
      <c r="N118" s="47" t="str">
        <f t="shared" si="5"/>
        <v>13.11</v>
      </c>
      <c r="O118" s="47"/>
    </row>
    <row r="119" spans="1:15" ht="16.5" hidden="1" thickBot="1">
      <c r="A119" s="10">
        <f>SUBTOTAL(3,$C$6:C119)</f>
        <v>0</v>
      </c>
      <c r="B119" s="33">
        <v>1210982174</v>
      </c>
      <c r="C119" s="7" t="s">
        <v>138</v>
      </c>
      <c r="D119" s="33">
        <v>11</v>
      </c>
      <c r="E119" s="27">
        <v>5</v>
      </c>
      <c r="F119" s="10">
        <v>1999</v>
      </c>
      <c r="G119" s="33" t="s">
        <v>133</v>
      </c>
      <c r="H119" s="10" t="s">
        <v>90</v>
      </c>
      <c r="I119" s="10"/>
      <c r="J119" s="27">
        <v>1060</v>
      </c>
      <c r="K119" s="259">
        <f t="shared" si="3"/>
        <v>11</v>
      </c>
      <c r="L119" s="110" t="str">
        <f t="shared" si="4"/>
        <v>THPT Đăk Mil</v>
      </c>
      <c r="M119" s="3">
        <f>VLOOKUP(IF(I119="",H119,I119),Thongkeduthi!$A$4:$O$43,COUNTA(Thongkeduthi!$A$4:$O$4),FALSE)</f>
        <v>13</v>
      </c>
      <c r="N119" s="47" t="str">
        <f t="shared" si="5"/>
        <v>13.11</v>
      </c>
      <c r="O119" s="47"/>
    </row>
    <row r="120" spans="1:15" ht="16.5" hidden="1" thickBot="1">
      <c r="A120" s="10">
        <f>SUBTOTAL(3,$C$6:C120)</f>
        <v>0</v>
      </c>
      <c r="B120" s="33">
        <v>1222947531</v>
      </c>
      <c r="C120" s="7" t="s">
        <v>139</v>
      </c>
      <c r="D120" s="33">
        <v>9</v>
      </c>
      <c r="E120" s="27">
        <v>2</v>
      </c>
      <c r="F120" s="10">
        <v>1999</v>
      </c>
      <c r="G120" s="33" t="s">
        <v>140</v>
      </c>
      <c r="H120" s="10" t="s">
        <v>90</v>
      </c>
      <c r="I120" s="10"/>
      <c r="J120" s="27">
        <v>1230</v>
      </c>
      <c r="K120" s="259">
        <f t="shared" si="3"/>
        <v>11</v>
      </c>
      <c r="L120" s="110" t="str">
        <f t="shared" si="4"/>
        <v>THPT Đăk Mil</v>
      </c>
      <c r="M120" s="3">
        <f>VLOOKUP(IF(I120="",H120,I120),Thongkeduthi!$A$4:$O$43,COUNTA(Thongkeduthi!$A$4:$O$4),FALSE)</f>
        <v>13</v>
      </c>
      <c r="N120" s="47" t="str">
        <f t="shared" si="5"/>
        <v>13.11</v>
      </c>
      <c r="O120" s="47"/>
    </row>
    <row r="121" spans="1:15" ht="16.5" hidden="1" thickBot="1">
      <c r="A121" s="10">
        <f>SUBTOTAL(3,$C$6:C121)</f>
        <v>0</v>
      </c>
      <c r="B121" s="33">
        <v>1222077602</v>
      </c>
      <c r="C121" s="7" t="s">
        <v>141</v>
      </c>
      <c r="D121" s="33">
        <v>5</v>
      </c>
      <c r="E121" s="27">
        <v>11</v>
      </c>
      <c r="F121" s="10">
        <v>1999</v>
      </c>
      <c r="G121" s="33" t="s">
        <v>142</v>
      </c>
      <c r="H121" s="10" t="s">
        <v>90</v>
      </c>
      <c r="I121" s="10"/>
      <c r="J121" s="27">
        <v>1630</v>
      </c>
      <c r="K121" s="259">
        <f t="shared" si="3"/>
        <v>11</v>
      </c>
      <c r="L121" s="110" t="str">
        <f t="shared" si="4"/>
        <v>THPT Đăk Mil</v>
      </c>
      <c r="M121" s="3">
        <f>VLOOKUP(IF(I121="",H121,I121),Thongkeduthi!$A$4:$O$43,COUNTA(Thongkeduthi!$A$4:$O$4),FALSE)</f>
        <v>13</v>
      </c>
      <c r="N121" s="47" t="str">
        <f t="shared" si="5"/>
        <v>13.11</v>
      </c>
      <c r="O121" s="47"/>
    </row>
    <row r="122" spans="1:15" ht="16.5" hidden="1" thickBot="1">
      <c r="A122" s="10">
        <f>SUBTOTAL(3,$C$6:C122)</f>
        <v>0</v>
      </c>
      <c r="B122" s="33">
        <v>1230093203</v>
      </c>
      <c r="C122" s="7" t="s">
        <v>143</v>
      </c>
      <c r="D122" s="33">
        <v>12</v>
      </c>
      <c r="E122" s="27">
        <v>5</v>
      </c>
      <c r="F122" s="10">
        <v>1999</v>
      </c>
      <c r="G122" s="33" t="s">
        <v>133</v>
      </c>
      <c r="H122" s="10" t="s">
        <v>90</v>
      </c>
      <c r="I122" s="10"/>
      <c r="J122" s="27">
        <v>780</v>
      </c>
      <c r="K122" s="259">
        <f t="shared" si="3"/>
        <v>11</v>
      </c>
      <c r="L122" s="110" t="str">
        <f t="shared" si="4"/>
        <v>THPT Đăk Mil</v>
      </c>
      <c r="M122" s="3">
        <f>VLOOKUP(IF(I122="",H122,I122),Thongkeduthi!$A$4:$O$43,COUNTA(Thongkeduthi!$A$4:$O$4),FALSE)</f>
        <v>13</v>
      </c>
      <c r="N122" s="47" t="str">
        <f t="shared" si="5"/>
        <v>13.11</v>
      </c>
      <c r="O122" s="47"/>
    </row>
    <row r="123" spans="1:15" ht="16.5" hidden="1" thickBot="1">
      <c r="A123" s="10">
        <f>SUBTOTAL(3,$C$6:C123)</f>
        <v>0</v>
      </c>
      <c r="B123" s="33">
        <v>1222305319</v>
      </c>
      <c r="C123" s="7" t="s">
        <v>144</v>
      </c>
      <c r="D123" s="33">
        <v>17</v>
      </c>
      <c r="E123" s="27">
        <v>3</v>
      </c>
      <c r="F123" s="10">
        <v>1999</v>
      </c>
      <c r="G123" s="33" t="s">
        <v>133</v>
      </c>
      <c r="H123" s="10" t="s">
        <v>90</v>
      </c>
      <c r="I123" s="10"/>
      <c r="J123" s="27">
        <v>790</v>
      </c>
      <c r="K123" s="259">
        <f t="shared" si="3"/>
        <v>11</v>
      </c>
      <c r="L123" s="110" t="str">
        <f t="shared" si="4"/>
        <v>THPT Đăk Mil</v>
      </c>
      <c r="M123" s="3">
        <f>VLOOKUP(IF(I123="",H123,I123),Thongkeduthi!$A$4:$O$43,COUNTA(Thongkeduthi!$A$4:$O$4),FALSE)</f>
        <v>13</v>
      </c>
      <c r="N123" s="47" t="str">
        <f t="shared" si="5"/>
        <v>13.11</v>
      </c>
      <c r="O123" s="47"/>
    </row>
    <row r="124" spans="1:15" ht="16.5" hidden="1" thickBot="1">
      <c r="A124" s="10">
        <f>SUBTOTAL(3,$C$6:C124)</f>
        <v>0</v>
      </c>
      <c r="B124" s="33">
        <v>1224604812</v>
      </c>
      <c r="C124" s="7" t="s">
        <v>145</v>
      </c>
      <c r="D124" s="33">
        <v>3</v>
      </c>
      <c r="E124" s="27">
        <v>6</v>
      </c>
      <c r="F124" s="10">
        <v>1999</v>
      </c>
      <c r="G124" s="33" t="s">
        <v>133</v>
      </c>
      <c r="H124" s="10" t="s">
        <v>90</v>
      </c>
      <c r="I124" s="10"/>
      <c r="J124" s="27">
        <v>900</v>
      </c>
      <c r="K124" s="259">
        <f t="shared" si="3"/>
        <v>11</v>
      </c>
      <c r="L124" s="110" t="str">
        <f t="shared" si="4"/>
        <v>THPT Đăk Mil</v>
      </c>
      <c r="M124" s="3">
        <f>VLOOKUP(IF(I124="",H124,I124),Thongkeduthi!$A$4:$O$43,COUNTA(Thongkeduthi!$A$4:$O$4),FALSE)</f>
        <v>13</v>
      </c>
      <c r="N124" s="47" t="str">
        <f t="shared" si="5"/>
        <v>13.11</v>
      </c>
      <c r="O124" s="47"/>
    </row>
    <row r="125" spans="1:15" ht="16.5" hidden="1" thickBot="1">
      <c r="A125" s="10">
        <f>SUBTOTAL(3,$C$6:C125)</f>
        <v>0</v>
      </c>
      <c r="B125" s="33">
        <v>1222403834</v>
      </c>
      <c r="C125" s="7" t="s">
        <v>146</v>
      </c>
      <c r="D125" s="33">
        <v>27</v>
      </c>
      <c r="E125" s="27">
        <v>1</v>
      </c>
      <c r="F125" s="10">
        <v>1999</v>
      </c>
      <c r="G125" s="33" t="s">
        <v>133</v>
      </c>
      <c r="H125" s="10" t="s">
        <v>90</v>
      </c>
      <c r="I125" s="10"/>
      <c r="J125" s="27">
        <v>750</v>
      </c>
      <c r="K125" s="259">
        <f t="shared" si="3"/>
        <v>11</v>
      </c>
      <c r="L125" s="110" t="str">
        <f t="shared" si="4"/>
        <v>THPT Đăk Mil</v>
      </c>
      <c r="M125" s="3">
        <f>VLOOKUP(IF(I125="",H125,I125),Thongkeduthi!$A$4:$O$43,COUNTA(Thongkeduthi!$A$4:$O$4),FALSE)</f>
        <v>13</v>
      </c>
      <c r="N125" s="47" t="str">
        <f t="shared" si="5"/>
        <v>13.11</v>
      </c>
      <c r="O125" s="47"/>
    </row>
    <row r="126" spans="1:15" ht="16.5" hidden="1" thickBot="1">
      <c r="A126" s="10">
        <f>SUBTOTAL(3,$C$6:C126)</f>
        <v>0</v>
      </c>
      <c r="B126" s="33">
        <v>1222261414</v>
      </c>
      <c r="C126" s="7" t="s">
        <v>147</v>
      </c>
      <c r="D126" s="33">
        <v>2</v>
      </c>
      <c r="E126" s="27">
        <v>9</v>
      </c>
      <c r="F126" s="10">
        <v>1999</v>
      </c>
      <c r="G126" s="33" t="s">
        <v>133</v>
      </c>
      <c r="H126" s="10" t="s">
        <v>90</v>
      </c>
      <c r="I126" s="10"/>
      <c r="J126" s="27">
        <v>760</v>
      </c>
      <c r="K126" s="259">
        <f t="shared" si="3"/>
        <v>11</v>
      </c>
      <c r="L126" s="110" t="str">
        <f t="shared" si="4"/>
        <v>THPT Đăk Mil</v>
      </c>
      <c r="M126" s="3">
        <f>VLOOKUP(IF(I126="",H126,I126),Thongkeduthi!$A$4:$O$43,COUNTA(Thongkeduthi!$A$4:$O$4),FALSE)</f>
        <v>13</v>
      </c>
      <c r="N126" s="47" t="str">
        <f t="shared" si="5"/>
        <v>13.11</v>
      </c>
      <c r="O126" s="47"/>
    </row>
    <row r="127" spans="1:15" ht="16.5" hidden="1" thickBot="1">
      <c r="A127" s="10">
        <f>SUBTOTAL(3,$C$6:C127)</f>
        <v>0</v>
      </c>
      <c r="B127" s="33">
        <v>1222203290</v>
      </c>
      <c r="C127" s="7" t="s">
        <v>148</v>
      </c>
      <c r="D127" s="33">
        <v>10</v>
      </c>
      <c r="E127" s="27">
        <v>12</v>
      </c>
      <c r="F127" s="10">
        <v>1999</v>
      </c>
      <c r="G127" s="33" t="s">
        <v>133</v>
      </c>
      <c r="H127" s="10" t="s">
        <v>90</v>
      </c>
      <c r="I127" s="10"/>
      <c r="J127" s="27">
        <v>800</v>
      </c>
      <c r="K127" s="259">
        <f t="shared" si="3"/>
        <v>11</v>
      </c>
      <c r="L127" s="110" t="str">
        <f t="shared" si="4"/>
        <v>THPT Đăk Mil</v>
      </c>
      <c r="M127" s="3">
        <f>VLOOKUP(IF(I127="",H127,I127),Thongkeduthi!$A$4:$O$43,COUNTA(Thongkeduthi!$A$4:$O$4),FALSE)</f>
        <v>13</v>
      </c>
      <c r="N127" s="47" t="str">
        <f t="shared" si="5"/>
        <v>13.11</v>
      </c>
      <c r="O127" s="47"/>
    </row>
    <row r="128" spans="1:15" ht="16.5" hidden="1" thickBot="1">
      <c r="A128" s="10">
        <f>SUBTOTAL(3,$C$6:C128)</f>
        <v>0</v>
      </c>
      <c r="B128" s="33">
        <v>1222198305</v>
      </c>
      <c r="C128" s="7" t="s">
        <v>149</v>
      </c>
      <c r="D128" s="33">
        <v>4</v>
      </c>
      <c r="E128" s="27">
        <v>5</v>
      </c>
      <c r="F128" s="10">
        <v>1999</v>
      </c>
      <c r="G128" s="33" t="s">
        <v>133</v>
      </c>
      <c r="H128" s="10" t="s">
        <v>90</v>
      </c>
      <c r="I128" s="10"/>
      <c r="J128" s="27">
        <v>910</v>
      </c>
      <c r="K128" s="259">
        <f t="shared" si="3"/>
        <v>11</v>
      </c>
      <c r="L128" s="110" t="str">
        <f t="shared" si="4"/>
        <v>THPT Đăk Mil</v>
      </c>
      <c r="M128" s="3">
        <f>VLOOKUP(IF(I128="",H128,I128),Thongkeduthi!$A$4:$O$43,COUNTA(Thongkeduthi!$A$4:$O$4),FALSE)</f>
        <v>13</v>
      </c>
      <c r="N128" s="47" t="str">
        <f t="shared" si="5"/>
        <v>13.11</v>
      </c>
      <c r="O128" s="47"/>
    </row>
    <row r="129" spans="1:15" ht="16.5" hidden="1" thickBot="1">
      <c r="A129" s="10">
        <f>SUBTOTAL(3,$C$6:C129)</f>
        <v>0</v>
      </c>
      <c r="B129" s="33">
        <v>1222261239</v>
      </c>
      <c r="C129" s="7" t="s">
        <v>150</v>
      </c>
      <c r="D129" s="33">
        <v>27</v>
      </c>
      <c r="E129" s="27">
        <v>6</v>
      </c>
      <c r="F129" s="10">
        <v>1999</v>
      </c>
      <c r="G129" s="33" t="s">
        <v>151</v>
      </c>
      <c r="H129" s="10" t="s">
        <v>90</v>
      </c>
      <c r="I129" s="10"/>
      <c r="J129" s="27">
        <v>870</v>
      </c>
      <c r="K129" s="259">
        <f t="shared" si="3"/>
        <v>11</v>
      </c>
      <c r="L129" s="110" t="str">
        <f t="shared" si="4"/>
        <v>THPT Đăk Mil</v>
      </c>
      <c r="M129" s="3">
        <f>VLOOKUP(IF(I129="",H129,I129),Thongkeduthi!$A$4:$O$43,COUNTA(Thongkeduthi!$A$4:$O$4),FALSE)</f>
        <v>13</v>
      </c>
      <c r="N129" s="47" t="str">
        <f t="shared" si="5"/>
        <v>13.11</v>
      </c>
      <c r="O129" s="47"/>
    </row>
    <row r="130" spans="1:15" ht="16.5" hidden="1" thickBot="1">
      <c r="A130" s="10">
        <f>SUBTOTAL(3,$C$6:C130)</f>
        <v>0</v>
      </c>
      <c r="B130" s="33">
        <v>1222445679</v>
      </c>
      <c r="C130" s="7" t="s">
        <v>152</v>
      </c>
      <c r="D130" s="33">
        <v>9</v>
      </c>
      <c r="E130" s="27">
        <v>11</v>
      </c>
      <c r="F130" s="10">
        <v>1999</v>
      </c>
      <c r="G130" s="33" t="s">
        <v>133</v>
      </c>
      <c r="H130" s="10" t="s">
        <v>90</v>
      </c>
      <c r="I130" s="10"/>
      <c r="J130" s="27">
        <v>710</v>
      </c>
      <c r="K130" s="259">
        <f t="shared" si="3"/>
        <v>11</v>
      </c>
      <c r="L130" s="110" t="str">
        <f t="shared" si="4"/>
        <v>THPT Đăk Mil</v>
      </c>
      <c r="M130" s="3">
        <f>VLOOKUP(IF(I130="",H130,I130),Thongkeduthi!$A$4:$O$43,COUNTA(Thongkeduthi!$A$4:$O$4),FALSE)</f>
        <v>13</v>
      </c>
      <c r="N130" s="47" t="str">
        <f t="shared" si="5"/>
        <v>13.11</v>
      </c>
      <c r="O130" s="47"/>
    </row>
    <row r="131" spans="1:15" ht="16.5" hidden="1" thickBot="1">
      <c r="A131" s="10">
        <f>SUBTOTAL(3,$C$6:C131)</f>
        <v>0</v>
      </c>
      <c r="B131" s="33">
        <v>1224748868</v>
      </c>
      <c r="C131" s="7" t="s">
        <v>153</v>
      </c>
      <c r="D131" s="77" t="s">
        <v>99</v>
      </c>
      <c r="E131" s="27">
        <v>7</v>
      </c>
      <c r="F131" s="10">
        <v>1998</v>
      </c>
      <c r="G131" s="33" t="s">
        <v>154</v>
      </c>
      <c r="H131" s="10" t="s">
        <v>90</v>
      </c>
      <c r="I131" s="10"/>
      <c r="J131" s="27">
        <v>1090</v>
      </c>
      <c r="K131" s="259">
        <f t="shared" si="3"/>
        <v>12</v>
      </c>
      <c r="L131" s="110" t="str">
        <f t="shared" si="4"/>
        <v>THPT Đăk Mil</v>
      </c>
      <c r="M131" s="3">
        <f>VLOOKUP(IF(I131="",H131,I131),Thongkeduthi!$A$4:$O$43,COUNTA(Thongkeduthi!$A$4:$O$4),FALSE)</f>
        <v>13</v>
      </c>
      <c r="N131" s="47" t="str">
        <f t="shared" si="5"/>
        <v>13.12</v>
      </c>
      <c r="O131" s="47"/>
    </row>
    <row r="132" spans="1:15" ht="16.5" hidden="1" thickBot="1">
      <c r="A132" s="10">
        <f>SUBTOTAL(3,$C$6:C132)</f>
        <v>0</v>
      </c>
      <c r="B132" s="33">
        <v>1224749319</v>
      </c>
      <c r="C132" s="7" t="s">
        <v>155</v>
      </c>
      <c r="D132" s="77" t="s">
        <v>156</v>
      </c>
      <c r="E132" s="27">
        <v>2</v>
      </c>
      <c r="F132" s="10">
        <v>1998</v>
      </c>
      <c r="G132" s="33" t="s">
        <v>154</v>
      </c>
      <c r="H132" s="10" t="s">
        <v>90</v>
      </c>
      <c r="I132" s="10"/>
      <c r="J132" s="27">
        <v>1000</v>
      </c>
      <c r="K132" s="259">
        <f t="shared" si="3"/>
        <v>12</v>
      </c>
      <c r="L132" s="110" t="str">
        <f t="shared" si="4"/>
        <v>THPT Đăk Mil</v>
      </c>
      <c r="M132" s="3">
        <f>VLOOKUP(IF(I132="",H132,I132),Thongkeduthi!$A$4:$O$43,COUNTA(Thongkeduthi!$A$4:$O$4),FALSE)</f>
        <v>13</v>
      </c>
      <c r="N132" s="47" t="str">
        <f t="shared" si="5"/>
        <v>13.12</v>
      </c>
      <c r="O132" s="47"/>
    </row>
    <row r="133" spans="1:15" ht="16.5" hidden="1" thickBot="1">
      <c r="A133" s="10">
        <f>SUBTOTAL(3,$C$6:C133)</f>
        <v>0</v>
      </c>
      <c r="B133" s="33">
        <v>1221939333</v>
      </c>
      <c r="C133" s="7" t="s">
        <v>157</v>
      </c>
      <c r="D133" s="77" t="s">
        <v>93</v>
      </c>
      <c r="E133" s="27">
        <v>6</v>
      </c>
      <c r="F133" s="10">
        <v>1998</v>
      </c>
      <c r="G133" s="33" t="s">
        <v>154</v>
      </c>
      <c r="H133" s="10" t="s">
        <v>90</v>
      </c>
      <c r="I133" s="10"/>
      <c r="J133" s="27">
        <v>1020</v>
      </c>
      <c r="K133" s="259">
        <f t="shared" si="3"/>
        <v>12</v>
      </c>
      <c r="L133" s="110" t="str">
        <f t="shared" si="4"/>
        <v>THPT Đăk Mil</v>
      </c>
      <c r="M133" s="3">
        <f>VLOOKUP(IF(I133="",H133,I133),Thongkeduthi!$A$4:$O$43,COUNTA(Thongkeduthi!$A$4:$O$4),FALSE)</f>
        <v>13</v>
      </c>
      <c r="N133" s="47" t="str">
        <f t="shared" si="5"/>
        <v>13.12</v>
      </c>
      <c r="O133" s="47"/>
    </row>
    <row r="134" spans="1:15" ht="16.5" hidden="1" thickBot="1">
      <c r="A134" s="10">
        <f>SUBTOTAL(3,$C$6:C134)</f>
        <v>0</v>
      </c>
      <c r="B134" s="33">
        <v>1222061406</v>
      </c>
      <c r="C134" s="7" t="s">
        <v>158</v>
      </c>
      <c r="D134" s="77" t="s">
        <v>159</v>
      </c>
      <c r="E134" s="27">
        <v>1</v>
      </c>
      <c r="F134" s="10">
        <v>1997</v>
      </c>
      <c r="G134" s="33" t="s">
        <v>154</v>
      </c>
      <c r="H134" s="10" t="s">
        <v>90</v>
      </c>
      <c r="I134" s="10"/>
      <c r="J134" s="27">
        <v>1040</v>
      </c>
      <c r="K134" s="259">
        <f t="shared" si="3"/>
        <v>12</v>
      </c>
      <c r="L134" s="110" t="str">
        <f t="shared" si="4"/>
        <v>THPT Đăk Mil</v>
      </c>
      <c r="M134" s="3">
        <f>VLOOKUP(IF(I134="",H134,I134),Thongkeduthi!$A$4:$O$43,COUNTA(Thongkeduthi!$A$4:$O$4),FALSE)</f>
        <v>13</v>
      </c>
      <c r="N134" s="47" t="str">
        <f t="shared" si="5"/>
        <v>13.12</v>
      </c>
      <c r="O134" s="47"/>
    </row>
    <row r="135" spans="1:15" ht="16.5" hidden="1" thickBot="1">
      <c r="A135" s="10">
        <f>SUBTOTAL(3,$C$6:C135)</f>
        <v>0</v>
      </c>
      <c r="B135" s="33">
        <v>1223876409</v>
      </c>
      <c r="C135" s="7" t="s">
        <v>160</v>
      </c>
      <c r="D135" s="77" t="s">
        <v>161</v>
      </c>
      <c r="E135" s="27">
        <v>10</v>
      </c>
      <c r="F135" s="10">
        <v>1997</v>
      </c>
      <c r="G135" s="33" t="s">
        <v>162</v>
      </c>
      <c r="H135" s="10" t="s">
        <v>90</v>
      </c>
      <c r="I135" s="10"/>
      <c r="J135" s="78">
        <v>1140</v>
      </c>
      <c r="K135" s="259">
        <f t="shared" ref="K135:K198" si="6">IF(I135="",VALUE(LEFT(G135,2)),VALUE(LEFT(G135,1)))</f>
        <v>12</v>
      </c>
      <c r="L135" s="110" t="str">
        <f t="shared" ref="L135:L198" si="7">H135</f>
        <v>THPT Đăk Mil</v>
      </c>
      <c r="M135" s="3">
        <f>VLOOKUP(IF(I135="",H135,I135),Thongkeduthi!$A$4:$O$43,COUNTA(Thongkeduthi!$A$4:$O$4),FALSE)</f>
        <v>13</v>
      </c>
      <c r="N135" s="47" t="str">
        <f t="shared" ref="N135:N198" si="8">M135&amp;"."&amp;K135</f>
        <v>13.12</v>
      </c>
      <c r="O135" s="47"/>
    </row>
    <row r="136" spans="1:15" ht="16.5" hidden="1" thickBot="1">
      <c r="A136" s="10">
        <f>SUBTOTAL(3,$C$6:C136)</f>
        <v>0</v>
      </c>
      <c r="B136" s="33">
        <v>1224135243</v>
      </c>
      <c r="C136" s="7" t="s">
        <v>163</v>
      </c>
      <c r="D136" s="77" t="s">
        <v>164</v>
      </c>
      <c r="E136" s="27">
        <v>1</v>
      </c>
      <c r="F136" s="10">
        <v>1998</v>
      </c>
      <c r="G136" s="33" t="s">
        <v>154</v>
      </c>
      <c r="H136" s="10" t="s">
        <v>90</v>
      </c>
      <c r="I136" s="10"/>
      <c r="J136" s="27">
        <v>790</v>
      </c>
      <c r="K136" s="259">
        <f t="shared" si="6"/>
        <v>12</v>
      </c>
      <c r="L136" s="110" t="str">
        <f t="shared" si="7"/>
        <v>THPT Đăk Mil</v>
      </c>
      <c r="M136" s="3">
        <f>VLOOKUP(IF(I136="",H136,I136),Thongkeduthi!$A$4:$O$43,COUNTA(Thongkeduthi!$A$4:$O$4),FALSE)</f>
        <v>13</v>
      </c>
      <c r="N136" s="47" t="str">
        <f t="shared" si="8"/>
        <v>13.12</v>
      </c>
      <c r="O136" s="47"/>
    </row>
    <row r="137" spans="1:15" ht="16.5" hidden="1" thickBot="1">
      <c r="A137" s="10">
        <f>SUBTOTAL(3,$C$6:C137)</f>
        <v>0</v>
      </c>
      <c r="B137" s="33">
        <v>1224134887</v>
      </c>
      <c r="C137" s="7" t="s">
        <v>165</v>
      </c>
      <c r="D137" s="77" t="s">
        <v>122</v>
      </c>
      <c r="E137" s="27">
        <v>8</v>
      </c>
      <c r="F137" s="10">
        <v>1998</v>
      </c>
      <c r="G137" s="33" t="s">
        <v>154</v>
      </c>
      <c r="H137" s="10" t="s">
        <v>90</v>
      </c>
      <c r="I137" s="10"/>
      <c r="J137" s="27">
        <v>730</v>
      </c>
      <c r="K137" s="259">
        <f t="shared" si="6"/>
        <v>12</v>
      </c>
      <c r="L137" s="110" t="str">
        <f t="shared" si="7"/>
        <v>THPT Đăk Mil</v>
      </c>
      <c r="M137" s="3">
        <f>VLOOKUP(IF(I137="",H137,I137),Thongkeduthi!$A$4:$O$43,COUNTA(Thongkeduthi!$A$4:$O$4),FALSE)</f>
        <v>13</v>
      </c>
      <c r="N137" s="47" t="str">
        <f t="shared" si="8"/>
        <v>13.12</v>
      </c>
      <c r="O137" s="47"/>
    </row>
    <row r="138" spans="1:15" ht="16.5" hidden="1" thickBot="1">
      <c r="A138" s="10">
        <f>SUBTOTAL(3,$C$6:C138)</f>
        <v>0</v>
      </c>
      <c r="B138" s="33">
        <v>1224135057</v>
      </c>
      <c r="C138" s="7" t="s">
        <v>166</v>
      </c>
      <c r="D138" s="77" t="s">
        <v>118</v>
      </c>
      <c r="E138" s="27">
        <v>10</v>
      </c>
      <c r="F138" s="10">
        <v>1998</v>
      </c>
      <c r="G138" s="33" t="s">
        <v>154</v>
      </c>
      <c r="H138" s="10" t="s">
        <v>90</v>
      </c>
      <c r="I138" s="10"/>
      <c r="J138" s="27">
        <v>850</v>
      </c>
      <c r="K138" s="259">
        <f t="shared" si="6"/>
        <v>12</v>
      </c>
      <c r="L138" s="110" t="str">
        <f t="shared" si="7"/>
        <v>THPT Đăk Mil</v>
      </c>
      <c r="M138" s="3">
        <f>VLOOKUP(IF(I138="",H138,I138),Thongkeduthi!$A$4:$O$43,COUNTA(Thongkeduthi!$A$4:$O$4),FALSE)</f>
        <v>13</v>
      </c>
      <c r="N138" s="47" t="str">
        <f t="shared" si="8"/>
        <v>13.12</v>
      </c>
      <c r="O138" s="47"/>
    </row>
    <row r="139" spans="1:15" ht="16.5" hidden="1" thickBot="1">
      <c r="A139" s="10">
        <f>SUBTOTAL(3,$C$6:C139)</f>
        <v>0</v>
      </c>
      <c r="B139" s="33">
        <v>1223553011</v>
      </c>
      <c r="C139" s="7" t="s">
        <v>50</v>
      </c>
      <c r="D139" s="77" t="s">
        <v>167</v>
      </c>
      <c r="E139" s="27">
        <v>8</v>
      </c>
      <c r="F139" s="10">
        <v>1998</v>
      </c>
      <c r="G139" s="33" t="s">
        <v>154</v>
      </c>
      <c r="H139" s="10" t="s">
        <v>90</v>
      </c>
      <c r="I139" s="10"/>
      <c r="J139" s="27">
        <v>780</v>
      </c>
      <c r="K139" s="259">
        <f t="shared" si="6"/>
        <v>12</v>
      </c>
      <c r="L139" s="110" t="str">
        <f t="shared" si="7"/>
        <v>THPT Đăk Mil</v>
      </c>
      <c r="M139" s="3">
        <f>VLOOKUP(IF(I139="",H139,I139),Thongkeduthi!$A$4:$O$43,COUNTA(Thongkeduthi!$A$4:$O$4),FALSE)</f>
        <v>13</v>
      </c>
      <c r="N139" s="47" t="str">
        <f t="shared" si="8"/>
        <v>13.12</v>
      </c>
      <c r="O139" s="47"/>
    </row>
    <row r="140" spans="1:15" ht="16.5" hidden="1" thickBot="1">
      <c r="A140" s="10">
        <f>SUBTOTAL(3,$C$6:C140)</f>
        <v>0</v>
      </c>
      <c r="B140" s="33">
        <v>1222016042</v>
      </c>
      <c r="C140" s="7" t="s">
        <v>168</v>
      </c>
      <c r="D140" s="77" t="s">
        <v>169</v>
      </c>
      <c r="E140" s="27">
        <v>2</v>
      </c>
      <c r="F140" s="10">
        <v>1998</v>
      </c>
      <c r="G140" s="33" t="s">
        <v>154</v>
      </c>
      <c r="H140" s="10" t="s">
        <v>90</v>
      </c>
      <c r="I140" s="10"/>
      <c r="J140" s="27">
        <v>840</v>
      </c>
      <c r="K140" s="259">
        <f t="shared" si="6"/>
        <v>12</v>
      </c>
      <c r="L140" s="110" t="str">
        <f t="shared" si="7"/>
        <v>THPT Đăk Mil</v>
      </c>
      <c r="M140" s="3">
        <f>VLOOKUP(IF(I140="",H140,I140),Thongkeduthi!$A$4:$O$43,COUNTA(Thongkeduthi!$A$4:$O$4),FALSE)</f>
        <v>13</v>
      </c>
      <c r="N140" s="47" t="str">
        <f t="shared" si="8"/>
        <v>13.12</v>
      </c>
      <c r="O140" s="47"/>
    </row>
    <row r="141" spans="1:15" ht="16.5" hidden="1" thickBot="1">
      <c r="A141" s="10">
        <f>SUBTOTAL(3,$C$6:C141)</f>
        <v>0</v>
      </c>
      <c r="B141" s="33">
        <v>1222004039</v>
      </c>
      <c r="C141" s="7" t="s">
        <v>170</v>
      </c>
      <c r="D141" s="77" t="s">
        <v>171</v>
      </c>
      <c r="E141" s="27">
        <v>5</v>
      </c>
      <c r="F141" s="10">
        <v>1998</v>
      </c>
      <c r="G141" s="33" t="s">
        <v>154</v>
      </c>
      <c r="H141" s="10" t="s">
        <v>90</v>
      </c>
      <c r="I141" s="10"/>
      <c r="J141" s="27">
        <v>760</v>
      </c>
      <c r="K141" s="259">
        <f t="shared" si="6"/>
        <v>12</v>
      </c>
      <c r="L141" s="110" t="str">
        <f t="shared" si="7"/>
        <v>THPT Đăk Mil</v>
      </c>
      <c r="M141" s="3">
        <f>VLOOKUP(IF(I141="",H141,I141),Thongkeduthi!$A$4:$O$43,COUNTA(Thongkeduthi!$A$4:$O$4),FALSE)</f>
        <v>13</v>
      </c>
      <c r="N141" s="47" t="str">
        <f t="shared" si="8"/>
        <v>13.12</v>
      </c>
      <c r="O141" s="47"/>
    </row>
    <row r="142" spans="1:15" ht="16.5" hidden="1" thickBot="1">
      <c r="A142" s="10">
        <f>SUBTOTAL(3,$C$6:C142)</f>
        <v>0</v>
      </c>
      <c r="B142" s="33">
        <v>1222300260</v>
      </c>
      <c r="C142" s="7" t="s">
        <v>172</v>
      </c>
      <c r="D142" s="77" t="s">
        <v>173</v>
      </c>
      <c r="E142" s="27">
        <v>5</v>
      </c>
      <c r="F142" s="10">
        <v>1998</v>
      </c>
      <c r="G142" s="33" t="s">
        <v>154</v>
      </c>
      <c r="H142" s="10" t="s">
        <v>90</v>
      </c>
      <c r="I142" s="10"/>
      <c r="J142" s="27">
        <v>810</v>
      </c>
      <c r="K142" s="259">
        <f t="shared" si="6"/>
        <v>12</v>
      </c>
      <c r="L142" s="110" t="str">
        <f t="shared" si="7"/>
        <v>THPT Đăk Mil</v>
      </c>
      <c r="M142" s="3">
        <f>VLOOKUP(IF(I142="",H142,I142),Thongkeduthi!$A$4:$O$43,COUNTA(Thongkeduthi!$A$4:$O$4),FALSE)</f>
        <v>13</v>
      </c>
      <c r="N142" s="47" t="str">
        <f t="shared" si="8"/>
        <v>13.12</v>
      </c>
      <c r="O142" s="47"/>
    </row>
    <row r="143" spans="1:15" ht="16.5" hidden="1" thickBot="1">
      <c r="A143" s="10">
        <f>SUBTOTAL(3,$C$6:C143)</f>
        <v>0</v>
      </c>
      <c r="B143" s="33">
        <v>1222178672</v>
      </c>
      <c r="C143" s="7" t="s">
        <v>174</v>
      </c>
      <c r="D143" s="77" t="s">
        <v>171</v>
      </c>
      <c r="E143" s="27">
        <v>6</v>
      </c>
      <c r="F143" s="10">
        <v>1998</v>
      </c>
      <c r="G143" s="33" t="s">
        <v>154</v>
      </c>
      <c r="H143" s="10" t="s">
        <v>90</v>
      </c>
      <c r="I143" s="10"/>
      <c r="J143" s="27">
        <v>780</v>
      </c>
      <c r="K143" s="259">
        <f t="shared" si="6"/>
        <v>12</v>
      </c>
      <c r="L143" s="110" t="str">
        <f t="shared" si="7"/>
        <v>THPT Đăk Mil</v>
      </c>
      <c r="M143" s="3">
        <f>VLOOKUP(IF(I143="",H143,I143),Thongkeduthi!$A$4:$O$43,COUNTA(Thongkeduthi!$A$4:$O$4),FALSE)</f>
        <v>13</v>
      </c>
      <c r="N143" s="47" t="str">
        <f t="shared" si="8"/>
        <v>13.12</v>
      </c>
      <c r="O143" s="47"/>
    </row>
    <row r="144" spans="1:15" ht="16.5" hidden="1" thickBot="1">
      <c r="A144" s="10">
        <f>SUBTOTAL(3,$C$6:C144)</f>
        <v>0</v>
      </c>
      <c r="B144" s="33">
        <v>1223572380</v>
      </c>
      <c r="C144" s="7" t="s">
        <v>175</v>
      </c>
      <c r="D144" s="77" t="s">
        <v>125</v>
      </c>
      <c r="E144" s="27">
        <v>5</v>
      </c>
      <c r="F144" s="10">
        <v>1998</v>
      </c>
      <c r="G144" s="33" t="s">
        <v>176</v>
      </c>
      <c r="H144" s="10" t="s">
        <v>90</v>
      </c>
      <c r="I144" s="10"/>
      <c r="J144" s="27">
        <v>850</v>
      </c>
      <c r="K144" s="259">
        <f t="shared" si="6"/>
        <v>12</v>
      </c>
      <c r="L144" s="110" t="str">
        <f t="shared" si="7"/>
        <v>THPT Đăk Mil</v>
      </c>
      <c r="M144" s="3">
        <f>VLOOKUP(IF(I144="",H144,I144),Thongkeduthi!$A$4:$O$43,COUNTA(Thongkeduthi!$A$4:$O$4),FALSE)</f>
        <v>13</v>
      </c>
      <c r="N144" s="47" t="str">
        <f t="shared" si="8"/>
        <v>13.12</v>
      </c>
      <c r="O144" s="47"/>
    </row>
    <row r="145" spans="1:15" ht="16.5" hidden="1" thickBot="1">
      <c r="A145" s="10">
        <f>SUBTOTAL(3,$C$6:C145)</f>
        <v>0</v>
      </c>
      <c r="B145" s="33">
        <v>1221995678</v>
      </c>
      <c r="C145" s="7" t="s">
        <v>177</v>
      </c>
      <c r="D145" s="77" t="s">
        <v>167</v>
      </c>
      <c r="E145" s="27">
        <v>8</v>
      </c>
      <c r="F145" s="10">
        <v>1998</v>
      </c>
      <c r="G145" s="33" t="s">
        <v>178</v>
      </c>
      <c r="H145" s="10" t="s">
        <v>90</v>
      </c>
      <c r="I145" s="10"/>
      <c r="J145" s="27">
        <v>940</v>
      </c>
      <c r="K145" s="259">
        <f t="shared" si="6"/>
        <v>12</v>
      </c>
      <c r="L145" s="110" t="str">
        <f t="shared" si="7"/>
        <v>THPT Đăk Mil</v>
      </c>
      <c r="M145" s="3">
        <f>VLOOKUP(IF(I145="",H145,I145),Thongkeduthi!$A$4:$O$43,COUNTA(Thongkeduthi!$A$4:$O$4),FALSE)</f>
        <v>13</v>
      </c>
      <c r="N145" s="47" t="str">
        <f t="shared" si="8"/>
        <v>13.12</v>
      </c>
      <c r="O145" s="47"/>
    </row>
    <row r="146" spans="1:15" ht="16.5" hidden="1" thickBot="1">
      <c r="A146" s="10">
        <f>SUBTOTAL(3,$C$6:C146)</f>
        <v>0</v>
      </c>
      <c r="B146" s="33">
        <v>1222345377</v>
      </c>
      <c r="C146" s="7" t="s">
        <v>2506</v>
      </c>
      <c r="D146" s="77" t="s">
        <v>93</v>
      </c>
      <c r="E146" s="27">
        <v>8</v>
      </c>
      <c r="F146" s="10">
        <v>1998</v>
      </c>
      <c r="G146" s="33" t="s">
        <v>178</v>
      </c>
      <c r="H146" s="10" t="s">
        <v>90</v>
      </c>
      <c r="I146" s="10"/>
      <c r="J146" s="27">
        <v>730</v>
      </c>
      <c r="K146" s="259">
        <f t="shared" si="6"/>
        <v>12</v>
      </c>
      <c r="L146" s="110" t="str">
        <f t="shared" si="7"/>
        <v>THPT Đăk Mil</v>
      </c>
      <c r="M146" s="3">
        <f>VLOOKUP(IF(I146="",H146,I146),Thongkeduthi!$A$4:$O$43,COUNTA(Thongkeduthi!$A$4:$O$4),FALSE)</f>
        <v>13</v>
      </c>
      <c r="N146" s="47" t="str">
        <f t="shared" si="8"/>
        <v>13.12</v>
      </c>
      <c r="O146" s="47"/>
    </row>
    <row r="147" spans="1:15" ht="16.5" hidden="1" thickBot="1">
      <c r="A147" s="10">
        <f>SUBTOTAL(3,$C$6:C147)</f>
        <v>0</v>
      </c>
      <c r="B147" s="27">
        <v>1222851801</v>
      </c>
      <c r="C147" s="20" t="s">
        <v>2507</v>
      </c>
      <c r="D147" s="33">
        <v>12</v>
      </c>
      <c r="E147" s="33">
        <v>3</v>
      </c>
      <c r="F147" s="33">
        <v>2000</v>
      </c>
      <c r="G147" s="10" t="s">
        <v>179</v>
      </c>
      <c r="H147" s="10" t="s">
        <v>185</v>
      </c>
      <c r="I147" s="27"/>
      <c r="J147" s="28">
        <v>460</v>
      </c>
      <c r="K147" s="259">
        <f t="shared" si="6"/>
        <v>10</v>
      </c>
      <c r="L147" s="110" t="str">
        <f t="shared" si="7"/>
        <v>THPT Hùng Vương</v>
      </c>
      <c r="M147" s="3">
        <f>VLOOKUP(IF(I147="",H147,I147),Thongkeduthi!$A$4:$O$43,COUNTA(Thongkeduthi!$A$4:$O$4),FALSE)</f>
        <v>23</v>
      </c>
      <c r="N147" s="47" t="str">
        <f t="shared" si="8"/>
        <v>23.10</v>
      </c>
      <c r="O147" s="47"/>
    </row>
    <row r="148" spans="1:15" ht="16.5" hidden="1" thickBot="1">
      <c r="A148" s="10">
        <f>SUBTOTAL(3,$C$6:C148)</f>
        <v>0</v>
      </c>
      <c r="B148" s="27">
        <v>1223263322</v>
      </c>
      <c r="C148" s="20" t="s">
        <v>2017</v>
      </c>
      <c r="D148" s="33">
        <v>20</v>
      </c>
      <c r="E148" s="33">
        <v>3</v>
      </c>
      <c r="F148" s="33">
        <v>2000</v>
      </c>
      <c r="G148" s="10" t="s">
        <v>179</v>
      </c>
      <c r="H148" s="10" t="s">
        <v>185</v>
      </c>
      <c r="I148" s="27"/>
      <c r="J148" s="28">
        <v>490</v>
      </c>
      <c r="K148" s="259">
        <f t="shared" si="6"/>
        <v>10</v>
      </c>
      <c r="L148" s="110" t="str">
        <f t="shared" si="7"/>
        <v>THPT Hùng Vương</v>
      </c>
      <c r="M148" s="3">
        <f>VLOOKUP(IF(I148="",H148,I148),Thongkeduthi!$A$4:$O$43,COUNTA(Thongkeduthi!$A$4:$O$4),FALSE)</f>
        <v>23</v>
      </c>
      <c r="N148" s="47" t="str">
        <f t="shared" si="8"/>
        <v>23.10</v>
      </c>
      <c r="O148" s="47"/>
    </row>
    <row r="149" spans="1:15" ht="16.5" hidden="1" thickBot="1">
      <c r="A149" s="10">
        <f>SUBTOTAL(3,$C$6:C149)</f>
        <v>0</v>
      </c>
      <c r="B149" s="27">
        <v>1222759840</v>
      </c>
      <c r="C149" s="20" t="s">
        <v>2508</v>
      </c>
      <c r="D149" s="33">
        <v>20</v>
      </c>
      <c r="E149" s="33">
        <v>10</v>
      </c>
      <c r="F149" s="33">
        <v>2000</v>
      </c>
      <c r="G149" s="10" t="s">
        <v>179</v>
      </c>
      <c r="H149" s="10" t="s">
        <v>185</v>
      </c>
      <c r="I149" s="27"/>
      <c r="J149" s="28">
        <v>910</v>
      </c>
      <c r="K149" s="259">
        <f t="shared" si="6"/>
        <v>10</v>
      </c>
      <c r="L149" s="110" t="str">
        <f t="shared" si="7"/>
        <v>THPT Hùng Vương</v>
      </c>
      <c r="M149" s="3">
        <f>VLOOKUP(IF(I149="",H149,I149),Thongkeduthi!$A$4:$O$43,COUNTA(Thongkeduthi!$A$4:$O$4),FALSE)</f>
        <v>23</v>
      </c>
      <c r="N149" s="47" t="str">
        <f t="shared" si="8"/>
        <v>23.10</v>
      </c>
      <c r="O149" s="47"/>
    </row>
    <row r="150" spans="1:15" ht="16.5" hidden="1" thickBot="1">
      <c r="A150" s="10">
        <f>SUBTOTAL(3,$C$6:C150)</f>
        <v>0</v>
      </c>
      <c r="B150" s="27">
        <v>1223822620</v>
      </c>
      <c r="C150" s="20" t="s">
        <v>2509</v>
      </c>
      <c r="D150" s="33">
        <v>22</v>
      </c>
      <c r="E150" s="33">
        <v>7</v>
      </c>
      <c r="F150" s="33">
        <v>2000</v>
      </c>
      <c r="G150" s="10" t="s">
        <v>179</v>
      </c>
      <c r="H150" s="10" t="s">
        <v>185</v>
      </c>
      <c r="I150" s="27"/>
      <c r="J150" s="28">
        <v>500</v>
      </c>
      <c r="K150" s="259">
        <f t="shared" si="6"/>
        <v>10</v>
      </c>
      <c r="L150" s="110" t="str">
        <f t="shared" si="7"/>
        <v>THPT Hùng Vương</v>
      </c>
      <c r="M150" s="3">
        <f>VLOOKUP(IF(I150="",H150,I150),Thongkeduthi!$A$4:$O$43,COUNTA(Thongkeduthi!$A$4:$O$4),FALSE)</f>
        <v>23</v>
      </c>
      <c r="N150" s="47" t="str">
        <f t="shared" si="8"/>
        <v>23.10</v>
      </c>
      <c r="O150" s="47"/>
    </row>
    <row r="151" spans="1:15" ht="16.5" hidden="1" thickBot="1">
      <c r="A151" s="10">
        <f>SUBTOTAL(3,$C$6:C151)</f>
        <v>0</v>
      </c>
      <c r="B151" s="27">
        <v>1223488129</v>
      </c>
      <c r="C151" s="20" t="s">
        <v>2510</v>
      </c>
      <c r="D151" s="33">
        <v>8</v>
      </c>
      <c r="E151" s="33">
        <v>6</v>
      </c>
      <c r="F151" s="33">
        <v>2000</v>
      </c>
      <c r="G151" s="10" t="s">
        <v>179</v>
      </c>
      <c r="H151" s="10" t="s">
        <v>185</v>
      </c>
      <c r="I151" s="27"/>
      <c r="J151" s="28">
        <v>380</v>
      </c>
      <c r="K151" s="259">
        <f t="shared" si="6"/>
        <v>10</v>
      </c>
      <c r="L151" s="110" t="str">
        <f t="shared" si="7"/>
        <v>THPT Hùng Vương</v>
      </c>
      <c r="M151" s="3">
        <f>VLOOKUP(IF(I151="",H151,I151),Thongkeduthi!$A$4:$O$43,COUNTA(Thongkeduthi!$A$4:$O$4),FALSE)</f>
        <v>23</v>
      </c>
      <c r="N151" s="47" t="str">
        <f t="shared" si="8"/>
        <v>23.10</v>
      </c>
      <c r="O151" s="47"/>
    </row>
    <row r="152" spans="1:15" ht="16.5" hidden="1" thickBot="1">
      <c r="A152" s="10">
        <f>SUBTOTAL(3,$C$6:C152)</f>
        <v>0</v>
      </c>
      <c r="B152" s="27">
        <v>1222971735</v>
      </c>
      <c r="C152" s="20" t="s">
        <v>2511</v>
      </c>
      <c r="D152" s="27">
        <v>16</v>
      </c>
      <c r="E152" s="27">
        <v>1</v>
      </c>
      <c r="F152" s="27">
        <v>2000</v>
      </c>
      <c r="G152" s="10" t="s">
        <v>179</v>
      </c>
      <c r="H152" s="10" t="s">
        <v>185</v>
      </c>
      <c r="I152" s="27"/>
      <c r="J152" s="12">
        <v>410</v>
      </c>
      <c r="K152" s="259">
        <f t="shared" si="6"/>
        <v>10</v>
      </c>
      <c r="L152" s="110" t="str">
        <f t="shared" si="7"/>
        <v>THPT Hùng Vương</v>
      </c>
      <c r="M152" s="3">
        <f>VLOOKUP(IF(I152="",H152,I152),Thongkeduthi!$A$4:$O$43,COUNTA(Thongkeduthi!$A$4:$O$4),FALSE)</f>
        <v>23</v>
      </c>
      <c r="N152" s="47" t="str">
        <f t="shared" si="8"/>
        <v>23.10</v>
      </c>
      <c r="O152" s="47"/>
    </row>
    <row r="153" spans="1:15" ht="16.5" hidden="1" thickBot="1">
      <c r="A153" s="10">
        <f>SUBTOTAL(3,$C$6:C153)</f>
        <v>0</v>
      </c>
      <c r="B153" s="111">
        <v>1222831858</v>
      </c>
      <c r="C153" s="20" t="s">
        <v>2512</v>
      </c>
      <c r="D153" s="27">
        <v>14</v>
      </c>
      <c r="E153" s="27">
        <v>1</v>
      </c>
      <c r="F153" s="27">
        <v>2000</v>
      </c>
      <c r="G153" s="10" t="s">
        <v>179</v>
      </c>
      <c r="H153" s="10" t="s">
        <v>185</v>
      </c>
      <c r="I153" s="27"/>
      <c r="J153" s="12">
        <v>650</v>
      </c>
      <c r="K153" s="259">
        <f t="shared" si="6"/>
        <v>10</v>
      </c>
      <c r="L153" s="110" t="str">
        <f t="shared" si="7"/>
        <v>THPT Hùng Vương</v>
      </c>
      <c r="M153" s="3">
        <f>VLOOKUP(IF(I153="",H153,I153),Thongkeduthi!$A$4:$O$43,COUNTA(Thongkeduthi!$A$4:$O$4),FALSE)</f>
        <v>23</v>
      </c>
      <c r="N153" s="47" t="str">
        <f t="shared" si="8"/>
        <v>23.10</v>
      </c>
      <c r="O153" s="47"/>
    </row>
    <row r="154" spans="1:15" ht="16.5" hidden="1" thickBot="1">
      <c r="A154" s="10">
        <f>SUBTOTAL(3,$C$6:C154)</f>
        <v>0</v>
      </c>
      <c r="B154" s="111">
        <v>1225087863</v>
      </c>
      <c r="C154" s="20" t="s">
        <v>2513</v>
      </c>
      <c r="D154" s="10">
        <v>21</v>
      </c>
      <c r="E154" s="10">
        <v>7</v>
      </c>
      <c r="F154" s="10">
        <v>1999</v>
      </c>
      <c r="G154" s="10" t="s">
        <v>181</v>
      </c>
      <c r="H154" s="10" t="s">
        <v>185</v>
      </c>
      <c r="I154" s="27"/>
      <c r="J154" s="28">
        <v>800</v>
      </c>
      <c r="K154" s="259">
        <f t="shared" si="6"/>
        <v>11</v>
      </c>
      <c r="L154" s="110" t="str">
        <f t="shared" si="7"/>
        <v>THPT Hùng Vương</v>
      </c>
      <c r="M154" s="3">
        <f>VLOOKUP(IF(I154="",H154,I154),Thongkeduthi!$A$4:$O$43,COUNTA(Thongkeduthi!$A$4:$O$4),FALSE)</f>
        <v>23</v>
      </c>
      <c r="N154" s="47" t="str">
        <f t="shared" si="8"/>
        <v>23.11</v>
      </c>
      <c r="O154" s="47"/>
    </row>
    <row r="155" spans="1:15" ht="16.5" hidden="1" thickBot="1">
      <c r="A155" s="10">
        <f>SUBTOTAL(3,$C$6:C155)</f>
        <v>0</v>
      </c>
      <c r="B155" s="27">
        <v>1222988090</v>
      </c>
      <c r="C155" s="20" t="s">
        <v>2514</v>
      </c>
      <c r="D155" s="10">
        <v>1</v>
      </c>
      <c r="E155" s="10">
        <v>1</v>
      </c>
      <c r="F155" s="10">
        <v>1999</v>
      </c>
      <c r="G155" s="10" t="s">
        <v>182</v>
      </c>
      <c r="H155" s="10" t="s">
        <v>185</v>
      </c>
      <c r="I155" s="27"/>
      <c r="J155" s="28">
        <v>770</v>
      </c>
      <c r="K155" s="259">
        <f t="shared" si="6"/>
        <v>11</v>
      </c>
      <c r="L155" s="110" t="str">
        <f t="shared" si="7"/>
        <v>THPT Hùng Vương</v>
      </c>
      <c r="M155" s="3">
        <f>VLOOKUP(IF(I155="",H155,I155),Thongkeduthi!$A$4:$O$43,COUNTA(Thongkeduthi!$A$4:$O$4),FALSE)</f>
        <v>23</v>
      </c>
      <c r="N155" s="47" t="str">
        <f t="shared" si="8"/>
        <v>23.11</v>
      </c>
      <c r="O155" s="47"/>
    </row>
    <row r="156" spans="1:15" ht="16.5" hidden="1" thickBot="1">
      <c r="A156" s="10">
        <f>SUBTOTAL(3,$C$6:C156)</f>
        <v>0</v>
      </c>
      <c r="B156" s="27">
        <v>1223463149</v>
      </c>
      <c r="C156" s="20" t="s">
        <v>2515</v>
      </c>
      <c r="D156" s="10">
        <v>20</v>
      </c>
      <c r="E156" s="10">
        <v>8</v>
      </c>
      <c r="F156" s="10">
        <v>1999</v>
      </c>
      <c r="G156" s="10" t="s">
        <v>182</v>
      </c>
      <c r="H156" s="10" t="s">
        <v>185</v>
      </c>
      <c r="I156" s="27"/>
      <c r="J156" s="28">
        <v>770</v>
      </c>
      <c r="K156" s="259">
        <f t="shared" si="6"/>
        <v>11</v>
      </c>
      <c r="L156" s="110" t="str">
        <f t="shared" si="7"/>
        <v>THPT Hùng Vương</v>
      </c>
      <c r="M156" s="3">
        <f>VLOOKUP(IF(I156="",H156,I156),Thongkeduthi!$A$4:$O$43,COUNTA(Thongkeduthi!$A$4:$O$4),FALSE)</f>
        <v>23</v>
      </c>
      <c r="N156" s="47" t="str">
        <f t="shared" si="8"/>
        <v>23.11</v>
      </c>
      <c r="O156" s="47"/>
    </row>
    <row r="157" spans="1:15" ht="16.5" hidden="1" thickBot="1">
      <c r="A157" s="10">
        <f>SUBTOTAL(3,$C$6:C157)</f>
        <v>0</v>
      </c>
      <c r="B157" s="27">
        <v>1232723536</v>
      </c>
      <c r="C157" s="20" t="s">
        <v>2516</v>
      </c>
      <c r="D157" s="10">
        <v>4</v>
      </c>
      <c r="E157" s="10">
        <v>1</v>
      </c>
      <c r="F157" s="10">
        <v>1999</v>
      </c>
      <c r="G157" s="10" t="s">
        <v>181</v>
      </c>
      <c r="H157" s="10" t="s">
        <v>185</v>
      </c>
      <c r="I157" s="27"/>
      <c r="J157" s="28">
        <v>380</v>
      </c>
      <c r="K157" s="259">
        <f t="shared" si="6"/>
        <v>11</v>
      </c>
      <c r="L157" s="110" t="str">
        <f t="shared" si="7"/>
        <v>THPT Hùng Vương</v>
      </c>
      <c r="M157" s="3">
        <f>VLOOKUP(IF(I157="",H157,I157),Thongkeduthi!$A$4:$O$43,COUNTA(Thongkeduthi!$A$4:$O$4),FALSE)</f>
        <v>23</v>
      </c>
      <c r="N157" s="47" t="str">
        <f t="shared" si="8"/>
        <v>23.11</v>
      </c>
      <c r="O157" s="47"/>
    </row>
    <row r="158" spans="1:15" ht="16.5" hidden="1" thickBot="1">
      <c r="A158" s="10">
        <f>SUBTOTAL(3,$C$6:C158)</f>
        <v>0</v>
      </c>
      <c r="B158" s="27">
        <v>1209783163</v>
      </c>
      <c r="C158" s="20" t="s">
        <v>2517</v>
      </c>
      <c r="D158" s="10">
        <v>19</v>
      </c>
      <c r="E158" s="10">
        <v>12</v>
      </c>
      <c r="F158" s="10">
        <v>1999</v>
      </c>
      <c r="G158" s="10" t="s">
        <v>182</v>
      </c>
      <c r="H158" s="10" t="s">
        <v>185</v>
      </c>
      <c r="I158" s="27"/>
      <c r="J158" s="28">
        <v>530</v>
      </c>
      <c r="K158" s="259">
        <f t="shared" si="6"/>
        <v>11</v>
      </c>
      <c r="L158" s="110" t="str">
        <f t="shared" si="7"/>
        <v>THPT Hùng Vương</v>
      </c>
      <c r="M158" s="3">
        <f>VLOOKUP(IF(I158="",H158,I158),Thongkeduthi!$A$4:$O$43,COUNTA(Thongkeduthi!$A$4:$O$4),FALSE)</f>
        <v>23</v>
      </c>
      <c r="N158" s="47" t="str">
        <f t="shared" si="8"/>
        <v>23.11</v>
      </c>
      <c r="O158" s="47"/>
    </row>
    <row r="159" spans="1:15" ht="16.5" hidden="1" thickBot="1">
      <c r="A159" s="10">
        <f>SUBTOTAL(3,$C$6:C159)</f>
        <v>0</v>
      </c>
      <c r="B159" s="27">
        <v>1222991311</v>
      </c>
      <c r="C159" s="20" t="s">
        <v>2518</v>
      </c>
      <c r="D159" s="10">
        <v>24</v>
      </c>
      <c r="E159" s="10">
        <v>11</v>
      </c>
      <c r="F159" s="10">
        <v>1998</v>
      </c>
      <c r="G159" s="10" t="s">
        <v>183</v>
      </c>
      <c r="H159" s="10" t="s">
        <v>185</v>
      </c>
      <c r="I159" s="27"/>
      <c r="J159" s="28">
        <v>640</v>
      </c>
      <c r="K159" s="259">
        <f t="shared" si="6"/>
        <v>12</v>
      </c>
      <c r="L159" s="110" t="str">
        <f t="shared" si="7"/>
        <v>THPT Hùng Vương</v>
      </c>
      <c r="M159" s="3">
        <f>VLOOKUP(IF(I159="",H159,I159),Thongkeduthi!$A$4:$O$43,COUNTA(Thongkeduthi!$A$4:$O$4),FALSE)</f>
        <v>23</v>
      </c>
      <c r="N159" s="47" t="str">
        <f t="shared" si="8"/>
        <v>23.12</v>
      </c>
      <c r="O159" s="47"/>
    </row>
    <row r="160" spans="1:15" ht="16.5" hidden="1" thickBot="1">
      <c r="A160" s="10">
        <f>SUBTOTAL(3,$C$6:C160)</f>
        <v>0</v>
      </c>
      <c r="B160" s="27">
        <v>1223808745</v>
      </c>
      <c r="C160" s="20" t="s">
        <v>2519</v>
      </c>
      <c r="D160" s="10">
        <v>23</v>
      </c>
      <c r="E160" s="10">
        <v>4</v>
      </c>
      <c r="F160" s="10">
        <v>1998</v>
      </c>
      <c r="G160" s="10" t="s">
        <v>183</v>
      </c>
      <c r="H160" s="10" t="s">
        <v>185</v>
      </c>
      <c r="I160" s="27"/>
      <c r="J160" s="28">
        <v>660</v>
      </c>
      <c r="K160" s="259">
        <f t="shared" si="6"/>
        <v>12</v>
      </c>
      <c r="L160" s="110" t="str">
        <f t="shared" si="7"/>
        <v>THPT Hùng Vương</v>
      </c>
      <c r="M160" s="3">
        <f>VLOOKUP(IF(I160="",H160,I160),Thongkeduthi!$A$4:$O$43,COUNTA(Thongkeduthi!$A$4:$O$4),FALSE)</f>
        <v>23</v>
      </c>
      <c r="N160" s="47" t="str">
        <f t="shared" si="8"/>
        <v>23.12</v>
      </c>
      <c r="O160" s="47"/>
    </row>
    <row r="161" spans="1:15" ht="16.5" hidden="1" thickBot="1">
      <c r="A161" s="10">
        <f>SUBTOTAL(3,$C$6:C161)</f>
        <v>0</v>
      </c>
      <c r="B161" s="27">
        <v>1223085914</v>
      </c>
      <c r="C161" s="20" t="s">
        <v>2520</v>
      </c>
      <c r="D161" s="10">
        <v>19</v>
      </c>
      <c r="E161" s="10">
        <v>12</v>
      </c>
      <c r="F161" s="10">
        <v>1998</v>
      </c>
      <c r="G161" s="10" t="s">
        <v>183</v>
      </c>
      <c r="H161" s="10" t="s">
        <v>185</v>
      </c>
      <c r="I161" s="27"/>
      <c r="J161" s="28">
        <v>590</v>
      </c>
      <c r="K161" s="259">
        <f t="shared" si="6"/>
        <v>12</v>
      </c>
      <c r="L161" s="110" t="str">
        <f t="shared" si="7"/>
        <v>THPT Hùng Vương</v>
      </c>
      <c r="M161" s="3">
        <f>VLOOKUP(IF(I161="",H161,I161),Thongkeduthi!$A$4:$O$43,COUNTA(Thongkeduthi!$A$4:$O$4),FALSE)</f>
        <v>23</v>
      </c>
      <c r="N161" s="47" t="str">
        <f t="shared" si="8"/>
        <v>23.12</v>
      </c>
      <c r="O161" s="47"/>
    </row>
    <row r="162" spans="1:15" ht="16.5" hidden="1" thickBot="1">
      <c r="A162" s="10">
        <f>SUBTOTAL(3,$C$6:C162)</f>
        <v>0</v>
      </c>
      <c r="B162" s="27">
        <v>1210168441</v>
      </c>
      <c r="C162" s="20" t="s">
        <v>2521</v>
      </c>
      <c r="D162" s="10">
        <v>7</v>
      </c>
      <c r="E162" s="10">
        <v>8</v>
      </c>
      <c r="F162" s="10">
        <v>1998</v>
      </c>
      <c r="G162" s="10" t="s">
        <v>183</v>
      </c>
      <c r="H162" s="10" t="s">
        <v>185</v>
      </c>
      <c r="I162" s="27"/>
      <c r="J162" s="28">
        <v>520</v>
      </c>
      <c r="K162" s="259">
        <f t="shared" si="6"/>
        <v>12</v>
      </c>
      <c r="L162" s="110" t="str">
        <f t="shared" si="7"/>
        <v>THPT Hùng Vương</v>
      </c>
      <c r="M162" s="3">
        <f>VLOOKUP(IF(I162="",H162,I162),Thongkeduthi!$A$4:$O$43,COUNTA(Thongkeduthi!$A$4:$O$4),FALSE)</f>
        <v>23</v>
      </c>
      <c r="N162" s="47" t="str">
        <f t="shared" si="8"/>
        <v>23.12</v>
      </c>
      <c r="O162" s="47"/>
    </row>
    <row r="163" spans="1:15" ht="16.5" hidden="1" thickBot="1">
      <c r="A163" s="10">
        <f>SUBTOTAL(3,$C$6:C163)</f>
        <v>0</v>
      </c>
      <c r="B163" s="27">
        <v>1222995896</v>
      </c>
      <c r="C163" s="20" t="s">
        <v>2522</v>
      </c>
      <c r="D163" s="10">
        <v>5</v>
      </c>
      <c r="E163" s="10">
        <v>8</v>
      </c>
      <c r="F163" s="10">
        <v>1998</v>
      </c>
      <c r="G163" s="10" t="s">
        <v>183</v>
      </c>
      <c r="H163" s="10" t="s">
        <v>185</v>
      </c>
      <c r="I163" s="27"/>
      <c r="J163" s="28">
        <v>430</v>
      </c>
      <c r="K163" s="259">
        <f t="shared" si="6"/>
        <v>12</v>
      </c>
      <c r="L163" s="110" t="str">
        <f t="shared" si="7"/>
        <v>THPT Hùng Vương</v>
      </c>
      <c r="M163" s="3">
        <f>VLOOKUP(IF(I163="",H163,I163),Thongkeduthi!$A$4:$O$43,COUNTA(Thongkeduthi!$A$4:$O$4),FALSE)</f>
        <v>23</v>
      </c>
      <c r="N163" s="47" t="str">
        <f t="shared" si="8"/>
        <v>23.12</v>
      </c>
      <c r="O163" s="47"/>
    </row>
    <row r="164" spans="1:15" ht="16.5" hidden="1" thickBot="1">
      <c r="A164" s="10">
        <f>SUBTOTAL(3,$C$6:C164)</f>
        <v>0</v>
      </c>
      <c r="B164" s="27">
        <v>1223819611</v>
      </c>
      <c r="C164" s="20" t="s">
        <v>2523</v>
      </c>
      <c r="D164" s="27">
        <v>13</v>
      </c>
      <c r="E164" s="27">
        <v>9</v>
      </c>
      <c r="F164" s="27">
        <v>1998</v>
      </c>
      <c r="G164" s="27" t="s">
        <v>183</v>
      </c>
      <c r="H164" s="10" t="s">
        <v>185</v>
      </c>
      <c r="I164" s="27"/>
      <c r="J164" s="12">
        <v>440</v>
      </c>
      <c r="K164" s="259">
        <f t="shared" si="6"/>
        <v>12</v>
      </c>
      <c r="L164" s="110" t="str">
        <f t="shared" si="7"/>
        <v>THPT Hùng Vương</v>
      </c>
      <c r="M164" s="3">
        <f>VLOOKUP(IF(I164="",H164,I164),Thongkeduthi!$A$4:$O$43,COUNTA(Thongkeduthi!$A$4:$O$4),FALSE)</f>
        <v>23</v>
      </c>
      <c r="N164" s="47" t="str">
        <f t="shared" si="8"/>
        <v>23.12</v>
      </c>
      <c r="O164" s="47"/>
    </row>
    <row r="165" spans="1:15" ht="16.5" hidden="1" thickBot="1">
      <c r="A165" s="10">
        <f>SUBTOTAL(3,$C$6:C165)</f>
        <v>0</v>
      </c>
      <c r="B165" s="111">
        <v>1222867695</v>
      </c>
      <c r="C165" s="20" t="s">
        <v>2524</v>
      </c>
      <c r="D165" s="27">
        <v>10</v>
      </c>
      <c r="E165" s="27">
        <v>6</v>
      </c>
      <c r="F165" s="27">
        <v>1997</v>
      </c>
      <c r="G165" s="27" t="s">
        <v>184</v>
      </c>
      <c r="H165" s="10" t="s">
        <v>185</v>
      </c>
      <c r="I165" s="27"/>
      <c r="J165" s="12">
        <v>400</v>
      </c>
      <c r="K165" s="259">
        <f t="shared" si="6"/>
        <v>12</v>
      </c>
      <c r="L165" s="110" t="str">
        <f t="shared" si="7"/>
        <v>THPT Hùng Vương</v>
      </c>
      <c r="M165" s="3">
        <f>VLOOKUP(IF(I165="",H165,I165),Thongkeduthi!$A$4:$O$43,COUNTA(Thongkeduthi!$A$4:$O$4),FALSE)</f>
        <v>23</v>
      </c>
      <c r="N165" s="47" t="str">
        <f t="shared" si="8"/>
        <v>23.12</v>
      </c>
      <c r="O165" s="47"/>
    </row>
    <row r="166" spans="1:15" ht="16.5" hidden="1" thickBot="1">
      <c r="A166" s="10">
        <f>SUBTOTAL(3,$C$6:C166)</f>
        <v>0</v>
      </c>
      <c r="B166" s="27">
        <v>1222860389</v>
      </c>
      <c r="C166" s="20" t="s">
        <v>2525</v>
      </c>
      <c r="D166" s="27">
        <v>28</v>
      </c>
      <c r="E166" s="27">
        <v>10</v>
      </c>
      <c r="F166" s="27">
        <v>1998</v>
      </c>
      <c r="G166" s="27" t="s">
        <v>184</v>
      </c>
      <c r="H166" s="10" t="s">
        <v>185</v>
      </c>
      <c r="I166" s="27"/>
      <c r="J166" s="12">
        <v>970</v>
      </c>
      <c r="K166" s="259">
        <f t="shared" si="6"/>
        <v>12</v>
      </c>
      <c r="L166" s="110" t="str">
        <f t="shared" si="7"/>
        <v>THPT Hùng Vương</v>
      </c>
      <c r="M166" s="3">
        <f>VLOOKUP(IF(I166="",H166,I166),Thongkeduthi!$A$4:$O$43,COUNTA(Thongkeduthi!$A$4:$O$4),FALSE)</f>
        <v>23</v>
      </c>
      <c r="N166" s="47" t="str">
        <f t="shared" si="8"/>
        <v>23.12</v>
      </c>
      <c r="O166" s="47"/>
    </row>
    <row r="167" spans="1:15" ht="16.5" hidden="1" thickBot="1">
      <c r="A167" s="10">
        <f>SUBTOTAL(3,$C$6:C167)</f>
        <v>0</v>
      </c>
      <c r="B167" s="27">
        <v>1223861453</v>
      </c>
      <c r="C167" s="20" t="s">
        <v>2526</v>
      </c>
      <c r="D167" s="27">
        <v>23</v>
      </c>
      <c r="E167" s="27">
        <v>8</v>
      </c>
      <c r="F167" s="27">
        <v>1998</v>
      </c>
      <c r="G167" s="27" t="s">
        <v>184</v>
      </c>
      <c r="H167" s="10" t="s">
        <v>185</v>
      </c>
      <c r="I167" s="27"/>
      <c r="J167" s="12">
        <v>480</v>
      </c>
      <c r="K167" s="259">
        <f t="shared" si="6"/>
        <v>12</v>
      </c>
      <c r="L167" s="110" t="str">
        <f t="shared" si="7"/>
        <v>THPT Hùng Vương</v>
      </c>
      <c r="M167" s="3">
        <f>VLOOKUP(IF(I167="",H167,I167),Thongkeduthi!$A$4:$O$43,COUNTA(Thongkeduthi!$A$4:$O$4),FALSE)</f>
        <v>23</v>
      </c>
      <c r="N167" s="47" t="str">
        <f t="shared" si="8"/>
        <v>23.12</v>
      </c>
      <c r="O167" s="47"/>
    </row>
    <row r="168" spans="1:15" ht="32.25" hidden="1" thickBot="1">
      <c r="A168" s="10">
        <f>SUBTOTAL(3,$C$6:C168)</f>
        <v>0</v>
      </c>
      <c r="B168" s="30">
        <v>1224686053</v>
      </c>
      <c r="C168" s="10" t="s">
        <v>186</v>
      </c>
      <c r="D168" s="10">
        <v>12</v>
      </c>
      <c r="E168" s="10">
        <v>11</v>
      </c>
      <c r="F168" s="10">
        <v>2000</v>
      </c>
      <c r="G168" s="10" t="s">
        <v>94</v>
      </c>
      <c r="H168" s="10" t="s">
        <v>187</v>
      </c>
      <c r="I168" s="10"/>
      <c r="J168" s="10">
        <v>480</v>
      </c>
      <c r="K168" s="259">
        <f t="shared" si="6"/>
        <v>10</v>
      </c>
      <c r="L168" s="110" t="str">
        <f t="shared" si="7"/>
        <v>THPT Nguyễn Bỉnh Khiêm</v>
      </c>
      <c r="M168" s="3">
        <f>VLOOKUP(IF(I168="",H168,I168),Thongkeduthi!$A$4:$O$43,COUNTA(Thongkeduthi!$A$4:$O$4),FALSE)</f>
        <v>19</v>
      </c>
      <c r="N168" s="47" t="str">
        <f t="shared" si="8"/>
        <v>19.10</v>
      </c>
      <c r="O168" s="47"/>
    </row>
    <row r="169" spans="1:15" ht="32.25" hidden="1" thickBot="1">
      <c r="A169" s="10">
        <f>SUBTOTAL(3,$C$6:C169)</f>
        <v>0</v>
      </c>
      <c r="B169" s="30">
        <v>1224659866</v>
      </c>
      <c r="C169" s="10" t="s">
        <v>189</v>
      </c>
      <c r="D169" s="10">
        <v>12</v>
      </c>
      <c r="E169" s="10">
        <v>6</v>
      </c>
      <c r="F169" s="10">
        <v>2000</v>
      </c>
      <c r="G169" s="10" t="s">
        <v>94</v>
      </c>
      <c r="H169" s="10" t="s">
        <v>187</v>
      </c>
      <c r="I169" s="10"/>
      <c r="J169" s="46">
        <v>550</v>
      </c>
      <c r="K169" s="259">
        <f t="shared" si="6"/>
        <v>10</v>
      </c>
      <c r="L169" s="110" t="str">
        <f t="shared" si="7"/>
        <v>THPT Nguyễn Bỉnh Khiêm</v>
      </c>
      <c r="M169" s="3">
        <f>VLOOKUP(IF(I169="",H169,I169),Thongkeduthi!$A$4:$O$43,COUNTA(Thongkeduthi!$A$4:$O$4),FALSE)</f>
        <v>19</v>
      </c>
      <c r="N169" s="47" t="str">
        <f t="shared" si="8"/>
        <v>19.10</v>
      </c>
      <c r="O169" s="47"/>
    </row>
    <row r="170" spans="1:15" ht="32.25" hidden="1" thickBot="1">
      <c r="A170" s="10">
        <f>SUBTOTAL(3,$C$6:C170)</f>
        <v>0</v>
      </c>
      <c r="B170" s="30">
        <v>1224703655</v>
      </c>
      <c r="C170" s="10" t="s">
        <v>190</v>
      </c>
      <c r="D170" s="10">
        <v>25</v>
      </c>
      <c r="E170" s="10">
        <v>5</v>
      </c>
      <c r="F170" s="10">
        <v>2000</v>
      </c>
      <c r="G170" s="10" t="s">
        <v>94</v>
      </c>
      <c r="H170" s="10" t="s">
        <v>187</v>
      </c>
      <c r="I170" s="10"/>
      <c r="J170" s="10">
        <v>550</v>
      </c>
      <c r="K170" s="259">
        <f t="shared" si="6"/>
        <v>10</v>
      </c>
      <c r="L170" s="110" t="str">
        <f t="shared" si="7"/>
        <v>THPT Nguyễn Bỉnh Khiêm</v>
      </c>
      <c r="M170" s="3">
        <f>VLOOKUP(IF(I170="",H170,I170),Thongkeduthi!$A$4:$O$43,COUNTA(Thongkeduthi!$A$4:$O$4),FALSE)</f>
        <v>19</v>
      </c>
      <c r="N170" s="47" t="str">
        <f t="shared" si="8"/>
        <v>19.10</v>
      </c>
      <c r="O170" s="47"/>
    </row>
    <row r="171" spans="1:15" ht="32.25" hidden="1" thickBot="1">
      <c r="A171" s="10">
        <f>SUBTOTAL(3,$C$6:C171)</f>
        <v>0</v>
      </c>
      <c r="B171" s="30">
        <v>1227378133</v>
      </c>
      <c r="C171" s="10" t="s">
        <v>191</v>
      </c>
      <c r="D171" s="10">
        <v>16</v>
      </c>
      <c r="E171" s="10">
        <v>1</v>
      </c>
      <c r="F171" s="10">
        <v>2000</v>
      </c>
      <c r="G171" s="10" t="s">
        <v>94</v>
      </c>
      <c r="H171" s="10" t="s">
        <v>187</v>
      </c>
      <c r="I171" s="10"/>
      <c r="J171" s="10">
        <v>550</v>
      </c>
      <c r="K171" s="259">
        <f t="shared" si="6"/>
        <v>10</v>
      </c>
      <c r="L171" s="110" t="str">
        <f t="shared" si="7"/>
        <v>THPT Nguyễn Bỉnh Khiêm</v>
      </c>
      <c r="M171" s="3">
        <f>VLOOKUP(IF(I171="",H171,I171),Thongkeduthi!$A$4:$O$43,COUNTA(Thongkeduthi!$A$4:$O$4),FALSE)</f>
        <v>19</v>
      </c>
      <c r="N171" s="47" t="str">
        <f t="shared" si="8"/>
        <v>19.10</v>
      </c>
      <c r="O171" s="47"/>
    </row>
    <row r="172" spans="1:15" ht="32.25" hidden="1" thickBot="1">
      <c r="A172" s="10">
        <f>SUBTOTAL(3,$C$6:C172)</f>
        <v>0</v>
      </c>
      <c r="B172" s="30">
        <v>1226609997</v>
      </c>
      <c r="C172" s="10" t="s">
        <v>192</v>
      </c>
      <c r="D172" s="10">
        <v>17</v>
      </c>
      <c r="E172" s="10">
        <v>1</v>
      </c>
      <c r="F172" s="10">
        <v>2000</v>
      </c>
      <c r="G172" s="10" t="s">
        <v>94</v>
      </c>
      <c r="H172" s="10" t="s">
        <v>187</v>
      </c>
      <c r="I172" s="10"/>
      <c r="J172" s="10">
        <v>530</v>
      </c>
      <c r="K172" s="259">
        <f t="shared" si="6"/>
        <v>10</v>
      </c>
      <c r="L172" s="110" t="str">
        <f t="shared" si="7"/>
        <v>THPT Nguyễn Bỉnh Khiêm</v>
      </c>
      <c r="M172" s="3">
        <f>VLOOKUP(IF(I172="",H172,I172),Thongkeduthi!$A$4:$O$43,COUNTA(Thongkeduthi!$A$4:$O$4),FALSE)</f>
        <v>19</v>
      </c>
      <c r="N172" s="47" t="str">
        <f t="shared" si="8"/>
        <v>19.10</v>
      </c>
      <c r="O172" s="47"/>
    </row>
    <row r="173" spans="1:15" ht="32.25" hidden="1" thickBot="1">
      <c r="A173" s="10">
        <f>SUBTOTAL(3,$C$6:C173)</f>
        <v>0</v>
      </c>
      <c r="B173" s="30">
        <v>1225652811</v>
      </c>
      <c r="C173" s="10" t="s">
        <v>193</v>
      </c>
      <c r="D173" s="46">
        <v>18</v>
      </c>
      <c r="E173" s="46">
        <v>9</v>
      </c>
      <c r="F173" s="46">
        <v>1999</v>
      </c>
      <c r="G173" s="10" t="s">
        <v>133</v>
      </c>
      <c r="H173" s="10" t="s">
        <v>187</v>
      </c>
      <c r="I173" s="10"/>
      <c r="J173" s="10">
        <v>590</v>
      </c>
      <c r="K173" s="259">
        <f t="shared" si="6"/>
        <v>11</v>
      </c>
      <c r="L173" s="110" t="str">
        <f t="shared" si="7"/>
        <v>THPT Nguyễn Bỉnh Khiêm</v>
      </c>
      <c r="M173" s="3">
        <f>VLOOKUP(IF(I173="",H173,I173),Thongkeduthi!$A$4:$O$43,COUNTA(Thongkeduthi!$A$4:$O$4),FALSE)</f>
        <v>19</v>
      </c>
      <c r="N173" s="47" t="str">
        <f t="shared" si="8"/>
        <v>19.11</v>
      </c>
      <c r="O173" s="47"/>
    </row>
    <row r="174" spans="1:15" ht="32.25" hidden="1" thickBot="1">
      <c r="A174" s="10">
        <f>SUBTOTAL(3,$C$6:C174)</f>
        <v>0</v>
      </c>
      <c r="B174" s="30">
        <v>1226522392</v>
      </c>
      <c r="C174" s="10" t="s">
        <v>194</v>
      </c>
      <c r="D174" s="10">
        <v>24</v>
      </c>
      <c r="E174" s="10">
        <v>1</v>
      </c>
      <c r="F174" s="10">
        <v>1999</v>
      </c>
      <c r="G174" s="10" t="s">
        <v>133</v>
      </c>
      <c r="H174" s="10" t="s">
        <v>187</v>
      </c>
      <c r="I174" s="10"/>
      <c r="J174" s="10">
        <v>520</v>
      </c>
      <c r="K174" s="259">
        <f t="shared" si="6"/>
        <v>11</v>
      </c>
      <c r="L174" s="110" t="str">
        <f t="shared" si="7"/>
        <v>THPT Nguyễn Bỉnh Khiêm</v>
      </c>
      <c r="M174" s="3">
        <f>VLOOKUP(IF(I174="",H174,I174),Thongkeduthi!$A$4:$O$43,COUNTA(Thongkeduthi!$A$4:$O$4),FALSE)</f>
        <v>19</v>
      </c>
      <c r="N174" s="47" t="str">
        <f t="shared" si="8"/>
        <v>19.11</v>
      </c>
      <c r="O174" s="47"/>
    </row>
    <row r="175" spans="1:15" ht="32.25" hidden="1" thickBot="1">
      <c r="A175" s="10">
        <f>SUBTOTAL(3,$C$6:C175)</f>
        <v>0</v>
      </c>
      <c r="B175" s="326">
        <v>1225376537</v>
      </c>
      <c r="C175" s="10" t="s">
        <v>195</v>
      </c>
      <c r="D175" s="10">
        <v>19</v>
      </c>
      <c r="E175" s="10">
        <v>3</v>
      </c>
      <c r="F175" s="10">
        <v>1999</v>
      </c>
      <c r="G175" s="10" t="s">
        <v>133</v>
      </c>
      <c r="H175" s="10" t="s">
        <v>187</v>
      </c>
      <c r="I175" s="10"/>
      <c r="J175" s="10">
        <v>550</v>
      </c>
      <c r="K175" s="259">
        <f t="shared" si="6"/>
        <v>11</v>
      </c>
      <c r="L175" s="110" t="str">
        <f t="shared" si="7"/>
        <v>THPT Nguyễn Bỉnh Khiêm</v>
      </c>
      <c r="M175" s="3">
        <f>VLOOKUP(IF(I175="",H175,I175),Thongkeduthi!$A$4:$O$43,COUNTA(Thongkeduthi!$A$4:$O$4),FALSE)</f>
        <v>19</v>
      </c>
      <c r="N175" s="47" t="str">
        <f t="shared" si="8"/>
        <v>19.11</v>
      </c>
      <c r="O175" s="47"/>
    </row>
    <row r="176" spans="1:15" ht="32.25" hidden="1" thickBot="1">
      <c r="A176" s="10">
        <f>SUBTOTAL(3,$C$6:C176)</f>
        <v>0</v>
      </c>
      <c r="B176" s="30">
        <v>1224940972</v>
      </c>
      <c r="C176" s="10" t="s">
        <v>196</v>
      </c>
      <c r="D176" s="10">
        <v>18</v>
      </c>
      <c r="E176" s="10">
        <v>11</v>
      </c>
      <c r="F176" s="10">
        <v>1999</v>
      </c>
      <c r="G176" s="10" t="s">
        <v>133</v>
      </c>
      <c r="H176" s="10" t="s">
        <v>187</v>
      </c>
      <c r="I176" s="10"/>
      <c r="J176" s="10">
        <v>500</v>
      </c>
      <c r="K176" s="259">
        <f t="shared" si="6"/>
        <v>11</v>
      </c>
      <c r="L176" s="110" t="str">
        <f t="shared" si="7"/>
        <v>THPT Nguyễn Bỉnh Khiêm</v>
      </c>
      <c r="M176" s="3">
        <f>VLOOKUP(IF(I176="",H176,I176),Thongkeduthi!$A$4:$O$43,COUNTA(Thongkeduthi!$A$4:$O$4),FALSE)</f>
        <v>19</v>
      </c>
      <c r="N176" s="47" t="str">
        <f t="shared" si="8"/>
        <v>19.11</v>
      </c>
      <c r="O176" s="47"/>
    </row>
    <row r="177" spans="1:15" ht="32.25" hidden="1" thickBot="1">
      <c r="A177" s="10">
        <f>SUBTOTAL(3,$C$6:C177)</f>
        <v>0</v>
      </c>
      <c r="B177" s="30">
        <v>1228769294</v>
      </c>
      <c r="C177" s="10" t="s">
        <v>197</v>
      </c>
      <c r="D177" s="10">
        <v>20</v>
      </c>
      <c r="E177" s="10">
        <v>9</v>
      </c>
      <c r="F177" s="10">
        <v>1999</v>
      </c>
      <c r="G177" s="10" t="s">
        <v>133</v>
      </c>
      <c r="H177" s="10" t="s">
        <v>187</v>
      </c>
      <c r="I177" s="10"/>
      <c r="J177" s="10">
        <v>660</v>
      </c>
      <c r="K177" s="259">
        <f t="shared" si="6"/>
        <v>11</v>
      </c>
      <c r="L177" s="110" t="str">
        <f t="shared" si="7"/>
        <v>THPT Nguyễn Bỉnh Khiêm</v>
      </c>
      <c r="M177" s="3">
        <f>VLOOKUP(IF(I177="",H177,I177),Thongkeduthi!$A$4:$O$43,COUNTA(Thongkeduthi!$A$4:$O$4),FALSE)</f>
        <v>19</v>
      </c>
      <c r="N177" s="47" t="str">
        <f t="shared" si="8"/>
        <v>19.11</v>
      </c>
      <c r="O177" s="47"/>
    </row>
    <row r="178" spans="1:15" ht="32.25" hidden="1" thickBot="1">
      <c r="A178" s="10">
        <f>SUBTOTAL(3,$C$6:C178)</f>
        <v>0</v>
      </c>
      <c r="B178" s="30">
        <v>1212995608</v>
      </c>
      <c r="C178" s="10" t="s">
        <v>198</v>
      </c>
      <c r="D178" s="10">
        <v>20</v>
      </c>
      <c r="E178" s="10">
        <v>9</v>
      </c>
      <c r="F178" s="10">
        <v>1999</v>
      </c>
      <c r="G178" s="10" t="s">
        <v>133</v>
      </c>
      <c r="H178" s="10" t="s">
        <v>187</v>
      </c>
      <c r="I178" s="10"/>
      <c r="J178" s="10">
        <v>760</v>
      </c>
      <c r="K178" s="259">
        <f t="shared" si="6"/>
        <v>11</v>
      </c>
      <c r="L178" s="110" t="str">
        <f t="shared" si="7"/>
        <v>THPT Nguyễn Bỉnh Khiêm</v>
      </c>
      <c r="M178" s="3">
        <f>VLOOKUP(IF(I178="",H178,I178),Thongkeduthi!$A$4:$O$43,COUNTA(Thongkeduthi!$A$4:$O$4),FALSE)</f>
        <v>19</v>
      </c>
      <c r="N178" s="47" t="str">
        <f t="shared" si="8"/>
        <v>19.11</v>
      </c>
      <c r="O178" s="47"/>
    </row>
    <row r="179" spans="1:15" ht="32.25" hidden="1" thickBot="1">
      <c r="A179" s="10">
        <f>SUBTOTAL(3,$C$6:C179)</f>
        <v>0</v>
      </c>
      <c r="B179" s="30">
        <v>1232582359</v>
      </c>
      <c r="C179" s="10" t="s">
        <v>199</v>
      </c>
      <c r="D179" s="10">
        <v>22</v>
      </c>
      <c r="E179" s="10">
        <v>10</v>
      </c>
      <c r="F179" s="10">
        <v>1999</v>
      </c>
      <c r="G179" s="10" t="s">
        <v>133</v>
      </c>
      <c r="H179" s="10" t="s">
        <v>187</v>
      </c>
      <c r="I179" s="10"/>
      <c r="J179" s="10">
        <v>1020</v>
      </c>
      <c r="K179" s="259">
        <f t="shared" si="6"/>
        <v>11</v>
      </c>
      <c r="L179" s="110" t="str">
        <f t="shared" si="7"/>
        <v>THPT Nguyễn Bỉnh Khiêm</v>
      </c>
      <c r="M179" s="3">
        <f>VLOOKUP(IF(I179="",H179,I179),Thongkeduthi!$A$4:$O$43,COUNTA(Thongkeduthi!$A$4:$O$4),FALSE)</f>
        <v>19</v>
      </c>
      <c r="N179" s="47" t="str">
        <f t="shared" si="8"/>
        <v>19.11</v>
      </c>
      <c r="O179" s="47"/>
    </row>
    <row r="180" spans="1:15" ht="32.25" hidden="1" thickBot="1">
      <c r="A180" s="10">
        <f>SUBTOTAL(3,$C$6:C180)</f>
        <v>0</v>
      </c>
      <c r="B180" s="30">
        <v>1210715332</v>
      </c>
      <c r="C180" s="10" t="s">
        <v>200</v>
      </c>
      <c r="D180" s="10">
        <v>20</v>
      </c>
      <c r="E180" s="10">
        <v>9</v>
      </c>
      <c r="F180" s="10">
        <v>1999</v>
      </c>
      <c r="G180" s="10" t="s">
        <v>133</v>
      </c>
      <c r="H180" s="10" t="s">
        <v>187</v>
      </c>
      <c r="I180" s="10"/>
      <c r="J180" s="10">
        <v>860</v>
      </c>
      <c r="K180" s="259">
        <f t="shared" si="6"/>
        <v>11</v>
      </c>
      <c r="L180" s="110" t="str">
        <f t="shared" si="7"/>
        <v>THPT Nguyễn Bỉnh Khiêm</v>
      </c>
      <c r="M180" s="3">
        <f>VLOOKUP(IF(I180="",H180,I180),Thongkeduthi!$A$4:$O$43,COUNTA(Thongkeduthi!$A$4:$O$4),FALSE)</f>
        <v>19</v>
      </c>
      <c r="N180" s="47" t="str">
        <f t="shared" si="8"/>
        <v>19.11</v>
      </c>
      <c r="O180" s="47"/>
    </row>
    <row r="181" spans="1:15" ht="32.25" hidden="1" thickBot="1">
      <c r="A181" s="10">
        <f>SUBTOTAL(3,$C$6:C181)</f>
        <v>0</v>
      </c>
      <c r="B181" s="30">
        <v>1229958711</v>
      </c>
      <c r="C181" s="10" t="s">
        <v>201</v>
      </c>
      <c r="D181" s="10">
        <v>3</v>
      </c>
      <c r="E181" s="10">
        <v>12</v>
      </c>
      <c r="F181" s="10">
        <v>1999</v>
      </c>
      <c r="G181" s="10" t="s">
        <v>133</v>
      </c>
      <c r="H181" s="10" t="s">
        <v>187</v>
      </c>
      <c r="I181" s="10"/>
      <c r="J181" s="10">
        <v>300</v>
      </c>
      <c r="K181" s="259">
        <f t="shared" si="6"/>
        <v>11</v>
      </c>
      <c r="L181" s="110" t="str">
        <f t="shared" si="7"/>
        <v>THPT Nguyễn Bỉnh Khiêm</v>
      </c>
      <c r="M181" s="3">
        <f>VLOOKUP(IF(I181="",H181,I181),Thongkeduthi!$A$4:$O$43,COUNTA(Thongkeduthi!$A$4:$O$4),FALSE)</f>
        <v>19</v>
      </c>
      <c r="N181" s="47" t="str">
        <f t="shared" si="8"/>
        <v>19.11</v>
      </c>
      <c r="O181" s="47"/>
    </row>
    <row r="182" spans="1:15" ht="32.25" hidden="1" thickBot="1">
      <c r="A182" s="10">
        <f>SUBTOTAL(3,$C$6:C182)</f>
        <v>0</v>
      </c>
      <c r="B182" s="30">
        <v>1210911829</v>
      </c>
      <c r="C182" s="10" t="s">
        <v>202</v>
      </c>
      <c r="D182" s="10">
        <v>22</v>
      </c>
      <c r="E182" s="10">
        <v>9</v>
      </c>
      <c r="F182" s="10">
        <v>1998</v>
      </c>
      <c r="G182" s="10" t="s">
        <v>154</v>
      </c>
      <c r="H182" s="10" t="s">
        <v>187</v>
      </c>
      <c r="I182" s="10"/>
      <c r="J182" s="10">
        <v>990</v>
      </c>
      <c r="K182" s="259">
        <f t="shared" si="6"/>
        <v>12</v>
      </c>
      <c r="L182" s="110" t="str">
        <f t="shared" si="7"/>
        <v>THPT Nguyễn Bỉnh Khiêm</v>
      </c>
      <c r="M182" s="3">
        <f>VLOOKUP(IF(I182="",H182,I182),Thongkeduthi!$A$4:$O$43,COUNTA(Thongkeduthi!$A$4:$O$4),FALSE)</f>
        <v>19</v>
      </c>
      <c r="N182" s="47" t="str">
        <f t="shared" si="8"/>
        <v>19.12</v>
      </c>
      <c r="O182" s="47"/>
    </row>
    <row r="183" spans="1:15" ht="32.25" hidden="1" thickBot="1">
      <c r="A183" s="10">
        <f>SUBTOTAL(3,$C$6:C183)</f>
        <v>0</v>
      </c>
      <c r="B183" s="30">
        <v>1223920492</v>
      </c>
      <c r="C183" s="10" t="s">
        <v>203</v>
      </c>
      <c r="D183" s="10">
        <v>10</v>
      </c>
      <c r="E183" s="10">
        <v>8</v>
      </c>
      <c r="F183" s="10">
        <v>1998</v>
      </c>
      <c r="G183" s="10" t="s">
        <v>154</v>
      </c>
      <c r="H183" s="10" t="s">
        <v>187</v>
      </c>
      <c r="I183" s="10"/>
      <c r="J183" s="10">
        <v>1610</v>
      </c>
      <c r="K183" s="259">
        <f t="shared" si="6"/>
        <v>12</v>
      </c>
      <c r="L183" s="110" t="str">
        <f t="shared" si="7"/>
        <v>THPT Nguyễn Bỉnh Khiêm</v>
      </c>
      <c r="M183" s="3">
        <f>VLOOKUP(IF(I183="",H183,I183),Thongkeduthi!$A$4:$O$43,COUNTA(Thongkeduthi!$A$4:$O$4),FALSE)</f>
        <v>19</v>
      </c>
      <c r="N183" s="47" t="str">
        <f t="shared" si="8"/>
        <v>19.12</v>
      </c>
      <c r="O183" s="47"/>
    </row>
    <row r="184" spans="1:15" ht="32.25" hidden="1" thickBot="1">
      <c r="A184" s="10">
        <f>SUBTOTAL(3,$C$6:C184)</f>
        <v>0</v>
      </c>
      <c r="B184" s="30">
        <v>1226625855</v>
      </c>
      <c r="C184" s="10" t="s">
        <v>204</v>
      </c>
      <c r="D184" s="10">
        <v>18</v>
      </c>
      <c r="E184" s="10">
        <v>1</v>
      </c>
      <c r="F184" s="10">
        <v>1998</v>
      </c>
      <c r="G184" s="10" t="s">
        <v>154</v>
      </c>
      <c r="H184" s="10" t="s">
        <v>187</v>
      </c>
      <c r="I184" s="10"/>
      <c r="J184" s="10">
        <v>910</v>
      </c>
      <c r="K184" s="259">
        <f t="shared" si="6"/>
        <v>12</v>
      </c>
      <c r="L184" s="110" t="str">
        <f t="shared" si="7"/>
        <v>THPT Nguyễn Bỉnh Khiêm</v>
      </c>
      <c r="M184" s="3">
        <f>VLOOKUP(IF(I184="",H184,I184),Thongkeduthi!$A$4:$O$43,COUNTA(Thongkeduthi!$A$4:$O$4),FALSE)</f>
        <v>19</v>
      </c>
      <c r="N184" s="47" t="str">
        <f t="shared" si="8"/>
        <v>19.12</v>
      </c>
      <c r="O184" s="47"/>
    </row>
    <row r="185" spans="1:15" ht="32.25" hidden="1" thickBot="1">
      <c r="A185" s="10">
        <f>SUBTOTAL(3,$C$6:C185)</f>
        <v>0</v>
      </c>
      <c r="B185" s="326">
        <v>70147697</v>
      </c>
      <c r="C185" s="10" t="s">
        <v>205</v>
      </c>
      <c r="D185" s="10">
        <v>13</v>
      </c>
      <c r="E185" s="10">
        <v>5</v>
      </c>
      <c r="F185" s="10">
        <v>1998</v>
      </c>
      <c r="G185" s="10" t="s">
        <v>154</v>
      </c>
      <c r="H185" s="10" t="s">
        <v>187</v>
      </c>
      <c r="I185" s="10"/>
      <c r="J185" s="10">
        <v>1430</v>
      </c>
      <c r="K185" s="259">
        <f t="shared" si="6"/>
        <v>12</v>
      </c>
      <c r="L185" s="110" t="str">
        <f t="shared" si="7"/>
        <v>THPT Nguyễn Bỉnh Khiêm</v>
      </c>
      <c r="M185" s="3">
        <f>VLOOKUP(IF(I185="",H185,I185),Thongkeduthi!$A$4:$O$43,COUNTA(Thongkeduthi!$A$4:$O$4),FALSE)</f>
        <v>19</v>
      </c>
      <c r="N185" s="47" t="str">
        <f t="shared" si="8"/>
        <v>19.12</v>
      </c>
      <c r="O185" s="47"/>
    </row>
    <row r="186" spans="1:15" ht="32.25" hidden="1" thickBot="1">
      <c r="A186" s="10">
        <f>SUBTOTAL(3,$C$6:C186)</f>
        <v>0</v>
      </c>
      <c r="B186" s="30">
        <v>1226881025</v>
      </c>
      <c r="C186" s="10" t="s">
        <v>206</v>
      </c>
      <c r="D186" s="10">
        <v>19</v>
      </c>
      <c r="E186" s="10">
        <v>7</v>
      </c>
      <c r="F186" s="10">
        <v>1998</v>
      </c>
      <c r="G186" s="10" t="s">
        <v>154</v>
      </c>
      <c r="H186" s="10" t="s">
        <v>187</v>
      </c>
      <c r="I186" s="10"/>
      <c r="J186" s="10">
        <v>470</v>
      </c>
      <c r="K186" s="259">
        <f t="shared" si="6"/>
        <v>12</v>
      </c>
      <c r="L186" s="110" t="str">
        <f t="shared" si="7"/>
        <v>THPT Nguyễn Bỉnh Khiêm</v>
      </c>
      <c r="M186" s="3">
        <f>VLOOKUP(IF(I186="",H186,I186),Thongkeduthi!$A$4:$O$43,COUNTA(Thongkeduthi!$A$4:$O$4),FALSE)</f>
        <v>19</v>
      </c>
      <c r="N186" s="47" t="str">
        <f t="shared" si="8"/>
        <v>19.12</v>
      </c>
      <c r="O186" s="47"/>
    </row>
    <row r="187" spans="1:15" ht="32.25" hidden="1" thickBot="1">
      <c r="A187" s="10">
        <f>SUBTOTAL(3,$C$6:C187)</f>
        <v>0</v>
      </c>
      <c r="B187" s="30">
        <v>1211792535</v>
      </c>
      <c r="C187" s="10" t="s">
        <v>207</v>
      </c>
      <c r="D187" s="10">
        <v>9</v>
      </c>
      <c r="E187" s="10">
        <v>2</v>
      </c>
      <c r="F187" s="10">
        <v>1994</v>
      </c>
      <c r="G187" s="10" t="s">
        <v>154</v>
      </c>
      <c r="H187" s="10" t="s">
        <v>187</v>
      </c>
      <c r="I187" s="10"/>
      <c r="J187" s="10">
        <v>750</v>
      </c>
      <c r="K187" s="259">
        <f t="shared" si="6"/>
        <v>12</v>
      </c>
      <c r="L187" s="110" t="str">
        <f t="shared" si="7"/>
        <v>THPT Nguyễn Bỉnh Khiêm</v>
      </c>
      <c r="M187" s="3">
        <f>VLOOKUP(IF(I187="",H187,I187),Thongkeduthi!$A$4:$O$43,COUNTA(Thongkeduthi!$A$4:$O$4),FALSE)</f>
        <v>19</v>
      </c>
      <c r="N187" s="47" t="str">
        <f t="shared" si="8"/>
        <v>19.12</v>
      </c>
      <c r="O187" s="47"/>
    </row>
    <row r="188" spans="1:15" ht="32.25" hidden="1" thickBot="1">
      <c r="A188" s="10">
        <f>SUBTOTAL(3,$C$6:C188)</f>
        <v>0</v>
      </c>
      <c r="B188" s="111">
        <v>87767900</v>
      </c>
      <c r="C188" s="111" t="s">
        <v>208</v>
      </c>
      <c r="D188" s="111">
        <v>26</v>
      </c>
      <c r="E188" s="28">
        <v>6</v>
      </c>
      <c r="F188" s="28">
        <v>1998</v>
      </c>
      <c r="G188" s="28" t="s">
        <v>209</v>
      </c>
      <c r="H188" s="28" t="s">
        <v>210</v>
      </c>
      <c r="I188" s="28"/>
      <c r="J188" s="111">
        <v>1680</v>
      </c>
      <c r="K188" s="259">
        <f t="shared" si="6"/>
        <v>12</v>
      </c>
      <c r="L188" s="110" t="str">
        <f t="shared" si="7"/>
        <v>THPT chuyên Nguyễn Chí Thanh</v>
      </c>
      <c r="M188" s="3">
        <f>VLOOKUP(IF(I188="",H188,I188),Thongkeduthi!$A$4:$O$43,COUNTA(Thongkeduthi!$A$4:$O$4),FALSE)</f>
        <v>3</v>
      </c>
      <c r="N188" s="47" t="str">
        <f t="shared" si="8"/>
        <v>3.12</v>
      </c>
      <c r="O188" s="47"/>
    </row>
    <row r="189" spans="1:15" ht="32.25" hidden="1" thickBot="1">
      <c r="A189" s="10">
        <f>SUBTOTAL(3,$C$6:C189)</f>
        <v>0</v>
      </c>
      <c r="B189" s="111">
        <v>1211229832</v>
      </c>
      <c r="C189" s="111" t="s">
        <v>211</v>
      </c>
      <c r="D189" s="111">
        <v>8</v>
      </c>
      <c r="E189" s="28">
        <v>12</v>
      </c>
      <c r="F189" s="28">
        <v>1998</v>
      </c>
      <c r="G189" s="28" t="s">
        <v>209</v>
      </c>
      <c r="H189" s="28" t="s">
        <v>210</v>
      </c>
      <c r="I189" s="28"/>
      <c r="J189" s="111">
        <v>1660</v>
      </c>
      <c r="K189" s="259">
        <f t="shared" si="6"/>
        <v>12</v>
      </c>
      <c r="L189" s="110" t="str">
        <f t="shared" si="7"/>
        <v>THPT chuyên Nguyễn Chí Thanh</v>
      </c>
      <c r="M189" s="3">
        <f>VLOOKUP(IF(I189="",H189,I189),Thongkeduthi!$A$4:$O$43,COUNTA(Thongkeduthi!$A$4:$O$4),FALSE)</f>
        <v>3</v>
      </c>
      <c r="N189" s="47" t="str">
        <f t="shared" si="8"/>
        <v>3.12</v>
      </c>
      <c r="O189" s="47"/>
    </row>
    <row r="190" spans="1:15" ht="32.25" hidden="1" thickBot="1">
      <c r="A190" s="10">
        <f>SUBTOTAL(3,$C$6:C190)</f>
        <v>0</v>
      </c>
      <c r="B190" s="111">
        <v>1209821870</v>
      </c>
      <c r="C190" s="111" t="s">
        <v>212</v>
      </c>
      <c r="D190" s="111">
        <v>28</v>
      </c>
      <c r="E190" s="28">
        <v>9</v>
      </c>
      <c r="F190" s="28">
        <v>1998</v>
      </c>
      <c r="G190" s="28" t="s">
        <v>213</v>
      </c>
      <c r="H190" s="28" t="s">
        <v>210</v>
      </c>
      <c r="I190" s="28"/>
      <c r="J190" s="111">
        <v>1450</v>
      </c>
      <c r="K190" s="259">
        <f t="shared" si="6"/>
        <v>12</v>
      </c>
      <c r="L190" s="110" t="str">
        <f t="shared" si="7"/>
        <v>THPT chuyên Nguyễn Chí Thanh</v>
      </c>
      <c r="M190" s="3">
        <f>VLOOKUP(IF(I190="",H190,I190),Thongkeduthi!$A$4:$O$43,COUNTA(Thongkeduthi!$A$4:$O$4),FALSE)</f>
        <v>3</v>
      </c>
      <c r="N190" s="47" t="str">
        <f t="shared" si="8"/>
        <v>3.12</v>
      </c>
      <c r="O190" s="47"/>
    </row>
    <row r="191" spans="1:15" ht="32.25" hidden="1" thickBot="1">
      <c r="A191" s="10">
        <f>SUBTOTAL(3,$C$6:C191)</f>
        <v>0</v>
      </c>
      <c r="B191" s="111">
        <v>71295307</v>
      </c>
      <c r="C191" s="111" t="s">
        <v>214</v>
      </c>
      <c r="D191" s="111">
        <v>20</v>
      </c>
      <c r="E191" s="28">
        <v>10</v>
      </c>
      <c r="F191" s="28">
        <v>1998</v>
      </c>
      <c r="G191" s="28" t="s">
        <v>209</v>
      </c>
      <c r="H191" s="28" t="s">
        <v>210</v>
      </c>
      <c r="I191" s="28"/>
      <c r="J191" s="111">
        <v>1380</v>
      </c>
      <c r="K191" s="259">
        <f t="shared" si="6"/>
        <v>12</v>
      </c>
      <c r="L191" s="110" t="str">
        <f t="shared" si="7"/>
        <v>THPT chuyên Nguyễn Chí Thanh</v>
      </c>
      <c r="M191" s="3">
        <f>VLOOKUP(IF(I191="",H191,I191),Thongkeduthi!$A$4:$O$43,COUNTA(Thongkeduthi!$A$4:$O$4),FALSE)</f>
        <v>3</v>
      </c>
      <c r="N191" s="47" t="str">
        <f t="shared" si="8"/>
        <v>3.12</v>
      </c>
      <c r="O191" s="47"/>
    </row>
    <row r="192" spans="1:15" ht="32.25" hidden="1" thickBot="1">
      <c r="A192" s="10">
        <f>SUBTOTAL(3,$C$6:C192)</f>
        <v>0</v>
      </c>
      <c r="B192" s="111">
        <v>1226572335</v>
      </c>
      <c r="C192" s="111" t="s">
        <v>215</v>
      </c>
      <c r="D192" s="111">
        <v>9</v>
      </c>
      <c r="E192" s="28">
        <v>9</v>
      </c>
      <c r="F192" s="28">
        <v>1998</v>
      </c>
      <c r="G192" s="28" t="s">
        <v>209</v>
      </c>
      <c r="H192" s="28" t="s">
        <v>210</v>
      </c>
      <c r="I192" s="28"/>
      <c r="J192" s="111">
        <v>1220</v>
      </c>
      <c r="K192" s="259">
        <f t="shared" si="6"/>
        <v>12</v>
      </c>
      <c r="L192" s="110" t="str">
        <f t="shared" si="7"/>
        <v>THPT chuyên Nguyễn Chí Thanh</v>
      </c>
      <c r="M192" s="3">
        <f>VLOOKUP(IF(I192="",H192,I192),Thongkeduthi!$A$4:$O$43,COUNTA(Thongkeduthi!$A$4:$O$4),FALSE)</f>
        <v>3</v>
      </c>
      <c r="N192" s="47" t="str">
        <f t="shared" si="8"/>
        <v>3.12</v>
      </c>
      <c r="O192" s="47"/>
    </row>
    <row r="193" spans="1:15" ht="32.25" hidden="1" thickBot="1">
      <c r="A193" s="10">
        <f>SUBTOTAL(3,$C$6:C193)</f>
        <v>0</v>
      </c>
      <c r="B193" s="111">
        <v>1232428587</v>
      </c>
      <c r="C193" s="111" t="s">
        <v>216</v>
      </c>
      <c r="D193" s="111">
        <v>23</v>
      </c>
      <c r="E193" s="28">
        <v>2</v>
      </c>
      <c r="F193" s="28">
        <v>1998</v>
      </c>
      <c r="G193" s="28" t="s">
        <v>209</v>
      </c>
      <c r="H193" s="28" t="s">
        <v>210</v>
      </c>
      <c r="I193" s="28"/>
      <c r="J193" s="111">
        <v>1110</v>
      </c>
      <c r="K193" s="259">
        <f t="shared" si="6"/>
        <v>12</v>
      </c>
      <c r="L193" s="110" t="str">
        <f t="shared" si="7"/>
        <v>THPT chuyên Nguyễn Chí Thanh</v>
      </c>
      <c r="M193" s="3">
        <f>VLOOKUP(IF(I193="",H193,I193),Thongkeduthi!$A$4:$O$43,COUNTA(Thongkeduthi!$A$4:$O$4),FALSE)</f>
        <v>3</v>
      </c>
      <c r="N193" s="47" t="str">
        <f t="shared" si="8"/>
        <v>3.12</v>
      </c>
      <c r="O193" s="47"/>
    </row>
    <row r="194" spans="1:15" ht="32.25" hidden="1" thickBot="1">
      <c r="A194" s="10">
        <f>SUBTOTAL(3,$C$6:C194)</f>
        <v>0</v>
      </c>
      <c r="B194" s="111">
        <v>1232609226</v>
      </c>
      <c r="C194" s="111" t="s">
        <v>217</v>
      </c>
      <c r="D194" s="111">
        <v>11</v>
      </c>
      <c r="E194" s="28">
        <v>12</v>
      </c>
      <c r="F194" s="28">
        <v>1998</v>
      </c>
      <c r="G194" s="28" t="s">
        <v>213</v>
      </c>
      <c r="H194" s="28" t="s">
        <v>210</v>
      </c>
      <c r="I194" s="28"/>
      <c r="J194" s="111">
        <v>1090</v>
      </c>
      <c r="K194" s="259">
        <f t="shared" si="6"/>
        <v>12</v>
      </c>
      <c r="L194" s="110" t="str">
        <f t="shared" si="7"/>
        <v>THPT chuyên Nguyễn Chí Thanh</v>
      </c>
      <c r="M194" s="3">
        <f>VLOOKUP(IF(I194="",H194,I194),Thongkeduthi!$A$4:$O$43,COUNTA(Thongkeduthi!$A$4:$O$4),FALSE)</f>
        <v>3</v>
      </c>
      <c r="N194" s="47" t="str">
        <f t="shared" si="8"/>
        <v>3.12</v>
      </c>
      <c r="O194" s="47"/>
    </row>
    <row r="195" spans="1:15" ht="32.25" hidden="1" thickBot="1">
      <c r="A195" s="10">
        <f>SUBTOTAL(3,$C$6:C195)</f>
        <v>0</v>
      </c>
      <c r="B195" s="111">
        <v>1201468562</v>
      </c>
      <c r="C195" s="111" t="s">
        <v>218</v>
      </c>
      <c r="D195" s="111">
        <v>5</v>
      </c>
      <c r="E195" s="28">
        <v>2</v>
      </c>
      <c r="F195" s="28">
        <v>1998</v>
      </c>
      <c r="G195" s="28" t="s">
        <v>209</v>
      </c>
      <c r="H195" s="28" t="s">
        <v>210</v>
      </c>
      <c r="I195" s="28"/>
      <c r="J195" s="111">
        <v>1050</v>
      </c>
      <c r="K195" s="259">
        <f t="shared" si="6"/>
        <v>12</v>
      </c>
      <c r="L195" s="110" t="str">
        <f t="shared" si="7"/>
        <v>THPT chuyên Nguyễn Chí Thanh</v>
      </c>
      <c r="M195" s="3">
        <f>VLOOKUP(IF(I195="",H195,I195),Thongkeduthi!$A$4:$O$43,COUNTA(Thongkeduthi!$A$4:$O$4),FALSE)</f>
        <v>3</v>
      </c>
      <c r="N195" s="47" t="str">
        <f t="shared" si="8"/>
        <v>3.12</v>
      </c>
      <c r="O195" s="47"/>
    </row>
    <row r="196" spans="1:15" ht="32.25" hidden="1" thickBot="1">
      <c r="A196" s="10">
        <f>SUBTOTAL(3,$C$6:C196)</f>
        <v>0</v>
      </c>
      <c r="B196" s="111">
        <v>1232454393</v>
      </c>
      <c r="C196" s="111" t="s">
        <v>219</v>
      </c>
      <c r="D196" s="111">
        <v>12</v>
      </c>
      <c r="E196" s="28">
        <v>3</v>
      </c>
      <c r="F196" s="28">
        <v>1998</v>
      </c>
      <c r="G196" s="28" t="s">
        <v>209</v>
      </c>
      <c r="H196" s="28" t="s">
        <v>210</v>
      </c>
      <c r="I196" s="28"/>
      <c r="J196" s="111">
        <v>1050</v>
      </c>
      <c r="K196" s="259">
        <f t="shared" si="6"/>
        <v>12</v>
      </c>
      <c r="L196" s="110" t="str">
        <f t="shared" si="7"/>
        <v>THPT chuyên Nguyễn Chí Thanh</v>
      </c>
      <c r="M196" s="3">
        <f>VLOOKUP(IF(I196="",H196,I196),Thongkeduthi!$A$4:$O$43,COUNTA(Thongkeduthi!$A$4:$O$4),FALSE)</f>
        <v>3</v>
      </c>
      <c r="N196" s="47" t="str">
        <f t="shared" si="8"/>
        <v>3.12</v>
      </c>
      <c r="O196" s="47"/>
    </row>
    <row r="197" spans="1:15" ht="32.25" hidden="1" thickBot="1">
      <c r="A197" s="10">
        <f>SUBTOTAL(3,$C$6:C197)</f>
        <v>0</v>
      </c>
      <c r="B197" s="111">
        <v>1226713223</v>
      </c>
      <c r="C197" s="111" t="s">
        <v>220</v>
      </c>
      <c r="D197" s="111">
        <v>26</v>
      </c>
      <c r="E197" s="28">
        <v>5</v>
      </c>
      <c r="F197" s="28">
        <v>1998</v>
      </c>
      <c r="G197" s="28" t="s">
        <v>209</v>
      </c>
      <c r="H197" s="28" t="s">
        <v>210</v>
      </c>
      <c r="I197" s="28"/>
      <c r="J197" s="111">
        <v>1050</v>
      </c>
      <c r="K197" s="259">
        <f t="shared" si="6"/>
        <v>12</v>
      </c>
      <c r="L197" s="110" t="str">
        <f t="shared" si="7"/>
        <v>THPT chuyên Nguyễn Chí Thanh</v>
      </c>
      <c r="M197" s="3">
        <f>VLOOKUP(IF(I197="",H197,I197),Thongkeduthi!$A$4:$O$43,COUNTA(Thongkeduthi!$A$4:$O$4),FALSE)</f>
        <v>3</v>
      </c>
      <c r="N197" s="47" t="str">
        <f t="shared" si="8"/>
        <v>3.12</v>
      </c>
      <c r="O197" s="47"/>
    </row>
    <row r="198" spans="1:15" ht="32.25" hidden="1" thickBot="1">
      <c r="A198" s="10">
        <f>SUBTOTAL(3,$C$6:C198)</f>
        <v>0</v>
      </c>
      <c r="B198" s="111">
        <v>1227673448</v>
      </c>
      <c r="C198" s="111" t="s">
        <v>221</v>
      </c>
      <c r="D198" s="111">
        <v>20</v>
      </c>
      <c r="E198" s="28">
        <v>9</v>
      </c>
      <c r="F198" s="28">
        <v>1998</v>
      </c>
      <c r="G198" s="28" t="s">
        <v>209</v>
      </c>
      <c r="H198" s="28" t="s">
        <v>210</v>
      </c>
      <c r="I198" s="28"/>
      <c r="J198" s="111">
        <v>990</v>
      </c>
      <c r="K198" s="259">
        <f t="shared" si="6"/>
        <v>12</v>
      </c>
      <c r="L198" s="110" t="str">
        <f t="shared" si="7"/>
        <v>THPT chuyên Nguyễn Chí Thanh</v>
      </c>
      <c r="M198" s="3">
        <f>VLOOKUP(IF(I198="",H198,I198),Thongkeduthi!$A$4:$O$43,COUNTA(Thongkeduthi!$A$4:$O$4),FALSE)</f>
        <v>3</v>
      </c>
      <c r="N198" s="47" t="str">
        <f t="shared" si="8"/>
        <v>3.12</v>
      </c>
      <c r="O198" s="47"/>
    </row>
    <row r="199" spans="1:15" ht="32.25" hidden="1" thickBot="1">
      <c r="A199" s="10">
        <f>SUBTOTAL(3,$C$6:C199)</f>
        <v>0</v>
      </c>
      <c r="B199" s="111">
        <v>106005186</v>
      </c>
      <c r="C199" s="111" t="s">
        <v>222</v>
      </c>
      <c r="D199" s="111">
        <v>4</v>
      </c>
      <c r="E199" s="28">
        <v>8</v>
      </c>
      <c r="F199" s="28">
        <v>1998</v>
      </c>
      <c r="G199" s="28" t="s">
        <v>209</v>
      </c>
      <c r="H199" s="28" t="s">
        <v>210</v>
      </c>
      <c r="I199" s="28"/>
      <c r="J199" s="111">
        <v>980</v>
      </c>
      <c r="K199" s="259">
        <f t="shared" ref="K199:K262" si="9">IF(I199="",VALUE(LEFT(G199,2)),VALUE(LEFT(G199,1)))</f>
        <v>12</v>
      </c>
      <c r="L199" s="110" t="str">
        <f t="shared" ref="L199:L262" si="10">H199</f>
        <v>THPT chuyên Nguyễn Chí Thanh</v>
      </c>
      <c r="M199" s="3">
        <f>VLOOKUP(IF(I199="",H199,I199),Thongkeduthi!$A$4:$O$43,COUNTA(Thongkeduthi!$A$4:$O$4),FALSE)</f>
        <v>3</v>
      </c>
      <c r="N199" s="47" t="str">
        <f t="shared" ref="N199:N262" si="11">M199&amp;"."&amp;K199</f>
        <v>3.12</v>
      </c>
      <c r="O199" s="47"/>
    </row>
    <row r="200" spans="1:15" ht="32.25" hidden="1" thickBot="1">
      <c r="A200" s="10">
        <f>SUBTOTAL(3,$C$6:C200)</f>
        <v>0</v>
      </c>
      <c r="B200" s="111">
        <v>1226606071</v>
      </c>
      <c r="C200" s="111" t="s">
        <v>223</v>
      </c>
      <c r="D200" s="111">
        <v>11</v>
      </c>
      <c r="E200" s="28">
        <v>6</v>
      </c>
      <c r="F200" s="28">
        <v>1998</v>
      </c>
      <c r="G200" s="28" t="s">
        <v>209</v>
      </c>
      <c r="H200" s="28" t="s">
        <v>210</v>
      </c>
      <c r="I200" s="28"/>
      <c r="J200" s="111">
        <v>920</v>
      </c>
      <c r="K200" s="259">
        <f t="shared" si="9"/>
        <v>12</v>
      </c>
      <c r="L200" s="110" t="str">
        <f t="shared" si="10"/>
        <v>THPT chuyên Nguyễn Chí Thanh</v>
      </c>
      <c r="M200" s="3">
        <f>VLOOKUP(IF(I200="",H200,I200),Thongkeduthi!$A$4:$O$43,COUNTA(Thongkeduthi!$A$4:$O$4),FALSE)</f>
        <v>3</v>
      </c>
      <c r="N200" s="47" t="str">
        <f t="shared" si="11"/>
        <v>3.12</v>
      </c>
      <c r="O200" s="47"/>
    </row>
    <row r="201" spans="1:15" ht="32.25" hidden="1" thickBot="1">
      <c r="A201" s="10">
        <f>SUBTOTAL(3,$C$6:C201)</f>
        <v>0</v>
      </c>
      <c r="B201" s="111">
        <v>1227200172</v>
      </c>
      <c r="C201" s="111" t="s">
        <v>224</v>
      </c>
      <c r="D201" s="111">
        <v>11</v>
      </c>
      <c r="E201" s="28">
        <v>12</v>
      </c>
      <c r="F201" s="28">
        <v>1998</v>
      </c>
      <c r="G201" s="28" t="s">
        <v>209</v>
      </c>
      <c r="H201" s="28" t="s">
        <v>210</v>
      </c>
      <c r="I201" s="28"/>
      <c r="J201" s="111">
        <v>910</v>
      </c>
      <c r="K201" s="259">
        <f t="shared" si="9"/>
        <v>12</v>
      </c>
      <c r="L201" s="110" t="str">
        <f t="shared" si="10"/>
        <v>THPT chuyên Nguyễn Chí Thanh</v>
      </c>
      <c r="M201" s="3">
        <f>VLOOKUP(IF(I201="",H201,I201),Thongkeduthi!$A$4:$O$43,COUNTA(Thongkeduthi!$A$4:$O$4),FALSE)</f>
        <v>3</v>
      </c>
      <c r="N201" s="47" t="str">
        <f t="shared" si="11"/>
        <v>3.12</v>
      </c>
      <c r="O201" s="47"/>
    </row>
    <row r="202" spans="1:15" ht="32.25" hidden="1" thickBot="1">
      <c r="A202" s="10">
        <f>SUBTOTAL(3,$C$6:C202)</f>
        <v>0</v>
      </c>
      <c r="B202" s="111">
        <v>1227673226</v>
      </c>
      <c r="C202" s="111" t="s">
        <v>225</v>
      </c>
      <c r="D202" s="111">
        <v>6</v>
      </c>
      <c r="E202" s="28">
        <v>2</v>
      </c>
      <c r="F202" s="28">
        <v>1998</v>
      </c>
      <c r="G202" s="28" t="s">
        <v>209</v>
      </c>
      <c r="H202" s="28" t="s">
        <v>210</v>
      </c>
      <c r="I202" s="28"/>
      <c r="J202" s="111">
        <v>910</v>
      </c>
      <c r="K202" s="259">
        <f t="shared" si="9"/>
        <v>12</v>
      </c>
      <c r="L202" s="110" t="str">
        <f t="shared" si="10"/>
        <v>THPT chuyên Nguyễn Chí Thanh</v>
      </c>
      <c r="M202" s="3">
        <f>VLOOKUP(IF(I202="",H202,I202),Thongkeduthi!$A$4:$O$43,COUNTA(Thongkeduthi!$A$4:$O$4),FALSE)</f>
        <v>3</v>
      </c>
      <c r="N202" s="47" t="str">
        <f t="shared" si="11"/>
        <v>3.12</v>
      </c>
      <c r="O202" s="47"/>
    </row>
    <row r="203" spans="1:15" ht="32.25" hidden="1" thickBot="1">
      <c r="A203" s="10">
        <f>SUBTOTAL(3,$C$6:C203)</f>
        <v>0</v>
      </c>
      <c r="B203" s="111">
        <v>1226957797</v>
      </c>
      <c r="C203" s="111" t="s">
        <v>226</v>
      </c>
      <c r="D203" s="111">
        <v>26</v>
      </c>
      <c r="E203" s="28">
        <v>11</v>
      </c>
      <c r="F203" s="28">
        <v>1998</v>
      </c>
      <c r="G203" s="28" t="s">
        <v>209</v>
      </c>
      <c r="H203" s="28" t="s">
        <v>210</v>
      </c>
      <c r="I203" s="28"/>
      <c r="J203" s="111">
        <v>880</v>
      </c>
      <c r="K203" s="259">
        <f t="shared" si="9"/>
        <v>12</v>
      </c>
      <c r="L203" s="110" t="str">
        <f t="shared" si="10"/>
        <v>THPT chuyên Nguyễn Chí Thanh</v>
      </c>
      <c r="M203" s="3">
        <f>VLOOKUP(IF(I203="",H203,I203),Thongkeduthi!$A$4:$O$43,COUNTA(Thongkeduthi!$A$4:$O$4),FALSE)</f>
        <v>3</v>
      </c>
      <c r="N203" s="47" t="str">
        <f t="shared" si="11"/>
        <v>3.12</v>
      </c>
      <c r="O203" s="47"/>
    </row>
    <row r="204" spans="1:15" ht="32.25" hidden="1" thickBot="1">
      <c r="A204" s="10">
        <f>SUBTOTAL(3,$C$6:C204)</f>
        <v>0</v>
      </c>
      <c r="B204" s="111">
        <v>106587006</v>
      </c>
      <c r="C204" s="111" t="s">
        <v>227</v>
      </c>
      <c r="D204" s="111">
        <v>20</v>
      </c>
      <c r="E204" s="28">
        <v>10</v>
      </c>
      <c r="F204" s="28">
        <v>1998</v>
      </c>
      <c r="G204" s="28" t="s">
        <v>213</v>
      </c>
      <c r="H204" s="28" t="s">
        <v>210</v>
      </c>
      <c r="I204" s="28"/>
      <c r="J204" s="111">
        <v>870</v>
      </c>
      <c r="K204" s="259">
        <f t="shared" si="9"/>
        <v>12</v>
      </c>
      <c r="L204" s="110" t="str">
        <f t="shared" si="10"/>
        <v>THPT chuyên Nguyễn Chí Thanh</v>
      </c>
      <c r="M204" s="3">
        <f>VLOOKUP(IF(I204="",H204,I204),Thongkeduthi!$A$4:$O$43,COUNTA(Thongkeduthi!$A$4:$O$4),FALSE)</f>
        <v>3</v>
      </c>
      <c r="N204" s="47" t="str">
        <f t="shared" si="11"/>
        <v>3.12</v>
      </c>
      <c r="O204" s="47"/>
    </row>
    <row r="205" spans="1:15" ht="32.25" hidden="1" thickBot="1">
      <c r="A205" s="10">
        <f>SUBTOTAL(3,$C$6:C205)</f>
        <v>0</v>
      </c>
      <c r="B205" s="111">
        <v>1215829133</v>
      </c>
      <c r="C205" s="111" t="s">
        <v>228</v>
      </c>
      <c r="D205" s="111">
        <v>28</v>
      </c>
      <c r="E205" s="28">
        <v>11</v>
      </c>
      <c r="F205" s="28">
        <v>1998</v>
      </c>
      <c r="G205" s="28" t="s">
        <v>209</v>
      </c>
      <c r="H205" s="28" t="s">
        <v>210</v>
      </c>
      <c r="I205" s="28"/>
      <c r="J205" s="111">
        <v>860</v>
      </c>
      <c r="K205" s="259">
        <f t="shared" si="9"/>
        <v>12</v>
      </c>
      <c r="L205" s="110" t="str">
        <f t="shared" si="10"/>
        <v>THPT chuyên Nguyễn Chí Thanh</v>
      </c>
      <c r="M205" s="3">
        <f>VLOOKUP(IF(I205="",H205,I205),Thongkeduthi!$A$4:$O$43,COUNTA(Thongkeduthi!$A$4:$O$4),FALSE)</f>
        <v>3</v>
      </c>
      <c r="N205" s="47" t="str">
        <f t="shared" si="11"/>
        <v>3.12</v>
      </c>
      <c r="O205" s="47"/>
    </row>
    <row r="206" spans="1:15" ht="32.25" hidden="1" thickBot="1">
      <c r="A206" s="10">
        <f>SUBTOTAL(3,$C$6:C206)</f>
        <v>0</v>
      </c>
      <c r="B206" s="111">
        <v>1230160796</v>
      </c>
      <c r="C206" s="111" t="s">
        <v>229</v>
      </c>
      <c r="D206" s="111">
        <v>8</v>
      </c>
      <c r="E206" s="28">
        <v>12</v>
      </c>
      <c r="F206" s="28">
        <v>1998</v>
      </c>
      <c r="G206" s="28" t="s">
        <v>209</v>
      </c>
      <c r="H206" s="28" t="s">
        <v>210</v>
      </c>
      <c r="I206" s="28"/>
      <c r="J206" s="111">
        <v>840</v>
      </c>
      <c r="K206" s="259">
        <f t="shared" si="9"/>
        <v>12</v>
      </c>
      <c r="L206" s="110" t="str">
        <f t="shared" si="10"/>
        <v>THPT chuyên Nguyễn Chí Thanh</v>
      </c>
      <c r="M206" s="3">
        <f>VLOOKUP(IF(I206="",H206,I206),Thongkeduthi!$A$4:$O$43,COUNTA(Thongkeduthi!$A$4:$O$4),FALSE)</f>
        <v>3</v>
      </c>
      <c r="N206" s="47" t="str">
        <f t="shared" si="11"/>
        <v>3.12</v>
      </c>
      <c r="O206" s="47"/>
    </row>
    <row r="207" spans="1:15" ht="32.25" hidden="1" thickBot="1">
      <c r="A207" s="10">
        <f>SUBTOTAL(3,$C$6:C207)</f>
        <v>0</v>
      </c>
      <c r="B207" s="111">
        <v>1225303063</v>
      </c>
      <c r="C207" s="111" t="s">
        <v>230</v>
      </c>
      <c r="D207" s="111">
        <v>23</v>
      </c>
      <c r="E207" s="28">
        <v>2</v>
      </c>
      <c r="F207" s="28">
        <v>1998</v>
      </c>
      <c r="G207" s="28" t="s">
        <v>209</v>
      </c>
      <c r="H207" s="28" t="s">
        <v>210</v>
      </c>
      <c r="I207" s="28"/>
      <c r="J207" s="111">
        <v>830</v>
      </c>
      <c r="K207" s="259">
        <f t="shared" si="9"/>
        <v>12</v>
      </c>
      <c r="L207" s="110" t="str">
        <f t="shared" si="10"/>
        <v>THPT chuyên Nguyễn Chí Thanh</v>
      </c>
      <c r="M207" s="3">
        <f>VLOOKUP(IF(I207="",H207,I207),Thongkeduthi!$A$4:$O$43,COUNTA(Thongkeduthi!$A$4:$O$4),FALSE)</f>
        <v>3</v>
      </c>
      <c r="N207" s="47" t="str">
        <f t="shared" si="11"/>
        <v>3.12</v>
      </c>
      <c r="O207" s="47"/>
    </row>
    <row r="208" spans="1:15" ht="32.25" hidden="1" thickBot="1">
      <c r="A208" s="10">
        <f>SUBTOTAL(3,$C$6:C208)</f>
        <v>0</v>
      </c>
      <c r="B208" s="111">
        <v>1225978574</v>
      </c>
      <c r="C208" s="111" t="s">
        <v>231</v>
      </c>
      <c r="D208" s="111">
        <v>12</v>
      </c>
      <c r="E208" s="28">
        <v>2</v>
      </c>
      <c r="F208" s="28">
        <v>1998</v>
      </c>
      <c r="G208" s="28" t="s">
        <v>213</v>
      </c>
      <c r="H208" s="28" t="s">
        <v>210</v>
      </c>
      <c r="I208" s="28"/>
      <c r="J208" s="111">
        <v>810</v>
      </c>
      <c r="K208" s="259">
        <f t="shared" si="9"/>
        <v>12</v>
      </c>
      <c r="L208" s="110" t="str">
        <f t="shared" si="10"/>
        <v>THPT chuyên Nguyễn Chí Thanh</v>
      </c>
      <c r="M208" s="3">
        <f>VLOOKUP(IF(I208="",H208,I208),Thongkeduthi!$A$4:$O$43,COUNTA(Thongkeduthi!$A$4:$O$4),FALSE)</f>
        <v>3</v>
      </c>
      <c r="N208" s="47" t="str">
        <f t="shared" si="11"/>
        <v>3.12</v>
      </c>
      <c r="O208" s="47"/>
    </row>
    <row r="209" spans="1:15" ht="32.25" hidden="1" thickBot="1">
      <c r="A209" s="10">
        <f>SUBTOTAL(3,$C$6:C209)</f>
        <v>0</v>
      </c>
      <c r="B209" s="111">
        <v>1210100081</v>
      </c>
      <c r="C209" s="111" t="s">
        <v>232</v>
      </c>
      <c r="D209" s="111">
        <v>3</v>
      </c>
      <c r="E209" s="28">
        <v>9</v>
      </c>
      <c r="F209" s="28">
        <v>1999</v>
      </c>
      <c r="G209" s="28" t="s">
        <v>233</v>
      </c>
      <c r="H209" s="28" t="s">
        <v>210</v>
      </c>
      <c r="I209" s="28"/>
      <c r="J209" s="111">
        <v>1160</v>
      </c>
      <c r="K209" s="259">
        <f t="shared" si="9"/>
        <v>11</v>
      </c>
      <c r="L209" s="110" t="str">
        <f t="shared" si="10"/>
        <v>THPT chuyên Nguyễn Chí Thanh</v>
      </c>
      <c r="M209" s="3">
        <f>VLOOKUP(IF(I209="",H209,I209),Thongkeduthi!$A$4:$O$43,COUNTA(Thongkeduthi!$A$4:$O$4),FALSE)</f>
        <v>3</v>
      </c>
      <c r="N209" s="47" t="str">
        <f t="shared" si="11"/>
        <v>3.11</v>
      </c>
      <c r="O209" s="47"/>
    </row>
    <row r="210" spans="1:15" ht="32.25" hidden="1" thickBot="1">
      <c r="A210" s="10">
        <f>SUBTOTAL(3,$C$6:C210)</f>
        <v>0</v>
      </c>
      <c r="B210" s="111">
        <v>1227621512</v>
      </c>
      <c r="C210" s="111" t="s">
        <v>234</v>
      </c>
      <c r="D210" s="111">
        <v>26</v>
      </c>
      <c r="E210" s="28">
        <v>5</v>
      </c>
      <c r="F210" s="28">
        <v>1999</v>
      </c>
      <c r="G210" s="28" t="s">
        <v>233</v>
      </c>
      <c r="H210" s="28" t="s">
        <v>210</v>
      </c>
      <c r="I210" s="28"/>
      <c r="J210" s="111">
        <v>1130</v>
      </c>
      <c r="K210" s="259">
        <f t="shared" si="9"/>
        <v>11</v>
      </c>
      <c r="L210" s="110" t="str">
        <f t="shared" si="10"/>
        <v>THPT chuyên Nguyễn Chí Thanh</v>
      </c>
      <c r="M210" s="3">
        <f>VLOOKUP(IF(I210="",H210,I210),Thongkeduthi!$A$4:$O$43,COUNTA(Thongkeduthi!$A$4:$O$4),FALSE)</f>
        <v>3</v>
      </c>
      <c r="N210" s="47" t="str">
        <f t="shared" si="11"/>
        <v>3.11</v>
      </c>
      <c r="O210" s="47"/>
    </row>
    <row r="211" spans="1:15" ht="32.25" hidden="1" thickBot="1">
      <c r="A211" s="10">
        <f>SUBTOTAL(3,$C$6:C211)</f>
        <v>0</v>
      </c>
      <c r="B211" s="111">
        <v>1232202852</v>
      </c>
      <c r="C211" s="111" t="s">
        <v>235</v>
      </c>
      <c r="D211" s="111">
        <v>4</v>
      </c>
      <c r="E211" s="28">
        <v>12</v>
      </c>
      <c r="F211" s="28">
        <v>1999</v>
      </c>
      <c r="G211" s="28" t="s">
        <v>233</v>
      </c>
      <c r="H211" s="28" t="s">
        <v>210</v>
      </c>
      <c r="I211" s="28"/>
      <c r="J211" s="111">
        <v>1110</v>
      </c>
      <c r="K211" s="259">
        <f t="shared" si="9"/>
        <v>11</v>
      </c>
      <c r="L211" s="110" t="str">
        <f t="shared" si="10"/>
        <v>THPT chuyên Nguyễn Chí Thanh</v>
      </c>
      <c r="M211" s="3">
        <f>VLOOKUP(IF(I211="",H211,I211),Thongkeduthi!$A$4:$O$43,COUNTA(Thongkeduthi!$A$4:$O$4),FALSE)</f>
        <v>3</v>
      </c>
      <c r="N211" s="47" t="str">
        <f t="shared" si="11"/>
        <v>3.11</v>
      </c>
      <c r="O211" s="47"/>
    </row>
    <row r="212" spans="1:15" ht="32.25" hidden="1" thickBot="1">
      <c r="A212" s="10">
        <f>SUBTOTAL(3,$C$6:C212)</f>
        <v>0</v>
      </c>
      <c r="B212" s="111">
        <v>46293318</v>
      </c>
      <c r="C212" s="111" t="s">
        <v>236</v>
      </c>
      <c r="D212" s="111">
        <v>7</v>
      </c>
      <c r="E212" s="28">
        <v>1</v>
      </c>
      <c r="F212" s="28">
        <v>1999</v>
      </c>
      <c r="G212" s="28" t="s">
        <v>233</v>
      </c>
      <c r="H212" s="28" t="s">
        <v>210</v>
      </c>
      <c r="I212" s="28"/>
      <c r="J212" s="111">
        <v>1100</v>
      </c>
      <c r="K212" s="259">
        <f t="shared" si="9"/>
        <v>11</v>
      </c>
      <c r="L212" s="110" t="str">
        <f t="shared" si="10"/>
        <v>THPT chuyên Nguyễn Chí Thanh</v>
      </c>
      <c r="M212" s="3">
        <f>VLOOKUP(IF(I212="",H212,I212),Thongkeduthi!$A$4:$O$43,COUNTA(Thongkeduthi!$A$4:$O$4),FALSE)</f>
        <v>3</v>
      </c>
      <c r="N212" s="47" t="str">
        <f t="shared" si="11"/>
        <v>3.11</v>
      </c>
      <c r="O212" s="47"/>
    </row>
    <row r="213" spans="1:15" ht="32.25" hidden="1" thickBot="1">
      <c r="A213" s="10">
        <f>SUBTOTAL(3,$C$6:C213)</f>
        <v>0</v>
      </c>
      <c r="B213" s="111">
        <v>73921759</v>
      </c>
      <c r="C213" s="111" t="s">
        <v>237</v>
      </c>
      <c r="D213" s="111">
        <v>10</v>
      </c>
      <c r="E213" s="28">
        <v>4</v>
      </c>
      <c r="F213" s="28">
        <v>1999</v>
      </c>
      <c r="G213" s="28" t="s">
        <v>233</v>
      </c>
      <c r="H213" s="28" t="s">
        <v>210</v>
      </c>
      <c r="I213" s="28"/>
      <c r="J213" s="111">
        <v>1050</v>
      </c>
      <c r="K213" s="259">
        <f t="shared" si="9"/>
        <v>11</v>
      </c>
      <c r="L213" s="110" t="str">
        <f t="shared" si="10"/>
        <v>THPT chuyên Nguyễn Chí Thanh</v>
      </c>
      <c r="M213" s="3">
        <f>VLOOKUP(IF(I213="",H213,I213),Thongkeduthi!$A$4:$O$43,COUNTA(Thongkeduthi!$A$4:$O$4),FALSE)</f>
        <v>3</v>
      </c>
      <c r="N213" s="47" t="str">
        <f t="shared" si="11"/>
        <v>3.11</v>
      </c>
      <c r="O213" s="47"/>
    </row>
    <row r="214" spans="1:15" ht="32.25" hidden="1" thickBot="1">
      <c r="A214" s="10">
        <f>SUBTOTAL(3,$C$6:C214)</f>
        <v>0</v>
      </c>
      <c r="B214" s="111">
        <v>87589820</v>
      </c>
      <c r="C214" s="111" t="s">
        <v>238</v>
      </c>
      <c r="D214" s="111">
        <v>2</v>
      </c>
      <c r="E214" s="28">
        <v>11</v>
      </c>
      <c r="F214" s="28">
        <v>1999</v>
      </c>
      <c r="G214" s="28" t="s">
        <v>233</v>
      </c>
      <c r="H214" s="28" t="s">
        <v>210</v>
      </c>
      <c r="I214" s="28"/>
      <c r="J214" s="111">
        <v>1030</v>
      </c>
      <c r="K214" s="259">
        <f t="shared" si="9"/>
        <v>11</v>
      </c>
      <c r="L214" s="110" t="str">
        <f t="shared" si="10"/>
        <v>THPT chuyên Nguyễn Chí Thanh</v>
      </c>
      <c r="M214" s="3">
        <f>VLOOKUP(IF(I214="",H214,I214),Thongkeduthi!$A$4:$O$43,COUNTA(Thongkeduthi!$A$4:$O$4),FALSE)</f>
        <v>3</v>
      </c>
      <c r="N214" s="47" t="str">
        <f t="shared" si="11"/>
        <v>3.11</v>
      </c>
      <c r="O214" s="47"/>
    </row>
    <row r="215" spans="1:15" ht="32.25" hidden="1" thickBot="1">
      <c r="A215" s="10">
        <f>SUBTOTAL(3,$C$6:C215)</f>
        <v>0</v>
      </c>
      <c r="B215" s="111">
        <v>1215622286</v>
      </c>
      <c r="C215" s="111" t="s">
        <v>239</v>
      </c>
      <c r="D215" s="111">
        <v>27</v>
      </c>
      <c r="E215" s="28">
        <v>7</v>
      </c>
      <c r="F215" s="28">
        <v>1999</v>
      </c>
      <c r="G215" s="28" t="s">
        <v>240</v>
      </c>
      <c r="H215" s="28" t="s">
        <v>210</v>
      </c>
      <c r="I215" s="28"/>
      <c r="J215" s="111">
        <v>1010</v>
      </c>
      <c r="K215" s="259">
        <f t="shared" si="9"/>
        <v>11</v>
      </c>
      <c r="L215" s="110" t="str">
        <f t="shared" si="10"/>
        <v>THPT chuyên Nguyễn Chí Thanh</v>
      </c>
      <c r="M215" s="3">
        <f>VLOOKUP(IF(I215="",H215,I215),Thongkeduthi!$A$4:$O$43,COUNTA(Thongkeduthi!$A$4:$O$4),FALSE)</f>
        <v>3</v>
      </c>
      <c r="N215" s="47" t="str">
        <f t="shared" si="11"/>
        <v>3.11</v>
      </c>
      <c r="O215" s="47"/>
    </row>
    <row r="216" spans="1:15" ht="32.25" hidden="1" thickBot="1">
      <c r="A216" s="10">
        <f>SUBTOTAL(3,$C$6:C216)</f>
        <v>0</v>
      </c>
      <c r="B216" s="111">
        <v>1232256522</v>
      </c>
      <c r="C216" s="111" t="s">
        <v>241</v>
      </c>
      <c r="D216" s="111">
        <v>30</v>
      </c>
      <c r="E216" s="28">
        <v>4</v>
      </c>
      <c r="F216" s="28">
        <v>1999</v>
      </c>
      <c r="G216" s="28" t="s">
        <v>233</v>
      </c>
      <c r="H216" s="28" t="s">
        <v>210</v>
      </c>
      <c r="I216" s="28"/>
      <c r="J216" s="111">
        <v>1010</v>
      </c>
      <c r="K216" s="259">
        <f t="shared" si="9"/>
        <v>11</v>
      </c>
      <c r="L216" s="110" t="str">
        <f t="shared" si="10"/>
        <v>THPT chuyên Nguyễn Chí Thanh</v>
      </c>
      <c r="M216" s="3">
        <f>VLOOKUP(IF(I216="",H216,I216),Thongkeduthi!$A$4:$O$43,COUNTA(Thongkeduthi!$A$4:$O$4),FALSE)</f>
        <v>3</v>
      </c>
      <c r="N216" s="47" t="str">
        <f t="shared" si="11"/>
        <v>3.11</v>
      </c>
      <c r="O216" s="47"/>
    </row>
    <row r="217" spans="1:15" ht="32.25" hidden="1" thickBot="1">
      <c r="A217" s="10">
        <f>SUBTOTAL(3,$C$6:C217)</f>
        <v>0</v>
      </c>
      <c r="B217" s="111">
        <v>1214933894</v>
      </c>
      <c r="C217" s="111" t="s">
        <v>242</v>
      </c>
      <c r="D217" s="111">
        <v>24</v>
      </c>
      <c r="E217" s="28">
        <v>7</v>
      </c>
      <c r="F217" s="28">
        <v>1999</v>
      </c>
      <c r="G217" s="28" t="s">
        <v>243</v>
      </c>
      <c r="H217" s="28" t="s">
        <v>210</v>
      </c>
      <c r="I217" s="28"/>
      <c r="J217" s="111">
        <v>980</v>
      </c>
      <c r="K217" s="259">
        <f t="shared" si="9"/>
        <v>11</v>
      </c>
      <c r="L217" s="110" t="str">
        <f t="shared" si="10"/>
        <v>THPT chuyên Nguyễn Chí Thanh</v>
      </c>
      <c r="M217" s="3">
        <f>VLOOKUP(IF(I217="",H217,I217),Thongkeduthi!$A$4:$O$43,COUNTA(Thongkeduthi!$A$4:$O$4),FALSE)</f>
        <v>3</v>
      </c>
      <c r="N217" s="47" t="str">
        <f t="shared" si="11"/>
        <v>3.11</v>
      </c>
      <c r="O217" s="47"/>
    </row>
    <row r="218" spans="1:15" ht="32.25" hidden="1" thickBot="1">
      <c r="A218" s="10">
        <f>SUBTOTAL(3,$C$6:C218)</f>
        <v>0</v>
      </c>
      <c r="B218" s="111">
        <v>108080552</v>
      </c>
      <c r="C218" s="111" t="s">
        <v>244</v>
      </c>
      <c r="D218" s="111">
        <v>29</v>
      </c>
      <c r="E218" s="28">
        <v>7</v>
      </c>
      <c r="F218" s="28">
        <v>1999</v>
      </c>
      <c r="G218" s="28" t="s">
        <v>233</v>
      </c>
      <c r="H218" s="28" t="s">
        <v>210</v>
      </c>
      <c r="I218" s="28"/>
      <c r="J218" s="111">
        <v>970</v>
      </c>
      <c r="K218" s="259">
        <f t="shared" si="9"/>
        <v>11</v>
      </c>
      <c r="L218" s="110" t="str">
        <f t="shared" si="10"/>
        <v>THPT chuyên Nguyễn Chí Thanh</v>
      </c>
      <c r="M218" s="3">
        <f>VLOOKUP(IF(I218="",H218,I218),Thongkeduthi!$A$4:$O$43,COUNTA(Thongkeduthi!$A$4:$O$4),FALSE)</f>
        <v>3</v>
      </c>
      <c r="N218" s="47" t="str">
        <f t="shared" si="11"/>
        <v>3.11</v>
      </c>
      <c r="O218" s="47"/>
    </row>
    <row r="219" spans="1:15" ht="32.25" hidden="1" thickBot="1">
      <c r="A219" s="10">
        <f>SUBTOTAL(3,$C$6:C219)</f>
        <v>0</v>
      </c>
      <c r="B219" s="111">
        <v>1227696328</v>
      </c>
      <c r="C219" s="111" t="s">
        <v>15</v>
      </c>
      <c r="D219" s="111">
        <v>5</v>
      </c>
      <c r="E219" s="28">
        <v>11</v>
      </c>
      <c r="F219" s="28">
        <v>1999</v>
      </c>
      <c r="G219" s="28" t="s">
        <v>233</v>
      </c>
      <c r="H219" s="28" t="s">
        <v>210</v>
      </c>
      <c r="I219" s="28"/>
      <c r="J219" s="111">
        <v>970</v>
      </c>
      <c r="K219" s="259">
        <f t="shared" si="9"/>
        <v>11</v>
      </c>
      <c r="L219" s="110" t="str">
        <f t="shared" si="10"/>
        <v>THPT chuyên Nguyễn Chí Thanh</v>
      </c>
      <c r="M219" s="3">
        <f>VLOOKUP(IF(I219="",H219,I219),Thongkeduthi!$A$4:$O$43,COUNTA(Thongkeduthi!$A$4:$O$4),FALSE)</f>
        <v>3</v>
      </c>
      <c r="N219" s="47" t="str">
        <f t="shared" si="11"/>
        <v>3.11</v>
      </c>
      <c r="O219" s="47"/>
    </row>
    <row r="220" spans="1:15" ht="32.25" hidden="1" thickBot="1">
      <c r="A220" s="10">
        <f>SUBTOTAL(3,$C$6:C220)</f>
        <v>0</v>
      </c>
      <c r="B220" s="111">
        <v>1228488071</v>
      </c>
      <c r="C220" s="111" t="s">
        <v>245</v>
      </c>
      <c r="D220" s="111">
        <v>9</v>
      </c>
      <c r="E220" s="28">
        <v>9</v>
      </c>
      <c r="F220" s="28">
        <v>1999</v>
      </c>
      <c r="G220" s="28" t="s">
        <v>233</v>
      </c>
      <c r="H220" s="28" t="s">
        <v>210</v>
      </c>
      <c r="I220" s="28"/>
      <c r="J220" s="111">
        <v>970</v>
      </c>
      <c r="K220" s="259">
        <f t="shared" si="9"/>
        <v>11</v>
      </c>
      <c r="L220" s="110" t="str">
        <f t="shared" si="10"/>
        <v>THPT chuyên Nguyễn Chí Thanh</v>
      </c>
      <c r="M220" s="3">
        <f>VLOOKUP(IF(I220="",H220,I220),Thongkeduthi!$A$4:$O$43,COUNTA(Thongkeduthi!$A$4:$O$4),FALSE)</f>
        <v>3</v>
      </c>
      <c r="N220" s="47" t="str">
        <f t="shared" si="11"/>
        <v>3.11</v>
      </c>
      <c r="O220" s="47"/>
    </row>
    <row r="221" spans="1:15" ht="32.25" hidden="1" thickBot="1">
      <c r="A221" s="10">
        <f>SUBTOTAL(3,$C$6:C221)</f>
        <v>0</v>
      </c>
      <c r="B221" s="111">
        <v>1200533057</v>
      </c>
      <c r="C221" s="111" t="s">
        <v>246</v>
      </c>
      <c r="D221" s="111">
        <v>22</v>
      </c>
      <c r="E221" s="28">
        <v>8</v>
      </c>
      <c r="F221" s="28">
        <v>1999</v>
      </c>
      <c r="G221" s="28" t="s">
        <v>243</v>
      </c>
      <c r="H221" s="28" t="s">
        <v>210</v>
      </c>
      <c r="I221" s="28"/>
      <c r="J221" s="111">
        <v>950</v>
      </c>
      <c r="K221" s="259">
        <f t="shared" si="9"/>
        <v>11</v>
      </c>
      <c r="L221" s="110" t="str">
        <f t="shared" si="10"/>
        <v>THPT chuyên Nguyễn Chí Thanh</v>
      </c>
      <c r="M221" s="3">
        <f>VLOOKUP(IF(I221="",H221,I221),Thongkeduthi!$A$4:$O$43,COUNTA(Thongkeduthi!$A$4:$O$4),FALSE)</f>
        <v>3</v>
      </c>
      <c r="N221" s="47" t="str">
        <f t="shared" si="11"/>
        <v>3.11</v>
      </c>
      <c r="O221" s="47"/>
    </row>
    <row r="222" spans="1:15" ht="32.25" hidden="1" thickBot="1">
      <c r="A222" s="10">
        <f>SUBTOTAL(3,$C$6:C222)</f>
        <v>0</v>
      </c>
      <c r="B222" s="111">
        <v>1225663775</v>
      </c>
      <c r="C222" s="111" t="s">
        <v>247</v>
      </c>
      <c r="D222" s="111">
        <v>4</v>
      </c>
      <c r="E222" s="28">
        <v>10</v>
      </c>
      <c r="F222" s="28">
        <v>1999</v>
      </c>
      <c r="G222" s="28" t="s">
        <v>233</v>
      </c>
      <c r="H222" s="28" t="s">
        <v>210</v>
      </c>
      <c r="I222" s="28"/>
      <c r="J222" s="111">
        <v>950</v>
      </c>
      <c r="K222" s="259">
        <f t="shared" si="9"/>
        <v>11</v>
      </c>
      <c r="L222" s="110" t="str">
        <f t="shared" si="10"/>
        <v>THPT chuyên Nguyễn Chí Thanh</v>
      </c>
      <c r="M222" s="3">
        <f>VLOOKUP(IF(I222="",H222,I222),Thongkeduthi!$A$4:$O$43,COUNTA(Thongkeduthi!$A$4:$O$4),FALSE)</f>
        <v>3</v>
      </c>
      <c r="N222" s="47" t="str">
        <f t="shared" si="11"/>
        <v>3.11</v>
      </c>
      <c r="O222" s="47"/>
    </row>
    <row r="223" spans="1:15" ht="32.25" hidden="1" thickBot="1">
      <c r="A223" s="10">
        <f>SUBTOTAL(3,$C$6:C223)</f>
        <v>0</v>
      </c>
      <c r="B223" s="111">
        <v>1226083143</v>
      </c>
      <c r="C223" s="111" t="s">
        <v>248</v>
      </c>
      <c r="D223" s="111">
        <v>2</v>
      </c>
      <c r="E223" s="28">
        <v>2</v>
      </c>
      <c r="F223" s="28">
        <v>1999</v>
      </c>
      <c r="G223" s="28" t="s">
        <v>233</v>
      </c>
      <c r="H223" s="28" t="s">
        <v>210</v>
      </c>
      <c r="I223" s="28"/>
      <c r="J223" s="111">
        <v>930</v>
      </c>
      <c r="K223" s="259">
        <f t="shared" si="9"/>
        <v>11</v>
      </c>
      <c r="L223" s="110" t="str">
        <f t="shared" si="10"/>
        <v>THPT chuyên Nguyễn Chí Thanh</v>
      </c>
      <c r="M223" s="3">
        <f>VLOOKUP(IF(I223="",H223,I223),Thongkeduthi!$A$4:$O$43,COUNTA(Thongkeduthi!$A$4:$O$4),FALSE)</f>
        <v>3</v>
      </c>
      <c r="N223" s="47" t="str">
        <f t="shared" si="11"/>
        <v>3.11</v>
      </c>
      <c r="O223" s="47"/>
    </row>
    <row r="224" spans="1:15" ht="32.25" hidden="1" thickBot="1">
      <c r="A224" s="10">
        <f>SUBTOTAL(3,$C$6:C224)</f>
        <v>0</v>
      </c>
      <c r="B224" s="111">
        <v>1214393674</v>
      </c>
      <c r="C224" s="111" t="s">
        <v>249</v>
      </c>
      <c r="D224" s="111">
        <v>28</v>
      </c>
      <c r="E224" s="28">
        <v>9</v>
      </c>
      <c r="F224" s="28">
        <v>1999</v>
      </c>
      <c r="G224" s="28" t="s">
        <v>243</v>
      </c>
      <c r="H224" s="28" t="s">
        <v>210</v>
      </c>
      <c r="I224" s="28"/>
      <c r="J224" s="111">
        <v>910</v>
      </c>
      <c r="K224" s="259">
        <f t="shared" si="9"/>
        <v>11</v>
      </c>
      <c r="L224" s="110" t="str">
        <f t="shared" si="10"/>
        <v>THPT chuyên Nguyễn Chí Thanh</v>
      </c>
      <c r="M224" s="3">
        <f>VLOOKUP(IF(I224="",H224,I224),Thongkeduthi!$A$4:$O$43,COUNTA(Thongkeduthi!$A$4:$O$4),FALSE)</f>
        <v>3</v>
      </c>
      <c r="N224" s="47" t="str">
        <f t="shared" si="11"/>
        <v>3.11</v>
      </c>
      <c r="O224" s="47"/>
    </row>
    <row r="225" spans="1:15" ht="32.25" hidden="1" thickBot="1">
      <c r="A225" s="10">
        <f>SUBTOTAL(3,$C$6:C225)</f>
        <v>0</v>
      </c>
      <c r="B225" s="111">
        <v>1226339668</v>
      </c>
      <c r="C225" s="111" t="s">
        <v>250</v>
      </c>
      <c r="D225" s="111">
        <v>17</v>
      </c>
      <c r="E225" s="28">
        <v>5</v>
      </c>
      <c r="F225" s="28">
        <v>1999</v>
      </c>
      <c r="G225" s="28" t="s">
        <v>233</v>
      </c>
      <c r="H225" s="28" t="s">
        <v>210</v>
      </c>
      <c r="I225" s="28"/>
      <c r="J225" s="111">
        <v>910</v>
      </c>
      <c r="K225" s="259">
        <f t="shared" si="9"/>
        <v>11</v>
      </c>
      <c r="L225" s="110" t="str">
        <f t="shared" si="10"/>
        <v>THPT chuyên Nguyễn Chí Thanh</v>
      </c>
      <c r="M225" s="3">
        <f>VLOOKUP(IF(I225="",H225,I225),Thongkeduthi!$A$4:$O$43,COUNTA(Thongkeduthi!$A$4:$O$4),FALSE)</f>
        <v>3</v>
      </c>
      <c r="N225" s="47" t="str">
        <f t="shared" si="11"/>
        <v>3.11</v>
      </c>
      <c r="O225" s="47"/>
    </row>
    <row r="226" spans="1:15" ht="32.25" hidden="1" thickBot="1">
      <c r="A226" s="10">
        <f>SUBTOTAL(3,$C$6:C226)</f>
        <v>0</v>
      </c>
      <c r="B226" s="111">
        <v>70060400</v>
      </c>
      <c r="C226" s="111" t="s">
        <v>251</v>
      </c>
      <c r="D226" s="111">
        <v>3</v>
      </c>
      <c r="E226" s="28">
        <v>9</v>
      </c>
      <c r="F226" s="28">
        <v>1999</v>
      </c>
      <c r="G226" s="28" t="s">
        <v>233</v>
      </c>
      <c r="H226" s="28" t="s">
        <v>210</v>
      </c>
      <c r="I226" s="28"/>
      <c r="J226" s="111">
        <v>890</v>
      </c>
      <c r="K226" s="259">
        <f t="shared" si="9"/>
        <v>11</v>
      </c>
      <c r="L226" s="110" t="str">
        <f t="shared" si="10"/>
        <v>THPT chuyên Nguyễn Chí Thanh</v>
      </c>
      <c r="M226" s="3">
        <f>VLOOKUP(IF(I226="",H226,I226),Thongkeduthi!$A$4:$O$43,COUNTA(Thongkeduthi!$A$4:$O$4),FALSE)</f>
        <v>3</v>
      </c>
      <c r="N226" s="47" t="str">
        <f t="shared" si="11"/>
        <v>3.11</v>
      </c>
      <c r="O226" s="47"/>
    </row>
    <row r="227" spans="1:15" ht="32.25" hidden="1" thickBot="1">
      <c r="A227" s="10">
        <f>SUBTOTAL(3,$C$6:C227)</f>
        <v>0</v>
      </c>
      <c r="B227" s="111">
        <v>1229285654</v>
      </c>
      <c r="C227" s="111" t="s">
        <v>252</v>
      </c>
      <c r="D227" s="111">
        <v>26</v>
      </c>
      <c r="E227" s="28">
        <v>10</v>
      </c>
      <c r="F227" s="28">
        <v>1999</v>
      </c>
      <c r="G227" s="28" t="s">
        <v>233</v>
      </c>
      <c r="H227" s="28" t="s">
        <v>210</v>
      </c>
      <c r="I227" s="28"/>
      <c r="J227" s="111">
        <v>850</v>
      </c>
      <c r="K227" s="259">
        <f t="shared" si="9"/>
        <v>11</v>
      </c>
      <c r="L227" s="110" t="str">
        <f t="shared" si="10"/>
        <v>THPT chuyên Nguyễn Chí Thanh</v>
      </c>
      <c r="M227" s="3">
        <f>VLOOKUP(IF(I227="",H227,I227),Thongkeduthi!$A$4:$O$43,COUNTA(Thongkeduthi!$A$4:$O$4),FALSE)</f>
        <v>3</v>
      </c>
      <c r="N227" s="47" t="str">
        <f t="shared" si="11"/>
        <v>3.11</v>
      </c>
      <c r="O227" s="47"/>
    </row>
    <row r="228" spans="1:15" ht="32.25" hidden="1" thickBot="1">
      <c r="A228" s="10">
        <f>SUBTOTAL(3,$C$6:C228)</f>
        <v>0</v>
      </c>
      <c r="B228" s="111">
        <v>1224931466</v>
      </c>
      <c r="C228" s="111" t="s">
        <v>253</v>
      </c>
      <c r="D228" s="111">
        <v>20</v>
      </c>
      <c r="E228" s="28">
        <v>6</v>
      </c>
      <c r="F228" s="28">
        <v>1999</v>
      </c>
      <c r="G228" s="28" t="s">
        <v>233</v>
      </c>
      <c r="H228" s="28" t="s">
        <v>210</v>
      </c>
      <c r="I228" s="28"/>
      <c r="J228" s="111">
        <v>840</v>
      </c>
      <c r="K228" s="259">
        <f t="shared" si="9"/>
        <v>11</v>
      </c>
      <c r="L228" s="110" t="str">
        <f t="shared" si="10"/>
        <v>THPT chuyên Nguyễn Chí Thanh</v>
      </c>
      <c r="M228" s="3">
        <f>VLOOKUP(IF(I228="",H228,I228),Thongkeduthi!$A$4:$O$43,COUNTA(Thongkeduthi!$A$4:$O$4),FALSE)</f>
        <v>3</v>
      </c>
      <c r="N228" s="47" t="str">
        <f t="shared" si="11"/>
        <v>3.11</v>
      </c>
      <c r="O228" s="47"/>
    </row>
    <row r="229" spans="1:15" ht="32.25" hidden="1" thickBot="1">
      <c r="A229" s="10">
        <f>SUBTOTAL(3,$C$6:C229)</f>
        <v>0</v>
      </c>
      <c r="B229" s="111">
        <v>1227111491</v>
      </c>
      <c r="C229" s="111" t="s">
        <v>254</v>
      </c>
      <c r="D229" s="111">
        <v>1</v>
      </c>
      <c r="E229" s="28">
        <v>2</v>
      </c>
      <c r="F229" s="28">
        <v>1999</v>
      </c>
      <c r="G229" s="28" t="s">
        <v>233</v>
      </c>
      <c r="H229" s="28" t="s">
        <v>210</v>
      </c>
      <c r="I229" s="28"/>
      <c r="J229" s="111">
        <v>800</v>
      </c>
      <c r="K229" s="259">
        <f t="shared" si="9"/>
        <v>11</v>
      </c>
      <c r="L229" s="110" t="str">
        <f t="shared" si="10"/>
        <v>THPT chuyên Nguyễn Chí Thanh</v>
      </c>
      <c r="M229" s="3">
        <f>VLOOKUP(IF(I229="",H229,I229),Thongkeduthi!$A$4:$O$43,COUNTA(Thongkeduthi!$A$4:$O$4),FALSE)</f>
        <v>3</v>
      </c>
      <c r="N229" s="47" t="str">
        <f t="shared" si="11"/>
        <v>3.11</v>
      </c>
      <c r="O229" s="47"/>
    </row>
    <row r="230" spans="1:15" ht="32.25" hidden="1" thickBot="1">
      <c r="A230" s="10">
        <f>SUBTOTAL(3,$C$6:C230)</f>
        <v>0</v>
      </c>
      <c r="B230" s="111">
        <v>86893941</v>
      </c>
      <c r="C230" s="111" t="s">
        <v>255</v>
      </c>
      <c r="D230" s="111">
        <v>15</v>
      </c>
      <c r="E230" s="28">
        <v>12</v>
      </c>
      <c r="F230" s="28">
        <v>2000</v>
      </c>
      <c r="G230" s="28" t="s">
        <v>256</v>
      </c>
      <c r="H230" s="28" t="s">
        <v>210</v>
      </c>
      <c r="I230" s="28"/>
      <c r="J230" s="111">
        <v>1700</v>
      </c>
      <c r="K230" s="259">
        <f t="shared" si="9"/>
        <v>10</v>
      </c>
      <c r="L230" s="110" t="str">
        <f t="shared" si="10"/>
        <v>THPT chuyên Nguyễn Chí Thanh</v>
      </c>
      <c r="M230" s="3">
        <f>VLOOKUP(IF(I230="",H230,I230),Thongkeduthi!$A$4:$O$43,COUNTA(Thongkeduthi!$A$4:$O$4),FALSE)</f>
        <v>3</v>
      </c>
      <c r="N230" s="47" t="str">
        <f t="shared" si="11"/>
        <v>3.10</v>
      </c>
      <c r="O230" s="47"/>
    </row>
    <row r="231" spans="1:15" ht="32.25" hidden="1" thickBot="1">
      <c r="A231" s="10">
        <f>SUBTOTAL(3,$C$6:C231)</f>
        <v>0</v>
      </c>
      <c r="B231" s="111">
        <v>106178182</v>
      </c>
      <c r="C231" s="111" t="s">
        <v>257</v>
      </c>
      <c r="D231" s="111">
        <v>27</v>
      </c>
      <c r="E231" s="28">
        <v>3</v>
      </c>
      <c r="F231" s="28">
        <v>2000</v>
      </c>
      <c r="G231" s="28" t="s">
        <v>256</v>
      </c>
      <c r="H231" s="28" t="s">
        <v>210</v>
      </c>
      <c r="I231" s="28"/>
      <c r="J231" s="111">
        <v>1580</v>
      </c>
      <c r="K231" s="259">
        <f t="shared" si="9"/>
        <v>10</v>
      </c>
      <c r="L231" s="110" t="str">
        <f t="shared" si="10"/>
        <v>THPT chuyên Nguyễn Chí Thanh</v>
      </c>
      <c r="M231" s="3">
        <f>VLOOKUP(IF(I231="",H231,I231),Thongkeduthi!$A$4:$O$43,COUNTA(Thongkeduthi!$A$4:$O$4),FALSE)</f>
        <v>3</v>
      </c>
      <c r="N231" s="47" t="str">
        <f t="shared" si="11"/>
        <v>3.10</v>
      </c>
      <c r="O231" s="47"/>
    </row>
    <row r="232" spans="1:15" ht="32.25" hidden="1" thickBot="1">
      <c r="A232" s="10">
        <f>SUBTOTAL(3,$C$6:C232)</f>
        <v>0</v>
      </c>
      <c r="B232" s="111">
        <v>1227497696</v>
      </c>
      <c r="C232" s="111" t="s">
        <v>258</v>
      </c>
      <c r="D232" s="111">
        <v>7</v>
      </c>
      <c r="E232" s="28">
        <v>11</v>
      </c>
      <c r="F232" s="28">
        <v>2000</v>
      </c>
      <c r="G232" s="28" t="s">
        <v>256</v>
      </c>
      <c r="H232" s="28" t="s">
        <v>210</v>
      </c>
      <c r="I232" s="28"/>
      <c r="J232" s="111">
        <v>1490</v>
      </c>
      <c r="K232" s="259">
        <f t="shared" si="9"/>
        <v>10</v>
      </c>
      <c r="L232" s="110" t="str">
        <f t="shared" si="10"/>
        <v>THPT chuyên Nguyễn Chí Thanh</v>
      </c>
      <c r="M232" s="3">
        <f>VLOOKUP(IF(I232="",H232,I232),Thongkeduthi!$A$4:$O$43,COUNTA(Thongkeduthi!$A$4:$O$4),FALSE)</f>
        <v>3</v>
      </c>
      <c r="N232" s="47" t="str">
        <f t="shared" si="11"/>
        <v>3.10</v>
      </c>
      <c r="O232" s="47"/>
    </row>
    <row r="233" spans="1:15" ht="32.25" hidden="1" thickBot="1">
      <c r="A233" s="10">
        <f>SUBTOTAL(3,$C$6:C233)</f>
        <v>0</v>
      </c>
      <c r="B233" s="111">
        <v>1227312965</v>
      </c>
      <c r="C233" s="111" t="s">
        <v>259</v>
      </c>
      <c r="D233" s="111">
        <v>30</v>
      </c>
      <c r="E233" s="28">
        <v>8</v>
      </c>
      <c r="F233" s="28">
        <v>2000</v>
      </c>
      <c r="G233" s="28" t="s">
        <v>260</v>
      </c>
      <c r="H233" s="28" t="s">
        <v>210</v>
      </c>
      <c r="I233" s="28"/>
      <c r="J233" s="111">
        <v>1460</v>
      </c>
      <c r="K233" s="259">
        <f t="shared" si="9"/>
        <v>10</v>
      </c>
      <c r="L233" s="110" t="str">
        <f t="shared" si="10"/>
        <v>THPT chuyên Nguyễn Chí Thanh</v>
      </c>
      <c r="M233" s="3">
        <f>VLOOKUP(IF(I233="",H233,I233),Thongkeduthi!$A$4:$O$43,COUNTA(Thongkeduthi!$A$4:$O$4),FALSE)</f>
        <v>3</v>
      </c>
      <c r="N233" s="47" t="str">
        <f t="shared" si="11"/>
        <v>3.10</v>
      </c>
      <c r="O233" s="47"/>
    </row>
    <row r="234" spans="1:15" ht="32.25" hidden="1" thickBot="1">
      <c r="A234" s="10">
        <f>SUBTOTAL(3,$C$6:C234)</f>
        <v>0</v>
      </c>
      <c r="B234" s="111">
        <v>1222850847</v>
      </c>
      <c r="C234" s="111" t="s">
        <v>261</v>
      </c>
      <c r="D234" s="111">
        <v>9</v>
      </c>
      <c r="E234" s="28">
        <v>1</v>
      </c>
      <c r="F234" s="28">
        <v>2000</v>
      </c>
      <c r="G234" s="28" t="s">
        <v>260</v>
      </c>
      <c r="H234" s="28" t="s">
        <v>210</v>
      </c>
      <c r="I234" s="28"/>
      <c r="J234" s="111">
        <v>1410</v>
      </c>
      <c r="K234" s="259">
        <f t="shared" si="9"/>
        <v>10</v>
      </c>
      <c r="L234" s="110" t="str">
        <f t="shared" si="10"/>
        <v>THPT chuyên Nguyễn Chí Thanh</v>
      </c>
      <c r="M234" s="3">
        <f>VLOOKUP(IF(I234="",H234,I234),Thongkeduthi!$A$4:$O$43,COUNTA(Thongkeduthi!$A$4:$O$4),FALSE)</f>
        <v>3</v>
      </c>
      <c r="N234" s="47" t="str">
        <f t="shared" si="11"/>
        <v>3.10</v>
      </c>
      <c r="O234" s="47"/>
    </row>
    <row r="235" spans="1:15" ht="32.25" hidden="1" thickBot="1">
      <c r="A235" s="10">
        <f>SUBTOTAL(3,$C$6:C235)</f>
        <v>0</v>
      </c>
      <c r="B235" s="111">
        <v>1224430835</v>
      </c>
      <c r="C235" s="111" t="s">
        <v>262</v>
      </c>
      <c r="D235" s="111">
        <v>13</v>
      </c>
      <c r="E235" s="28">
        <v>2</v>
      </c>
      <c r="F235" s="28">
        <v>2000</v>
      </c>
      <c r="G235" s="28" t="s">
        <v>256</v>
      </c>
      <c r="H235" s="28" t="s">
        <v>210</v>
      </c>
      <c r="I235" s="28"/>
      <c r="J235" s="111">
        <v>1370</v>
      </c>
      <c r="K235" s="259">
        <f t="shared" si="9"/>
        <v>10</v>
      </c>
      <c r="L235" s="110" t="str">
        <f t="shared" si="10"/>
        <v>THPT chuyên Nguyễn Chí Thanh</v>
      </c>
      <c r="M235" s="3">
        <f>VLOOKUP(IF(I235="",H235,I235),Thongkeduthi!$A$4:$O$43,COUNTA(Thongkeduthi!$A$4:$O$4),FALSE)</f>
        <v>3</v>
      </c>
      <c r="N235" s="47" t="str">
        <f t="shared" si="11"/>
        <v>3.10</v>
      </c>
      <c r="O235" s="47"/>
    </row>
    <row r="236" spans="1:15" ht="32.25" hidden="1" thickBot="1">
      <c r="A236" s="10">
        <f>SUBTOTAL(3,$C$6:C236)</f>
        <v>0</v>
      </c>
      <c r="B236" s="111">
        <v>1210570506</v>
      </c>
      <c r="C236" s="111" t="s">
        <v>263</v>
      </c>
      <c r="D236" s="111">
        <v>25</v>
      </c>
      <c r="E236" s="28">
        <v>1</v>
      </c>
      <c r="F236" s="28">
        <v>2000</v>
      </c>
      <c r="G236" s="28" t="s">
        <v>256</v>
      </c>
      <c r="H236" s="28" t="s">
        <v>210</v>
      </c>
      <c r="I236" s="28"/>
      <c r="J236" s="111">
        <v>1350</v>
      </c>
      <c r="K236" s="259">
        <f t="shared" si="9"/>
        <v>10</v>
      </c>
      <c r="L236" s="110" t="str">
        <f t="shared" si="10"/>
        <v>THPT chuyên Nguyễn Chí Thanh</v>
      </c>
      <c r="M236" s="3">
        <f>VLOOKUP(IF(I236="",H236,I236),Thongkeduthi!$A$4:$O$43,COUNTA(Thongkeduthi!$A$4:$O$4),FALSE)</f>
        <v>3</v>
      </c>
      <c r="N236" s="47" t="str">
        <f t="shared" si="11"/>
        <v>3.10</v>
      </c>
      <c r="O236" s="47"/>
    </row>
    <row r="237" spans="1:15" ht="32.25" hidden="1" thickBot="1">
      <c r="A237" s="10">
        <f>SUBTOTAL(3,$C$6:C237)</f>
        <v>0</v>
      </c>
      <c r="B237" s="111">
        <v>1229079477</v>
      </c>
      <c r="C237" s="111" t="s">
        <v>264</v>
      </c>
      <c r="D237" s="111">
        <v>12</v>
      </c>
      <c r="E237" s="28">
        <v>10</v>
      </c>
      <c r="F237" s="28">
        <v>2000</v>
      </c>
      <c r="G237" s="28" t="s">
        <v>256</v>
      </c>
      <c r="H237" s="28" t="s">
        <v>210</v>
      </c>
      <c r="I237" s="28"/>
      <c r="J237" s="111">
        <v>1340</v>
      </c>
      <c r="K237" s="259">
        <f t="shared" si="9"/>
        <v>10</v>
      </c>
      <c r="L237" s="110" t="str">
        <f t="shared" si="10"/>
        <v>THPT chuyên Nguyễn Chí Thanh</v>
      </c>
      <c r="M237" s="3">
        <f>VLOOKUP(IF(I237="",H237,I237),Thongkeduthi!$A$4:$O$43,COUNTA(Thongkeduthi!$A$4:$O$4),FALSE)</f>
        <v>3</v>
      </c>
      <c r="N237" s="47" t="str">
        <f t="shared" si="11"/>
        <v>3.10</v>
      </c>
      <c r="O237" s="47"/>
    </row>
    <row r="238" spans="1:15" ht="32.25" hidden="1" thickBot="1">
      <c r="A238" s="10">
        <f>SUBTOTAL(3,$C$6:C238)</f>
        <v>0</v>
      </c>
      <c r="B238" s="111">
        <v>1223537943</v>
      </c>
      <c r="C238" s="111" t="s">
        <v>265</v>
      </c>
      <c r="D238" s="111">
        <v>20</v>
      </c>
      <c r="E238" s="28">
        <v>2</v>
      </c>
      <c r="F238" s="28">
        <v>2000</v>
      </c>
      <c r="G238" s="28" t="s">
        <v>256</v>
      </c>
      <c r="H238" s="28" t="s">
        <v>210</v>
      </c>
      <c r="I238" s="28"/>
      <c r="J238" s="111">
        <v>1330</v>
      </c>
      <c r="K238" s="259">
        <f t="shared" si="9"/>
        <v>10</v>
      </c>
      <c r="L238" s="110" t="str">
        <f t="shared" si="10"/>
        <v>THPT chuyên Nguyễn Chí Thanh</v>
      </c>
      <c r="M238" s="3">
        <f>VLOOKUP(IF(I238="",H238,I238),Thongkeduthi!$A$4:$O$43,COUNTA(Thongkeduthi!$A$4:$O$4),FALSE)</f>
        <v>3</v>
      </c>
      <c r="N238" s="47" t="str">
        <f t="shared" si="11"/>
        <v>3.10</v>
      </c>
      <c r="O238" s="47"/>
    </row>
    <row r="239" spans="1:15" ht="32.25" hidden="1" thickBot="1">
      <c r="A239" s="10">
        <f>SUBTOTAL(3,$C$6:C239)</f>
        <v>0</v>
      </c>
      <c r="B239" s="111">
        <v>1224055633</v>
      </c>
      <c r="C239" s="111" t="s">
        <v>266</v>
      </c>
      <c r="D239" s="111">
        <v>2</v>
      </c>
      <c r="E239" s="28">
        <v>2</v>
      </c>
      <c r="F239" s="28">
        <v>2000</v>
      </c>
      <c r="G239" s="28" t="s">
        <v>267</v>
      </c>
      <c r="H239" s="28" t="s">
        <v>210</v>
      </c>
      <c r="I239" s="28"/>
      <c r="J239" s="111">
        <v>1330</v>
      </c>
      <c r="K239" s="259">
        <f t="shared" si="9"/>
        <v>10</v>
      </c>
      <c r="L239" s="110" t="str">
        <f t="shared" si="10"/>
        <v>THPT chuyên Nguyễn Chí Thanh</v>
      </c>
      <c r="M239" s="3">
        <f>VLOOKUP(IF(I239="",H239,I239),Thongkeduthi!$A$4:$O$43,COUNTA(Thongkeduthi!$A$4:$O$4),FALSE)</f>
        <v>3</v>
      </c>
      <c r="N239" s="47" t="str">
        <f t="shared" si="11"/>
        <v>3.10</v>
      </c>
      <c r="O239" s="47"/>
    </row>
    <row r="240" spans="1:15" ht="32.25" hidden="1" thickBot="1">
      <c r="A240" s="10">
        <f>SUBTOTAL(3,$C$6:C240)</f>
        <v>0</v>
      </c>
      <c r="B240" s="111">
        <v>88852395</v>
      </c>
      <c r="C240" s="111" t="s">
        <v>268</v>
      </c>
      <c r="D240" s="111">
        <v>14</v>
      </c>
      <c r="E240" s="28">
        <v>9</v>
      </c>
      <c r="F240" s="28">
        <v>2000</v>
      </c>
      <c r="G240" s="28" t="s">
        <v>256</v>
      </c>
      <c r="H240" s="28" t="s">
        <v>210</v>
      </c>
      <c r="I240" s="28"/>
      <c r="J240" s="111">
        <v>1270</v>
      </c>
      <c r="K240" s="259">
        <f t="shared" si="9"/>
        <v>10</v>
      </c>
      <c r="L240" s="110" t="str">
        <f t="shared" si="10"/>
        <v>THPT chuyên Nguyễn Chí Thanh</v>
      </c>
      <c r="M240" s="3">
        <f>VLOOKUP(IF(I240="",H240,I240),Thongkeduthi!$A$4:$O$43,COUNTA(Thongkeduthi!$A$4:$O$4),FALSE)</f>
        <v>3</v>
      </c>
      <c r="N240" s="47" t="str">
        <f t="shared" si="11"/>
        <v>3.10</v>
      </c>
      <c r="O240" s="47"/>
    </row>
    <row r="241" spans="1:15" ht="32.25" hidden="1" thickBot="1">
      <c r="A241" s="10">
        <f>SUBTOTAL(3,$C$6:C241)</f>
        <v>0</v>
      </c>
      <c r="B241" s="111">
        <v>69547128</v>
      </c>
      <c r="C241" s="111" t="s">
        <v>269</v>
      </c>
      <c r="D241" s="111">
        <v>8</v>
      </c>
      <c r="E241" s="28">
        <v>7</v>
      </c>
      <c r="F241" s="28">
        <v>2000</v>
      </c>
      <c r="G241" s="28" t="s">
        <v>256</v>
      </c>
      <c r="H241" s="28" t="s">
        <v>210</v>
      </c>
      <c r="I241" s="28"/>
      <c r="J241" s="111">
        <v>1240</v>
      </c>
      <c r="K241" s="259">
        <f t="shared" si="9"/>
        <v>10</v>
      </c>
      <c r="L241" s="110" t="str">
        <f t="shared" si="10"/>
        <v>THPT chuyên Nguyễn Chí Thanh</v>
      </c>
      <c r="M241" s="3">
        <f>VLOOKUP(IF(I241="",H241,I241),Thongkeduthi!$A$4:$O$43,COUNTA(Thongkeduthi!$A$4:$O$4),FALSE)</f>
        <v>3</v>
      </c>
      <c r="N241" s="47" t="str">
        <f t="shared" si="11"/>
        <v>3.10</v>
      </c>
      <c r="O241" s="47"/>
    </row>
    <row r="242" spans="1:15" ht="32.25" hidden="1" thickBot="1">
      <c r="A242" s="10">
        <f>SUBTOTAL(3,$C$6:C242)</f>
        <v>0</v>
      </c>
      <c r="B242" s="111">
        <v>1231132783</v>
      </c>
      <c r="C242" s="111" t="s">
        <v>270</v>
      </c>
      <c r="D242" s="111">
        <v>1</v>
      </c>
      <c r="E242" s="28">
        <v>1</v>
      </c>
      <c r="F242" s="28">
        <v>2001</v>
      </c>
      <c r="G242" s="28" t="s">
        <v>256</v>
      </c>
      <c r="H242" s="28" t="s">
        <v>210</v>
      </c>
      <c r="I242" s="28"/>
      <c r="J242" s="111">
        <v>1240</v>
      </c>
      <c r="K242" s="259">
        <f t="shared" si="9"/>
        <v>10</v>
      </c>
      <c r="L242" s="110" t="str">
        <f t="shared" si="10"/>
        <v>THPT chuyên Nguyễn Chí Thanh</v>
      </c>
      <c r="M242" s="3">
        <f>VLOOKUP(IF(I242="",H242,I242),Thongkeduthi!$A$4:$O$43,COUNTA(Thongkeduthi!$A$4:$O$4),FALSE)</f>
        <v>3</v>
      </c>
      <c r="N242" s="47" t="str">
        <f t="shared" si="11"/>
        <v>3.10</v>
      </c>
      <c r="O242" s="47"/>
    </row>
    <row r="243" spans="1:15" ht="32.25" hidden="1" thickBot="1">
      <c r="A243" s="10">
        <f>SUBTOTAL(3,$C$6:C243)</f>
        <v>0</v>
      </c>
      <c r="B243" s="111">
        <v>1224762558</v>
      </c>
      <c r="C243" s="111" t="s">
        <v>271</v>
      </c>
      <c r="D243" s="111">
        <v>17</v>
      </c>
      <c r="E243" s="28">
        <v>4</v>
      </c>
      <c r="F243" s="28">
        <v>2000</v>
      </c>
      <c r="G243" s="28" t="s">
        <v>260</v>
      </c>
      <c r="H243" s="28" t="s">
        <v>210</v>
      </c>
      <c r="I243" s="28"/>
      <c r="J243" s="111">
        <v>1210</v>
      </c>
      <c r="K243" s="259">
        <f t="shared" si="9"/>
        <v>10</v>
      </c>
      <c r="L243" s="110" t="str">
        <f t="shared" si="10"/>
        <v>THPT chuyên Nguyễn Chí Thanh</v>
      </c>
      <c r="M243" s="3">
        <f>VLOOKUP(IF(I243="",H243,I243),Thongkeduthi!$A$4:$O$43,COUNTA(Thongkeduthi!$A$4:$O$4),FALSE)</f>
        <v>3</v>
      </c>
      <c r="N243" s="47" t="str">
        <f t="shared" si="11"/>
        <v>3.10</v>
      </c>
      <c r="O243" s="47"/>
    </row>
    <row r="244" spans="1:15" ht="32.25" hidden="1" thickBot="1">
      <c r="A244" s="10">
        <f>SUBTOTAL(3,$C$6:C244)</f>
        <v>0</v>
      </c>
      <c r="B244" s="111">
        <v>1222942319</v>
      </c>
      <c r="C244" s="111" t="s">
        <v>272</v>
      </c>
      <c r="D244" s="111">
        <v>4</v>
      </c>
      <c r="E244" s="28">
        <v>10</v>
      </c>
      <c r="F244" s="28">
        <v>2000</v>
      </c>
      <c r="G244" s="28" t="s">
        <v>256</v>
      </c>
      <c r="H244" s="28" t="s">
        <v>210</v>
      </c>
      <c r="I244" s="28"/>
      <c r="J244" s="111">
        <v>1200</v>
      </c>
      <c r="K244" s="259">
        <f t="shared" si="9"/>
        <v>10</v>
      </c>
      <c r="L244" s="110" t="str">
        <f t="shared" si="10"/>
        <v>THPT chuyên Nguyễn Chí Thanh</v>
      </c>
      <c r="M244" s="3">
        <f>VLOOKUP(IF(I244="",H244,I244),Thongkeduthi!$A$4:$O$43,COUNTA(Thongkeduthi!$A$4:$O$4),FALSE)</f>
        <v>3</v>
      </c>
      <c r="N244" s="47" t="str">
        <f t="shared" si="11"/>
        <v>3.10</v>
      </c>
      <c r="O244" s="47"/>
    </row>
    <row r="245" spans="1:15" ht="32.25" hidden="1" thickBot="1">
      <c r="A245" s="10">
        <f>SUBTOTAL(3,$C$6:C245)</f>
        <v>0</v>
      </c>
      <c r="B245" s="111">
        <v>1225401502</v>
      </c>
      <c r="C245" s="111" t="s">
        <v>273</v>
      </c>
      <c r="D245" s="111">
        <v>23</v>
      </c>
      <c r="E245" s="28">
        <v>5</v>
      </c>
      <c r="F245" s="28">
        <v>2000</v>
      </c>
      <c r="G245" s="28" t="s">
        <v>256</v>
      </c>
      <c r="H245" s="28" t="s">
        <v>210</v>
      </c>
      <c r="I245" s="28"/>
      <c r="J245" s="111">
        <v>1130</v>
      </c>
      <c r="K245" s="259">
        <f t="shared" si="9"/>
        <v>10</v>
      </c>
      <c r="L245" s="110" t="str">
        <f t="shared" si="10"/>
        <v>THPT chuyên Nguyễn Chí Thanh</v>
      </c>
      <c r="M245" s="3">
        <f>VLOOKUP(IF(I245="",H245,I245),Thongkeduthi!$A$4:$O$43,COUNTA(Thongkeduthi!$A$4:$O$4),FALSE)</f>
        <v>3</v>
      </c>
      <c r="N245" s="47" t="str">
        <f t="shared" si="11"/>
        <v>3.10</v>
      </c>
      <c r="O245" s="47"/>
    </row>
    <row r="246" spans="1:15" ht="32.25" hidden="1" thickBot="1">
      <c r="A246" s="10">
        <f>SUBTOTAL(3,$C$6:C246)</f>
        <v>0</v>
      </c>
      <c r="B246" s="111">
        <v>1223299116</v>
      </c>
      <c r="C246" s="111" t="s">
        <v>274</v>
      </c>
      <c r="D246" s="111">
        <v>25</v>
      </c>
      <c r="E246" s="28">
        <v>1</v>
      </c>
      <c r="F246" s="28">
        <v>2000</v>
      </c>
      <c r="G246" s="28" t="s">
        <v>275</v>
      </c>
      <c r="H246" s="28" t="s">
        <v>210</v>
      </c>
      <c r="I246" s="28"/>
      <c r="J246" s="111">
        <v>1090</v>
      </c>
      <c r="K246" s="259">
        <f t="shared" si="9"/>
        <v>10</v>
      </c>
      <c r="L246" s="110" t="str">
        <f t="shared" si="10"/>
        <v>THPT chuyên Nguyễn Chí Thanh</v>
      </c>
      <c r="M246" s="3">
        <f>VLOOKUP(IF(I246="",H246,I246),Thongkeduthi!$A$4:$O$43,COUNTA(Thongkeduthi!$A$4:$O$4),FALSE)</f>
        <v>3</v>
      </c>
      <c r="N246" s="47" t="str">
        <f t="shared" si="11"/>
        <v>3.10</v>
      </c>
      <c r="O246" s="47"/>
    </row>
    <row r="247" spans="1:15" ht="32.25" hidden="1" thickBot="1">
      <c r="A247" s="10">
        <f>SUBTOTAL(3,$C$6:C247)</f>
        <v>0</v>
      </c>
      <c r="B247" s="111">
        <v>1225802853</v>
      </c>
      <c r="C247" s="111" t="s">
        <v>276</v>
      </c>
      <c r="D247" s="111">
        <v>2</v>
      </c>
      <c r="E247" s="28">
        <v>10</v>
      </c>
      <c r="F247" s="28">
        <v>2000</v>
      </c>
      <c r="G247" s="28" t="s">
        <v>256</v>
      </c>
      <c r="H247" s="28" t="s">
        <v>210</v>
      </c>
      <c r="I247" s="28"/>
      <c r="J247" s="111">
        <v>1090</v>
      </c>
      <c r="K247" s="259">
        <f t="shared" si="9"/>
        <v>10</v>
      </c>
      <c r="L247" s="110" t="str">
        <f t="shared" si="10"/>
        <v>THPT chuyên Nguyễn Chí Thanh</v>
      </c>
      <c r="M247" s="3">
        <f>VLOOKUP(IF(I247="",H247,I247),Thongkeduthi!$A$4:$O$43,COUNTA(Thongkeduthi!$A$4:$O$4),FALSE)</f>
        <v>3</v>
      </c>
      <c r="N247" s="47" t="str">
        <f t="shared" si="11"/>
        <v>3.10</v>
      </c>
      <c r="O247" s="47"/>
    </row>
    <row r="248" spans="1:15" ht="32.25" hidden="1" thickBot="1">
      <c r="A248" s="10">
        <f>SUBTOTAL(3,$C$6:C248)</f>
        <v>0</v>
      </c>
      <c r="B248" s="111">
        <v>1221915038</v>
      </c>
      <c r="C248" s="111" t="s">
        <v>277</v>
      </c>
      <c r="D248" s="111">
        <v>1</v>
      </c>
      <c r="E248" s="28">
        <v>6</v>
      </c>
      <c r="F248" s="28">
        <v>2000</v>
      </c>
      <c r="G248" s="28" t="s">
        <v>256</v>
      </c>
      <c r="H248" s="28" t="s">
        <v>210</v>
      </c>
      <c r="I248" s="28"/>
      <c r="J248" s="111">
        <v>1080</v>
      </c>
      <c r="K248" s="259">
        <f t="shared" si="9"/>
        <v>10</v>
      </c>
      <c r="L248" s="110" t="str">
        <f t="shared" si="10"/>
        <v>THPT chuyên Nguyễn Chí Thanh</v>
      </c>
      <c r="M248" s="3">
        <f>VLOOKUP(IF(I248="",H248,I248),Thongkeduthi!$A$4:$O$43,COUNTA(Thongkeduthi!$A$4:$O$4),FALSE)</f>
        <v>3</v>
      </c>
      <c r="N248" s="47" t="str">
        <f t="shared" si="11"/>
        <v>3.10</v>
      </c>
      <c r="O248" s="47"/>
    </row>
    <row r="249" spans="1:15" ht="32.25" hidden="1" thickBot="1">
      <c r="A249" s="10">
        <f>SUBTOTAL(3,$C$6:C249)</f>
        <v>0</v>
      </c>
      <c r="B249" s="111">
        <v>1223384752</v>
      </c>
      <c r="C249" s="111" t="s">
        <v>278</v>
      </c>
      <c r="D249" s="111">
        <v>5</v>
      </c>
      <c r="E249" s="28">
        <v>3</v>
      </c>
      <c r="F249" s="28">
        <v>2000</v>
      </c>
      <c r="G249" s="28" t="s">
        <v>260</v>
      </c>
      <c r="H249" s="28" t="s">
        <v>210</v>
      </c>
      <c r="I249" s="28"/>
      <c r="J249" s="111">
        <v>1040</v>
      </c>
      <c r="K249" s="259">
        <f t="shared" si="9"/>
        <v>10</v>
      </c>
      <c r="L249" s="110" t="str">
        <f t="shared" si="10"/>
        <v>THPT chuyên Nguyễn Chí Thanh</v>
      </c>
      <c r="M249" s="3">
        <f>VLOOKUP(IF(I249="",H249,I249),Thongkeduthi!$A$4:$O$43,COUNTA(Thongkeduthi!$A$4:$O$4),FALSE)</f>
        <v>3</v>
      </c>
      <c r="N249" s="47" t="str">
        <f t="shared" si="11"/>
        <v>3.10</v>
      </c>
      <c r="O249" s="47"/>
    </row>
    <row r="250" spans="1:15" ht="32.25" hidden="1" thickBot="1">
      <c r="A250" s="10">
        <f>SUBTOTAL(3,$C$6:C250)</f>
        <v>0</v>
      </c>
      <c r="B250" s="111">
        <v>1223485990</v>
      </c>
      <c r="C250" s="111" t="s">
        <v>279</v>
      </c>
      <c r="D250" s="111">
        <v>16</v>
      </c>
      <c r="E250" s="28">
        <v>12</v>
      </c>
      <c r="F250" s="28">
        <v>2000</v>
      </c>
      <c r="G250" s="28" t="s">
        <v>260</v>
      </c>
      <c r="H250" s="28" t="s">
        <v>210</v>
      </c>
      <c r="I250" s="28"/>
      <c r="J250" s="111">
        <v>1000</v>
      </c>
      <c r="K250" s="259">
        <f t="shared" si="9"/>
        <v>10</v>
      </c>
      <c r="L250" s="110" t="str">
        <f t="shared" si="10"/>
        <v>THPT chuyên Nguyễn Chí Thanh</v>
      </c>
      <c r="M250" s="3">
        <f>VLOOKUP(IF(I250="",H250,I250),Thongkeduthi!$A$4:$O$43,COUNTA(Thongkeduthi!$A$4:$O$4),FALSE)</f>
        <v>3</v>
      </c>
      <c r="N250" s="47" t="str">
        <f t="shared" si="11"/>
        <v>3.10</v>
      </c>
      <c r="O250" s="47"/>
    </row>
    <row r="251" spans="1:15" ht="32.25" hidden="1" thickBot="1">
      <c r="A251" s="10">
        <f>SUBTOTAL(3,$C$6:C251)</f>
        <v>0</v>
      </c>
      <c r="B251" s="111">
        <v>1225574161</v>
      </c>
      <c r="C251" s="111" t="s">
        <v>247</v>
      </c>
      <c r="D251" s="111">
        <v>10</v>
      </c>
      <c r="E251" s="28">
        <v>10</v>
      </c>
      <c r="F251" s="28">
        <v>2000</v>
      </c>
      <c r="G251" s="28" t="s">
        <v>256</v>
      </c>
      <c r="H251" s="28" t="s">
        <v>210</v>
      </c>
      <c r="I251" s="28"/>
      <c r="J251" s="111">
        <v>990</v>
      </c>
      <c r="K251" s="259">
        <f t="shared" si="9"/>
        <v>10</v>
      </c>
      <c r="L251" s="110" t="str">
        <f t="shared" si="10"/>
        <v>THPT chuyên Nguyễn Chí Thanh</v>
      </c>
      <c r="M251" s="3">
        <f>VLOOKUP(IF(I251="",H251,I251),Thongkeduthi!$A$4:$O$43,COUNTA(Thongkeduthi!$A$4:$O$4),FALSE)</f>
        <v>3</v>
      </c>
      <c r="N251" s="47" t="str">
        <f t="shared" si="11"/>
        <v>3.10</v>
      </c>
      <c r="O251" s="47"/>
    </row>
    <row r="252" spans="1:15" ht="32.25" hidden="1" thickBot="1">
      <c r="A252" s="10">
        <f>SUBTOTAL(3,$C$6:C252)</f>
        <v>0</v>
      </c>
      <c r="B252" s="111">
        <v>1225655530</v>
      </c>
      <c r="C252" s="111" t="s">
        <v>280</v>
      </c>
      <c r="D252" s="111">
        <v>14</v>
      </c>
      <c r="E252" s="28">
        <v>5</v>
      </c>
      <c r="F252" s="28">
        <v>2000</v>
      </c>
      <c r="G252" s="28" t="s">
        <v>256</v>
      </c>
      <c r="H252" s="28" t="s">
        <v>210</v>
      </c>
      <c r="I252" s="28"/>
      <c r="J252" s="111">
        <v>980</v>
      </c>
      <c r="K252" s="259">
        <f t="shared" si="9"/>
        <v>10</v>
      </c>
      <c r="L252" s="110" t="str">
        <f t="shared" si="10"/>
        <v>THPT chuyên Nguyễn Chí Thanh</v>
      </c>
      <c r="M252" s="3">
        <f>VLOOKUP(IF(I252="",H252,I252),Thongkeduthi!$A$4:$O$43,COUNTA(Thongkeduthi!$A$4:$O$4),FALSE)</f>
        <v>3</v>
      </c>
      <c r="N252" s="47" t="str">
        <f t="shared" si="11"/>
        <v>3.10</v>
      </c>
      <c r="O252" s="47"/>
    </row>
    <row r="253" spans="1:15" ht="32.25" hidden="1" thickBot="1">
      <c r="A253" s="10">
        <f>SUBTOTAL(3,$C$6:C253)</f>
        <v>0</v>
      </c>
      <c r="B253" s="111">
        <v>1223227517</v>
      </c>
      <c r="C253" s="111" t="s">
        <v>281</v>
      </c>
      <c r="D253" s="111">
        <v>24</v>
      </c>
      <c r="E253" s="28">
        <v>1</v>
      </c>
      <c r="F253" s="28">
        <v>2000</v>
      </c>
      <c r="G253" s="28" t="s">
        <v>275</v>
      </c>
      <c r="H253" s="28" t="s">
        <v>210</v>
      </c>
      <c r="I253" s="28"/>
      <c r="J253" s="111">
        <v>980</v>
      </c>
      <c r="K253" s="259">
        <f t="shared" si="9"/>
        <v>10</v>
      </c>
      <c r="L253" s="110" t="str">
        <f t="shared" si="10"/>
        <v>THPT chuyên Nguyễn Chí Thanh</v>
      </c>
      <c r="M253" s="3">
        <f>VLOOKUP(IF(I253="",H253,I253),Thongkeduthi!$A$4:$O$43,COUNTA(Thongkeduthi!$A$4:$O$4),FALSE)</f>
        <v>3</v>
      </c>
      <c r="N253" s="47" t="str">
        <f t="shared" si="11"/>
        <v>3.10</v>
      </c>
      <c r="O253" s="47"/>
    </row>
    <row r="254" spans="1:15" ht="32.25" hidden="1" thickBot="1">
      <c r="A254" s="10">
        <f>SUBTOTAL(3,$C$6:C254)</f>
        <v>0</v>
      </c>
      <c r="B254" s="111">
        <v>1224174737</v>
      </c>
      <c r="C254" s="111" t="s">
        <v>282</v>
      </c>
      <c r="D254" s="111">
        <v>12</v>
      </c>
      <c r="E254" s="28">
        <v>2</v>
      </c>
      <c r="F254" s="28">
        <v>2000</v>
      </c>
      <c r="G254" s="28" t="s">
        <v>256</v>
      </c>
      <c r="H254" s="28" t="s">
        <v>210</v>
      </c>
      <c r="I254" s="28"/>
      <c r="J254" s="111">
        <v>970</v>
      </c>
      <c r="K254" s="259">
        <f t="shared" si="9"/>
        <v>10</v>
      </c>
      <c r="L254" s="110" t="str">
        <f t="shared" si="10"/>
        <v>THPT chuyên Nguyễn Chí Thanh</v>
      </c>
      <c r="M254" s="3">
        <f>VLOOKUP(IF(I254="",H254,I254),Thongkeduthi!$A$4:$O$43,COUNTA(Thongkeduthi!$A$4:$O$4),FALSE)</f>
        <v>3</v>
      </c>
      <c r="N254" s="47" t="str">
        <f t="shared" si="11"/>
        <v>3.10</v>
      </c>
      <c r="O254" s="47"/>
    </row>
    <row r="255" spans="1:15" ht="32.25" hidden="1" thickBot="1">
      <c r="A255" s="10">
        <f>SUBTOTAL(3,$C$6:C255)</f>
        <v>0</v>
      </c>
      <c r="B255" s="111">
        <v>109430136</v>
      </c>
      <c r="C255" s="111" t="s">
        <v>283</v>
      </c>
      <c r="D255" s="111">
        <v>26</v>
      </c>
      <c r="E255" s="28">
        <v>6</v>
      </c>
      <c r="F255" s="28">
        <v>2000</v>
      </c>
      <c r="G255" s="28" t="s">
        <v>260</v>
      </c>
      <c r="H255" s="28" t="s">
        <v>210</v>
      </c>
      <c r="I255" s="28"/>
      <c r="J255" s="111">
        <v>970</v>
      </c>
      <c r="K255" s="259">
        <f t="shared" si="9"/>
        <v>10</v>
      </c>
      <c r="L255" s="110" t="str">
        <f t="shared" si="10"/>
        <v>THPT chuyên Nguyễn Chí Thanh</v>
      </c>
      <c r="M255" s="3">
        <f>VLOOKUP(IF(I255="",H255,I255),Thongkeduthi!$A$4:$O$43,COUNTA(Thongkeduthi!$A$4:$O$4),FALSE)</f>
        <v>3</v>
      </c>
      <c r="N255" s="47" t="str">
        <f t="shared" si="11"/>
        <v>3.10</v>
      </c>
      <c r="O255" s="47"/>
    </row>
    <row r="256" spans="1:15" ht="32.25" hidden="1" thickBot="1">
      <c r="A256" s="10">
        <f>SUBTOTAL(3,$C$6:C256)</f>
        <v>0</v>
      </c>
      <c r="B256" s="111">
        <v>105085220</v>
      </c>
      <c r="C256" s="111" t="s">
        <v>284</v>
      </c>
      <c r="D256" s="111">
        <v>17</v>
      </c>
      <c r="E256" s="28">
        <v>8</v>
      </c>
      <c r="F256" s="28">
        <v>2000</v>
      </c>
      <c r="G256" s="28" t="s">
        <v>260</v>
      </c>
      <c r="H256" s="28" t="s">
        <v>210</v>
      </c>
      <c r="I256" s="28"/>
      <c r="J256" s="111">
        <v>950</v>
      </c>
      <c r="K256" s="259">
        <f t="shared" si="9"/>
        <v>10</v>
      </c>
      <c r="L256" s="110" t="str">
        <f t="shared" si="10"/>
        <v>THPT chuyên Nguyễn Chí Thanh</v>
      </c>
      <c r="M256" s="3">
        <f>VLOOKUP(IF(I256="",H256,I256),Thongkeduthi!$A$4:$O$43,COUNTA(Thongkeduthi!$A$4:$O$4),FALSE)</f>
        <v>3</v>
      </c>
      <c r="N256" s="47" t="str">
        <f t="shared" si="11"/>
        <v>3.10</v>
      </c>
      <c r="O256" s="47"/>
    </row>
    <row r="257" spans="1:15" ht="32.25" hidden="1" thickBot="1">
      <c r="A257" s="10">
        <f>SUBTOTAL(3,$C$6:C257)</f>
        <v>0</v>
      </c>
      <c r="B257" s="111">
        <v>87193057</v>
      </c>
      <c r="C257" s="111" t="s">
        <v>285</v>
      </c>
      <c r="D257" s="111">
        <v>25</v>
      </c>
      <c r="E257" s="28">
        <v>10</v>
      </c>
      <c r="F257" s="28">
        <v>2000</v>
      </c>
      <c r="G257" s="28" t="s">
        <v>260</v>
      </c>
      <c r="H257" s="28" t="s">
        <v>210</v>
      </c>
      <c r="I257" s="28"/>
      <c r="J257" s="111">
        <v>940</v>
      </c>
      <c r="K257" s="259">
        <f t="shared" si="9"/>
        <v>10</v>
      </c>
      <c r="L257" s="110" t="str">
        <f t="shared" si="10"/>
        <v>THPT chuyên Nguyễn Chí Thanh</v>
      </c>
      <c r="M257" s="3">
        <f>VLOOKUP(IF(I257="",H257,I257),Thongkeduthi!$A$4:$O$43,COUNTA(Thongkeduthi!$A$4:$O$4),FALSE)</f>
        <v>3</v>
      </c>
      <c r="N257" s="47" t="str">
        <f t="shared" si="11"/>
        <v>3.10</v>
      </c>
      <c r="O257" s="47"/>
    </row>
    <row r="258" spans="1:15" ht="32.25" hidden="1" thickBot="1">
      <c r="A258" s="10">
        <f>SUBTOTAL(3,$C$6:C258)</f>
        <v>0</v>
      </c>
      <c r="B258" s="111">
        <v>1224236051</v>
      </c>
      <c r="C258" s="111" t="s">
        <v>286</v>
      </c>
      <c r="D258" s="111">
        <v>4</v>
      </c>
      <c r="E258" s="28">
        <v>8</v>
      </c>
      <c r="F258" s="28">
        <v>2000</v>
      </c>
      <c r="G258" s="28" t="s">
        <v>260</v>
      </c>
      <c r="H258" s="28" t="s">
        <v>210</v>
      </c>
      <c r="I258" s="28"/>
      <c r="J258" s="111">
        <v>940</v>
      </c>
      <c r="K258" s="259">
        <f t="shared" si="9"/>
        <v>10</v>
      </c>
      <c r="L258" s="110" t="str">
        <f t="shared" si="10"/>
        <v>THPT chuyên Nguyễn Chí Thanh</v>
      </c>
      <c r="M258" s="3">
        <f>VLOOKUP(IF(I258="",H258,I258),Thongkeduthi!$A$4:$O$43,COUNTA(Thongkeduthi!$A$4:$O$4),FALSE)</f>
        <v>3</v>
      </c>
      <c r="N258" s="47" t="str">
        <f t="shared" si="11"/>
        <v>3.10</v>
      </c>
      <c r="O258" s="47"/>
    </row>
    <row r="259" spans="1:15" ht="32.25" hidden="1" thickBot="1">
      <c r="A259" s="10">
        <f>SUBTOTAL(3,$C$6:C259)</f>
        <v>0</v>
      </c>
      <c r="B259" s="111">
        <v>1230173025</v>
      </c>
      <c r="C259" s="111" t="s">
        <v>287</v>
      </c>
      <c r="D259" s="111">
        <v>6</v>
      </c>
      <c r="E259" s="28">
        <v>3</v>
      </c>
      <c r="F259" s="28">
        <v>2000</v>
      </c>
      <c r="G259" s="28" t="s">
        <v>256</v>
      </c>
      <c r="H259" s="28" t="s">
        <v>210</v>
      </c>
      <c r="I259" s="28"/>
      <c r="J259" s="111">
        <v>940</v>
      </c>
      <c r="K259" s="259">
        <f t="shared" si="9"/>
        <v>10</v>
      </c>
      <c r="L259" s="110" t="str">
        <f t="shared" si="10"/>
        <v>THPT chuyên Nguyễn Chí Thanh</v>
      </c>
      <c r="M259" s="3">
        <f>VLOOKUP(IF(I259="",H259,I259),Thongkeduthi!$A$4:$O$43,COUNTA(Thongkeduthi!$A$4:$O$4),FALSE)</f>
        <v>3</v>
      </c>
      <c r="N259" s="47" t="str">
        <f t="shared" si="11"/>
        <v>3.10</v>
      </c>
      <c r="O259" s="47"/>
    </row>
    <row r="260" spans="1:15" ht="32.25" hidden="1" thickBot="1">
      <c r="A260" s="10">
        <f>SUBTOTAL(3,$C$6:C260)</f>
        <v>0</v>
      </c>
      <c r="B260" s="111">
        <v>1224083694</v>
      </c>
      <c r="C260" s="111" t="s">
        <v>288</v>
      </c>
      <c r="D260" s="111">
        <v>8</v>
      </c>
      <c r="E260" s="28">
        <v>2</v>
      </c>
      <c r="F260" s="28">
        <v>2000</v>
      </c>
      <c r="G260" s="28" t="s">
        <v>256</v>
      </c>
      <c r="H260" s="28" t="s">
        <v>210</v>
      </c>
      <c r="I260" s="28"/>
      <c r="J260" s="111">
        <v>930</v>
      </c>
      <c r="K260" s="259">
        <f t="shared" si="9"/>
        <v>10</v>
      </c>
      <c r="L260" s="110" t="str">
        <f t="shared" si="10"/>
        <v>THPT chuyên Nguyễn Chí Thanh</v>
      </c>
      <c r="M260" s="3">
        <f>VLOOKUP(IF(I260="",H260,I260),Thongkeduthi!$A$4:$O$43,COUNTA(Thongkeduthi!$A$4:$O$4),FALSE)</f>
        <v>3</v>
      </c>
      <c r="N260" s="47" t="str">
        <f t="shared" si="11"/>
        <v>3.10</v>
      </c>
      <c r="O260" s="47"/>
    </row>
    <row r="261" spans="1:15" ht="32.25" hidden="1" thickBot="1">
      <c r="A261" s="10">
        <f>SUBTOTAL(3,$C$6:C261)</f>
        <v>0</v>
      </c>
      <c r="B261" s="111">
        <v>1225468840</v>
      </c>
      <c r="C261" s="111" t="s">
        <v>289</v>
      </c>
      <c r="D261" s="111">
        <v>31</v>
      </c>
      <c r="E261" s="28">
        <v>7</v>
      </c>
      <c r="F261" s="28">
        <v>2000</v>
      </c>
      <c r="G261" s="28" t="s">
        <v>256</v>
      </c>
      <c r="H261" s="28" t="s">
        <v>210</v>
      </c>
      <c r="I261" s="28"/>
      <c r="J261" s="111">
        <v>930</v>
      </c>
      <c r="K261" s="259">
        <f t="shared" si="9"/>
        <v>10</v>
      </c>
      <c r="L261" s="110" t="str">
        <f t="shared" si="10"/>
        <v>THPT chuyên Nguyễn Chí Thanh</v>
      </c>
      <c r="M261" s="3">
        <f>VLOOKUP(IF(I261="",H261,I261),Thongkeduthi!$A$4:$O$43,COUNTA(Thongkeduthi!$A$4:$O$4),FALSE)</f>
        <v>3</v>
      </c>
      <c r="N261" s="47" t="str">
        <f t="shared" si="11"/>
        <v>3.10</v>
      </c>
      <c r="O261" s="47"/>
    </row>
    <row r="262" spans="1:15" ht="32.25" hidden="1" thickBot="1">
      <c r="A262" s="10">
        <f>SUBTOTAL(3,$C$6:C262)</f>
        <v>0</v>
      </c>
      <c r="B262" s="111">
        <v>1231197772</v>
      </c>
      <c r="C262" s="111" t="s">
        <v>290</v>
      </c>
      <c r="D262" s="111">
        <v>4</v>
      </c>
      <c r="E262" s="28">
        <v>1</v>
      </c>
      <c r="F262" s="28">
        <v>2000</v>
      </c>
      <c r="G262" s="28" t="s">
        <v>256</v>
      </c>
      <c r="H262" s="28" t="s">
        <v>210</v>
      </c>
      <c r="I262" s="28"/>
      <c r="J262" s="111">
        <v>910</v>
      </c>
      <c r="K262" s="259">
        <f t="shared" si="9"/>
        <v>10</v>
      </c>
      <c r="L262" s="110" t="str">
        <f t="shared" si="10"/>
        <v>THPT chuyên Nguyễn Chí Thanh</v>
      </c>
      <c r="M262" s="3">
        <f>VLOOKUP(IF(I262="",H262,I262),Thongkeduthi!$A$4:$O$43,COUNTA(Thongkeduthi!$A$4:$O$4),FALSE)</f>
        <v>3</v>
      </c>
      <c r="N262" s="47" t="str">
        <f t="shared" si="11"/>
        <v>3.10</v>
      </c>
      <c r="O262" s="47"/>
    </row>
    <row r="263" spans="1:15" ht="32.25" hidden="1" thickBot="1">
      <c r="A263" s="10">
        <f>SUBTOTAL(3,$C$6:C263)</f>
        <v>0</v>
      </c>
      <c r="B263" s="111">
        <v>1224177631</v>
      </c>
      <c r="C263" s="111" t="s">
        <v>291</v>
      </c>
      <c r="D263" s="111">
        <v>3</v>
      </c>
      <c r="E263" s="28">
        <v>10</v>
      </c>
      <c r="F263" s="28">
        <v>2000</v>
      </c>
      <c r="G263" s="28" t="s">
        <v>260</v>
      </c>
      <c r="H263" s="28" t="s">
        <v>210</v>
      </c>
      <c r="I263" s="28"/>
      <c r="J263" s="111">
        <v>900</v>
      </c>
      <c r="K263" s="259">
        <f t="shared" ref="K263:K326" si="12">IF(I263="",VALUE(LEFT(G263,2)),VALUE(LEFT(G263,1)))</f>
        <v>10</v>
      </c>
      <c r="L263" s="110" t="str">
        <f t="shared" ref="L263:L326" si="13">H263</f>
        <v>THPT chuyên Nguyễn Chí Thanh</v>
      </c>
      <c r="M263" s="3">
        <f>VLOOKUP(IF(I263="",H263,I263),Thongkeduthi!$A$4:$O$43,COUNTA(Thongkeduthi!$A$4:$O$4),FALSE)</f>
        <v>3</v>
      </c>
      <c r="N263" s="47" t="str">
        <f t="shared" ref="N263:N326" si="14">M263&amp;"."&amp;K263</f>
        <v>3.10</v>
      </c>
      <c r="O263" s="47"/>
    </row>
    <row r="264" spans="1:15" ht="32.25" hidden="1" thickBot="1">
      <c r="A264" s="10">
        <f>SUBTOTAL(3,$C$6:C264)</f>
        <v>0</v>
      </c>
      <c r="B264" s="111">
        <v>1226621145</v>
      </c>
      <c r="C264" s="111" t="s">
        <v>292</v>
      </c>
      <c r="D264" s="111">
        <v>19</v>
      </c>
      <c r="E264" s="28">
        <v>9</v>
      </c>
      <c r="F264" s="28">
        <v>2000</v>
      </c>
      <c r="G264" s="28" t="s">
        <v>256</v>
      </c>
      <c r="H264" s="28" t="s">
        <v>210</v>
      </c>
      <c r="I264" s="28"/>
      <c r="J264" s="111">
        <v>900</v>
      </c>
      <c r="K264" s="259">
        <f t="shared" si="12"/>
        <v>10</v>
      </c>
      <c r="L264" s="110" t="str">
        <f t="shared" si="13"/>
        <v>THPT chuyên Nguyễn Chí Thanh</v>
      </c>
      <c r="M264" s="3">
        <f>VLOOKUP(IF(I264="",H264,I264),Thongkeduthi!$A$4:$O$43,COUNTA(Thongkeduthi!$A$4:$O$4),FALSE)</f>
        <v>3</v>
      </c>
      <c r="N264" s="47" t="str">
        <f t="shared" si="14"/>
        <v>3.10</v>
      </c>
      <c r="O264" s="47"/>
    </row>
    <row r="265" spans="1:15" ht="32.25" hidden="1" thickBot="1">
      <c r="A265" s="10">
        <f>SUBTOTAL(3,$C$6:C265)</f>
        <v>0</v>
      </c>
      <c r="B265" s="111">
        <v>1232323548</v>
      </c>
      <c r="C265" s="111" t="s">
        <v>293</v>
      </c>
      <c r="D265" s="111">
        <v>29</v>
      </c>
      <c r="E265" s="28">
        <v>6</v>
      </c>
      <c r="F265" s="28">
        <v>2000</v>
      </c>
      <c r="G265" s="28" t="s">
        <v>260</v>
      </c>
      <c r="H265" s="28" t="s">
        <v>210</v>
      </c>
      <c r="I265" s="28"/>
      <c r="J265" s="111">
        <v>880</v>
      </c>
      <c r="K265" s="259">
        <f t="shared" si="12"/>
        <v>10</v>
      </c>
      <c r="L265" s="110" t="str">
        <f t="shared" si="13"/>
        <v>THPT chuyên Nguyễn Chí Thanh</v>
      </c>
      <c r="M265" s="3">
        <f>VLOOKUP(IF(I265="",H265,I265),Thongkeduthi!$A$4:$O$43,COUNTA(Thongkeduthi!$A$4:$O$4),FALSE)</f>
        <v>3</v>
      </c>
      <c r="N265" s="47" t="str">
        <f t="shared" si="14"/>
        <v>3.10</v>
      </c>
      <c r="O265" s="47"/>
    </row>
    <row r="266" spans="1:15" ht="32.25" hidden="1" thickBot="1">
      <c r="A266" s="10">
        <f>SUBTOTAL(3,$C$6:C266)</f>
        <v>0</v>
      </c>
      <c r="B266" s="111">
        <v>1225469967</v>
      </c>
      <c r="C266" s="111" t="s">
        <v>294</v>
      </c>
      <c r="D266" s="111">
        <v>8</v>
      </c>
      <c r="E266" s="28">
        <v>2</v>
      </c>
      <c r="F266" s="28">
        <v>2000</v>
      </c>
      <c r="G266" s="28" t="s">
        <v>256</v>
      </c>
      <c r="H266" s="28" t="s">
        <v>210</v>
      </c>
      <c r="I266" s="28"/>
      <c r="J266" s="111">
        <v>860</v>
      </c>
      <c r="K266" s="259">
        <f t="shared" si="12"/>
        <v>10</v>
      </c>
      <c r="L266" s="110" t="str">
        <f t="shared" si="13"/>
        <v>THPT chuyên Nguyễn Chí Thanh</v>
      </c>
      <c r="M266" s="3">
        <f>VLOOKUP(IF(I266="",H266,I266),Thongkeduthi!$A$4:$O$43,COUNTA(Thongkeduthi!$A$4:$O$4),FALSE)</f>
        <v>3</v>
      </c>
      <c r="N266" s="47" t="str">
        <f t="shared" si="14"/>
        <v>3.10</v>
      </c>
      <c r="O266" s="47"/>
    </row>
    <row r="267" spans="1:15" ht="32.25" hidden="1" thickBot="1">
      <c r="A267" s="10">
        <f>SUBTOTAL(3,$C$6:C267)</f>
        <v>0</v>
      </c>
      <c r="B267" s="111">
        <v>1223471179</v>
      </c>
      <c r="C267" s="111" t="s">
        <v>295</v>
      </c>
      <c r="D267" s="111">
        <v>8</v>
      </c>
      <c r="E267" s="28">
        <v>12</v>
      </c>
      <c r="F267" s="28">
        <v>2000</v>
      </c>
      <c r="G267" s="28" t="s">
        <v>296</v>
      </c>
      <c r="H267" s="28" t="s">
        <v>210</v>
      </c>
      <c r="I267" s="28"/>
      <c r="J267" s="111">
        <v>840</v>
      </c>
      <c r="K267" s="259">
        <f t="shared" si="12"/>
        <v>10</v>
      </c>
      <c r="L267" s="110" t="str">
        <f t="shared" si="13"/>
        <v>THPT chuyên Nguyễn Chí Thanh</v>
      </c>
      <c r="M267" s="3">
        <f>VLOOKUP(IF(I267="",H267,I267),Thongkeduthi!$A$4:$O$43,COUNTA(Thongkeduthi!$A$4:$O$4),FALSE)</f>
        <v>3</v>
      </c>
      <c r="N267" s="47" t="str">
        <f t="shared" si="14"/>
        <v>3.10</v>
      </c>
      <c r="O267" s="47"/>
    </row>
    <row r="268" spans="1:15" ht="32.25" hidden="1" thickBot="1">
      <c r="A268" s="10">
        <f>SUBTOTAL(3,$C$6:C268)</f>
        <v>0</v>
      </c>
      <c r="B268" s="111">
        <v>1221632808</v>
      </c>
      <c r="C268" s="111" t="s">
        <v>297</v>
      </c>
      <c r="D268" s="111">
        <v>13</v>
      </c>
      <c r="E268" s="28">
        <v>8</v>
      </c>
      <c r="F268" s="28">
        <v>2000</v>
      </c>
      <c r="G268" s="28" t="s">
        <v>267</v>
      </c>
      <c r="H268" s="28" t="s">
        <v>210</v>
      </c>
      <c r="I268" s="28"/>
      <c r="J268" s="111">
        <v>840</v>
      </c>
      <c r="K268" s="259">
        <f t="shared" si="12"/>
        <v>10</v>
      </c>
      <c r="L268" s="110" t="str">
        <f t="shared" si="13"/>
        <v>THPT chuyên Nguyễn Chí Thanh</v>
      </c>
      <c r="M268" s="3">
        <f>VLOOKUP(IF(I268="",H268,I268),Thongkeduthi!$A$4:$O$43,COUNTA(Thongkeduthi!$A$4:$O$4),FALSE)</f>
        <v>3</v>
      </c>
      <c r="N268" s="47" t="str">
        <f t="shared" si="14"/>
        <v>3.10</v>
      </c>
      <c r="O268" s="47"/>
    </row>
    <row r="269" spans="1:15" ht="32.25" hidden="1" thickBot="1">
      <c r="A269" s="10">
        <f>SUBTOTAL(3,$C$6:C269)</f>
        <v>0</v>
      </c>
      <c r="B269" s="111">
        <v>1226654069</v>
      </c>
      <c r="C269" s="111" t="s">
        <v>298</v>
      </c>
      <c r="D269" s="111">
        <v>12</v>
      </c>
      <c r="E269" s="28">
        <v>5</v>
      </c>
      <c r="F269" s="28">
        <v>2000</v>
      </c>
      <c r="G269" s="28" t="s">
        <v>256</v>
      </c>
      <c r="H269" s="28" t="s">
        <v>210</v>
      </c>
      <c r="I269" s="28"/>
      <c r="J269" s="111">
        <v>840</v>
      </c>
      <c r="K269" s="259">
        <f t="shared" si="12"/>
        <v>10</v>
      </c>
      <c r="L269" s="110" t="str">
        <f t="shared" si="13"/>
        <v>THPT chuyên Nguyễn Chí Thanh</v>
      </c>
      <c r="M269" s="3">
        <f>VLOOKUP(IF(I269="",H269,I269),Thongkeduthi!$A$4:$O$43,COUNTA(Thongkeduthi!$A$4:$O$4),FALSE)</f>
        <v>3</v>
      </c>
      <c r="N269" s="47" t="str">
        <f t="shared" si="14"/>
        <v>3.10</v>
      </c>
      <c r="O269" s="47"/>
    </row>
    <row r="270" spans="1:15" ht="32.25" hidden="1" thickBot="1">
      <c r="A270" s="10">
        <f>SUBTOTAL(3,$C$6:C270)</f>
        <v>0</v>
      </c>
      <c r="B270" s="111">
        <v>1226668905</v>
      </c>
      <c r="C270" s="111" t="s">
        <v>299</v>
      </c>
      <c r="D270" s="111">
        <v>26</v>
      </c>
      <c r="E270" s="28">
        <v>3</v>
      </c>
      <c r="F270" s="28">
        <v>2000</v>
      </c>
      <c r="G270" s="28" t="s">
        <v>256</v>
      </c>
      <c r="H270" s="28" t="s">
        <v>210</v>
      </c>
      <c r="I270" s="28"/>
      <c r="J270" s="111">
        <v>830</v>
      </c>
      <c r="K270" s="259">
        <f t="shared" si="12"/>
        <v>10</v>
      </c>
      <c r="L270" s="110" t="str">
        <f t="shared" si="13"/>
        <v>THPT chuyên Nguyễn Chí Thanh</v>
      </c>
      <c r="M270" s="3">
        <f>VLOOKUP(IF(I270="",H270,I270),Thongkeduthi!$A$4:$O$43,COUNTA(Thongkeduthi!$A$4:$O$4),FALSE)</f>
        <v>3</v>
      </c>
      <c r="N270" s="47" t="str">
        <f t="shared" si="14"/>
        <v>3.10</v>
      </c>
      <c r="O270" s="47"/>
    </row>
    <row r="271" spans="1:15" ht="32.25" hidden="1" thickBot="1">
      <c r="A271" s="10">
        <f>SUBTOTAL(3,$C$6:C271)</f>
        <v>0</v>
      </c>
      <c r="B271" s="81">
        <v>1211722543</v>
      </c>
      <c r="C271" s="81" t="s">
        <v>300</v>
      </c>
      <c r="D271" s="12">
        <v>28</v>
      </c>
      <c r="E271" s="12">
        <v>2</v>
      </c>
      <c r="F271" s="81">
        <v>2000</v>
      </c>
      <c r="G271" s="81" t="s">
        <v>111</v>
      </c>
      <c r="H271" s="81" t="s">
        <v>301</v>
      </c>
      <c r="I271" s="81"/>
      <c r="J271" s="81">
        <v>1230</v>
      </c>
      <c r="K271" s="259">
        <f t="shared" si="12"/>
        <v>10</v>
      </c>
      <c r="L271" s="110" t="str">
        <f t="shared" si="13"/>
        <v>THPT Phạm Văn Đồng</v>
      </c>
      <c r="M271" s="3">
        <f>VLOOKUP(IF(I271="",H271,I271),Thongkeduthi!$A$4:$O$43,COUNTA(Thongkeduthi!$A$4:$O$4),FALSE)</f>
        <v>4</v>
      </c>
      <c r="N271" s="47" t="str">
        <f t="shared" si="14"/>
        <v>4.10</v>
      </c>
      <c r="O271" s="47"/>
    </row>
    <row r="272" spans="1:15" ht="32.25" hidden="1" thickBot="1">
      <c r="A272" s="10">
        <f>SUBTOTAL(3,$C$6:C272)</f>
        <v>0</v>
      </c>
      <c r="B272" s="81">
        <v>1222474727</v>
      </c>
      <c r="C272" s="81" t="s">
        <v>302</v>
      </c>
      <c r="D272" s="12">
        <v>14</v>
      </c>
      <c r="E272" s="12">
        <v>4</v>
      </c>
      <c r="F272" s="81">
        <v>2000</v>
      </c>
      <c r="G272" s="81" t="s">
        <v>111</v>
      </c>
      <c r="H272" s="81" t="s">
        <v>301</v>
      </c>
      <c r="I272" s="81"/>
      <c r="J272" s="81">
        <v>1220</v>
      </c>
      <c r="K272" s="259">
        <f t="shared" si="12"/>
        <v>10</v>
      </c>
      <c r="L272" s="110" t="str">
        <f t="shared" si="13"/>
        <v>THPT Phạm Văn Đồng</v>
      </c>
      <c r="M272" s="3">
        <f>VLOOKUP(IF(I272="",H272,I272),Thongkeduthi!$A$4:$O$43,COUNTA(Thongkeduthi!$A$4:$O$4),FALSE)</f>
        <v>4</v>
      </c>
      <c r="N272" s="47" t="str">
        <f t="shared" si="14"/>
        <v>4.10</v>
      </c>
      <c r="O272" s="47"/>
    </row>
    <row r="273" spans="1:15" ht="32.25" hidden="1" thickBot="1">
      <c r="A273" s="10">
        <f>SUBTOTAL(3,$C$6:C273)</f>
        <v>0</v>
      </c>
      <c r="B273" s="81">
        <v>1212955872</v>
      </c>
      <c r="C273" s="81" t="s">
        <v>303</v>
      </c>
      <c r="D273" s="12">
        <v>10</v>
      </c>
      <c r="E273" s="12">
        <v>7</v>
      </c>
      <c r="F273" s="81">
        <v>2000</v>
      </c>
      <c r="G273" s="81" t="s">
        <v>111</v>
      </c>
      <c r="H273" s="81" t="s">
        <v>301</v>
      </c>
      <c r="I273" s="81"/>
      <c r="J273" s="81">
        <v>1140</v>
      </c>
      <c r="K273" s="259">
        <f t="shared" si="12"/>
        <v>10</v>
      </c>
      <c r="L273" s="110" t="str">
        <f t="shared" si="13"/>
        <v>THPT Phạm Văn Đồng</v>
      </c>
      <c r="M273" s="3">
        <f>VLOOKUP(IF(I273="",H273,I273),Thongkeduthi!$A$4:$O$43,COUNTA(Thongkeduthi!$A$4:$O$4),FALSE)</f>
        <v>4</v>
      </c>
      <c r="N273" s="47" t="str">
        <f t="shared" si="14"/>
        <v>4.10</v>
      </c>
      <c r="O273" s="47"/>
    </row>
    <row r="274" spans="1:15" ht="32.25" hidden="1" thickBot="1">
      <c r="A274" s="10">
        <f>SUBTOTAL(3,$C$6:C274)</f>
        <v>0</v>
      </c>
      <c r="B274" s="81">
        <v>107276390</v>
      </c>
      <c r="C274" s="81" t="s">
        <v>304</v>
      </c>
      <c r="D274" s="12">
        <v>14</v>
      </c>
      <c r="E274" s="12">
        <v>6</v>
      </c>
      <c r="F274" s="81">
        <v>2000</v>
      </c>
      <c r="G274" s="81" t="s">
        <v>111</v>
      </c>
      <c r="H274" s="81" t="s">
        <v>301</v>
      </c>
      <c r="I274" s="81"/>
      <c r="J274" s="81">
        <v>1130</v>
      </c>
      <c r="K274" s="259">
        <f t="shared" si="12"/>
        <v>10</v>
      </c>
      <c r="L274" s="110" t="str">
        <f t="shared" si="13"/>
        <v>THPT Phạm Văn Đồng</v>
      </c>
      <c r="M274" s="3">
        <f>VLOOKUP(IF(I274="",H274,I274),Thongkeduthi!$A$4:$O$43,COUNTA(Thongkeduthi!$A$4:$O$4),FALSE)</f>
        <v>4</v>
      </c>
      <c r="N274" s="47" t="str">
        <f t="shared" si="14"/>
        <v>4.10</v>
      </c>
      <c r="O274" s="47"/>
    </row>
    <row r="275" spans="1:15" ht="32.25" hidden="1" thickBot="1">
      <c r="A275" s="10">
        <f>SUBTOTAL(3,$C$6:C275)</f>
        <v>0</v>
      </c>
      <c r="B275" s="81">
        <v>1223552238</v>
      </c>
      <c r="C275" s="81" t="s">
        <v>305</v>
      </c>
      <c r="D275" s="12">
        <v>1</v>
      </c>
      <c r="E275" s="12">
        <v>2</v>
      </c>
      <c r="F275" s="81">
        <v>2000</v>
      </c>
      <c r="G275" s="81" t="s">
        <v>111</v>
      </c>
      <c r="H275" s="81" t="s">
        <v>301</v>
      </c>
      <c r="I275" s="81"/>
      <c r="J275" s="81">
        <v>1110</v>
      </c>
      <c r="K275" s="259">
        <f t="shared" si="12"/>
        <v>10</v>
      </c>
      <c r="L275" s="110" t="str">
        <f t="shared" si="13"/>
        <v>THPT Phạm Văn Đồng</v>
      </c>
      <c r="M275" s="3">
        <f>VLOOKUP(IF(I275="",H275,I275),Thongkeduthi!$A$4:$O$43,COUNTA(Thongkeduthi!$A$4:$O$4),FALSE)</f>
        <v>4</v>
      </c>
      <c r="N275" s="47" t="str">
        <f t="shared" si="14"/>
        <v>4.10</v>
      </c>
      <c r="O275" s="47"/>
    </row>
    <row r="276" spans="1:15" ht="32.25" hidden="1" thickBot="1">
      <c r="A276" s="10">
        <f>SUBTOTAL(3,$C$6:C276)</f>
        <v>0</v>
      </c>
      <c r="B276" s="81">
        <v>1228209331</v>
      </c>
      <c r="C276" s="81" t="s">
        <v>306</v>
      </c>
      <c r="D276" s="12">
        <v>1</v>
      </c>
      <c r="E276" s="12">
        <v>10</v>
      </c>
      <c r="F276" s="81">
        <v>2000</v>
      </c>
      <c r="G276" s="81" t="s">
        <v>111</v>
      </c>
      <c r="H276" s="81" t="s">
        <v>301</v>
      </c>
      <c r="I276" s="81"/>
      <c r="J276" s="81">
        <v>1080</v>
      </c>
      <c r="K276" s="259">
        <f t="shared" si="12"/>
        <v>10</v>
      </c>
      <c r="L276" s="110" t="str">
        <f t="shared" si="13"/>
        <v>THPT Phạm Văn Đồng</v>
      </c>
      <c r="M276" s="3">
        <f>VLOOKUP(IF(I276="",H276,I276),Thongkeduthi!$A$4:$O$43,COUNTA(Thongkeduthi!$A$4:$O$4),FALSE)</f>
        <v>4</v>
      </c>
      <c r="N276" s="47" t="str">
        <f t="shared" si="14"/>
        <v>4.10</v>
      </c>
      <c r="O276" s="47"/>
    </row>
    <row r="277" spans="1:15" ht="32.25" hidden="1" thickBot="1">
      <c r="A277" s="10">
        <f>SUBTOTAL(3,$C$6:C277)</f>
        <v>0</v>
      </c>
      <c r="B277" s="81">
        <v>1225253266</v>
      </c>
      <c r="C277" s="81" t="s">
        <v>307</v>
      </c>
      <c r="D277" s="12">
        <v>4</v>
      </c>
      <c r="E277" s="12">
        <v>1</v>
      </c>
      <c r="F277" s="81">
        <v>2000</v>
      </c>
      <c r="G277" s="81" t="s">
        <v>111</v>
      </c>
      <c r="H277" s="81" t="s">
        <v>301</v>
      </c>
      <c r="I277" s="81"/>
      <c r="J277" s="81">
        <v>1000</v>
      </c>
      <c r="K277" s="259">
        <f t="shared" si="12"/>
        <v>10</v>
      </c>
      <c r="L277" s="110" t="str">
        <f t="shared" si="13"/>
        <v>THPT Phạm Văn Đồng</v>
      </c>
      <c r="M277" s="3">
        <f>VLOOKUP(IF(I277="",H277,I277),Thongkeduthi!$A$4:$O$43,COUNTA(Thongkeduthi!$A$4:$O$4),FALSE)</f>
        <v>4</v>
      </c>
      <c r="N277" s="47" t="str">
        <f t="shared" si="14"/>
        <v>4.10</v>
      </c>
      <c r="O277" s="47"/>
    </row>
    <row r="278" spans="1:15" ht="32.25" hidden="1" thickBot="1">
      <c r="A278" s="10">
        <f>SUBTOTAL(3,$C$6:C278)</f>
        <v>0</v>
      </c>
      <c r="B278" s="81">
        <v>1222579306</v>
      </c>
      <c r="C278" s="81" t="s">
        <v>308</v>
      </c>
      <c r="D278" s="12">
        <v>17</v>
      </c>
      <c r="E278" s="12">
        <v>8</v>
      </c>
      <c r="F278" s="81">
        <v>2000</v>
      </c>
      <c r="G278" s="81" t="s">
        <v>111</v>
      </c>
      <c r="H278" s="81" t="s">
        <v>301</v>
      </c>
      <c r="I278" s="81"/>
      <c r="J278" s="81">
        <v>960</v>
      </c>
      <c r="K278" s="259">
        <f t="shared" si="12"/>
        <v>10</v>
      </c>
      <c r="L278" s="110" t="str">
        <f t="shared" si="13"/>
        <v>THPT Phạm Văn Đồng</v>
      </c>
      <c r="M278" s="3">
        <f>VLOOKUP(IF(I278="",H278,I278),Thongkeduthi!$A$4:$O$43,COUNTA(Thongkeduthi!$A$4:$O$4),FALSE)</f>
        <v>4</v>
      </c>
      <c r="N278" s="47" t="str">
        <f t="shared" si="14"/>
        <v>4.10</v>
      </c>
      <c r="O278" s="47"/>
    </row>
    <row r="279" spans="1:15" ht="32.25" hidden="1" thickBot="1">
      <c r="A279" s="10">
        <f>SUBTOTAL(3,$C$6:C279)</f>
        <v>0</v>
      </c>
      <c r="B279" s="81">
        <v>1225096184</v>
      </c>
      <c r="C279" s="81" t="s">
        <v>309</v>
      </c>
      <c r="D279" s="12">
        <v>3</v>
      </c>
      <c r="E279" s="12">
        <v>11</v>
      </c>
      <c r="F279" s="81">
        <v>2000</v>
      </c>
      <c r="G279" s="81" t="s">
        <v>111</v>
      </c>
      <c r="H279" s="81" t="s">
        <v>301</v>
      </c>
      <c r="I279" s="81"/>
      <c r="J279" s="81">
        <v>950</v>
      </c>
      <c r="K279" s="259">
        <f t="shared" si="12"/>
        <v>10</v>
      </c>
      <c r="L279" s="110" t="str">
        <f t="shared" si="13"/>
        <v>THPT Phạm Văn Đồng</v>
      </c>
      <c r="M279" s="3">
        <f>VLOOKUP(IF(I279="",H279,I279),Thongkeduthi!$A$4:$O$43,COUNTA(Thongkeduthi!$A$4:$O$4),FALSE)</f>
        <v>4</v>
      </c>
      <c r="N279" s="47" t="str">
        <f t="shared" si="14"/>
        <v>4.10</v>
      </c>
      <c r="O279" s="47"/>
    </row>
    <row r="280" spans="1:15" ht="32.25" hidden="1" thickBot="1">
      <c r="A280" s="10">
        <f>SUBTOTAL(3,$C$6:C280)</f>
        <v>0</v>
      </c>
      <c r="B280" s="81">
        <v>1225439396</v>
      </c>
      <c r="C280" s="81" t="s">
        <v>310</v>
      </c>
      <c r="D280" s="12">
        <v>8</v>
      </c>
      <c r="E280" s="12">
        <v>5</v>
      </c>
      <c r="F280" s="81">
        <v>2000</v>
      </c>
      <c r="G280" s="81" t="s">
        <v>111</v>
      </c>
      <c r="H280" s="81" t="s">
        <v>301</v>
      </c>
      <c r="I280" s="81"/>
      <c r="J280" s="81">
        <v>930</v>
      </c>
      <c r="K280" s="259">
        <f t="shared" si="12"/>
        <v>10</v>
      </c>
      <c r="L280" s="110" t="str">
        <f t="shared" si="13"/>
        <v>THPT Phạm Văn Đồng</v>
      </c>
      <c r="M280" s="3">
        <f>VLOOKUP(IF(I280="",H280,I280),Thongkeduthi!$A$4:$O$43,COUNTA(Thongkeduthi!$A$4:$O$4),FALSE)</f>
        <v>4</v>
      </c>
      <c r="N280" s="47" t="str">
        <f t="shared" si="14"/>
        <v>4.10</v>
      </c>
      <c r="O280" s="47"/>
    </row>
    <row r="281" spans="1:15" ht="32.25" hidden="1" thickBot="1">
      <c r="A281" s="10">
        <f>SUBTOTAL(3,$C$6:C281)</f>
        <v>0</v>
      </c>
      <c r="B281" s="81">
        <v>1222455971</v>
      </c>
      <c r="C281" s="81" t="s">
        <v>311</v>
      </c>
      <c r="D281" s="12">
        <v>3</v>
      </c>
      <c r="E281" s="12">
        <v>8</v>
      </c>
      <c r="F281" s="81">
        <v>2000</v>
      </c>
      <c r="G281" s="81" t="s">
        <v>111</v>
      </c>
      <c r="H281" s="81" t="s">
        <v>301</v>
      </c>
      <c r="I281" s="81"/>
      <c r="J281" s="81">
        <v>930</v>
      </c>
      <c r="K281" s="259">
        <f t="shared" si="12"/>
        <v>10</v>
      </c>
      <c r="L281" s="110" t="str">
        <f t="shared" si="13"/>
        <v>THPT Phạm Văn Đồng</v>
      </c>
      <c r="M281" s="3">
        <f>VLOOKUP(IF(I281="",H281,I281),Thongkeduthi!$A$4:$O$43,COUNTA(Thongkeduthi!$A$4:$O$4),FALSE)</f>
        <v>4</v>
      </c>
      <c r="N281" s="47" t="str">
        <f t="shared" si="14"/>
        <v>4.10</v>
      </c>
      <c r="O281" s="47"/>
    </row>
    <row r="282" spans="1:15" ht="32.25" hidden="1" thickBot="1">
      <c r="A282" s="10">
        <f>SUBTOTAL(3,$C$6:C282)</f>
        <v>0</v>
      </c>
      <c r="B282" s="81">
        <v>1222159887</v>
      </c>
      <c r="C282" s="81" t="s">
        <v>312</v>
      </c>
      <c r="D282" s="12">
        <v>17</v>
      </c>
      <c r="E282" s="12">
        <v>7</v>
      </c>
      <c r="F282" s="81">
        <v>2000</v>
      </c>
      <c r="G282" s="81" t="s">
        <v>111</v>
      </c>
      <c r="H282" s="81" t="s">
        <v>301</v>
      </c>
      <c r="I282" s="81"/>
      <c r="J282" s="81">
        <v>890</v>
      </c>
      <c r="K282" s="259">
        <f t="shared" si="12"/>
        <v>10</v>
      </c>
      <c r="L282" s="110" t="str">
        <f t="shared" si="13"/>
        <v>THPT Phạm Văn Đồng</v>
      </c>
      <c r="M282" s="3">
        <f>VLOOKUP(IF(I282="",H282,I282),Thongkeduthi!$A$4:$O$43,COUNTA(Thongkeduthi!$A$4:$O$4),FALSE)</f>
        <v>4</v>
      </c>
      <c r="N282" s="47" t="str">
        <f t="shared" si="14"/>
        <v>4.10</v>
      </c>
      <c r="O282" s="47"/>
    </row>
    <row r="283" spans="1:15" ht="32.25" hidden="1" thickBot="1">
      <c r="A283" s="10">
        <f>SUBTOTAL(3,$C$6:C283)</f>
        <v>0</v>
      </c>
      <c r="B283" s="81">
        <v>1229664789</v>
      </c>
      <c r="C283" s="81" t="s">
        <v>313</v>
      </c>
      <c r="D283" s="12">
        <v>8</v>
      </c>
      <c r="E283" s="12">
        <v>5</v>
      </c>
      <c r="F283" s="81">
        <v>2000</v>
      </c>
      <c r="G283" s="81" t="s">
        <v>111</v>
      </c>
      <c r="H283" s="81" t="s">
        <v>301</v>
      </c>
      <c r="I283" s="81"/>
      <c r="J283" s="81">
        <v>840</v>
      </c>
      <c r="K283" s="259">
        <f t="shared" si="12"/>
        <v>10</v>
      </c>
      <c r="L283" s="110" t="str">
        <f t="shared" si="13"/>
        <v>THPT Phạm Văn Đồng</v>
      </c>
      <c r="M283" s="3">
        <f>VLOOKUP(IF(I283="",H283,I283),Thongkeduthi!$A$4:$O$43,COUNTA(Thongkeduthi!$A$4:$O$4),FALSE)</f>
        <v>4</v>
      </c>
      <c r="N283" s="47" t="str">
        <f t="shared" si="14"/>
        <v>4.10</v>
      </c>
      <c r="O283" s="47"/>
    </row>
    <row r="284" spans="1:15" ht="32.25" hidden="1" thickBot="1">
      <c r="A284" s="10">
        <f>SUBTOTAL(3,$C$6:C284)</f>
        <v>0</v>
      </c>
      <c r="B284" s="81">
        <v>1223238450</v>
      </c>
      <c r="C284" s="81" t="s">
        <v>314</v>
      </c>
      <c r="D284" s="12">
        <v>24</v>
      </c>
      <c r="E284" s="12">
        <v>8</v>
      </c>
      <c r="F284" s="81">
        <v>2000</v>
      </c>
      <c r="G284" s="81" t="s">
        <v>111</v>
      </c>
      <c r="H284" s="81" t="s">
        <v>301</v>
      </c>
      <c r="I284" s="81"/>
      <c r="J284" s="81">
        <v>840</v>
      </c>
      <c r="K284" s="259">
        <f t="shared" si="12"/>
        <v>10</v>
      </c>
      <c r="L284" s="110" t="str">
        <f t="shared" si="13"/>
        <v>THPT Phạm Văn Đồng</v>
      </c>
      <c r="M284" s="3">
        <f>VLOOKUP(IF(I284="",H284,I284),Thongkeduthi!$A$4:$O$43,COUNTA(Thongkeduthi!$A$4:$O$4),FALSE)</f>
        <v>4</v>
      </c>
      <c r="N284" s="47" t="str">
        <f t="shared" si="14"/>
        <v>4.10</v>
      </c>
      <c r="O284" s="47"/>
    </row>
    <row r="285" spans="1:15" ht="32.25" hidden="1" thickBot="1">
      <c r="A285" s="10">
        <f>SUBTOTAL(3,$C$6:C285)</f>
        <v>0</v>
      </c>
      <c r="B285" s="81">
        <v>1222541172</v>
      </c>
      <c r="C285" s="81" t="s">
        <v>315</v>
      </c>
      <c r="D285" s="12">
        <v>25</v>
      </c>
      <c r="E285" s="12">
        <v>7</v>
      </c>
      <c r="F285" s="81">
        <v>2000</v>
      </c>
      <c r="G285" s="81" t="s">
        <v>111</v>
      </c>
      <c r="H285" s="81" t="s">
        <v>301</v>
      </c>
      <c r="I285" s="81"/>
      <c r="J285" s="81">
        <v>830</v>
      </c>
      <c r="K285" s="259">
        <f t="shared" si="12"/>
        <v>10</v>
      </c>
      <c r="L285" s="110" t="str">
        <f t="shared" si="13"/>
        <v>THPT Phạm Văn Đồng</v>
      </c>
      <c r="M285" s="3">
        <f>VLOOKUP(IF(I285="",H285,I285),Thongkeduthi!$A$4:$O$43,COUNTA(Thongkeduthi!$A$4:$O$4),FALSE)</f>
        <v>4</v>
      </c>
      <c r="N285" s="47" t="str">
        <f t="shared" si="14"/>
        <v>4.10</v>
      </c>
      <c r="O285" s="47"/>
    </row>
    <row r="286" spans="1:15" ht="32.25" hidden="1" thickBot="1">
      <c r="A286" s="10">
        <f>SUBTOTAL(3,$C$6:C286)</f>
        <v>0</v>
      </c>
      <c r="B286" s="81">
        <v>1222683731</v>
      </c>
      <c r="C286" s="81" t="s">
        <v>316</v>
      </c>
      <c r="D286" s="12">
        <v>29</v>
      </c>
      <c r="E286" s="12">
        <v>8</v>
      </c>
      <c r="F286" s="81">
        <v>2000</v>
      </c>
      <c r="G286" s="81" t="s">
        <v>111</v>
      </c>
      <c r="H286" s="81" t="s">
        <v>301</v>
      </c>
      <c r="I286" s="81"/>
      <c r="J286" s="81">
        <v>810</v>
      </c>
      <c r="K286" s="259">
        <f t="shared" si="12"/>
        <v>10</v>
      </c>
      <c r="L286" s="110" t="str">
        <f t="shared" si="13"/>
        <v>THPT Phạm Văn Đồng</v>
      </c>
      <c r="M286" s="3">
        <f>VLOOKUP(IF(I286="",H286,I286),Thongkeduthi!$A$4:$O$43,COUNTA(Thongkeduthi!$A$4:$O$4),FALSE)</f>
        <v>4</v>
      </c>
      <c r="N286" s="47" t="str">
        <f t="shared" si="14"/>
        <v>4.10</v>
      </c>
      <c r="O286" s="47"/>
    </row>
    <row r="287" spans="1:15" ht="32.25" hidden="1" thickBot="1">
      <c r="A287" s="10">
        <f>SUBTOTAL(3,$C$6:C287)</f>
        <v>0</v>
      </c>
      <c r="B287" s="81">
        <v>1225669039</v>
      </c>
      <c r="C287" s="81" t="s">
        <v>317</v>
      </c>
      <c r="D287" s="12">
        <v>15</v>
      </c>
      <c r="E287" s="12">
        <v>10</v>
      </c>
      <c r="F287" s="81">
        <v>2000</v>
      </c>
      <c r="G287" s="81" t="s">
        <v>111</v>
      </c>
      <c r="H287" s="81" t="s">
        <v>301</v>
      </c>
      <c r="I287" s="81"/>
      <c r="J287" s="81">
        <v>800</v>
      </c>
      <c r="K287" s="259">
        <f t="shared" si="12"/>
        <v>10</v>
      </c>
      <c r="L287" s="110" t="str">
        <f t="shared" si="13"/>
        <v>THPT Phạm Văn Đồng</v>
      </c>
      <c r="M287" s="3">
        <f>VLOOKUP(IF(I287="",H287,I287),Thongkeduthi!$A$4:$O$43,COUNTA(Thongkeduthi!$A$4:$O$4),FALSE)</f>
        <v>4</v>
      </c>
      <c r="N287" s="47" t="str">
        <f t="shared" si="14"/>
        <v>4.10</v>
      </c>
      <c r="O287" s="47"/>
    </row>
    <row r="288" spans="1:15" ht="32.25" hidden="1" thickBot="1">
      <c r="A288" s="10">
        <f>SUBTOTAL(3,$C$6:C288)</f>
        <v>0</v>
      </c>
      <c r="B288" s="81">
        <v>1226031763</v>
      </c>
      <c r="C288" s="81" t="s">
        <v>318</v>
      </c>
      <c r="D288" s="12">
        <v>7</v>
      </c>
      <c r="E288" s="12">
        <v>7</v>
      </c>
      <c r="F288" s="81">
        <v>2000</v>
      </c>
      <c r="G288" s="81" t="s">
        <v>111</v>
      </c>
      <c r="H288" s="81" t="s">
        <v>301</v>
      </c>
      <c r="I288" s="81"/>
      <c r="J288" s="81">
        <v>800</v>
      </c>
      <c r="K288" s="259">
        <f t="shared" si="12"/>
        <v>10</v>
      </c>
      <c r="L288" s="110" t="str">
        <f t="shared" si="13"/>
        <v>THPT Phạm Văn Đồng</v>
      </c>
      <c r="M288" s="3">
        <f>VLOOKUP(IF(I288="",H288,I288),Thongkeduthi!$A$4:$O$43,COUNTA(Thongkeduthi!$A$4:$O$4),FALSE)</f>
        <v>4</v>
      </c>
      <c r="N288" s="47" t="str">
        <f t="shared" si="14"/>
        <v>4.10</v>
      </c>
      <c r="O288" s="47"/>
    </row>
    <row r="289" spans="1:15" ht="32.25" hidden="1" thickBot="1">
      <c r="A289" s="10">
        <f>SUBTOTAL(3,$C$6:C289)</f>
        <v>0</v>
      </c>
      <c r="B289" s="79">
        <v>1224191201</v>
      </c>
      <c r="C289" s="79" t="s">
        <v>319</v>
      </c>
      <c r="D289" s="79">
        <v>23</v>
      </c>
      <c r="E289" s="79">
        <v>3</v>
      </c>
      <c r="F289" s="81">
        <v>2000</v>
      </c>
      <c r="G289" s="81" t="s">
        <v>111</v>
      </c>
      <c r="H289" s="79" t="s">
        <v>301</v>
      </c>
      <c r="I289" s="79"/>
      <c r="J289" s="80">
        <v>780</v>
      </c>
      <c r="K289" s="259">
        <f t="shared" si="12"/>
        <v>10</v>
      </c>
      <c r="L289" s="110" t="str">
        <f t="shared" si="13"/>
        <v>THPT Phạm Văn Đồng</v>
      </c>
      <c r="M289" s="3">
        <f>VLOOKUP(IF(I289="",H289,I289),Thongkeduthi!$A$4:$O$43,COUNTA(Thongkeduthi!$A$4:$O$4),FALSE)</f>
        <v>4</v>
      </c>
      <c r="N289" s="47" t="str">
        <f t="shared" si="14"/>
        <v>4.10</v>
      </c>
      <c r="O289" s="47"/>
    </row>
    <row r="290" spans="1:15" ht="32.25" hidden="1" thickBot="1">
      <c r="A290" s="10">
        <f>SUBTOTAL(3,$C$6:C290)</f>
        <v>0</v>
      </c>
      <c r="B290" s="81">
        <v>1222575203</v>
      </c>
      <c r="C290" s="81" t="s">
        <v>320</v>
      </c>
      <c r="D290" s="12">
        <v>17</v>
      </c>
      <c r="E290" s="12">
        <v>11</v>
      </c>
      <c r="F290" s="81">
        <v>2000</v>
      </c>
      <c r="G290" s="81" t="s">
        <v>111</v>
      </c>
      <c r="H290" s="81" t="s">
        <v>301</v>
      </c>
      <c r="I290" s="81"/>
      <c r="J290" s="81">
        <v>770</v>
      </c>
      <c r="K290" s="259">
        <f t="shared" si="12"/>
        <v>10</v>
      </c>
      <c r="L290" s="110" t="str">
        <f t="shared" si="13"/>
        <v>THPT Phạm Văn Đồng</v>
      </c>
      <c r="M290" s="3">
        <f>VLOOKUP(IF(I290="",H290,I290),Thongkeduthi!$A$4:$O$43,COUNTA(Thongkeduthi!$A$4:$O$4),FALSE)</f>
        <v>4</v>
      </c>
      <c r="N290" s="47" t="str">
        <f t="shared" si="14"/>
        <v>4.10</v>
      </c>
      <c r="O290" s="47"/>
    </row>
    <row r="291" spans="1:15" ht="32.25" hidden="1" thickBot="1">
      <c r="A291" s="10">
        <f>SUBTOTAL(3,$C$6:C291)</f>
        <v>0</v>
      </c>
      <c r="B291" s="81">
        <v>1222474188</v>
      </c>
      <c r="C291" s="81" t="s">
        <v>321</v>
      </c>
      <c r="D291" s="12">
        <v>8</v>
      </c>
      <c r="E291" s="12">
        <v>8</v>
      </c>
      <c r="F291" s="81">
        <v>2000</v>
      </c>
      <c r="G291" s="81" t="s">
        <v>111</v>
      </c>
      <c r="H291" s="81" t="s">
        <v>301</v>
      </c>
      <c r="I291" s="81"/>
      <c r="J291" s="81">
        <v>770</v>
      </c>
      <c r="K291" s="259">
        <f t="shared" si="12"/>
        <v>10</v>
      </c>
      <c r="L291" s="110" t="str">
        <f t="shared" si="13"/>
        <v>THPT Phạm Văn Đồng</v>
      </c>
      <c r="M291" s="3">
        <f>VLOOKUP(IF(I291="",H291,I291),Thongkeduthi!$A$4:$O$43,COUNTA(Thongkeduthi!$A$4:$O$4),FALSE)</f>
        <v>4</v>
      </c>
      <c r="N291" s="47" t="str">
        <f t="shared" si="14"/>
        <v>4.10</v>
      </c>
      <c r="O291" s="47"/>
    </row>
    <row r="292" spans="1:15" ht="32.25" hidden="1" thickBot="1">
      <c r="A292" s="10">
        <f>SUBTOTAL(3,$C$6:C292)</f>
        <v>0</v>
      </c>
      <c r="B292" s="81">
        <v>1225007469</v>
      </c>
      <c r="C292" s="81" t="s">
        <v>322</v>
      </c>
      <c r="D292" s="12">
        <v>25</v>
      </c>
      <c r="E292" s="12">
        <v>7</v>
      </c>
      <c r="F292" s="81">
        <v>2000</v>
      </c>
      <c r="G292" s="81" t="s">
        <v>111</v>
      </c>
      <c r="H292" s="81" t="s">
        <v>301</v>
      </c>
      <c r="I292" s="81"/>
      <c r="J292" s="81">
        <v>770</v>
      </c>
      <c r="K292" s="259">
        <f t="shared" si="12"/>
        <v>10</v>
      </c>
      <c r="L292" s="110" t="str">
        <f t="shared" si="13"/>
        <v>THPT Phạm Văn Đồng</v>
      </c>
      <c r="M292" s="3">
        <f>VLOOKUP(IF(I292="",H292,I292),Thongkeduthi!$A$4:$O$43,COUNTA(Thongkeduthi!$A$4:$O$4),FALSE)</f>
        <v>4</v>
      </c>
      <c r="N292" s="47" t="str">
        <f t="shared" si="14"/>
        <v>4.10</v>
      </c>
      <c r="O292" s="47"/>
    </row>
    <row r="293" spans="1:15" ht="32.25" hidden="1" thickBot="1">
      <c r="A293" s="10">
        <f>SUBTOTAL(3,$C$6:C293)</f>
        <v>0</v>
      </c>
      <c r="B293" s="81">
        <v>1225009341</v>
      </c>
      <c r="C293" s="81" t="s">
        <v>323</v>
      </c>
      <c r="D293" s="12">
        <v>2</v>
      </c>
      <c r="E293" s="12">
        <v>1</v>
      </c>
      <c r="F293" s="81">
        <v>2000</v>
      </c>
      <c r="G293" s="81" t="s">
        <v>111</v>
      </c>
      <c r="H293" s="81" t="s">
        <v>301</v>
      </c>
      <c r="I293" s="81"/>
      <c r="J293" s="81">
        <v>730</v>
      </c>
      <c r="K293" s="259">
        <f t="shared" si="12"/>
        <v>10</v>
      </c>
      <c r="L293" s="110" t="str">
        <f t="shared" si="13"/>
        <v>THPT Phạm Văn Đồng</v>
      </c>
      <c r="M293" s="3">
        <f>VLOOKUP(IF(I293="",H293,I293),Thongkeduthi!$A$4:$O$43,COUNTA(Thongkeduthi!$A$4:$O$4),FALSE)</f>
        <v>4</v>
      </c>
      <c r="N293" s="47" t="str">
        <f t="shared" si="14"/>
        <v>4.10</v>
      </c>
      <c r="O293" s="47"/>
    </row>
    <row r="294" spans="1:15" ht="32.25" hidden="1" thickBot="1">
      <c r="A294" s="10">
        <f>SUBTOTAL(3,$C$6:C294)</f>
        <v>0</v>
      </c>
      <c r="B294" s="81">
        <v>1224905134</v>
      </c>
      <c r="C294" s="81" t="s">
        <v>2527</v>
      </c>
      <c r="D294" s="12">
        <v>21</v>
      </c>
      <c r="E294" s="12">
        <v>2</v>
      </c>
      <c r="F294" s="81">
        <v>2000</v>
      </c>
      <c r="G294" s="81" t="s">
        <v>111</v>
      </c>
      <c r="H294" s="81" t="s">
        <v>301</v>
      </c>
      <c r="I294" s="81"/>
      <c r="J294" s="81">
        <v>700</v>
      </c>
      <c r="K294" s="259">
        <f t="shared" si="12"/>
        <v>10</v>
      </c>
      <c r="L294" s="110" t="str">
        <f t="shared" si="13"/>
        <v>THPT Phạm Văn Đồng</v>
      </c>
      <c r="M294" s="3">
        <f>VLOOKUP(IF(I294="",H294,I294),Thongkeduthi!$A$4:$O$43,COUNTA(Thongkeduthi!$A$4:$O$4),FALSE)</f>
        <v>4</v>
      </c>
      <c r="N294" s="47" t="str">
        <f t="shared" si="14"/>
        <v>4.10</v>
      </c>
      <c r="O294" s="47"/>
    </row>
    <row r="295" spans="1:15" ht="32.25" hidden="1" thickBot="1">
      <c r="A295" s="10">
        <f>SUBTOTAL(3,$C$6:C295)</f>
        <v>0</v>
      </c>
      <c r="B295" s="81">
        <v>1222483953</v>
      </c>
      <c r="C295" s="81" t="s">
        <v>324</v>
      </c>
      <c r="D295" s="12">
        <v>10</v>
      </c>
      <c r="E295" s="12">
        <v>2</v>
      </c>
      <c r="F295" s="81">
        <v>2000</v>
      </c>
      <c r="G295" s="81" t="s">
        <v>111</v>
      </c>
      <c r="H295" s="81" t="s">
        <v>301</v>
      </c>
      <c r="I295" s="81"/>
      <c r="J295" s="81">
        <v>700</v>
      </c>
      <c r="K295" s="259">
        <f t="shared" si="12"/>
        <v>10</v>
      </c>
      <c r="L295" s="110" t="str">
        <f t="shared" si="13"/>
        <v>THPT Phạm Văn Đồng</v>
      </c>
      <c r="M295" s="3">
        <f>VLOOKUP(IF(I295="",H295,I295),Thongkeduthi!$A$4:$O$43,COUNTA(Thongkeduthi!$A$4:$O$4),FALSE)</f>
        <v>4</v>
      </c>
      <c r="N295" s="47" t="str">
        <f t="shared" si="14"/>
        <v>4.10</v>
      </c>
      <c r="O295" s="47"/>
    </row>
    <row r="296" spans="1:15" ht="32.25" hidden="1" thickBot="1">
      <c r="A296" s="10">
        <f>SUBTOTAL(3,$C$6:C296)</f>
        <v>0</v>
      </c>
      <c r="B296" s="81">
        <v>1225422206</v>
      </c>
      <c r="C296" s="81" t="s">
        <v>325</v>
      </c>
      <c r="D296" s="12">
        <v>8</v>
      </c>
      <c r="E296" s="12">
        <v>1</v>
      </c>
      <c r="F296" s="81">
        <v>2000</v>
      </c>
      <c r="G296" s="81" t="s">
        <v>111</v>
      </c>
      <c r="H296" s="81" t="s">
        <v>301</v>
      </c>
      <c r="I296" s="81"/>
      <c r="J296" s="81">
        <v>680</v>
      </c>
      <c r="K296" s="259">
        <f t="shared" si="12"/>
        <v>10</v>
      </c>
      <c r="L296" s="110" t="str">
        <f t="shared" si="13"/>
        <v>THPT Phạm Văn Đồng</v>
      </c>
      <c r="M296" s="3">
        <f>VLOOKUP(IF(I296="",H296,I296),Thongkeduthi!$A$4:$O$43,COUNTA(Thongkeduthi!$A$4:$O$4),FALSE)</f>
        <v>4</v>
      </c>
      <c r="N296" s="47" t="str">
        <f t="shared" si="14"/>
        <v>4.10</v>
      </c>
      <c r="O296" s="47"/>
    </row>
    <row r="297" spans="1:15" ht="32.25" hidden="1" thickBot="1">
      <c r="A297" s="10">
        <f>SUBTOTAL(3,$C$6:C297)</f>
        <v>0</v>
      </c>
      <c r="B297" s="81">
        <v>1224999384</v>
      </c>
      <c r="C297" s="81" t="s">
        <v>326</v>
      </c>
      <c r="D297" s="12">
        <v>10</v>
      </c>
      <c r="E297" s="12">
        <v>1</v>
      </c>
      <c r="F297" s="81">
        <v>2000</v>
      </c>
      <c r="G297" s="81" t="s">
        <v>111</v>
      </c>
      <c r="H297" s="81" t="s">
        <v>301</v>
      </c>
      <c r="I297" s="81"/>
      <c r="J297" s="81">
        <v>670</v>
      </c>
      <c r="K297" s="259">
        <f t="shared" si="12"/>
        <v>10</v>
      </c>
      <c r="L297" s="110" t="str">
        <f t="shared" si="13"/>
        <v>THPT Phạm Văn Đồng</v>
      </c>
      <c r="M297" s="3">
        <f>VLOOKUP(IF(I297="",H297,I297),Thongkeduthi!$A$4:$O$43,COUNTA(Thongkeduthi!$A$4:$O$4),FALSE)</f>
        <v>4</v>
      </c>
      <c r="N297" s="47" t="str">
        <f t="shared" si="14"/>
        <v>4.10</v>
      </c>
      <c r="O297" s="47"/>
    </row>
    <row r="298" spans="1:15" ht="32.25" hidden="1" thickBot="1">
      <c r="A298" s="10">
        <f>SUBTOTAL(3,$C$6:C298)</f>
        <v>0</v>
      </c>
      <c r="B298" s="81">
        <v>1209474566</v>
      </c>
      <c r="C298" s="81" t="s">
        <v>2528</v>
      </c>
      <c r="D298" s="12">
        <v>9</v>
      </c>
      <c r="E298" s="12">
        <v>5</v>
      </c>
      <c r="F298" s="81">
        <v>2000</v>
      </c>
      <c r="G298" s="81" t="s">
        <v>111</v>
      </c>
      <c r="H298" s="81" t="s">
        <v>301</v>
      </c>
      <c r="I298" s="81"/>
      <c r="J298" s="81">
        <v>670</v>
      </c>
      <c r="K298" s="259">
        <f t="shared" si="12"/>
        <v>10</v>
      </c>
      <c r="L298" s="110" t="str">
        <f t="shared" si="13"/>
        <v>THPT Phạm Văn Đồng</v>
      </c>
      <c r="M298" s="3">
        <f>VLOOKUP(IF(I298="",H298,I298),Thongkeduthi!$A$4:$O$43,COUNTA(Thongkeduthi!$A$4:$O$4),FALSE)</f>
        <v>4</v>
      </c>
      <c r="N298" s="47" t="str">
        <f t="shared" si="14"/>
        <v>4.10</v>
      </c>
      <c r="O298" s="47"/>
    </row>
    <row r="299" spans="1:15" ht="32.25" hidden="1" thickBot="1">
      <c r="A299" s="10">
        <f>SUBTOTAL(3,$C$6:C299)</f>
        <v>0</v>
      </c>
      <c r="B299" s="81">
        <v>1222600236</v>
      </c>
      <c r="C299" s="81" t="s">
        <v>327</v>
      </c>
      <c r="D299" s="12">
        <v>19</v>
      </c>
      <c r="E299" s="12">
        <v>1</v>
      </c>
      <c r="F299" s="81">
        <v>2000</v>
      </c>
      <c r="G299" s="81" t="s">
        <v>111</v>
      </c>
      <c r="H299" s="81" t="s">
        <v>301</v>
      </c>
      <c r="I299" s="81"/>
      <c r="J299" s="81">
        <v>650</v>
      </c>
      <c r="K299" s="259">
        <f t="shared" si="12"/>
        <v>10</v>
      </c>
      <c r="L299" s="110" t="str">
        <f t="shared" si="13"/>
        <v>THPT Phạm Văn Đồng</v>
      </c>
      <c r="M299" s="3">
        <f>VLOOKUP(IF(I299="",H299,I299),Thongkeduthi!$A$4:$O$43,COUNTA(Thongkeduthi!$A$4:$O$4),FALSE)</f>
        <v>4</v>
      </c>
      <c r="N299" s="47" t="str">
        <f t="shared" si="14"/>
        <v>4.10</v>
      </c>
      <c r="O299" s="47"/>
    </row>
    <row r="300" spans="1:15" ht="32.25" hidden="1" thickBot="1">
      <c r="A300" s="10">
        <f>SUBTOTAL(3,$C$6:C300)</f>
        <v>0</v>
      </c>
      <c r="B300" s="81">
        <v>1225572335</v>
      </c>
      <c r="C300" s="81" t="s">
        <v>2529</v>
      </c>
      <c r="D300" s="12">
        <v>1</v>
      </c>
      <c r="E300" s="12">
        <v>7</v>
      </c>
      <c r="F300" s="81">
        <v>2000</v>
      </c>
      <c r="G300" s="81" t="s">
        <v>111</v>
      </c>
      <c r="H300" s="81" t="s">
        <v>301</v>
      </c>
      <c r="I300" s="81"/>
      <c r="J300" s="81">
        <v>650</v>
      </c>
      <c r="K300" s="259">
        <f t="shared" si="12"/>
        <v>10</v>
      </c>
      <c r="L300" s="110" t="str">
        <f t="shared" si="13"/>
        <v>THPT Phạm Văn Đồng</v>
      </c>
      <c r="M300" s="3">
        <f>VLOOKUP(IF(I300="",H300,I300),Thongkeduthi!$A$4:$O$43,COUNTA(Thongkeduthi!$A$4:$O$4),FALSE)</f>
        <v>4</v>
      </c>
      <c r="N300" s="47" t="str">
        <f t="shared" si="14"/>
        <v>4.10</v>
      </c>
      <c r="O300" s="47"/>
    </row>
    <row r="301" spans="1:15" ht="32.25" hidden="1" thickBot="1">
      <c r="A301" s="10">
        <f>SUBTOTAL(3,$C$6:C301)</f>
        <v>0</v>
      </c>
      <c r="B301" s="81">
        <v>1227063241</v>
      </c>
      <c r="C301" s="81" t="s">
        <v>328</v>
      </c>
      <c r="D301" s="12">
        <v>16</v>
      </c>
      <c r="E301" s="12">
        <v>5</v>
      </c>
      <c r="F301" s="81">
        <v>2000</v>
      </c>
      <c r="G301" s="81" t="s">
        <v>111</v>
      </c>
      <c r="H301" s="81" t="s">
        <v>301</v>
      </c>
      <c r="I301" s="81"/>
      <c r="J301" s="81">
        <v>640</v>
      </c>
      <c r="K301" s="259">
        <f t="shared" si="12"/>
        <v>10</v>
      </c>
      <c r="L301" s="110" t="str">
        <f t="shared" si="13"/>
        <v>THPT Phạm Văn Đồng</v>
      </c>
      <c r="M301" s="3">
        <f>VLOOKUP(IF(I301="",H301,I301),Thongkeduthi!$A$4:$O$43,COUNTA(Thongkeduthi!$A$4:$O$4),FALSE)</f>
        <v>4</v>
      </c>
      <c r="N301" s="47" t="str">
        <f t="shared" si="14"/>
        <v>4.10</v>
      </c>
      <c r="O301" s="47"/>
    </row>
    <row r="302" spans="1:15" ht="32.25" hidden="1" thickBot="1">
      <c r="A302" s="10">
        <f>SUBTOTAL(3,$C$6:C302)</f>
        <v>0</v>
      </c>
      <c r="B302" s="81">
        <v>1225535795</v>
      </c>
      <c r="C302" s="81" t="s">
        <v>329</v>
      </c>
      <c r="D302" s="12">
        <v>20</v>
      </c>
      <c r="E302" s="12">
        <v>6</v>
      </c>
      <c r="F302" s="81">
        <v>2000</v>
      </c>
      <c r="G302" s="81" t="s">
        <v>111</v>
      </c>
      <c r="H302" s="81" t="s">
        <v>301</v>
      </c>
      <c r="I302" s="81"/>
      <c r="J302" s="81">
        <v>640</v>
      </c>
      <c r="K302" s="259">
        <f t="shared" si="12"/>
        <v>10</v>
      </c>
      <c r="L302" s="110" t="str">
        <f t="shared" si="13"/>
        <v>THPT Phạm Văn Đồng</v>
      </c>
      <c r="M302" s="3">
        <f>VLOOKUP(IF(I302="",H302,I302),Thongkeduthi!$A$4:$O$43,COUNTA(Thongkeduthi!$A$4:$O$4),FALSE)</f>
        <v>4</v>
      </c>
      <c r="N302" s="47" t="str">
        <f t="shared" si="14"/>
        <v>4.10</v>
      </c>
      <c r="O302" s="47"/>
    </row>
    <row r="303" spans="1:15" ht="32.25" hidden="1" thickBot="1">
      <c r="A303" s="10">
        <f>SUBTOTAL(3,$C$6:C303)</f>
        <v>0</v>
      </c>
      <c r="B303" s="81">
        <v>1224189233</v>
      </c>
      <c r="C303" s="81" t="s">
        <v>330</v>
      </c>
      <c r="D303" s="12">
        <v>7</v>
      </c>
      <c r="E303" s="12">
        <v>6</v>
      </c>
      <c r="F303" s="81">
        <v>2000</v>
      </c>
      <c r="G303" s="81" t="s">
        <v>111</v>
      </c>
      <c r="H303" s="81" t="s">
        <v>301</v>
      </c>
      <c r="I303" s="81"/>
      <c r="J303" s="81">
        <v>640</v>
      </c>
      <c r="K303" s="259">
        <f t="shared" si="12"/>
        <v>10</v>
      </c>
      <c r="L303" s="110" t="str">
        <f t="shared" si="13"/>
        <v>THPT Phạm Văn Đồng</v>
      </c>
      <c r="M303" s="3">
        <f>VLOOKUP(IF(I303="",H303,I303),Thongkeduthi!$A$4:$O$43,COUNTA(Thongkeduthi!$A$4:$O$4),FALSE)</f>
        <v>4</v>
      </c>
      <c r="N303" s="47" t="str">
        <f t="shared" si="14"/>
        <v>4.10</v>
      </c>
      <c r="O303" s="47"/>
    </row>
    <row r="304" spans="1:15" ht="32.25" hidden="1" thickBot="1">
      <c r="A304" s="10">
        <f>SUBTOTAL(3,$C$6:C304)</f>
        <v>0</v>
      </c>
      <c r="B304" s="81">
        <v>1227437366</v>
      </c>
      <c r="C304" s="81" t="s">
        <v>331</v>
      </c>
      <c r="D304" s="12">
        <v>25</v>
      </c>
      <c r="E304" s="12">
        <v>3</v>
      </c>
      <c r="F304" s="81">
        <v>2000</v>
      </c>
      <c r="G304" s="81" t="s">
        <v>111</v>
      </c>
      <c r="H304" s="81" t="s">
        <v>301</v>
      </c>
      <c r="I304" s="81"/>
      <c r="J304" s="81">
        <v>630</v>
      </c>
      <c r="K304" s="259">
        <f t="shared" si="12"/>
        <v>10</v>
      </c>
      <c r="L304" s="110" t="str">
        <f t="shared" si="13"/>
        <v>THPT Phạm Văn Đồng</v>
      </c>
      <c r="M304" s="3">
        <f>VLOOKUP(IF(I304="",H304,I304),Thongkeduthi!$A$4:$O$43,COUNTA(Thongkeduthi!$A$4:$O$4),FALSE)</f>
        <v>4</v>
      </c>
      <c r="N304" s="47" t="str">
        <f t="shared" si="14"/>
        <v>4.10</v>
      </c>
      <c r="O304" s="47"/>
    </row>
    <row r="305" spans="1:15" ht="32.25" hidden="1" thickBot="1">
      <c r="A305" s="10">
        <f>SUBTOTAL(3,$C$6:C305)</f>
        <v>0</v>
      </c>
      <c r="B305" s="81">
        <v>1230490035</v>
      </c>
      <c r="C305" s="81" t="s">
        <v>332</v>
      </c>
      <c r="D305" s="12">
        <v>25</v>
      </c>
      <c r="E305" s="12">
        <v>8</v>
      </c>
      <c r="F305" s="81">
        <v>2000</v>
      </c>
      <c r="G305" s="81" t="s">
        <v>111</v>
      </c>
      <c r="H305" s="81" t="s">
        <v>301</v>
      </c>
      <c r="I305" s="81"/>
      <c r="J305" s="81">
        <v>600</v>
      </c>
      <c r="K305" s="259">
        <f t="shared" si="12"/>
        <v>10</v>
      </c>
      <c r="L305" s="110" t="str">
        <f t="shared" si="13"/>
        <v>THPT Phạm Văn Đồng</v>
      </c>
      <c r="M305" s="3">
        <f>VLOOKUP(IF(I305="",H305,I305),Thongkeduthi!$A$4:$O$43,COUNTA(Thongkeduthi!$A$4:$O$4),FALSE)</f>
        <v>4</v>
      </c>
      <c r="N305" s="47" t="str">
        <f t="shared" si="14"/>
        <v>4.10</v>
      </c>
      <c r="O305" s="47"/>
    </row>
    <row r="306" spans="1:15" ht="32.25" hidden="1" thickBot="1">
      <c r="A306" s="10">
        <f>SUBTOTAL(3,$C$6:C306)</f>
        <v>0</v>
      </c>
      <c r="B306" s="81">
        <v>1227221261</v>
      </c>
      <c r="C306" s="81" t="s">
        <v>333</v>
      </c>
      <c r="D306" s="12">
        <v>9</v>
      </c>
      <c r="E306" s="12">
        <v>11</v>
      </c>
      <c r="F306" s="81">
        <v>2000</v>
      </c>
      <c r="G306" s="81" t="s">
        <v>111</v>
      </c>
      <c r="H306" s="81" t="s">
        <v>301</v>
      </c>
      <c r="I306" s="81"/>
      <c r="J306" s="81">
        <v>590</v>
      </c>
      <c r="K306" s="259">
        <f t="shared" si="12"/>
        <v>10</v>
      </c>
      <c r="L306" s="110" t="str">
        <f t="shared" si="13"/>
        <v>THPT Phạm Văn Đồng</v>
      </c>
      <c r="M306" s="3">
        <f>VLOOKUP(IF(I306="",H306,I306),Thongkeduthi!$A$4:$O$43,COUNTA(Thongkeduthi!$A$4:$O$4),FALSE)</f>
        <v>4</v>
      </c>
      <c r="N306" s="47" t="str">
        <f t="shared" si="14"/>
        <v>4.10</v>
      </c>
      <c r="O306" s="47"/>
    </row>
    <row r="307" spans="1:15" ht="32.25" hidden="1" thickBot="1">
      <c r="A307" s="10">
        <f>SUBTOTAL(3,$C$6:C307)</f>
        <v>0</v>
      </c>
      <c r="B307" s="81">
        <v>1223478131</v>
      </c>
      <c r="C307" s="81" t="s">
        <v>334</v>
      </c>
      <c r="D307" s="12">
        <v>18</v>
      </c>
      <c r="E307" s="12">
        <v>2</v>
      </c>
      <c r="F307" s="81">
        <v>2000</v>
      </c>
      <c r="G307" s="81" t="s">
        <v>111</v>
      </c>
      <c r="H307" s="81" t="s">
        <v>301</v>
      </c>
      <c r="I307" s="81"/>
      <c r="J307" s="81">
        <v>580</v>
      </c>
      <c r="K307" s="259">
        <f t="shared" si="12"/>
        <v>10</v>
      </c>
      <c r="L307" s="110" t="str">
        <f t="shared" si="13"/>
        <v>THPT Phạm Văn Đồng</v>
      </c>
      <c r="M307" s="3">
        <f>VLOOKUP(IF(I307="",H307,I307),Thongkeduthi!$A$4:$O$43,COUNTA(Thongkeduthi!$A$4:$O$4),FALSE)</f>
        <v>4</v>
      </c>
      <c r="N307" s="47" t="str">
        <f t="shared" si="14"/>
        <v>4.10</v>
      </c>
      <c r="O307" s="47"/>
    </row>
    <row r="308" spans="1:15" ht="32.25" hidden="1" thickBot="1">
      <c r="A308" s="10">
        <f>SUBTOTAL(3,$C$6:C308)</f>
        <v>0</v>
      </c>
      <c r="B308" s="81">
        <v>1224661296</v>
      </c>
      <c r="C308" s="81" t="s">
        <v>335</v>
      </c>
      <c r="D308" s="12">
        <v>11</v>
      </c>
      <c r="E308" s="12">
        <v>2</v>
      </c>
      <c r="F308" s="81">
        <v>2000</v>
      </c>
      <c r="G308" s="81" t="s">
        <v>111</v>
      </c>
      <c r="H308" s="81" t="s">
        <v>301</v>
      </c>
      <c r="I308" s="81"/>
      <c r="J308" s="81">
        <v>580</v>
      </c>
      <c r="K308" s="259">
        <f t="shared" si="12"/>
        <v>10</v>
      </c>
      <c r="L308" s="110" t="str">
        <f t="shared" si="13"/>
        <v>THPT Phạm Văn Đồng</v>
      </c>
      <c r="M308" s="3">
        <f>VLOOKUP(IF(I308="",H308,I308),Thongkeduthi!$A$4:$O$43,COUNTA(Thongkeduthi!$A$4:$O$4),FALSE)</f>
        <v>4</v>
      </c>
      <c r="N308" s="47" t="str">
        <f t="shared" si="14"/>
        <v>4.10</v>
      </c>
      <c r="O308" s="47"/>
    </row>
    <row r="309" spans="1:15" ht="32.25" hidden="1" thickBot="1">
      <c r="A309" s="10">
        <f>SUBTOTAL(3,$C$6:C309)</f>
        <v>0</v>
      </c>
      <c r="B309" s="81">
        <v>1226134356</v>
      </c>
      <c r="C309" s="81" t="s">
        <v>336</v>
      </c>
      <c r="D309" s="12">
        <v>11</v>
      </c>
      <c r="E309" s="12">
        <v>6</v>
      </c>
      <c r="F309" s="81">
        <v>2000</v>
      </c>
      <c r="G309" s="81" t="s">
        <v>111</v>
      </c>
      <c r="H309" s="81" t="s">
        <v>301</v>
      </c>
      <c r="I309" s="81"/>
      <c r="J309" s="81">
        <v>560</v>
      </c>
      <c r="K309" s="259">
        <f t="shared" si="12"/>
        <v>10</v>
      </c>
      <c r="L309" s="110" t="str">
        <f t="shared" si="13"/>
        <v>THPT Phạm Văn Đồng</v>
      </c>
      <c r="M309" s="3">
        <f>VLOOKUP(IF(I309="",H309,I309),Thongkeduthi!$A$4:$O$43,COUNTA(Thongkeduthi!$A$4:$O$4),FALSE)</f>
        <v>4</v>
      </c>
      <c r="N309" s="47" t="str">
        <f t="shared" si="14"/>
        <v>4.10</v>
      </c>
      <c r="O309" s="47"/>
    </row>
    <row r="310" spans="1:15" ht="32.25" hidden="1" thickBot="1">
      <c r="A310" s="10">
        <f>SUBTOTAL(3,$C$6:C310)</f>
        <v>0</v>
      </c>
      <c r="B310" s="81">
        <v>1222295996</v>
      </c>
      <c r="C310" s="81" t="s">
        <v>337</v>
      </c>
      <c r="D310" s="12">
        <v>28</v>
      </c>
      <c r="E310" s="12">
        <v>11</v>
      </c>
      <c r="F310" s="81">
        <v>2000</v>
      </c>
      <c r="G310" s="81" t="s">
        <v>111</v>
      </c>
      <c r="H310" s="81" t="s">
        <v>301</v>
      </c>
      <c r="I310" s="81"/>
      <c r="J310" s="81">
        <v>550</v>
      </c>
      <c r="K310" s="259">
        <f t="shared" si="12"/>
        <v>10</v>
      </c>
      <c r="L310" s="110" t="str">
        <f t="shared" si="13"/>
        <v>THPT Phạm Văn Đồng</v>
      </c>
      <c r="M310" s="3">
        <f>VLOOKUP(IF(I310="",H310,I310),Thongkeduthi!$A$4:$O$43,COUNTA(Thongkeduthi!$A$4:$O$4),FALSE)</f>
        <v>4</v>
      </c>
      <c r="N310" s="47" t="str">
        <f t="shared" si="14"/>
        <v>4.10</v>
      </c>
      <c r="O310" s="47"/>
    </row>
    <row r="311" spans="1:15" ht="32.25" hidden="1" thickBot="1">
      <c r="A311" s="10">
        <f>SUBTOTAL(3,$C$6:C311)</f>
        <v>0</v>
      </c>
      <c r="B311" s="81">
        <v>1222912558</v>
      </c>
      <c r="C311" s="81" t="s">
        <v>338</v>
      </c>
      <c r="D311" s="12">
        <v>23</v>
      </c>
      <c r="E311" s="12">
        <v>10</v>
      </c>
      <c r="F311" s="81">
        <v>2000</v>
      </c>
      <c r="G311" s="81" t="s">
        <v>111</v>
      </c>
      <c r="H311" s="81" t="s">
        <v>301</v>
      </c>
      <c r="I311" s="81"/>
      <c r="J311" s="81">
        <v>550</v>
      </c>
      <c r="K311" s="259">
        <f t="shared" si="12"/>
        <v>10</v>
      </c>
      <c r="L311" s="110" t="str">
        <f t="shared" si="13"/>
        <v>THPT Phạm Văn Đồng</v>
      </c>
      <c r="M311" s="3">
        <f>VLOOKUP(IF(I311="",H311,I311),Thongkeduthi!$A$4:$O$43,COUNTA(Thongkeduthi!$A$4:$O$4),FALSE)</f>
        <v>4</v>
      </c>
      <c r="N311" s="47" t="str">
        <f t="shared" si="14"/>
        <v>4.10</v>
      </c>
      <c r="O311" s="47"/>
    </row>
    <row r="312" spans="1:15" ht="32.25" hidden="1" thickBot="1">
      <c r="A312" s="10">
        <f>SUBTOTAL(3,$C$6:C312)</f>
        <v>0</v>
      </c>
      <c r="B312" s="81">
        <v>1223740044</v>
      </c>
      <c r="C312" s="81" t="s">
        <v>339</v>
      </c>
      <c r="D312" s="12">
        <v>17</v>
      </c>
      <c r="E312" s="12">
        <v>8</v>
      </c>
      <c r="F312" s="81">
        <v>2000</v>
      </c>
      <c r="G312" s="81" t="s">
        <v>111</v>
      </c>
      <c r="H312" s="81" t="s">
        <v>301</v>
      </c>
      <c r="I312" s="81"/>
      <c r="J312" s="81">
        <v>550</v>
      </c>
      <c r="K312" s="259">
        <f t="shared" si="12"/>
        <v>10</v>
      </c>
      <c r="L312" s="110" t="str">
        <f t="shared" si="13"/>
        <v>THPT Phạm Văn Đồng</v>
      </c>
      <c r="M312" s="3">
        <f>VLOOKUP(IF(I312="",H312,I312),Thongkeduthi!$A$4:$O$43,COUNTA(Thongkeduthi!$A$4:$O$4),FALSE)</f>
        <v>4</v>
      </c>
      <c r="N312" s="47" t="str">
        <f t="shared" si="14"/>
        <v>4.10</v>
      </c>
      <c r="O312" s="47"/>
    </row>
    <row r="313" spans="1:15" ht="32.25" hidden="1" thickBot="1">
      <c r="A313" s="10">
        <f>SUBTOTAL(3,$C$6:C313)</f>
        <v>0</v>
      </c>
      <c r="B313" s="81">
        <v>1222443136</v>
      </c>
      <c r="C313" s="81" t="s">
        <v>340</v>
      </c>
      <c r="D313" s="12">
        <v>22</v>
      </c>
      <c r="E313" s="12">
        <v>6</v>
      </c>
      <c r="F313" s="81">
        <v>2000</v>
      </c>
      <c r="G313" s="81" t="s">
        <v>111</v>
      </c>
      <c r="H313" s="81" t="s">
        <v>301</v>
      </c>
      <c r="I313" s="81"/>
      <c r="J313" s="81">
        <v>530</v>
      </c>
      <c r="K313" s="259">
        <f t="shared" si="12"/>
        <v>10</v>
      </c>
      <c r="L313" s="110" t="str">
        <f t="shared" si="13"/>
        <v>THPT Phạm Văn Đồng</v>
      </c>
      <c r="M313" s="3">
        <f>VLOOKUP(IF(I313="",H313,I313),Thongkeduthi!$A$4:$O$43,COUNTA(Thongkeduthi!$A$4:$O$4),FALSE)</f>
        <v>4</v>
      </c>
      <c r="N313" s="47" t="str">
        <f t="shared" si="14"/>
        <v>4.10</v>
      </c>
      <c r="O313" s="47"/>
    </row>
    <row r="314" spans="1:15" ht="32.25" hidden="1" thickBot="1">
      <c r="A314" s="10">
        <f>SUBTOTAL(3,$C$6:C314)</f>
        <v>0</v>
      </c>
      <c r="B314" s="81">
        <v>1224898237</v>
      </c>
      <c r="C314" s="81" t="s">
        <v>341</v>
      </c>
      <c r="D314" s="12">
        <v>3</v>
      </c>
      <c r="E314" s="12">
        <v>4</v>
      </c>
      <c r="F314" s="81">
        <v>2000</v>
      </c>
      <c r="G314" s="81" t="s">
        <v>111</v>
      </c>
      <c r="H314" s="81" t="s">
        <v>301</v>
      </c>
      <c r="I314" s="81"/>
      <c r="J314" s="81">
        <v>510</v>
      </c>
      <c r="K314" s="259">
        <f t="shared" si="12"/>
        <v>10</v>
      </c>
      <c r="L314" s="110" t="str">
        <f t="shared" si="13"/>
        <v>THPT Phạm Văn Đồng</v>
      </c>
      <c r="M314" s="3">
        <f>VLOOKUP(IF(I314="",H314,I314),Thongkeduthi!$A$4:$O$43,COUNTA(Thongkeduthi!$A$4:$O$4),FALSE)</f>
        <v>4</v>
      </c>
      <c r="N314" s="47" t="str">
        <f t="shared" si="14"/>
        <v>4.10</v>
      </c>
      <c r="O314" s="47"/>
    </row>
    <row r="315" spans="1:15" ht="32.25" hidden="1" thickBot="1">
      <c r="A315" s="10">
        <f>SUBTOTAL(3,$C$6:C315)</f>
        <v>0</v>
      </c>
      <c r="B315" s="81">
        <v>1200906072</v>
      </c>
      <c r="C315" s="81" t="s">
        <v>342</v>
      </c>
      <c r="D315" s="12">
        <v>15</v>
      </c>
      <c r="E315" s="12">
        <v>2</v>
      </c>
      <c r="F315" s="81">
        <v>1999</v>
      </c>
      <c r="G315" s="81" t="s">
        <v>414</v>
      </c>
      <c r="H315" s="81" t="s">
        <v>301</v>
      </c>
      <c r="I315" s="81"/>
      <c r="J315" s="81">
        <v>1200</v>
      </c>
      <c r="K315" s="259">
        <f t="shared" si="12"/>
        <v>11</v>
      </c>
      <c r="L315" s="110" t="str">
        <f t="shared" si="13"/>
        <v>THPT Phạm Văn Đồng</v>
      </c>
      <c r="M315" s="3">
        <f>VLOOKUP(IF(I315="",H315,I315),Thongkeduthi!$A$4:$O$43,COUNTA(Thongkeduthi!$A$4:$O$4),FALSE)</f>
        <v>4</v>
      </c>
      <c r="N315" s="47" t="str">
        <f t="shared" si="14"/>
        <v>4.11</v>
      </c>
      <c r="O315" s="47"/>
    </row>
    <row r="316" spans="1:15" ht="32.25" hidden="1" thickBot="1">
      <c r="A316" s="10">
        <f>SUBTOTAL(3,$C$6:C316)</f>
        <v>0</v>
      </c>
      <c r="B316" s="81">
        <v>104675319</v>
      </c>
      <c r="C316" s="81" t="s">
        <v>2530</v>
      </c>
      <c r="D316" s="12">
        <v>18</v>
      </c>
      <c r="E316" s="12">
        <v>9</v>
      </c>
      <c r="F316" s="81">
        <v>1999</v>
      </c>
      <c r="G316" s="81" t="s">
        <v>414</v>
      </c>
      <c r="H316" s="81" t="s">
        <v>301</v>
      </c>
      <c r="I316" s="81"/>
      <c r="J316" s="81">
        <v>1020</v>
      </c>
      <c r="K316" s="259">
        <f t="shared" si="12"/>
        <v>11</v>
      </c>
      <c r="L316" s="110" t="str">
        <f t="shared" si="13"/>
        <v>THPT Phạm Văn Đồng</v>
      </c>
      <c r="M316" s="3">
        <f>VLOOKUP(IF(I316="",H316,I316),Thongkeduthi!$A$4:$O$43,COUNTA(Thongkeduthi!$A$4:$O$4),FALSE)</f>
        <v>4</v>
      </c>
      <c r="N316" s="47" t="str">
        <f t="shared" si="14"/>
        <v>4.11</v>
      </c>
      <c r="O316" s="47"/>
    </row>
    <row r="317" spans="1:15" ht="32.25" hidden="1" thickBot="1">
      <c r="A317" s="10">
        <f>SUBTOTAL(3,$C$6:C317)</f>
        <v>0</v>
      </c>
      <c r="B317" s="81">
        <v>1224896142</v>
      </c>
      <c r="C317" s="81" t="s">
        <v>343</v>
      </c>
      <c r="D317" s="12">
        <v>19</v>
      </c>
      <c r="E317" s="12">
        <v>9</v>
      </c>
      <c r="F317" s="81">
        <v>1999</v>
      </c>
      <c r="G317" s="81" t="s">
        <v>414</v>
      </c>
      <c r="H317" s="81" t="s">
        <v>301</v>
      </c>
      <c r="I317" s="81"/>
      <c r="J317" s="81">
        <v>1000</v>
      </c>
      <c r="K317" s="259">
        <f t="shared" si="12"/>
        <v>11</v>
      </c>
      <c r="L317" s="110" t="str">
        <f t="shared" si="13"/>
        <v>THPT Phạm Văn Đồng</v>
      </c>
      <c r="M317" s="3">
        <f>VLOOKUP(IF(I317="",H317,I317),Thongkeduthi!$A$4:$O$43,COUNTA(Thongkeduthi!$A$4:$O$4),FALSE)</f>
        <v>4</v>
      </c>
      <c r="N317" s="47" t="str">
        <f t="shared" si="14"/>
        <v>4.11</v>
      </c>
      <c r="O317" s="47"/>
    </row>
    <row r="318" spans="1:15" ht="32.25" hidden="1" thickBot="1">
      <c r="A318" s="10">
        <f>SUBTOTAL(3,$C$6:C318)</f>
        <v>0</v>
      </c>
      <c r="B318" s="81">
        <v>1210152815</v>
      </c>
      <c r="C318" s="81" t="s">
        <v>344</v>
      </c>
      <c r="D318" s="12">
        <v>20</v>
      </c>
      <c r="E318" s="12">
        <v>11</v>
      </c>
      <c r="F318" s="81">
        <v>1999</v>
      </c>
      <c r="G318" s="81" t="s">
        <v>414</v>
      </c>
      <c r="H318" s="81" t="s">
        <v>301</v>
      </c>
      <c r="I318" s="81"/>
      <c r="J318" s="81">
        <v>980</v>
      </c>
      <c r="K318" s="259">
        <f t="shared" si="12"/>
        <v>11</v>
      </c>
      <c r="L318" s="110" t="str">
        <f t="shared" si="13"/>
        <v>THPT Phạm Văn Đồng</v>
      </c>
      <c r="M318" s="3">
        <f>VLOOKUP(IF(I318="",H318,I318),Thongkeduthi!$A$4:$O$43,COUNTA(Thongkeduthi!$A$4:$O$4),FALSE)</f>
        <v>4</v>
      </c>
      <c r="N318" s="47" t="str">
        <f t="shared" si="14"/>
        <v>4.11</v>
      </c>
      <c r="O318" s="47"/>
    </row>
    <row r="319" spans="1:15" ht="32.25" hidden="1" thickBot="1">
      <c r="A319" s="10">
        <f>SUBTOTAL(3,$C$6:C319)</f>
        <v>0</v>
      </c>
      <c r="B319" s="81">
        <v>1225621935</v>
      </c>
      <c r="C319" s="81" t="s">
        <v>345</v>
      </c>
      <c r="D319" s="12">
        <v>9</v>
      </c>
      <c r="E319" s="12">
        <v>10</v>
      </c>
      <c r="F319" s="81">
        <v>1999</v>
      </c>
      <c r="G319" s="81" t="s">
        <v>414</v>
      </c>
      <c r="H319" s="81" t="s">
        <v>301</v>
      </c>
      <c r="I319" s="81"/>
      <c r="J319" s="81">
        <v>870</v>
      </c>
      <c r="K319" s="259">
        <f t="shared" si="12"/>
        <v>11</v>
      </c>
      <c r="L319" s="110" t="str">
        <f t="shared" si="13"/>
        <v>THPT Phạm Văn Đồng</v>
      </c>
      <c r="M319" s="3">
        <f>VLOOKUP(IF(I319="",H319,I319),Thongkeduthi!$A$4:$O$43,COUNTA(Thongkeduthi!$A$4:$O$4),FALSE)</f>
        <v>4</v>
      </c>
      <c r="N319" s="47" t="str">
        <f t="shared" si="14"/>
        <v>4.11</v>
      </c>
      <c r="O319" s="47"/>
    </row>
    <row r="320" spans="1:15" ht="32.25" hidden="1" thickBot="1">
      <c r="A320" s="10">
        <f>SUBTOTAL(3,$C$6:C320)</f>
        <v>0</v>
      </c>
      <c r="B320" s="81">
        <v>1210311626</v>
      </c>
      <c r="C320" s="81" t="s">
        <v>2531</v>
      </c>
      <c r="D320" s="12">
        <v>20</v>
      </c>
      <c r="E320" s="12">
        <v>11</v>
      </c>
      <c r="F320" s="81">
        <v>1999</v>
      </c>
      <c r="G320" s="81" t="s">
        <v>414</v>
      </c>
      <c r="H320" s="81" t="s">
        <v>301</v>
      </c>
      <c r="I320" s="81"/>
      <c r="J320" s="81">
        <v>810</v>
      </c>
      <c r="K320" s="259">
        <f t="shared" si="12"/>
        <v>11</v>
      </c>
      <c r="L320" s="110" t="str">
        <f t="shared" si="13"/>
        <v>THPT Phạm Văn Đồng</v>
      </c>
      <c r="M320" s="3">
        <f>VLOOKUP(IF(I320="",H320,I320),Thongkeduthi!$A$4:$O$43,COUNTA(Thongkeduthi!$A$4:$O$4),FALSE)</f>
        <v>4</v>
      </c>
      <c r="N320" s="47" t="str">
        <f t="shared" si="14"/>
        <v>4.11</v>
      </c>
      <c r="O320" s="47"/>
    </row>
    <row r="321" spans="1:15" ht="32.25" hidden="1" thickBot="1">
      <c r="A321" s="10">
        <f>SUBTOTAL(3,$C$6:C321)</f>
        <v>0</v>
      </c>
      <c r="B321" s="81">
        <v>1223427420</v>
      </c>
      <c r="C321" s="81" t="s">
        <v>346</v>
      </c>
      <c r="D321" s="12">
        <v>2</v>
      </c>
      <c r="E321" s="12">
        <v>9</v>
      </c>
      <c r="F321" s="81">
        <v>1999</v>
      </c>
      <c r="G321" s="81" t="s">
        <v>414</v>
      </c>
      <c r="H321" s="81" t="s">
        <v>301</v>
      </c>
      <c r="I321" s="81"/>
      <c r="J321" s="81">
        <v>780</v>
      </c>
      <c r="K321" s="259">
        <f t="shared" si="12"/>
        <v>11</v>
      </c>
      <c r="L321" s="110" t="str">
        <f t="shared" si="13"/>
        <v>THPT Phạm Văn Đồng</v>
      </c>
      <c r="M321" s="3">
        <f>VLOOKUP(IF(I321="",H321,I321),Thongkeduthi!$A$4:$O$43,COUNTA(Thongkeduthi!$A$4:$O$4),FALSE)</f>
        <v>4</v>
      </c>
      <c r="N321" s="47" t="str">
        <f t="shared" si="14"/>
        <v>4.11</v>
      </c>
      <c r="O321" s="47"/>
    </row>
    <row r="322" spans="1:15" ht="32.25" hidden="1" thickBot="1">
      <c r="A322" s="10">
        <f>SUBTOTAL(3,$C$6:C322)</f>
        <v>0</v>
      </c>
      <c r="B322" s="81">
        <v>1232806441</v>
      </c>
      <c r="C322" s="81" t="s">
        <v>347</v>
      </c>
      <c r="D322" s="12">
        <v>13</v>
      </c>
      <c r="E322" s="12">
        <v>9</v>
      </c>
      <c r="F322" s="81">
        <v>1999</v>
      </c>
      <c r="G322" s="81" t="s">
        <v>414</v>
      </c>
      <c r="H322" s="81" t="s">
        <v>301</v>
      </c>
      <c r="I322" s="81"/>
      <c r="J322" s="81">
        <v>750</v>
      </c>
      <c r="K322" s="259">
        <f t="shared" si="12"/>
        <v>11</v>
      </c>
      <c r="L322" s="110" t="str">
        <f t="shared" si="13"/>
        <v>THPT Phạm Văn Đồng</v>
      </c>
      <c r="M322" s="3">
        <f>VLOOKUP(IF(I322="",H322,I322),Thongkeduthi!$A$4:$O$43,COUNTA(Thongkeduthi!$A$4:$O$4),FALSE)</f>
        <v>4</v>
      </c>
      <c r="N322" s="47" t="str">
        <f t="shared" si="14"/>
        <v>4.11</v>
      </c>
      <c r="O322" s="47"/>
    </row>
    <row r="323" spans="1:15" ht="32.25" hidden="1" thickBot="1">
      <c r="A323" s="10">
        <f>SUBTOTAL(3,$C$6:C323)</f>
        <v>0</v>
      </c>
      <c r="B323" s="81">
        <v>1227011968</v>
      </c>
      <c r="C323" s="81" t="s">
        <v>348</v>
      </c>
      <c r="D323" s="12">
        <v>10</v>
      </c>
      <c r="E323" s="12">
        <v>7</v>
      </c>
      <c r="F323" s="81">
        <v>1999</v>
      </c>
      <c r="G323" s="81" t="s">
        <v>414</v>
      </c>
      <c r="H323" s="81" t="s">
        <v>301</v>
      </c>
      <c r="I323" s="81"/>
      <c r="J323" s="81">
        <v>730</v>
      </c>
      <c r="K323" s="259">
        <f t="shared" si="12"/>
        <v>11</v>
      </c>
      <c r="L323" s="110" t="str">
        <f t="shared" si="13"/>
        <v>THPT Phạm Văn Đồng</v>
      </c>
      <c r="M323" s="3">
        <f>VLOOKUP(IF(I323="",H323,I323),Thongkeduthi!$A$4:$O$43,COUNTA(Thongkeduthi!$A$4:$O$4),FALSE)</f>
        <v>4</v>
      </c>
      <c r="N323" s="47" t="str">
        <f t="shared" si="14"/>
        <v>4.11</v>
      </c>
      <c r="O323" s="47"/>
    </row>
    <row r="324" spans="1:15" ht="32.25" hidden="1" thickBot="1">
      <c r="A324" s="10">
        <f>SUBTOTAL(3,$C$6:C324)</f>
        <v>0</v>
      </c>
      <c r="B324" s="81">
        <v>1223447572</v>
      </c>
      <c r="C324" s="81" t="s">
        <v>349</v>
      </c>
      <c r="D324" s="12">
        <v>2</v>
      </c>
      <c r="E324" s="12">
        <v>11</v>
      </c>
      <c r="F324" s="81">
        <v>1999</v>
      </c>
      <c r="G324" s="81" t="s">
        <v>414</v>
      </c>
      <c r="H324" s="81" t="s">
        <v>301</v>
      </c>
      <c r="I324" s="81"/>
      <c r="J324" s="81">
        <v>730</v>
      </c>
      <c r="K324" s="259">
        <f t="shared" si="12"/>
        <v>11</v>
      </c>
      <c r="L324" s="110" t="str">
        <f t="shared" si="13"/>
        <v>THPT Phạm Văn Đồng</v>
      </c>
      <c r="M324" s="3">
        <f>VLOOKUP(IF(I324="",H324,I324),Thongkeduthi!$A$4:$O$43,COUNTA(Thongkeduthi!$A$4:$O$4),FALSE)</f>
        <v>4</v>
      </c>
      <c r="N324" s="47" t="str">
        <f t="shared" si="14"/>
        <v>4.11</v>
      </c>
      <c r="O324" s="47"/>
    </row>
    <row r="325" spans="1:15" ht="32.25" hidden="1" thickBot="1">
      <c r="A325" s="10">
        <f>SUBTOTAL(3,$C$6:C325)</f>
        <v>0</v>
      </c>
      <c r="B325" s="81">
        <v>1230365215</v>
      </c>
      <c r="C325" s="81" t="s">
        <v>350</v>
      </c>
      <c r="D325" s="12">
        <v>21</v>
      </c>
      <c r="E325" s="12">
        <v>3</v>
      </c>
      <c r="F325" s="81">
        <v>1999</v>
      </c>
      <c r="G325" s="81" t="s">
        <v>414</v>
      </c>
      <c r="H325" s="81" t="s">
        <v>301</v>
      </c>
      <c r="I325" s="81"/>
      <c r="J325" s="81">
        <v>730</v>
      </c>
      <c r="K325" s="259">
        <f t="shared" si="12"/>
        <v>11</v>
      </c>
      <c r="L325" s="110" t="str">
        <f t="shared" si="13"/>
        <v>THPT Phạm Văn Đồng</v>
      </c>
      <c r="M325" s="3">
        <f>VLOOKUP(IF(I325="",H325,I325),Thongkeduthi!$A$4:$O$43,COUNTA(Thongkeduthi!$A$4:$O$4),FALSE)</f>
        <v>4</v>
      </c>
      <c r="N325" s="47" t="str">
        <f t="shared" si="14"/>
        <v>4.11</v>
      </c>
      <c r="O325" s="47"/>
    </row>
    <row r="326" spans="1:15" ht="32.25" hidden="1" thickBot="1">
      <c r="A326" s="10">
        <f>SUBTOTAL(3,$C$6:C326)</f>
        <v>0</v>
      </c>
      <c r="B326" s="81">
        <v>1214365132</v>
      </c>
      <c r="C326" s="81" t="s">
        <v>351</v>
      </c>
      <c r="D326" s="12">
        <v>9</v>
      </c>
      <c r="E326" s="12">
        <v>8</v>
      </c>
      <c r="F326" s="81">
        <v>1999</v>
      </c>
      <c r="G326" s="81" t="s">
        <v>414</v>
      </c>
      <c r="H326" s="81" t="s">
        <v>301</v>
      </c>
      <c r="I326" s="81"/>
      <c r="J326" s="81">
        <v>710</v>
      </c>
      <c r="K326" s="259">
        <f t="shared" si="12"/>
        <v>11</v>
      </c>
      <c r="L326" s="110" t="str">
        <f t="shared" si="13"/>
        <v>THPT Phạm Văn Đồng</v>
      </c>
      <c r="M326" s="3">
        <f>VLOOKUP(IF(I326="",H326,I326),Thongkeduthi!$A$4:$O$43,COUNTA(Thongkeduthi!$A$4:$O$4),FALSE)</f>
        <v>4</v>
      </c>
      <c r="N326" s="47" t="str">
        <f t="shared" si="14"/>
        <v>4.11</v>
      </c>
      <c r="O326" s="47"/>
    </row>
    <row r="327" spans="1:15" ht="32.25" hidden="1" thickBot="1">
      <c r="A327" s="10">
        <f>SUBTOTAL(3,$C$6:C327)</f>
        <v>0</v>
      </c>
      <c r="B327" s="81">
        <v>1224664571</v>
      </c>
      <c r="C327" s="81" t="s">
        <v>352</v>
      </c>
      <c r="D327" s="12">
        <v>20</v>
      </c>
      <c r="E327" s="12">
        <v>10</v>
      </c>
      <c r="F327" s="81">
        <v>1999</v>
      </c>
      <c r="G327" s="81" t="s">
        <v>414</v>
      </c>
      <c r="H327" s="81" t="s">
        <v>301</v>
      </c>
      <c r="I327" s="81"/>
      <c r="J327" s="81">
        <v>700</v>
      </c>
      <c r="K327" s="259">
        <f t="shared" ref="K327:K390" si="15">IF(I327="",VALUE(LEFT(G327,2)),VALUE(LEFT(G327,1)))</f>
        <v>11</v>
      </c>
      <c r="L327" s="110" t="str">
        <f t="shared" ref="L327:L390" si="16">H327</f>
        <v>THPT Phạm Văn Đồng</v>
      </c>
      <c r="M327" s="3">
        <f>VLOOKUP(IF(I327="",H327,I327),Thongkeduthi!$A$4:$O$43,COUNTA(Thongkeduthi!$A$4:$O$4),FALSE)</f>
        <v>4</v>
      </c>
      <c r="N327" s="47" t="str">
        <f t="shared" ref="N327:N390" si="17">M327&amp;"."&amp;K327</f>
        <v>4.11</v>
      </c>
      <c r="O327" s="47"/>
    </row>
    <row r="328" spans="1:15" ht="32.25" hidden="1" thickBot="1">
      <c r="A328" s="10">
        <f>SUBTOTAL(3,$C$6:C328)</f>
        <v>0</v>
      </c>
      <c r="B328" s="81">
        <v>1225440963</v>
      </c>
      <c r="C328" s="81" t="s">
        <v>353</v>
      </c>
      <c r="D328" s="12">
        <v>10</v>
      </c>
      <c r="E328" s="12">
        <v>12</v>
      </c>
      <c r="F328" s="81">
        <v>1999</v>
      </c>
      <c r="G328" s="81" t="s">
        <v>414</v>
      </c>
      <c r="H328" s="81" t="s">
        <v>301</v>
      </c>
      <c r="I328" s="81"/>
      <c r="J328" s="81">
        <v>660</v>
      </c>
      <c r="K328" s="259">
        <f t="shared" si="15"/>
        <v>11</v>
      </c>
      <c r="L328" s="110" t="str">
        <f t="shared" si="16"/>
        <v>THPT Phạm Văn Đồng</v>
      </c>
      <c r="M328" s="3">
        <f>VLOOKUP(IF(I328="",H328,I328),Thongkeduthi!$A$4:$O$43,COUNTA(Thongkeduthi!$A$4:$O$4),FALSE)</f>
        <v>4</v>
      </c>
      <c r="N328" s="47" t="str">
        <f t="shared" si="17"/>
        <v>4.11</v>
      </c>
      <c r="O328" s="47"/>
    </row>
    <row r="329" spans="1:15" ht="32.25" hidden="1" thickBot="1">
      <c r="A329" s="10">
        <f>SUBTOTAL(3,$C$6:C329)</f>
        <v>0</v>
      </c>
      <c r="B329" s="81">
        <v>1230884733</v>
      </c>
      <c r="C329" s="81" t="s">
        <v>354</v>
      </c>
      <c r="D329" s="12">
        <v>18</v>
      </c>
      <c r="E329" s="12">
        <v>4</v>
      </c>
      <c r="F329" s="81">
        <v>1999</v>
      </c>
      <c r="G329" s="81" t="s">
        <v>414</v>
      </c>
      <c r="H329" s="81" t="s">
        <v>301</v>
      </c>
      <c r="I329" s="81"/>
      <c r="J329" s="81">
        <v>650</v>
      </c>
      <c r="K329" s="259">
        <f t="shared" si="15"/>
        <v>11</v>
      </c>
      <c r="L329" s="110" t="str">
        <f t="shared" si="16"/>
        <v>THPT Phạm Văn Đồng</v>
      </c>
      <c r="M329" s="3">
        <f>VLOOKUP(IF(I329="",H329,I329),Thongkeduthi!$A$4:$O$43,COUNTA(Thongkeduthi!$A$4:$O$4),FALSE)</f>
        <v>4</v>
      </c>
      <c r="N329" s="47" t="str">
        <f t="shared" si="17"/>
        <v>4.11</v>
      </c>
      <c r="O329" s="47"/>
    </row>
    <row r="330" spans="1:15" ht="32.25" hidden="1" thickBot="1">
      <c r="A330" s="10">
        <f>SUBTOTAL(3,$C$6:C330)</f>
        <v>0</v>
      </c>
      <c r="B330" s="81">
        <v>1227480014</v>
      </c>
      <c r="C330" s="81" t="s">
        <v>355</v>
      </c>
      <c r="D330" s="12">
        <v>13</v>
      </c>
      <c r="E330" s="12">
        <v>11</v>
      </c>
      <c r="F330" s="81">
        <v>1999</v>
      </c>
      <c r="G330" s="81" t="s">
        <v>414</v>
      </c>
      <c r="H330" s="81" t="s">
        <v>301</v>
      </c>
      <c r="I330" s="81"/>
      <c r="J330" s="81">
        <v>650</v>
      </c>
      <c r="K330" s="259">
        <f t="shared" si="15"/>
        <v>11</v>
      </c>
      <c r="L330" s="110" t="str">
        <f t="shared" si="16"/>
        <v>THPT Phạm Văn Đồng</v>
      </c>
      <c r="M330" s="3">
        <f>VLOOKUP(IF(I330="",H330,I330),Thongkeduthi!$A$4:$O$43,COUNTA(Thongkeduthi!$A$4:$O$4),FALSE)</f>
        <v>4</v>
      </c>
      <c r="N330" s="47" t="str">
        <f t="shared" si="17"/>
        <v>4.11</v>
      </c>
      <c r="O330" s="47"/>
    </row>
    <row r="331" spans="1:15" ht="32.25" hidden="1" thickBot="1">
      <c r="A331" s="10">
        <f>SUBTOTAL(3,$C$6:C331)</f>
        <v>0</v>
      </c>
      <c r="B331" s="81">
        <v>1223739309</v>
      </c>
      <c r="C331" s="81" t="s">
        <v>356</v>
      </c>
      <c r="D331" s="12">
        <v>25</v>
      </c>
      <c r="E331" s="12">
        <v>8</v>
      </c>
      <c r="F331" s="81">
        <v>1999</v>
      </c>
      <c r="G331" s="81" t="s">
        <v>414</v>
      </c>
      <c r="H331" s="81" t="s">
        <v>301</v>
      </c>
      <c r="I331" s="81"/>
      <c r="J331" s="81">
        <v>640</v>
      </c>
      <c r="K331" s="259">
        <f t="shared" si="15"/>
        <v>11</v>
      </c>
      <c r="L331" s="110" t="str">
        <f t="shared" si="16"/>
        <v>THPT Phạm Văn Đồng</v>
      </c>
      <c r="M331" s="3">
        <f>VLOOKUP(IF(I331="",H331,I331),Thongkeduthi!$A$4:$O$43,COUNTA(Thongkeduthi!$A$4:$O$4),FALSE)</f>
        <v>4</v>
      </c>
      <c r="N331" s="47" t="str">
        <f t="shared" si="17"/>
        <v>4.11</v>
      </c>
      <c r="O331" s="47"/>
    </row>
    <row r="332" spans="1:15" ht="32.25" hidden="1" thickBot="1">
      <c r="A332" s="10">
        <f>SUBTOTAL(3,$C$6:C332)</f>
        <v>0</v>
      </c>
      <c r="B332" s="81">
        <v>1210059869</v>
      </c>
      <c r="C332" s="81" t="s">
        <v>357</v>
      </c>
      <c r="D332" s="12">
        <v>26</v>
      </c>
      <c r="E332" s="12">
        <v>9</v>
      </c>
      <c r="F332" s="81">
        <v>1999</v>
      </c>
      <c r="G332" s="81" t="s">
        <v>414</v>
      </c>
      <c r="H332" s="81" t="s">
        <v>301</v>
      </c>
      <c r="I332" s="81"/>
      <c r="J332" s="81">
        <v>630</v>
      </c>
      <c r="K332" s="259">
        <f t="shared" si="15"/>
        <v>11</v>
      </c>
      <c r="L332" s="110" t="str">
        <f t="shared" si="16"/>
        <v>THPT Phạm Văn Đồng</v>
      </c>
      <c r="M332" s="3">
        <f>VLOOKUP(IF(I332="",H332,I332),Thongkeduthi!$A$4:$O$43,COUNTA(Thongkeduthi!$A$4:$O$4),FALSE)</f>
        <v>4</v>
      </c>
      <c r="N332" s="47" t="str">
        <f t="shared" si="17"/>
        <v>4.11</v>
      </c>
      <c r="O332" s="47"/>
    </row>
    <row r="333" spans="1:15" ht="32.25" hidden="1" thickBot="1">
      <c r="A333" s="10">
        <f>SUBTOTAL(3,$C$6:C333)</f>
        <v>0</v>
      </c>
      <c r="B333" s="81">
        <v>1222858184</v>
      </c>
      <c r="C333" s="81" t="s">
        <v>358</v>
      </c>
      <c r="D333" s="12">
        <v>20</v>
      </c>
      <c r="E333" s="12">
        <v>5</v>
      </c>
      <c r="F333" s="81">
        <v>1999</v>
      </c>
      <c r="G333" s="81" t="s">
        <v>414</v>
      </c>
      <c r="H333" s="81" t="s">
        <v>301</v>
      </c>
      <c r="I333" s="81"/>
      <c r="J333" s="81">
        <v>630</v>
      </c>
      <c r="K333" s="259">
        <f t="shared" si="15"/>
        <v>11</v>
      </c>
      <c r="L333" s="110" t="str">
        <f t="shared" si="16"/>
        <v>THPT Phạm Văn Đồng</v>
      </c>
      <c r="M333" s="3">
        <f>VLOOKUP(IF(I333="",H333,I333),Thongkeduthi!$A$4:$O$43,COUNTA(Thongkeduthi!$A$4:$O$4),FALSE)</f>
        <v>4</v>
      </c>
      <c r="N333" s="47" t="str">
        <f t="shared" si="17"/>
        <v>4.11</v>
      </c>
      <c r="O333" s="47"/>
    </row>
    <row r="334" spans="1:15" ht="32.25" hidden="1" thickBot="1">
      <c r="A334" s="10">
        <f>SUBTOTAL(3,$C$6:C334)</f>
        <v>0</v>
      </c>
      <c r="B334" s="81">
        <v>1223096460</v>
      </c>
      <c r="C334" s="81" t="s">
        <v>359</v>
      </c>
      <c r="D334" s="12">
        <v>11</v>
      </c>
      <c r="E334" s="12">
        <v>12</v>
      </c>
      <c r="F334" s="81">
        <v>1999</v>
      </c>
      <c r="G334" s="81" t="s">
        <v>414</v>
      </c>
      <c r="H334" s="81" t="s">
        <v>301</v>
      </c>
      <c r="I334" s="81"/>
      <c r="J334" s="81">
        <v>560</v>
      </c>
      <c r="K334" s="259">
        <f t="shared" si="15"/>
        <v>11</v>
      </c>
      <c r="L334" s="110" t="str">
        <f t="shared" si="16"/>
        <v>THPT Phạm Văn Đồng</v>
      </c>
      <c r="M334" s="3">
        <f>VLOOKUP(IF(I334="",H334,I334),Thongkeduthi!$A$4:$O$43,COUNTA(Thongkeduthi!$A$4:$O$4),FALSE)</f>
        <v>4</v>
      </c>
      <c r="N334" s="47" t="str">
        <f t="shared" si="17"/>
        <v>4.11</v>
      </c>
      <c r="O334" s="47"/>
    </row>
    <row r="335" spans="1:15" ht="32.25" hidden="1" thickBot="1">
      <c r="A335" s="10">
        <f>SUBTOTAL(3,$C$6:C335)</f>
        <v>0</v>
      </c>
      <c r="B335" s="81">
        <v>1225620695</v>
      </c>
      <c r="C335" s="81" t="s">
        <v>360</v>
      </c>
      <c r="D335" s="12">
        <v>25</v>
      </c>
      <c r="E335" s="12">
        <v>1</v>
      </c>
      <c r="F335" s="81">
        <v>1999</v>
      </c>
      <c r="G335" s="81" t="s">
        <v>414</v>
      </c>
      <c r="H335" s="81" t="s">
        <v>301</v>
      </c>
      <c r="I335" s="81"/>
      <c r="J335" s="81">
        <v>560</v>
      </c>
      <c r="K335" s="259">
        <f t="shared" si="15"/>
        <v>11</v>
      </c>
      <c r="L335" s="110" t="str">
        <f t="shared" si="16"/>
        <v>THPT Phạm Văn Đồng</v>
      </c>
      <c r="M335" s="3">
        <f>VLOOKUP(IF(I335="",H335,I335),Thongkeduthi!$A$4:$O$43,COUNTA(Thongkeduthi!$A$4:$O$4),FALSE)</f>
        <v>4</v>
      </c>
      <c r="N335" s="47" t="str">
        <f t="shared" si="17"/>
        <v>4.11</v>
      </c>
      <c r="O335" s="47"/>
    </row>
    <row r="336" spans="1:15" ht="32.25" hidden="1" thickBot="1">
      <c r="A336" s="10">
        <f>SUBTOTAL(3,$C$6:C336)</f>
        <v>0</v>
      </c>
      <c r="B336" s="81">
        <v>1222256751</v>
      </c>
      <c r="C336" s="81" t="s">
        <v>361</v>
      </c>
      <c r="D336" s="12">
        <v>7</v>
      </c>
      <c r="E336" s="81">
        <v>12</v>
      </c>
      <c r="F336" s="81">
        <v>1999</v>
      </c>
      <c r="G336" s="81" t="s">
        <v>414</v>
      </c>
      <c r="H336" s="81" t="s">
        <v>301</v>
      </c>
      <c r="I336" s="81"/>
      <c r="J336" s="81">
        <v>560</v>
      </c>
      <c r="K336" s="259">
        <f t="shared" si="15"/>
        <v>11</v>
      </c>
      <c r="L336" s="110" t="str">
        <f t="shared" si="16"/>
        <v>THPT Phạm Văn Đồng</v>
      </c>
      <c r="M336" s="3">
        <f>VLOOKUP(IF(I336="",H336,I336),Thongkeduthi!$A$4:$O$43,COUNTA(Thongkeduthi!$A$4:$O$4),FALSE)</f>
        <v>4</v>
      </c>
      <c r="N336" s="47" t="str">
        <f t="shared" si="17"/>
        <v>4.11</v>
      </c>
      <c r="O336" s="47"/>
    </row>
    <row r="337" spans="1:15" ht="32.25" hidden="1" thickBot="1">
      <c r="A337" s="10">
        <f>SUBTOTAL(3,$C$6:C337)</f>
        <v>0</v>
      </c>
      <c r="B337" s="81">
        <v>1223725383</v>
      </c>
      <c r="C337" s="81" t="s">
        <v>2532</v>
      </c>
      <c r="D337" s="12">
        <v>2</v>
      </c>
      <c r="E337" s="12">
        <v>4</v>
      </c>
      <c r="F337" s="81">
        <v>1999</v>
      </c>
      <c r="G337" s="81" t="s">
        <v>414</v>
      </c>
      <c r="H337" s="81" t="s">
        <v>301</v>
      </c>
      <c r="I337" s="81"/>
      <c r="J337" s="81">
        <v>550</v>
      </c>
      <c r="K337" s="259">
        <f t="shared" si="15"/>
        <v>11</v>
      </c>
      <c r="L337" s="110" t="str">
        <f t="shared" si="16"/>
        <v>THPT Phạm Văn Đồng</v>
      </c>
      <c r="M337" s="3">
        <f>VLOOKUP(IF(I337="",H337,I337),Thongkeduthi!$A$4:$O$43,COUNTA(Thongkeduthi!$A$4:$O$4),FALSE)</f>
        <v>4</v>
      </c>
      <c r="N337" s="47" t="str">
        <f t="shared" si="17"/>
        <v>4.11</v>
      </c>
      <c r="O337" s="47"/>
    </row>
    <row r="338" spans="1:15" ht="32.25" hidden="1" thickBot="1">
      <c r="A338" s="10">
        <f>SUBTOTAL(3,$C$6:C338)</f>
        <v>0</v>
      </c>
      <c r="B338" s="81">
        <v>1229268009</v>
      </c>
      <c r="C338" s="81" t="s">
        <v>362</v>
      </c>
      <c r="D338" s="12">
        <v>11</v>
      </c>
      <c r="E338" s="12">
        <v>3</v>
      </c>
      <c r="F338" s="81">
        <v>1999</v>
      </c>
      <c r="G338" s="81" t="s">
        <v>414</v>
      </c>
      <c r="H338" s="81" t="s">
        <v>301</v>
      </c>
      <c r="I338" s="81"/>
      <c r="J338" s="81">
        <v>530</v>
      </c>
      <c r="K338" s="259">
        <f t="shared" si="15"/>
        <v>11</v>
      </c>
      <c r="L338" s="110" t="str">
        <f t="shared" si="16"/>
        <v>THPT Phạm Văn Đồng</v>
      </c>
      <c r="M338" s="3">
        <f>VLOOKUP(IF(I338="",H338,I338),Thongkeduthi!$A$4:$O$43,COUNTA(Thongkeduthi!$A$4:$O$4),FALSE)</f>
        <v>4</v>
      </c>
      <c r="N338" s="47" t="str">
        <f t="shared" si="17"/>
        <v>4.11</v>
      </c>
      <c r="O338" s="47"/>
    </row>
    <row r="339" spans="1:15" ht="32.25" hidden="1" thickBot="1">
      <c r="A339" s="10">
        <f>SUBTOTAL(3,$C$6:C339)</f>
        <v>0</v>
      </c>
      <c r="B339" s="81">
        <v>1225702958</v>
      </c>
      <c r="C339" s="81" t="s">
        <v>363</v>
      </c>
      <c r="D339" s="12">
        <v>29</v>
      </c>
      <c r="E339" s="12">
        <v>8</v>
      </c>
      <c r="F339" s="81">
        <v>1999</v>
      </c>
      <c r="G339" s="81" t="s">
        <v>414</v>
      </c>
      <c r="H339" s="81" t="s">
        <v>301</v>
      </c>
      <c r="I339" s="81"/>
      <c r="J339" s="81">
        <v>520</v>
      </c>
      <c r="K339" s="259">
        <f t="shared" si="15"/>
        <v>11</v>
      </c>
      <c r="L339" s="110" t="str">
        <f t="shared" si="16"/>
        <v>THPT Phạm Văn Đồng</v>
      </c>
      <c r="M339" s="3">
        <f>VLOOKUP(IF(I339="",H339,I339),Thongkeduthi!$A$4:$O$43,COUNTA(Thongkeduthi!$A$4:$O$4),FALSE)</f>
        <v>4</v>
      </c>
      <c r="N339" s="47" t="str">
        <f t="shared" si="17"/>
        <v>4.11</v>
      </c>
      <c r="O339" s="47"/>
    </row>
    <row r="340" spans="1:15" ht="32.25" hidden="1" thickBot="1">
      <c r="A340" s="10">
        <f>SUBTOTAL(3,$C$6:C340)</f>
        <v>0</v>
      </c>
      <c r="B340" s="81">
        <v>1224897428</v>
      </c>
      <c r="C340" s="81" t="s">
        <v>364</v>
      </c>
      <c r="D340" s="12">
        <v>1</v>
      </c>
      <c r="E340" s="12">
        <v>10</v>
      </c>
      <c r="F340" s="81">
        <v>1999</v>
      </c>
      <c r="G340" s="81" t="s">
        <v>414</v>
      </c>
      <c r="H340" s="81" t="s">
        <v>301</v>
      </c>
      <c r="I340" s="81"/>
      <c r="J340" s="81">
        <v>520</v>
      </c>
      <c r="K340" s="259">
        <f t="shared" si="15"/>
        <v>11</v>
      </c>
      <c r="L340" s="110" t="str">
        <f t="shared" si="16"/>
        <v>THPT Phạm Văn Đồng</v>
      </c>
      <c r="M340" s="3">
        <f>VLOOKUP(IF(I340="",H340,I340),Thongkeduthi!$A$4:$O$43,COUNTA(Thongkeduthi!$A$4:$O$4),FALSE)</f>
        <v>4</v>
      </c>
      <c r="N340" s="47" t="str">
        <f t="shared" si="17"/>
        <v>4.11</v>
      </c>
      <c r="O340" s="47"/>
    </row>
    <row r="341" spans="1:15" ht="32.25" hidden="1" thickBot="1">
      <c r="A341" s="10">
        <f>SUBTOTAL(3,$C$6:C341)</f>
        <v>0</v>
      </c>
      <c r="B341" s="81">
        <v>1228024072</v>
      </c>
      <c r="C341" s="81" t="s">
        <v>365</v>
      </c>
      <c r="D341" s="12">
        <v>24</v>
      </c>
      <c r="E341" s="12">
        <v>1</v>
      </c>
      <c r="F341" s="81">
        <v>1999</v>
      </c>
      <c r="G341" s="81" t="s">
        <v>414</v>
      </c>
      <c r="H341" s="81" t="s">
        <v>301</v>
      </c>
      <c r="I341" s="81"/>
      <c r="J341" s="81">
        <v>520</v>
      </c>
      <c r="K341" s="259">
        <f t="shared" si="15"/>
        <v>11</v>
      </c>
      <c r="L341" s="110" t="str">
        <f t="shared" si="16"/>
        <v>THPT Phạm Văn Đồng</v>
      </c>
      <c r="M341" s="3">
        <f>VLOOKUP(IF(I341="",H341,I341),Thongkeduthi!$A$4:$O$43,COUNTA(Thongkeduthi!$A$4:$O$4),FALSE)</f>
        <v>4</v>
      </c>
      <c r="N341" s="47" t="str">
        <f t="shared" si="17"/>
        <v>4.11</v>
      </c>
      <c r="O341" s="47"/>
    </row>
    <row r="342" spans="1:15" ht="32.25" hidden="1" thickBot="1">
      <c r="A342" s="10">
        <f>SUBTOTAL(3,$C$6:C342)</f>
        <v>0</v>
      </c>
      <c r="B342" s="81">
        <v>1232259208</v>
      </c>
      <c r="C342" s="81" t="s">
        <v>366</v>
      </c>
      <c r="D342" s="12">
        <v>1</v>
      </c>
      <c r="E342" s="12">
        <v>5</v>
      </c>
      <c r="F342" s="81">
        <v>1999</v>
      </c>
      <c r="G342" s="81" t="s">
        <v>414</v>
      </c>
      <c r="H342" s="81" t="s">
        <v>301</v>
      </c>
      <c r="I342" s="81"/>
      <c r="J342" s="81">
        <v>510</v>
      </c>
      <c r="K342" s="259">
        <f t="shared" si="15"/>
        <v>11</v>
      </c>
      <c r="L342" s="110" t="str">
        <f t="shared" si="16"/>
        <v>THPT Phạm Văn Đồng</v>
      </c>
      <c r="M342" s="3">
        <f>VLOOKUP(IF(I342="",H342,I342),Thongkeduthi!$A$4:$O$43,COUNTA(Thongkeduthi!$A$4:$O$4),FALSE)</f>
        <v>4</v>
      </c>
      <c r="N342" s="47" t="str">
        <f t="shared" si="17"/>
        <v>4.11</v>
      </c>
      <c r="O342" s="47"/>
    </row>
    <row r="343" spans="1:15" ht="32.25" hidden="1" thickBot="1">
      <c r="A343" s="10">
        <f>SUBTOTAL(3,$C$6:C343)</f>
        <v>0</v>
      </c>
      <c r="B343" s="81">
        <v>1209985762</v>
      </c>
      <c r="C343" s="81" t="s">
        <v>367</v>
      </c>
      <c r="D343" s="12">
        <v>6</v>
      </c>
      <c r="E343" s="12">
        <v>4</v>
      </c>
      <c r="F343" s="81">
        <v>1999</v>
      </c>
      <c r="G343" s="81" t="s">
        <v>414</v>
      </c>
      <c r="H343" s="81" t="s">
        <v>301</v>
      </c>
      <c r="I343" s="81"/>
      <c r="J343" s="81">
        <v>510</v>
      </c>
      <c r="K343" s="259">
        <f t="shared" si="15"/>
        <v>11</v>
      </c>
      <c r="L343" s="110" t="str">
        <f t="shared" si="16"/>
        <v>THPT Phạm Văn Đồng</v>
      </c>
      <c r="M343" s="3">
        <f>VLOOKUP(IF(I343="",H343,I343),Thongkeduthi!$A$4:$O$43,COUNTA(Thongkeduthi!$A$4:$O$4),FALSE)</f>
        <v>4</v>
      </c>
      <c r="N343" s="47" t="str">
        <f t="shared" si="17"/>
        <v>4.11</v>
      </c>
      <c r="O343" s="47"/>
    </row>
    <row r="344" spans="1:15" ht="32.25" hidden="1" thickBot="1">
      <c r="A344" s="10">
        <f>SUBTOTAL(3,$C$6:C344)</f>
        <v>0</v>
      </c>
      <c r="B344" s="81">
        <v>1226007917</v>
      </c>
      <c r="C344" s="81" t="s">
        <v>368</v>
      </c>
      <c r="D344" s="12">
        <v>22</v>
      </c>
      <c r="E344" s="12">
        <v>9</v>
      </c>
      <c r="F344" s="81">
        <v>1999</v>
      </c>
      <c r="G344" s="81" t="s">
        <v>414</v>
      </c>
      <c r="H344" s="81" t="s">
        <v>301</v>
      </c>
      <c r="I344" s="81"/>
      <c r="J344" s="81">
        <v>510</v>
      </c>
      <c r="K344" s="259">
        <f t="shared" si="15"/>
        <v>11</v>
      </c>
      <c r="L344" s="110" t="str">
        <f t="shared" si="16"/>
        <v>THPT Phạm Văn Đồng</v>
      </c>
      <c r="M344" s="3">
        <f>VLOOKUP(IF(I344="",H344,I344),Thongkeduthi!$A$4:$O$43,COUNTA(Thongkeduthi!$A$4:$O$4),FALSE)</f>
        <v>4</v>
      </c>
      <c r="N344" s="47" t="str">
        <f t="shared" si="17"/>
        <v>4.11</v>
      </c>
      <c r="O344" s="47"/>
    </row>
    <row r="345" spans="1:15" ht="32.25" hidden="1" thickBot="1">
      <c r="A345" s="10">
        <f>SUBTOTAL(3,$C$6:C345)</f>
        <v>0</v>
      </c>
      <c r="B345" s="81">
        <v>1224982426</v>
      </c>
      <c r="C345" s="81" t="s">
        <v>369</v>
      </c>
      <c r="D345" s="12">
        <v>29</v>
      </c>
      <c r="E345" s="81">
        <v>8</v>
      </c>
      <c r="F345" s="81">
        <v>1999</v>
      </c>
      <c r="G345" s="81" t="s">
        <v>414</v>
      </c>
      <c r="H345" s="81" t="s">
        <v>301</v>
      </c>
      <c r="I345" s="81"/>
      <c r="J345" s="81">
        <v>510</v>
      </c>
      <c r="K345" s="259">
        <f t="shared" si="15"/>
        <v>11</v>
      </c>
      <c r="L345" s="110" t="str">
        <f t="shared" si="16"/>
        <v>THPT Phạm Văn Đồng</v>
      </c>
      <c r="M345" s="3">
        <f>VLOOKUP(IF(I345="",H345,I345),Thongkeduthi!$A$4:$O$43,COUNTA(Thongkeduthi!$A$4:$O$4),FALSE)</f>
        <v>4</v>
      </c>
      <c r="N345" s="47" t="str">
        <f t="shared" si="17"/>
        <v>4.11</v>
      </c>
      <c r="O345" s="47"/>
    </row>
    <row r="346" spans="1:15" ht="32.25" hidden="1" thickBot="1">
      <c r="A346" s="10">
        <f>SUBTOTAL(3,$C$6:C346)</f>
        <v>0</v>
      </c>
      <c r="B346" s="81">
        <v>1227242302</v>
      </c>
      <c r="C346" s="81" t="s">
        <v>370</v>
      </c>
      <c r="D346" s="12">
        <v>21</v>
      </c>
      <c r="E346" s="12">
        <v>9</v>
      </c>
      <c r="F346" s="81">
        <v>1999</v>
      </c>
      <c r="G346" s="81" t="s">
        <v>414</v>
      </c>
      <c r="H346" s="81" t="s">
        <v>301</v>
      </c>
      <c r="I346" s="81"/>
      <c r="J346" s="81">
        <v>500</v>
      </c>
      <c r="K346" s="259">
        <f t="shared" si="15"/>
        <v>11</v>
      </c>
      <c r="L346" s="110" t="str">
        <f t="shared" si="16"/>
        <v>THPT Phạm Văn Đồng</v>
      </c>
      <c r="M346" s="3">
        <f>VLOOKUP(IF(I346="",H346,I346),Thongkeduthi!$A$4:$O$43,COUNTA(Thongkeduthi!$A$4:$O$4),FALSE)</f>
        <v>4</v>
      </c>
      <c r="N346" s="47" t="str">
        <f t="shared" si="17"/>
        <v>4.11</v>
      </c>
      <c r="O346" s="47"/>
    </row>
    <row r="347" spans="1:15" ht="32.25" hidden="1" thickBot="1">
      <c r="A347" s="10">
        <f>SUBTOTAL(3,$C$6:C347)</f>
        <v>0</v>
      </c>
      <c r="B347" s="81">
        <v>68736373</v>
      </c>
      <c r="C347" s="81" t="s">
        <v>371</v>
      </c>
      <c r="D347" s="12">
        <v>26</v>
      </c>
      <c r="E347" s="12">
        <v>10</v>
      </c>
      <c r="F347" s="81">
        <v>1998</v>
      </c>
      <c r="G347" s="81" t="s">
        <v>96</v>
      </c>
      <c r="H347" s="81" t="s">
        <v>301</v>
      </c>
      <c r="I347" s="81"/>
      <c r="J347" s="81">
        <v>1970</v>
      </c>
      <c r="K347" s="259">
        <f t="shared" si="15"/>
        <v>12</v>
      </c>
      <c r="L347" s="110" t="str">
        <f t="shared" si="16"/>
        <v>THPT Phạm Văn Đồng</v>
      </c>
      <c r="M347" s="3">
        <f>VLOOKUP(IF(I347="",H347,I347),Thongkeduthi!$A$4:$O$43,COUNTA(Thongkeduthi!$A$4:$O$4),FALSE)</f>
        <v>4</v>
      </c>
      <c r="N347" s="47" t="str">
        <f t="shared" si="17"/>
        <v>4.12</v>
      </c>
      <c r="O347" s="47"/>
    </row>
    <row r="348" spans="1:15" ht="32.25" hidden="1" thickBot="1">
      <c r="A348" s="10">
        <f>SUBTOTAL(3,$C$6:C348)</f>
        <v>0</v>
      </c>
      <c r="B348" s="81">
        <v>1210319743</v>
      </c>
      <c r="C348" s="81" t="s">
        <v>372</v>
      </c>
      <c r="D348" s="12">
        <v>1</v>
      </c>
      <c r="E348" s="12">
        <v>1</v>
      </c>
      <c r="F348" s="81">
        <v>1998</v>
      </c>
      <c r="G348" s="81" t="s">
        <v>96</v>
      </c>
      <c r="H348" s="81" t="s">
        <v>301</v>
      </c>
      <c r="I348" s="81"/>
      <c r="J348" s="81">
        <v>1970</v>
      </c>
      <c r="K348" s="259">
        <f t="shared" si="15"/>
        <v>12</v>
      </c>
      <c r="L348" s="110" t="str">
        <f t="shared" si="16"/>
        <v>THPT Phạm Văn Đồng</v>
      </c>
      <c r="M348" s="3">
        <f>VLOOKUP(IF(I348="",H348,I348),Thongkeduthi!$A$4:$O$43,COUNTA(Thongkeduthi!$A$4:$O$4),FALSE)</f>
        <v>4</v>
      </c>
      <c r="N348" s="47" t="str">
        <f t="shared" si="17"/>
        <v>4.12</v>
      </c>
      <c r="O348" s="47"/>
    </row>
    <row r="349" spans="1:15" ht="32.25" hidden="1" thickBot="1">
      <c r="A349" s="10">
        <f>SUBTOTAL(3,$C$6:C349)</f>
        <v>0</v>
      </c>
      <c r="B349" s="81">
        <v>1230254881</v>
      </c>
      <c r="C349" s="81" t="s">
        <v>2533</v>
      </c>
      <c r="D349" s="12">
        <v>27</v>
      </c>
      <c r="E349" s="12">
        <v>3</v>
      </c>
      <c r="F349" s="81">
        <v>1998</v>
      </c>
      <c r="G349" s="81" t="s">
        <v>96</v>
      </c>
      <c r="H349" s="81" t="s">
        <v>301</v>
      </c>
      <c r="I349" s="81"/>
      <c r="J349" s="81">
        <v>1920</v>
      </c>
      <c r="K349" s="259">
        <f t="shared" si="15"/>
        <v>12</v>
      </c>
      <c r="L349" s="110" t="str">
        <f t="shared" si="16"/>
        <v>THPT Phạm Văn Đồng</v>
      </c>
      <c r="M349" s="3">
        <f>VLOOKUP(IF(I349="",H349,I349),Thongkeduthi!$A$4:$O$43,COUNTA(Thongkeduthi!$A$4:$O$4),FALSE)</f>
        <v>4</v>
      </c>
      <c r="N349" s="47" t="str">
        <f t="shared" si="17"/>
        <v>4.12</v>
      </c>
      <c r="O349" s="47"/>
    </row>
    <row r="350" spans="1:15" ht="32.25" hidden="1" thickBot="1">
      <c r="A350" s="10">
        <f>SUBTOTAL(3,$C$6:C350)</f>
        <v>0</v>
      </c>
      <c r="B350" s="81">
        <v>1226579404</v>
      </c>
      <c r="C350" s="81" t="s">
        <v>373</v>
      </c>
      <c r="D350" s="12">
        <v>10</v>
      </c>
      <c r="E350" s="12">
        <v>10</v>
      </c>
      <c r="F350" s="81">
        <v>1998</v>
      </c>
      <c r="G350" s="81" t="s">
        <v>96</v>
      </c>
      <c r="H350" s="81" t="s">
        <v>301</v>
      </c>
      <c r="I350" s="81"/>
      <c r="J350" s="81">
        <v>1880</v>
      </c>
      <c r="K350" s="259">
        <f t="shared" si="15"/>
        <v>12</v>
      </c>
      <c r="L350" s="110" t="str">
        <f t="shared" si="16"/>
        <v>THPT Phạm Văn Đồng</v>
      </c>
      <c r="M350" s="3">
        <f>VLOOKUP(IF(I350="",H350,I350),Thongkeduthi!$A$4:$O$43,COUNTA(Thongkeduthi!$A$4:$O$4),FALSE)</f>
        <v>4</v>
      </c>
      <c r="N350" s="47" t="str">
        <f t="shared" si="17"/>
        <v>4.12</v>
      </c>
      <c r="O350" s="47"/>
    </row>
    <row r="351" spans="1:15" ht="32.25" hidden="1" thickBot="1">
      <c r="A351" s="10">
        <f>SUBTOTAL(3,$C$6:C351)</f>
        <v>0</v>
      </c>
      <c r="B351" s="81">
        <v>1224913482</v>
      </c>
      <c r="C351" s="81" t="s">
        <v>374</v>
      </c>
      <c r="D351" s="12">
        <v>17</v>
      </c>
      <c r="E351" s="12">
        <v>6</v>
      </c>
      <c r="F351" s="81">
        <v>1998</v>
      </c>
      <c r="G351" s="81" t="s">
        <v>96</v>
      </c>
      <c r="H351" s="81" t="s">
        <v>301</v>
      </c>
      <c r="I351" s="81"/>
      <c r="J351" s="81">
        <v>1700</v>
      </c>
      <c r="K351" s="259">
        <f t="shared" si="15"/>
        <v>12</v>
      </c>
      <c r="L351" s="110" t="str">
        <f t="shared" si="16"/>
        <v>THPT Phạm Văn Đồng</v>
      </c>
      <c r="M351" s="3">
        <f>VLOOKUP(IF(I351="",H351,I351),Thongkeduthi!$A$4:$O$43,COUNTA(Thongkeduthi!$A$4:$O$4),FALSE)</f>
        <v>4</v>
      </c>
      <c r="N351" s="47" t="str">
        <f t="shared" si="17"/>
        <v>4.12</v>
      </c>
      <c r="O351" s="47"/>
    </row>
    <row r="352" spans="1:15" ht="32.25" hidden="1" thickBot="1">
      <c r="A352" s="10">
        <f>SUBTOTAL(3,$C$6:C352)</f>
        <v>0</v>
      </c>
      <c r="B352" s="81">
        <v>1224342637</v>
      </c>
      <c r="C352" s="81" t="s">
        <v>2534</v>
      </c>
      <c r="D352" s="12">
        <v>28</v>
      </c>
      <c r="E352" s="12">
        <v>5</v>
      </c>
      <c r="F352" s="81">
        <v>1998</v>
      </c>
      <c r="G352" s="81" t="s">
        <v>96</v>
      </c>
      <c r="H352" s="81" t="s">
        <v>301</v>
      </c>
      <c r="I352" s="81"/>
      <c r="J352" s="81">
        <v>1680</v>
      </c>
      <c r="K352" s="259">
        <f t="shared" si="15"/>
        <v>12</v>
      </c>
      <c r="L352" s="110" t="str">
        <f t="shared" si="16"/>
        <v>THPT Phạm Văn Đồng</v>
      </c>
      <c r="M352" s="3">
        <f>VLOOKUP(IF(I352="",H352,I352),Thongkeduthi!$A$4:$O$43,COUNTA(Thongkeduthi!$A$4:$O$4),FALSE)</f>
        <v>4</v>
      </c>
      <c r="N352" s="47" t="str">
        <f t="shared" si="17"/>
        <v>4.12</v>
      </c>
      <c r="O352" s="47"/>
    </row>
    <row r="353" spans="1:15" ht="32.25" hidden="1" thickBot="1">
      <c r="A353" s="10">
        <f>SUBTOTAL(3,$C$6:C353)</f>
        <v>0</v>
      </c>
      <c r="B353" s="81">
        <v>1221940185</v>
      </c>
      <c r="C353" s="81" t="s">
        <v>375</v>
      </c>
      <c r="D353" s="12">
        <v>6</v>
      </c>
      <c r="E353" s="12">
        <v>12</v>
      </c>
      <c r="F353" s="81">
        <v>1998</v>
      </c>
      <c r="G353" s="81" t="s">
        <v>96</v>
      </c>
      <c r="H353" s="81" t="s">
        <v>301</v>
      </c>
      <c r="I353" s="81"/>
      <c r="J353" s="81">
        <v>1660</v>
      </c>
      <c r="K353" s="259">
        <f t="shared" si="15"/>
        <v>12</v>
      </c>
      <c r="L353" s="110" t="str">
        <f t="shared" si="16"/>
        <v>THPT Phạm Văn Đồng</v>
      </c>
      <c r="M353" s="3">
        <f>VLOOKUP(IF(I353="",H353,I353),Thongkeduthi!$A$4:$O$43,COUNTA(Thongkeduthi!$A$4:$O$4),FALSE)</f>
        <v>4</v>
      </c>
      <c r="N353" s="47" t="str">
        <f t="shared" si="17"/>
        <v>4.12</v>
      </c>
      <c r="O353" s="47"/>
    </row>
    <row r="354" spans="1:15" ht="32.25" hidden="1" thickBot="1">
      <c r="A354" s="10">
        <f>SUBTOTAL(3,$C$6:C354)</f>
        <v>0</v>
      </c>
      <c r="B354" s="81">
        <v>1223028906</v>
      </c>
      <c r="C354" s="81" t="s">
        <v>376</v>
      </c>
      <c r="D354" s="12">
        <v>8</v>
      </c>
      <c r="E354" s="12">
        <v>5</v>
      </c>
      <c r="F354" s="81">
        <v>1998</v>
      </c>
      <c r="G354" s="81" t="s">
        <v>96</v>
      </c>
      <c r="H354" s="81" t="s">
        <v>301</v>
      </c>
      <c r="I354" s="81"/>
      <c r="J354" s="81">
        <v>1590</v>
      </c>
      <c r="K354" s="259">
        <f t="shared" si="15"/>
        <v>12</v>
      </c>
      <c r="L354" s="110" t="str">
        <f t="shared" si="16"/>
        <v>THPT Phạm Văn Đồng</v>
      </c>
      <c r="M354" s="3">
        <f>VLOOKUP(IF(I354="",H354,I354),Thongkeduthi!$A$4:$O$43,COUNTA(Thongkeduthi!$A$4:$O$4),FALSE)</f>
        <v>4</v>
      </c>
      <c r="N354" s="47" t="str">
        <f t="shared" si="17"/>
        <v>4.12</v>
      </c>
      <c r="O354" s="47"/>
    </row>
    <row r="355" spans="1:15" ht="32.25" hidden="1" thickBot="1">
      <c r="A355" s="10">
        <f>SUBTOTAL(3,$C$6:C355)</f>
        <v>0</v>
      </c>
      <c r="B355" s="81">
        <v>1230379036</v>
      </c>
      <c r="C355" s="81" t="s">
        <v>377</v>
      </c>
      <c r="D355" s="12">
        <v>25</v>
      </c>
      <c r="E355" s="12">
        <v>11</v>
      </c>
      <c r="F355" s="81">
        <v>1998</v>
      </c>
      <c r="G355" s="81" t="s">
        <v>96</v>
      </c>
      <c r="H355" s="81" t="s">
        <v>301</v>
      </c>
      <c r="I355" s="81"/>
      <c r="J355" s="81">
        <v>1360</v>
      </c>
      <c r="K355" s="259">
        <f t="shared" si="15"/>
        <v>12</v>
      </c>
      <c r="L355" s="110" t="str">
        <f t="shared" si="16"/>
        <v>THPT Phạm Văn Đồng</v>
      </c>
      <c r="M355" s="3">
        <f>VLOOKUP(IF(I355="",H355,I355),Thongkeduthi!$A$4:$O$43,COUNTA(Thongkeduthi!$A$4:$O$4),FALSE)</f>
        <v>4</v>
      </c>
      <c r="N355" s="47" t="str">
        <f t="shared" si="17"/>
        <v>4.12</v>
      </c>
      <c r="O355" s="47"/>
    </row>
    <row r="356" spans="1:15" ht="32.25" hidden="1" thickBot="1">
      <c r="A356" s="10">
        <f>SUBTOTAL(3,$C$6:C356)</f>
        <v>0</v>
      </c>
      <c r="B356" s="81">
        <v>1210558030</v>
      </c>
      <c r="C356" s="81" t="s">
        <v>378</v>
      </c>
      <c r="D356" s="12">
        <v>1</v>
      </c>
      <c r="E356" s="12">
        <v>2</v>
      </c>
      <c r="F356" s="81">
        <v>1998</v>
      </c>
      <c r="G356" s="81" t="s">
        <v>96</v>
      </c>
      <c r="H356" s="81" t="s">
        <v>301</v>
      </c>
      <c r="I356" s="81"/>
      <c r="J356" s="81">
        <v>1280</v>
      </c>
      <c r="K356" s="259">
        <f t="shared" si="15"/>
        <v>12</v>
      </c>
      <c r="L356" s="110" t="str">
        <f t="shared" si="16"/>
        <v>THPT Phạm Văn Đồng</v>
      </c>
      <c r="M356" s="3">
        <f>VLOOKUP(IF(I356="",H356,I356),Thongkeduthi!$A$4:$O$43,COUNTA(Thongkeduthi!$A$4:$O$4),FALSE)</f>
        <v>4</v>
      </c>
      <c r="N356" s="47" t="str">
        <f t="shared" si="17"/>
        <v>4.12</v>
      </c>
      <c r="O356" s="47"/>
    </row>
    <row r="357" spans="1:15" ht="32.25" hidden="1" thickBot="1">
      <c r="A357" s="10">
        <f>SUBTOTAL(3,$C$6:C357)</f>
        <v>0</v>
      </c>
      <c r="B357" s="81">
        <v>1230146509</v>
      </c>
      <c r="C357" s="81" t="s">
        <v>379</v>
      </c>
      <c r="D357" s="12">
        <v>1</v>
      </c>
      <c r="E357" s="12">
        <v>6</v>
      </c>
      <c r="F357" s="81">
        <v>1998</v>
      </c>
      <c r="G357" s="81" t="s">
        <v>96</v>
      </c>
      <c r="H357" s="81" t="s">
        <v>301</v>
      </c>
      <c r="I357" s="81"/>
      <c r="J357" s="81">
        <v>1270</v>
      </c>
      <c r="K357" s="259">
        <f t="shared" si="15"/>
        <v>12</v>
      </c>
      <c r="L357" s="110" t="str">
        <f t="shared" si="16"/>
        <v>THPT Phạm Văn Đồng</v>
      </c>
      <c r="M357" s="3">
        <f>VLOOKUP(IF(I357="",H357,I357),Thongkeduthi!$A$4:$O$43,COUNTA(Thongkeduthi!$A$4:$O$4),FALSE)</f>
        <v>4</v>
      </c>
      <c r="N357" s="47" t="str">
        <f t="shared" si="17"/>
        <v>4.12</v>
      </c>
      <c r="O357" s="47"/>
    </row>
    <row r="358" spans="1:15" ht="32.25" hidden="1" thickBot="1">
      <c r="A358" s="10">
        <f>SUBTOTAL(3,$C$6:C358)</f>
        <v>0</v>
      </c>
      <c r="B358" s="81">
        <v>1230295581</v>
      </c>
      <c r="C358" s="81" t="s">
        <v>380</v>
      </c>
      <c r="D358" s="12">
        <v>12</v>
      </c>
      <c r="E358" s="12">
        <v>10</v>
      </c>
      <c r="F358" s="81">
        <v>1998</v>
      </c>
      <c r="G358" s="81" t="s">
        <v>96</v>
      </c>
      <c r="H358" s="81" t="s">
        <v>301</v>
      </c>
      <c r="I358" s="81"/>
      <c r="J358" s="81">
        <v>1170</v>
      </c>
      <c r="K358" s="259">
        <f t="shared" si="15"/>
        <v>12</v>
      </c>
      <c r="L358" s="110" t="str">
        <f t="shared" si="16"/>
        <v>THPT Phạm Văn Đồng</v>
      </c>
      <c r="M358" s="3">
        <f>VLOOKUP(IF(I358="",H358,I358),Thongkeduthi!$A$4:$O$43,COUNTA(Thongkeduthi!$A$4:$O$4),FALSE)</f>
        <v>4</v>
      </c>
      <c r="N358" s="47" t="str">
        <f t="shared" si="17"/>
        <v>4.12</v>
      </c>
      <c r="O358" s="47"/>
    </row>
    <row r="359" spans="1:15" ht="32.25" hidden="1" thickBot="1">
      <c r="A359" s="10">
        <f>SUBTOTAL(3,$C$6:C359)</f>
        <v>0</v>
      </c>
      <c r="B359" s="81">
        <v>1222218377</v>
      </c>
      <c r="C359" s="81" t="s">
        <v>381</v>
      </c>
      <c r="D359" s="12">
        <v>17</v>
      </c>
      <c r="E359" s="12">
        <v>9</v>
      </c>
      <c r="F359" s="81">
        <v>1998</v>
      </c>
      <c r="G359" s="81" t="s">
        <v>96</v>
      </c>
      <c r="H359" s="81" t="s">
        <v>301</v>
      </c>
      <c r="I359" s="81"/>
      <c r="J359" s="81">
        <v>1160</v>
      </c>
      <c r="K359" s="259">
        <f t="shared" si="15"/>
        <v>12</v>
      </c>
      <c r="L359" s="110" t="str">
        <f t="shared" si="16"/>
        <v>THPT Phạm Văn Đồng</v>
      </c>
      <c r="M359" s="3">
        <f>VLOOKUP(IF(I359="",H359,I359),Thongkeduthi!$A$4:$O$43,COUNTA(Thongkeduthi!$A$4:$O$4),FALSE)</f>
        <v>4</v>
      </c>
      <c r="N359" s="47" t="str">
        <f t="shared" si="17"/>
        <v>4.12</v>
      </c>
      <c r="O359" s="47"/>
    </row>
    <row r="360" spans="1:15" ht="32.25" hidden="1" thickBot="1">
      <c r="A360" s="10">
        <f>SUBTOTAL(3,$C$6:C360)</f>
        <v>0</v>
      </c>
      <c r="B360" s="81">
        <v>1222868350</v>
      </c>
      <c r="C360" s="81" t="s">
        <v>382</v>
      </c>
      <c r="D360" s="12">
        <v>19</v>
      </c>
      <c r="E360" s="12">
        <v>5</v>
      </c>
      <c r="F360" s="81">
        <v>1998</v>
      </c>
      <c r="G360" s="81" t="s">
        <v>96</v>
      </c>
      <c r="H360" s="81" t="s">
        <v>301</v>
      </c>
      <c r="I360" s="81"/>
      <c r="J360" s="81">
        <v>1160</v>
      </c>
      <c r="K360" s="259">
        <f t="shared" si="15"/>
        <v>12</v>
      </c>
      <c r="L360" s="110" t="str">
        <f t="shared" si="16"/>
        <v>THPT Phạm Văn Đồng</v>
      </c>
      <c r="M360" s="3">
        <f>VLOOKUP(IF(I360="",H360,I360),Thongkeduthi!$A$4:$O$43,COUNTA(Thongkeduthi!$A$4:$O$4),FALSE)</f>
        <v>4</v>
      </c>
      <c r="N360" s="47" t="str">
        <f t="shared" si="17"/>
        <v>4.12</v>
      </c>
      <c r="O360" s="47"/>
    </row>
    <row r="361" spans="1:15" ht="32.25" hidden="1" thickBot="1">
      <c r="A361" s="10">
        <f>SUBTOTAL(3,$C$6:C361)</f>
        <v>0</v>
      </c>
      <c r="B361" s="81">
        <v>1223488776</v>
      </c>
      <c r="C361" s="81" t="s">
        <v>383</v>
      </c>
      <c r="D361" s="12">
        <v>21</v>
      </c>
      <c r="E361" s="12">
        <v>5</v>
      </c>
      <c r="F361" s="81">
        <v>1998</v>
      </c>
      <c r="G361" s="81" t="s">
        <v>96</v>
      </c>
      <c r="H361" s="81" t="s">
        <v>301</v>
      </c>
      <c r="I361" s="81"/>
      <c r="J361" s="81">
        <v>1110</v>
      </c>
      <c r="K361" s="259">
        <f t="shared" si="15"/>
        <v>12</v>
      </c>
      <c r="L361" s="110" t="str">
        <f t="shared" si="16"/>
        <v>THPT Phạm Văn Đồng</v>
      </c>
      <c r="M361" s="3">
        <f>VLOOKUP(IF(I361="",H361,I361),Thongkeduthi!$A$4:$O$43,COUNTA(Thongkeduthi!$A$4:$O$4),FALSE)</f>
        <v>4</v>
      </c>
      <c r="N361" s="47" t="str">
        <f t="shared" si="17"/>
        <v>4.12</v>
      </c>
      <c r="O361" s="47"/>
    </row>
    <row r="362" spans="1:15" ht="32.25" hidden="1" thickBot="1">
      <c r="A362" s="10">
        <f>SUBTOTAL(3,$C$6:C362)</f>
        <v>0</v>
      </c>
      <c r="B362" s="81">
        <v>1224522329</v>
      </c>
      <c r="C362" s="81" t="s">
        <v>384</v>
      </c>
      <c r="D362" s="12">
        <v>15</v>
      </c>
      <c r="E362" s="12">
        <v>9</v>
      </c>
      <c r="F362" s="81">
        <v>1998</v>
      </c>
      <c r="G362" s="81" t="s">
        <v>96</v>
      </c>
      <c r="H362" s="81" t="s">
        <v>301</v>
      </c>
      <c r="I362" s="81"/>
      <c r="J362" s="81">
        <v>1090</v>
      </c>
      <c r="K362" s="259">
        <f t="shared" si="15"/>
        <v>12</v>
      </c>
      <c r="L362" s="110" t="str">
        <f t="shared" si="16"/>
        <v>THPT Phạm Văn Đồng</v>
      </c>
      <c r="M362" s="3">
        <f>VLOOKUP(IF(I362="",H362,I362),Thongkeduthi!$A$4:$O$43,COUNTA(Thongkeduthi!$A$4:$O$4),FALSE)</f>
        <v>4</v>
      </c>
      <c r="N362" s="47" t="str">
        <f t="shared" si="17"/>
        <v>4.12</v>
      </c>
      <c r="O362" s="47"/>
    </row>
    <row r="363" spans="1:15" ht="32.25" hidden="1" thickBot="1">
      <c r="A363" s="10">
        <f>SUBTOTAL(3,$C$6:C363)</f>
        <v>0</v>
      </c>
      <c r="B363" s="81">
        <v>1223380082</v>
      </c>
      <c r="C363" s="81" t="s">
        <v>385</v>
      </c>
      <c r="D363" s="12">
        <v>15</v>
      </c>
      <c r="E363" s="12">
        <v>8</v>
      </c>
      <c r="F363" s="81">
        <v>1998</v>
      </c>
      <c r="G363" s="81" t="s">
        <v>96</v>
      </c>
      <c r="H363" s="81" t="s">
        <v>301</v>
      </c>
      <c r="I363" s="81"/>
      <c r="J363" s="81">
        <v>1090</v>
      </c>
      <c r="K363" s="259">
        <f t="shared" si="15"/>
        <v>12</v>
      </c>
      <c r="L363" s="110" t="str">
        <f t="shared" si="16"/>
        <v>THPT Phạm Văn Đồng</v>
      </c>
      <c r="M363" s="3">
        <f>VLOOKUP(IF(I363="",H363,I363),Thongkeduthi!$A$4:$O$43,COUNTA(Thongkeduthi!$A$4:$O$4),FALSE)</f>
        <v>4</v>
      </c>
      <c r="N363" s="47" t="str">
        <f t="shared" si="17"/>
        <v>4.12</v>
      </c>
      <c r="O363" s="47"/>
    </row>
    <row r="364" spans="1:15" ht="32.25" hidden="1" thickBot="1">
      <c r="A364" s="10">
        <f>SUBTOTAL(3,$C$6:C364)</f>
        <v>0</v>
      </c>
      <c r="B364" s="81">
        <v>1224353803</v>
      </c>
      <c r="C364" s="81" t="s">
        <v>386</v>
      </c>
      <c r="D364" s="12">
        <v>20</v>
      </c>
      <c r="E364" s="12">
        <v>8</v>
      </c>
      <c r="F364" s="81">
        <v>1998</v>
      </c>
      <c r="G364" s="81" t="s">
        <v>96</v>
      </c>
      <c r="H364" s="81" t="s">
        <v>301</v>
      </c>
      <c r="I364" s="81"/>
      <c r="J364" s="81">
        <v>1070</v>
      </c>
      <c r="K364" s="259">
        <f t="shared" si="15"/>
        <v>12</v>
      </c>
      <c r="L364" s="110" t="str">
        <f t="shared" si="16"/>
        <v>THPT Phạm Văn Đồng</v>
      </c>
      <c r="M364" s="3">
        <f>VLOOKUP(IF(I364="",H364,I364),Thongkeduthi!$A$4:$O$43,COUNTA(Thongkeduthi!$A$4:$O$4),FALSE)</f>
        <v>4</v>
      </c>
      <c r="N364" s="47" t="str">
        <f t="shared" si="17"/>
        <v>4.12</v>
      </c>
      <c r="O364" s="47"/>
    </row>
    <row r="365" spans="1:15" ht="16.5" hidden="1" thickBot="1">
      <c r="A365" s="10">
        <f>SUBTOTAL(3,$C$6:C365)</f>
        <v>0</v>
      </c>
      <c r="B365" s="10">
        <v>1203984524</v>
      </c>
      <c r="C365" s="10" t="s">
        <v>387</v>
      </c>
      <c r="D365" s="10">
        <v>8</v>
      </c>
      <c r="E365" s="10">
        <v>1</v>
      </c>
      <c r="F365" s="10">
        <v>2000</v>
      </c>
      <c r="G365" s="10" t="s">
        <v>94</v>
      </c>
      <c r="H365" s="10" t="s">
        <v>388</v>
      </c>
      <c r="I365" s="10"/>
      <c r="J365" s="10">
        <v>1180</v>
      </c>
      <c r="K365" s="259">
        <f t="shared" si="15"/>
        <v>10</v>
      </c>
      <c r="L365" s="110" t="str">
        <f t="shared" si="16"/>
        <v>THPT Quang Trung</v>
      </c>
      <c r="M365" s="3">
        <f>VLOOKUP(IF(I365="",H365,I365),Thongkeduthi!$A$4:$O$43,COUNTA(Thongkeduthi!$A$4:$O$4),FALSE)</f>
        <v>15</v>
      </c>
      <c r="N365" s="47" t="str">
        <f t="shared" si="17"/>
        <v>15.10</v>
      </c>
      <c r="O365" s="47"/>
    </row>
    <row r="366" spans="1:15" ht="16.5" hidden="1" thickBot="1">
      <c r="A366" s="10">
        <f>SUBTOTAL(3,$C$6:C366)</f>
        <v>0</v>
      </c>
      <c r="B366" s="10">
        <v>1229019831</v>
      </c>
      <c r="C366" s="10" t="s">
        <v>389</v>
      </c>
      <c r="D366" s="10">
        <v>25</v>
      </c>
      <c r="E366" s="10">
        <v>12</v>
      </c>
      <c r="F366" s="10">
        <v>2000</v>
      </c>
      <c r="G366" s="10" t="s">
        <v>94</v>
      </c>
      <c r="H366" s="10" t="s">
        <v>388</v>
      </c>
      <c r="I366" s="10"/>
      <c r="J366" s="10">
        <v>830</v>
      </c>
      <c r="K366" s="259">
        <f t="shared" si="15"/>
        <v>10</v>
      </c>
      <c r="L366" s="110" t="str">
        <f t="shared" si="16"/>
        <v>THPT Quang Trung</v>
      </c>
      <c r="M366" s="3">
        <f>VLOOKUP(IF(I366="",H366,I366),Thongkeduthi!$A$4:$O$43,COUNTA(Thongkeduthi!$A$4:$O$4),FALSE)</f>
        <v>15</v>
      </c>
      <c r="N366" s="47" t="str">
        <f t="shared" si="17"/>
        <v>15.10</v>
      </c>
      <c r="O366" s="47"/>
    </row>
    <row r="367" spans="1:15" ht="16.5" hidden="1" thickBot="1">
      <c r="A367" s="10">
        <f>SUBTOTAL(3,$C$6:C367)</f>
        <v>0</v>
      </c>
      <c r="B367" s="10">
        <v>1225495369</v>
      </c>
      <c r="C367" s="10" t="s">
        <v>390</v>
      </c>
      <c r="D367" s="10">
        <v>28</v>
      </c>
      <c r="E367" s="10">
        <v>4</v>
      </c>
      <c r="F367" s="10">
        <v>2000</v>
      </c>
      <c r="G367" s="10" t="s">
        <v>94</v>
      </c>
      <c r="H367" s="10" t="s">
        <v>388</v>
      </c>
      <c r="I367" s="10"/>
      <c r="J367" s="10">
        <v>780</v>
      </c>
      <c r="K367" s="259">
        <f t="shared" si="15"/>
        <v>10</v>
      </c>
      <c r="L367" s="110" t="str">
        <f t="shared" si="16"/>
        <v>THPT Quang Trung</v>
      </c>
      <c r="M367" s="3">
        <f>VLOOKUP(IF(I367="",H367,I367),Thongkeduthi!$A$4:$O$43,COUNTA(Thongkeduthi!$A$4:$O$4),FALSE)</f>
        <v>15</v>
      </c>
      <c r="N367" s="47" t="str">
        <f t="shared" si="17"/>
        <v>15.10</v>
      </c>
      <c r="O367" s="47"/>
    </row>
    <row r="368" spans="1:15" ht="16.5" hidden="1" thickBot="1">
      <c r="A368" s="10">
        <f>SUBTOTAL(3,$C$6:C368)</f>
        <v>0</v>
      </c>
      <c r="B368" s="10">
        <v>1226028306</v>
      </c>
      <c r="C368" s="10" t="s">
        <v>391</v>
      </c>
      <c r="D368" s="10">
        <v>18</v>
      </c>
      <c r="E368" s="10">
        <v>6</v>
      </c>
      <c r="F368" s="10">
        <v>2000</v>
      </c>
      <c r="G368" s="10" t="s">
        <v>94</v>
      </c>
      <c r="H368" s="10" t="s">
        <v>388</v>
      </c>
      <c r="I368" s="10"/>
      <c r="J368" s="10">
        <v>510</v>
      </c>
      <c r="K368" s="259">
        <f t="shared" si="15"/>
        <v>10</v>
      </c>
      <c r="L368" s="110" t="str">
        <f t="shared" si="16"/>
        <v>THPT Quang Trung</v>
      </c>
      <c r="M368" s="3">
        <f>VLOOKUP(IF(I368="",H368,I368),Thongkeduthi!$A$4:$O$43,COUNTA(Thongkeduthi!$A$4:$O$4),FALSE)</f>
        <v>15</v>
      </c>
      <c r="N368" s="47" t="str">
        <f t="shared" si="17"/>
        <v>15.10</v>
      </c>
      <c r="O368" s="47"/>
    </row>
    <row r="369" spans="1:15" ht="16.5" hidden="1" thickBot="1">
      <c r="A369" s="10">
        <f>SUBTOTAL(3,$C$6:C369)</f>
        <v>0</v>
      </c>
      <c r="B369" s="10">
        <v>1229147227</v>
      </c>
      <c r="C369" s="10" t="s">
        <v>392</v>
      </c>
      <c r="D369" s="10">
        <v>30</v>
      </c>
      <c r="E369" s="10">
        <v>12</v>
      </c>
      <c r="F369" s="10">
        <v>2000</v>
      </c>
      <c r="G369" s="10" t="s">
        <v>94</v>
      </c>
      <c r="H369" s="10" t="s">
        <v>388</v>
      </c>
      <c r="I369" s="10"/>
      <c r="J369" s="10">
        <v>600</v>
      </c>
      <c r="K369" s="259">
        <f t="shared" si="15"/>
        <v>10</v>
      </c>
      <c r="L369" s="110" t="str">
        <f t="shared" si="16"/>
        <v>THPT Quang Trung</v>
      </c>
      <c r="M369" s="3">
        <f>VLOOKUP(IF(I369="",H369,I369),Thongkeduthi!$A$4:$O$43,COUNTA(Thongkeduthi!$A$4:$O$4),FALSE)</f>
        <v>15</v>
      </c>
      <c r="N369" s="47" t="str">
        <f t="shared" si="17"/>
        <v>15.10</v>
      </c>
      <c r="O369" s="47"/>
    </row>
    <row r="370" spans="1:15" ht="16.5" hidden="1" thickBot="1">
      <c r="A370" s="10">
        <f>SUBTOTAL(3,$C$6:C370)</f>
        <v>0</v>
      </c>
      <c r="B370" s="10">
        <v>1228068541</v>
      </c>
      <c r="C370" s="10" t="s">
        <v>393</v>
      </c>
      <c r="D370" s="10">
        <v>2</v>
      </c>
      <c r="E370" s="10">
        <v>10</v>
      </c>
      <c r="F370" s="10">
        <v>2000</v>
      </c>
      <c r="G370" s="10" t="s">
        <v>94</v>
      </c>
      <c r="H370" s="10" t="s">
        <v>388</v>
      </c>
      <c r="I370" s="10"/>
      <c r="J370" s="10">
        <v>420</v>
      </c>
      <c r="K370" s="259">
        <f t="shared" si="15"/>
        <v>10</v>
      </c>
      <c r="L370" s="110" t="str">
        <f t="shared" si="16"/>
        <v>THPT Quang Trung</v>
      </c>
      <c r="M370" s="3">
        <f>VLOOKUP(IF(I370="",H370,I370),Thongkeduthi!$A$4:$O$43,COUNTA(Thongkeduthi!$A$4:$O$4),FALSE)</f>
        <v>15</v>
      </c>
      <c r="N370" s="47" t="str">
        <f t="shared" si="17"/>
        <v>15.10</v>
      </c>
      <c r="O370" s="47"/>
    </row>
    <row r="371" spans="1:15" ht="16.5" hidden="1" thickBot="1">
      <c r="A371" s="10">
        <f>SUBTOTAL(3,$C$6:C371)</f>
        <v>0</v>
      </c>
      <c r="B371" s="10">
        <v>1225902904</v>
      </c>
      <c r="C371" s="10" t="s">
        <v>394</v>
      </c>
      <c r="D371" s="10">
        <v>22</v>
      </c>
      <c r="E371" s="10">
        <v>11</v>
      </c>
      <c r="F371" s="10">
        <v>2000</v>
      </c>
      <c r="G371" s="10" t="s">
        <v>94</v>
      </c>
      <c r="H371" s="10" t="s">
        <v>388</v>
      </c>
      <c r="I371" s="10"/>
      <c r="J371" s="10">
        <v>860</v>
      </c>
      <c r="K371" s="259">
        <f t="shared" si="15"/>
        <v>10</v>
      </c>
      <c r="L371" s="110" t="str">
        <f t="shared" si="16"/>
        <v>THPT Quang Trung</v>
      </c>
      <c r="M371" s="3">
        <f>VLOOKUP(IF(I371="",H371,I371),Thongkeduthi!$A$4:$O$43,COUNTA(Thongkeduthi!$A$4:$O$4),FALSE)</f>
        <v>15</v>
      </c>
      <c r="N371" s="47" t="str">
        <f t="shared" si="17"/>
        <v>15.10</v>
      </c>
      <c r="O371" s="47"/>
    </row>
    <row r="372" spans="1:15" ht="16.5" hidden="1" thickBot="1">
      <c r="A372" s="10">
        <f>SUBTOTAL(3,$C$6:C372)</f>
        <v>0</v>
      </c>
      <c r="B372" s="10">
        <v>1228271425</v>
      </c>
      <c r="C372" s="10" t="s">
        <v>395</v>
      </c>
      <c r="D372" s="10">
        <v>22</v>
      </c>
      <c r="E372" s="10">
        <v>1</v>
      </c>
      <c r="F372" s="10">
        <v>2000</v>
      </c>
      <c r="G372" s="10" t="s">
        <v>94</v>
      </c>
      <c r="H372" s="10" t="s">
        <v>388</v>
      </c>
      <c r="I372" s="10"/>
      <c r="J372" s="10">
        <v>830</v>
      </c>
      <c r="K372" s="259">
        <f t="shared" si="15"/>
        <v>10</v>
      </c>
      <c r="L372" s="110" t="str">
        <f t="shared" si="16"/>
        <v>THPT Quang Trung</v>
      </c>
      <c r="M372" s="3">
        <f>VLOOKUP(IF(I372="",H372,I372),Thongkeduthi!$A$4:$O$43,COUNTA(Thongkeduthi!$A$4:$O$4),FALSE)</f>
        <v>15</v>
      </c>
      <c r="N372" s="47" t="str">
        <f t="shared" si="17"/>
        <v>15.10</v>
      </c>
      <c r="O372" s="47"/>
    </row>
    <row r="373" spans="1:15" ht="16.5" hidden="1" thickBot="1">
      <c r="A373" s="10">
        <f>SUBTOTAL(3,$C$6:C373)</f>
        <v>0</v>
      </c>
      <c r="B373" s="10">
        <v>1228242575</v>
      </c>
      <c r="C373" s="10" t="s">
        <v>396</v>
      </c>
      <c r="D373" s="10">
        <v>29</v>
      </c>
      <c r="E373" s="10">
        <v>7</v>
      </c>
      <c r="F373" s="10">
        <v>2000</v>
      </c>
      <c r="G373" s="10" t="s">
        <v>94</v>
      </c>
      <c r="H373" s="10" t="s">
        <v>388</v>
      </c>
      <c r="I373" s="10"/>
      <c r="J373" s="10">
        <v>750</v>
      </c>
      <c r="K373" s="259">
        <f t="shared" si="15"/>
        <v>10</v>
      </c>
      <c r="L373" s="110" t="str">
        <f t="shared" si="16"/>
        <v>THPT Quang Trung</v>
      </c>
      <c r="M373" s="3">
        <f>VLOOKUP(IF(I373="",H373,I373),Thongkeduthi!$A$4:$O$43,COUNTA(Thongkeduthi!$A$4:$O$4),FALSE)</f>
        <v>15</v>
      </c>
      <c r="N373" s="47" t="str">
        <f t="shared" si="17"/>
        <v>15.10</v>
      </c>
      <c r="O373" s="47"/>
    </row>
    <row r="374" spans="1:15" ht="16.5" hidden="1" thickBot="1">
      <c r="A374" s="10">
        <f>SUBTOTAL(3,$C$6:C374)</f>
        <v>0</v>
      </c>
      <c r="B374" s="10">
        <v>1228146128</v>
      </c>
      <c r="C374" s="10" t="s">
        <v>397</v>
      </c>
      <c r="D374" s="10">
        <v>3</v>
      </c>
      <c r="E374" s="10">
        <v>1</v>
      </c>
      <c r="F374" s="10">
        <v>2000</v>
      </c>
      <c r="G374" s="10" t="s">
        <v>94</v>
      </c>
      <c r="H374" s="10" t="s">
        <v>388</v>
      </c>
      <c r="I374" s="10"/>
      <c r="J374" s="10">
        <v>630</v>
      </c>
      <c r="K374" s="259">
        <f t="shared" si="15"/>
        <v>10</v>
      </c>
      <c r="L374" s="110" t="str">
        <f t="shared" si="16"/>
        <v>THPT Quang Trung</v>
      </c>
      <c r="M374" s="3">
        <f>VLOOKUP(IF(I374="",H374,I374),Thongkeduthi!$A$4:$O$43,COUNTA(Thongkeduthi!$A$4:$O$4),FALSE)</f>
        <v>15</v>
      </c>
      <c r="N374" s="47" t="str">
        <f t="shared" si="17"/>
        <v>15.10</v>
      </c>
      <c r="O374" s="47"/>
    </row>
    <row r="375" spans="1:15" ht="16.5" hidden="1" thickBot="1">
      <c r="A375" s="10">
        <f>SUBTOTAL(3,$C$6:C375)</f>
        <v>0</v>
      </c>
      <c r="B375" s="10">
        <v>1230640069</v>
      </c>
      <c r="C375" s="10" t="s">
        <v>398</v>
      </c>
      <c r="D375" s="10">
        <v>14</v>
      </c>
      <c r="E375" s="10">
        <v>7</v>
      </c>
      <c r="F375" s="10">
        <v>2000</v>
      </c>
      <c r="G375" s="10" t="s">
        <v>94</v>
      </c>
      <c r="H375" s="10" t="s">
        <v>388</v>
      </c>
      <c r="I375" s="10"/>
      <c r="J375" s="10">
        <v>520</v>
      </c>
      <c r="K375" s="259">
        <f t="shared" si="15"/>
        <v>10</v>
      </c>
      <c r="L375" s="110" t="str">
        <f t="shared" si="16"/>
        <v>THPT Quang Trung</v>
      </c>
      <c r="M375" s="3">
        <f>VLOOKUP(IF(I375="",H375,I375),Thongkeduthi!$A$4:$O$43,COUNTA(Thongkeduthi!$A$4:$O$4),FALSE)</f>
        <v>15</v>
      </c>
      <c r="N375" s="47" t="str">
        <f t="shared" si="17"/>
        <v>15.10</v>
      </c>
      <c r="O375" s="47"/>
    </row>
    <row r="376" spans="1:15" ht="16.5" hidden="1" thickBot="1">
      <c r="A376" s="10">
        <f>SUBTOTAL(3,$C$6:C376)</f>
        <v>0</v>
      </c>
      <c r="B376" s="10">
        <v>1231816747</v>
      </c>
      <c r="C376" s="10" t="s">
        <v>399</v>
      </c>
      <c r="D376" s="10">
        <v>24</v>
      </c>
      <c r="E376" s="10">
        <v>3</v>
      </c>
      <c r="F376" s="10">
        <v>2000</v>
      </c>
      <c r="G376" s="10" t="s">
        <v>106</v>
      </c>
      <c r="H376" s="10" t="s">
        <v>388</v>
      </c>
      <c r="I376" s="10"/>
      <c r="J376" s="10">
        <v>570</v>
      </c>
      <c r="K376" s="259">
        <f t="shared" si="15"/>
        <v>10</v>
      </c>
      <c r="L376" s="110" t="str">
        <f t="shared" si="16"/>
        <v>THPT Quang Trung</v>
      </c>
      <c r="M376" s="3">
        <f>VLOOKUP(IF(I376="",H376,I376),Thongkeduthi!$A$4:$O$43,COUNTA(Thongkeduthi!$A$4:$O$4),FALSE)</f>
        <v>15</v>
      </c>
      <c r="N376" s="47" t="str">
        <f t="shared" si="17"/>
        <v>15.10</v>
      </c>
      <c r="O376" s="47"/>
    </row>
    <row r="377" spans="1:15" ht="16.5" hidden="1" thickBot="1">
      <c r="A377" s="10">
        <f>SUBTOTAL(3,$C$6:C377)</f>
        <v>0</v>
      </c>
      <c r="B377" s="10">
        <v>1230362140</v>
      </c>
      <c r="C377" s="10" t="s">
        <v>400</v>
      </c>
      <c r="D377" s="10">
        <v>21</v>
      </c>
      <c r="E377" s="10">
        <v>2</v>
      </c>
      <c r="F377" s="10">
        <v>1999</v>
      </c>
      <c r="G377" s="10" t="s">
        <v>133</v>
      </c>
      <c r="H377" s="10" t="s">
        <v>388</v>
      </c>
      <c r="I377" s="10"/>
      <c r="J377" s="10">
        <v>600</v>
      </c>
      <c r="K377" s="259">
        <f t="shared" si="15"/>
        <v>11</v>
      </c>
      <c r="L377" s="110" t="str">
        <f t="shared" si="16"/>
        <v>THPT Quang Trung</v>
      </c>
      <c r="M377" s="3">
        <f>VLOOKUP(IF(I377="",H377,I377),Thongkeduthi!$A$4:$O$43,COUNTA(Thongkeduthi!$A$4:$O$4),FALSE)</f>
        <v>15</v>
      </c>
      <c r="N377" s="47" t="str">
        <f t="shared" si="17"/>
        <v>15.11</v>
      </c>
      <c r="O377" s="47"/>
    </row>
    <row r="378" spans="1:15" ht="16.5" hidden="1" thickBot="1">
      <c r="A378" s="10">
        <f>SUBTOTAL(3,$C$6:C378)</f>
        <v>0</v>
      </c>
      <c r="B378" s="10">
        <v>1225055315</v>
      </c>
      <c r="C378" s="10" t="s">
        <v>401</v>
      </c>
      <c r="D378" s="10">
        <v>23</v>
      </c>
      <c r="E378" s="10">
        <v>5</v>
      </c>
      <c r="F378" s="10">
        <v>1999</v>
      </c>
      <c r="G378" s="10" t="s">
        <v>133</v>
      </c>
      <c r="H378" s="10" t="s">
        <v>388</v>
      </c>
      <c r="I378" s="10"/>
      <c r="J378" s="10">
        <v>550</v>
      </c>
      <c r="K378" s="259">
        <f t="shared" si="15"/>
        <v>11</v>
      </c>
      <c r="L378" s="110" t="str">
        <f t="shared" si="16"/>
        <v>THPT Quang Trung</v>
      </c>
      <c r="M378" s="3">
        <f>VLOOKUP(IF(I378="",H378,I378),Thongkeduthi!$A$4:$O$43,COUNTA(Thongkeduthi!$A$4:$O$4),FALSE)</f>
        <v>15</v>
      </c>
      <c r="N378" s="47" t="str">
        <f t="shared" si="17"/>
        <v>15.11</v>
      </c>
      <c r="O378" s="47"/>
    </row>
    <row r="379" spans="1:15" ht="16.5" hidden="1" thickBot="1">
      <c r="A379" s="10">
        <f>SUBTOTAL(3,$C$6:C379)</f>
        <v>0</v>
      </c>
      <c r="B379" s="10">
        <v>1225390777</v>
      </c>
      <c r="C379" s="10" t="s">
        <v>402</v>
      </c>
      <c r="D379" s="10">
        <v>6</v>
      </c>
      <c r="E379" s="10">
        <v>4</v>
      </c>
      <c r="F379" s="10">
        <v>1999</v>
      </c>
      <c r="G379" s="10" t="s">
        <v>133</v>
      </c>
      <c r="H379" s="10" t="s">
        <v>388</v>
      </c>
      <c r="I379" s="10"/>
      <c r="J379" s="10">
        <v>780</v>
      </c>
      <c r="K379" s="259">
        <f t="shared" si="15"/>
        <v>11</v>
      </c>
      <c r="L379" s="110" t="str">
        <f t="shared" si="16"/>
        <v>THPT Quang Trung</v>
      </c>
      <c r="M379" s="3">
        <f>VLOOKUP(IF(I379="",H379,I379),Thongkeduthi!$A$4:$O$43,COUNTA(Thongkeduthi!$A$4:$O$4),FALSE)</f>
        <v>15</v>
      </c>
      <c r="N379" s="47" t="str">
        <f t="shared" si="17"/>
        <v>15.11</v>
      </c>
      <c r="O379" s="47"/>
    </row>
    <row r="380" spans="1:15" ht="16.5" hidden="1" thickBot="1">
      <c r="A380" s="10">
        <f>SUBTOTAL(3,$C$6:C380)</f>
        <v>0</v>
      </c>
      <c r="B380" s="10">
        <v>1220767646</v>
      </c>
      <c r="C380" s="10" t="s">
        <v>403</v>
      </c>
      <c r="D380" s="10">
        <v>21</v>
      </c>
      <c r="E380" s="10">
        <v>1</v>
      </c>
      <c r="F380" s="10">
        <v>1999</v>
      </c>
      <c r="G380" s="10" t="s">
        <v>133</v>
      </c>
      <c r="H380" s="10" t="s">
        <v>388</v>
      </c>
      <c r="I380" s="10"/>
      <c r="J380" s="10">
        <v>620</v>
      </c>
      <c r="K380" s="259">
        <f t="shared" si="15"/>
        <v>11</v>
      </c>
      <c r="L380" s="110" t="str">
        <f t="shared" si="16"/>
        <v>THPT Quang Trung</v>
      </c>
      <c r="M380" s="3">
        <f>VLOOKUP(IF(I380="",H380,I380),Thongkeduthi!$A$4:$O$43,COUNTA(Thongkeduthi!$A$4:$O$4),FALSE)</f>
        <v>15</v>
      </c>
      <c r="N380" s="47" t="str">
        <f t="shared" si="17"/>
        <v>15.11</v>
      </c>
      <c r="O380" s="47"/>
    </row>
    <row r="381" spans="1:15" ht="16.5" hidden="1" thickBot="1">
      <c r="A381" s="10">
        <f>SUBTOTAL(3,$C$6:C381)</f>
        <v>0</v>
      </c>
      <c r="B381" s="10">
        <v>1226939408</v>
      </c>
      <c r="C381" s="10" t="s">
        <v>404</v>
      </c>
      <c r="D381" s="10">
        <v>1</v>
      </c>
      <c r="E381" s="10">
        <v>11</v>
      </c>
      <c r="F381" s="10">
        <v>1999</v>
      </c>
      <c r="G381" s="10" t="s">
        <v>133</v>
      </c>
      <c r="H381" s="10" t="s">
        <v>388</v>
      </c>
      <c r="I381" s="10"/>
      <c r="J381" s="10">
        <v>530</v>
      </c>
      <c r="K381" s="259">
        <f t="shared" si="15"/>
        <v>11</v>
      </c>
      <c r="L381" s="110" t="str">
        <f t="shared" si="16"/>
        <v>THPT Quang Trung</v>
      </c>
      <c r="M381" s="3">
        <f>VLOOKUP(IF(I381="",H381,I381),Thongkeduthi!$A$4:$O$43,COUNTA(Thongkeduthi!$A$4:$O$4),FALSE)</f>
        <v>15</v>
      </c>
      <c r="N381" s="47" t="str">
        <f t="shared" si="17"/>
        <v>15.11</v>
      </c>
      <c r="O381" s="47"/>
    </row>
    <row r="382" spans="1:15" ht="16.5" hidden="1" thickBot="1">
      <c r="A382" s="10">
        <f>SUBTOTAL(3,$C$6:C382)</f>
        <v>0</v>
      </c>
      <c r="B382" s="10">
        <v>1225432597</v>
      </c>
      <c r="C382" s="10" t="s">
        <v>405</v>
      </c>
      <c r="D382" s="10">
        <v>11</v>
      </c>
      <c r="E382" s="10">
        <v>4</v>
      </c>
      <c r="F382" s="10">
        <v>1999</v>
      </c>
      <c r="G382" s="10" t="s">
        <v>133</v>
      </c>
      <c r="H382" s="10" t="s">
        <v>388</v>
      </c>
      <c r="I382" s="10"/>
      <c r="J382" s="10">
        <v>620</v>
      </c>
      <c r="K382" s="259">
        <f t="shared" si="15"/>
        <v>11</v>
      </c>
      <c r="L382" s="110" t="str">
        <f t="shared" si="16"/>
        <v>THPT Quang Trung</v>
      </c>
      <c r="M382" s="3">
        <f>VLOOKUP(IF(I382="",H382,I382),Thongkeduthi!$A$4:$O$43,COUNTA(Thongkeduthi!$A$4:$O$4),FALSE)</f>
        <v>15</v>
      </c>
      <c r="N382" s="47" t="str">
        <f t="shared" si="17"/>
        <v>15.11</v>
      </c>
      <c r="O382" s="47"/>
    </row>
    <row r="383" spans="1:15" ht="16.5" hidden="1" thickBot="1">
      <c r="A383" s="10">
        <f>SUBTOTAL(3,$C$6:C383)</f>
        <v>0</v>
      </c>
      <c r="B383" s="10">
        <v>1226942932</v>
      </c>
      <c r="C383" s="10" t="s">
        <v>406</v>
      </c>
      <c r="D383" s="10">
        <v>17</v>
      </c>
      <c r="E383" s="10">
        <v>7</v>
      </c>
      <c r="F383" s="10">
        <v>1999</v>
      </c>
      <c r="G383" s="10" t="s">
        <v>133</v>
      </c>
      <c r="H383" s="10" t="s">
        <v>388</v>
      </c>
      <c r="I383" s="10"/>
      <c r="J383" s="10">
        <v>420</v>
      </c>
      <c r="K383" s="259">
        <f t="shared" si="15"/>
        <v>11</v>
      </c>
      <c r="L383" s="110" t="str">
        <f t="shared" si="16"/>
        <v>THPT Quang Trung</v>
      </c>
      <c r="M383" s="3">
        <f>VLOOKUP(IF(I383="",H383,I383),Thongkeduthi!$A$4:$O$43,COUNTA(Thongkeduthi!$A$4:$O$4),FALSE)</f>
        <v>15</v>
      </c>
      <c r="N383" s="47" t="str">
        <f t="shared" si="17"/>
        <v>15.11</v>
      </c>
      <c r="O383" s="47"/>
    </row>
    <row r="384" spans="1:15" ht="16.5" hidden="1" thickBot="1">
      <c r="A384" s="10">
        <f>SUBTOTAL(3,$C$6:C384)</f>
        <v>0</v>
      </c>
      <c r="B384" s="10">
        <v>1229850591</v>
      </c>
      <c r="C384" s="10" t="s">
        <v>407</v>
      </c>
      <c r="D384" s="10">
        <v>9</v>
      </c>
      <c r="E384" s="10">
        <v>7</v>
      </c>
      <c r="F384" s="10">
        <v>1999</v>
      </c>
      <c r="G384" s="10" t="s">
        <v>133</v>
      </c>
      <c r="H384" s="10" t="s">
        <v>388</v>
      </c>
      <c r="I384" s="10"/>
      <c r="J384" s="10">
        <v>450</v>
      </c>
      <c r="K384" s="259">
        <f t="shared" si="15"/>
        <v>11</v>
      </c>
      <c r="L384" s="110" t="str">
        <f t="shared" si="16"/>
        <v>THPT Quang Trung</v>
      </c>
      <c r="M384" s="3">
        <f>VLOOKUP(IF(I384="",H384,I384),Thongkeduthi!$A$4:$O$43,COUNTA(Thongkeduthi!$A$4:$O$4),FALSE)</f>
        <v>15</v>
      </c>
      <c r="N384" s="47" t="str">
        <f t="shared" si="17"/>
        <v>15.11</v>
      </c>
      <c r="O384" s="47"/>
    </row>
    <row r="385" spans="1:15" ht="16.5" hidden="1" thickBot="1">
      <c r="A385" s="10">
        <f>SUBTOTAL(3,$C$6:C385)</f>
        <v>0</v>
      </c>
      <c r="B385" s="10">
        <v>1229876330</v>
      </c>
      <c r="C385" s="10" t="s">
        <v>408</v>
      </c>
      <c r="D385" s="10">
        <v>10</v>
      </c>
      <c r="E385" s="10">
        <v>7</v>
      </c>
      <c r="F385" s="10">
        <v>1999</v>
      </c>
      <c r="G385" s="10" t="s">
        <v>133</v>
      </c>
      <c r="H385" s="10" t="s">
        <v>388</v>
      </c>
      <c r="I385" s="10"/>
      <c r="J385" s="10">
        <v>530</v>
      </c>
      <c r="K385" s="259">
        <f t="shared" si="15"/>
        <v>11</v>
      </c>
      <c r="L385" s="110" t="str">
        <f t="shared" si="16"/>
        <v>THPT Quang Trung</v>
      </c>
      <c r="M385" s="3">
        <f>VLOOKUP(IF(I385="",H385,I385),Thongkeduthi!$A$4:$O$43,COUNTA(Thongkeduthi!$A$4:$O$4),FALSE)</f>
        <v>15</v>
      </c>
      <c r="N385" s="47" t="str">
        <f t="shared" si="17"/>
        <v>15.11</v>
      </c>
      <c r="O385" s="47"/>
    </row>
    <row r="386" spans="1:15" ht="16.5" hidden="1" thickBot="1">
      <c r="A386" s="10">
        <f>SUBTOTAL(3,$C$6:C386)</f>
        <v>0</v>
      </c>
      <c r="B386" s="10">
        <v>1226502860</v>
      </c>
      <c r="C386" s="10" t="s">
        <v>409</v>
      </c>
      <c r="D386" s="10">
        <v>25</v>
      </c>
      <c r="E386" s="10">
        <v>6</v>
      </c>
      <c r="F386" s="10">
        <v>1998</v>
      </c>
      <c r="G386" s="10" t="s">
        <v>162</v>
      </c>
      <c r="H386" s="10" t="s">
        <v>388</v>
      </c>
      <c r="I386" s="10"/>
      <c r="J386" s="10">
        <v>1050</v>
      </c>
      <c r="K386" s="259">
        <f t="shared" si="15"/>
        <v>12</v>
      </c>
      <c r="L386" s="110" t="str">
        <f t="shared" si="16"/>
        <v>THPT Quang Trung</v>
      </c>
      <c r="M386" s="3">
        <f>VLOOKUP(IF(I386="",H386,I386),Thongkeduthi!$A$4:$O$43,COUNTA(Thongkeduthi!$A$4:$O$4),FALSE)</f>
        <v>15</v>
      </c>
      <c r="N386" s="47" t="str">
        <f t="shared" si="17"/>
        <v>15.12</v>
      </c>
      <c r="O386" s="47"/>
    </row>
    <row r="387" spans="1:15" ht="16.5" hidden="1" thickBot="1">
      <c r="A387" s="10">
        <f>SUBTOTAL(3,$C$6:C387)</f>
        <v>0</v>
      </c>
      <c r="B387" s="10">
        <v>1226291743</v>
      </c>
      <c r="C387" s="10" t="s">
        <v>410</v>
      </c>
      <c r="D387" s="10">
        <v>1</v>
      </c>
      <c r="E387" s="10">
        <v>9</v>
      </c>
      <c r="F387" s="10">
        <v>1998</v>
      </c>
      <c r="G387" s="10" t="s">
        <v>154</v>
      </c>
      <c r="H387" s="10" t="s">
        <v>388</v>
      </c>
      <c r="I387" s="10"/>
      <c r="J387" s="10">
        <v>990</v>
      </c>
      <c r="K387" s="259">
        <f t="shared" si="15"/>
        <v>12</v>
      </c>
      <c r="L387" s="110" t="str">
        <f t="shared" si="16"/>
        <v>THPT Quang Trung</v>
      </c>
      <c r="M387" s="3">
        <f>VLOOKUP(IF(I387="",H387,I387),Thongkeduthi!$A$4:$O$43,COUNTA(Thongkeduthi!$A$4:$O$4),FALSE)</f>
        <v>15</v>
      </c>
      <c r="N387" s="47" t="str">
        <f t="shared" si="17"/>
        <v>15.12</v>
      </c>
      <c r="O387" s="47"/>
    </row>
    <row r="388" spans="1:15" ht="16.5" hidden="1" thickBot="1">
      <c r="A388" s="10">
        <f>SUBTOTAL(3,$C$6:C388)</f>
        <v>0</v>
      </c>
      <c r="B388" s="113">
        <v>1224887730</v>
      </c>
      <c r="C388" s="114" t="s">
        <v>412</v>
      </c>
      <c r="D388" s="27" t="s">
        <v>413</v>
      </c>
      <c r="E388" s="27" t="s">
        <v>414</v>
      </c>
      <c r="F388" s="27" t="s">
        <v>415</v>
      </c>
      <c r="G388" s="115" t="s">
        <v>416</v>
      </c>
      <c r="H388" s="10" t="s">
        <v>417</v>
      </c>
      <c r="I388" s="10"/>
      <c r="J388" s="113">
        <v>1490</v>
      </c>
      <c r="K388" s="259">
        <f t="shared" si="15"/>
        <v>10</v>
      </c>
      <c r="L388" s="110" t="str">
        <f t="shared" si="16"/>
        <v>THPT Trần Hưng Đạo</v>
      </c>
      <c r="M388" s="3">
        <f>VLOOKUP(IF(I388="",H388,I388),Thongkeduthi!$A$4:$O$43,COUNTA(Thongkeduthi!$A$4:$O$4),FALSE)</f>
        <v>14</v>
      </c>
      <c r="N388" s="47" t="str">
        <f t="shared" si="17"/>
        <v>14.10</v>
      </c>
      <c r="O388" s="47"/>
    </row>
    <row r="389" spans="1:15" ht="16.5" hidden="1" thickBot="1">
      <c r="A389" s="10">
        <f>SUBTOTAL(3,$C$6:C389)</f>
        <v>0</v>
      </c>
      <c r="B389" s="113">
        <v>1223562935</v>
      </c>
      <c r="C389" s="114" t="s">
        <v>418</v>
      </c>
      <c r="D389" s="27" t="s">
        <v>108</v>
      </c>
      <c r="E389" s="27" t="s">
        <v>419</v>
      </c>
      <c r="F389" s="27" t="s">
        <v>415</v>
      </c>
      <c r="G389" s="115" t="s">
        <v>416</v>
      </c>
      <c r="H389" s="10" t="s">
        <v>417</v>
      </c>
      <c r="I389" s="10"/>
      <c r="J389" s="113">
        <v>1360</v>
      </c>
      <c r="K389" s="259">
        <f t="shared" si="15"/>
        <v>10</v>
      </c>
      <c r="L389" s="110" t="str">
        <f t="shared" si="16"/>
        <v>THPT Trần Hưng Đạo</v>
      </c>
      <c r="M389" s="3">
        <f>VLOOKUP(IF(I389="",H389,I389),Thongkeduthi!$A$4:$O$43,COUNTA(Thongkeduthi!$A$4:$O$4),FALSE)</f>
        <v>14</v>
      </c>
      <c r="N389" s="47" t="str">
        <f t="shared" si="17"/>
        <v>14.10</v>
      </c>
      <c r="O389" s="47"/>
    </row>
    <row r="390" spans="1:15" ht="16.5" hidden="1" thickBot="1">
      <c r="A390" s="10">
        <f>SUBTOTAL(3,$C$6:C390)</f>
        <v>0</v>
      </c>
      <c r="B390" s="113">
        <v>1225709711</v>
      </c>
      <c r="C390" s="114" t="s">
        <v>420</v>
      </c>
      <c r="D390" s="27" t="s">
        <v>130</v>
      </c>
      <c r="E390" s="27" t="s">
        <v>419</v>
      </c>
      <c r="F390" s="27" t="s">
        <v>415</v>
      </c>
      <c r="G390" s="115" t="s">
        <v>421</v>
      </c>
      <c r="H390" s="10" t="s">
        <v>417</v>
      </c>
      <c r="I390" s="10"/>
      <c r="J390" s="113">
        <v>1340</v>
      </c>
      <c r="K390" s="259">
        <f t="shared" si="15"/>
        <v>10</v>
      </c>
      <c r="L390" s="110" t="str">
        <f t="shared" si="16"/>
        <v>THPT Trần Hưng Đạo</v>
      </c>
      <c r="M390" s="3">
        <f>VLOOKUP(IF(I390="",H390,I390),Thongkeduthi!$A$4:$O$43,COUNTA(Thongkeduthi!$A$4:$O$4),FALSE)</f>
        <v>14</v>
      </c>
      <c r="N390" s="47" t="str">
        <f t="shared" si="17"/>
        <v>14.10</v>
      </c>
      <c r="O390" s="47"/>
    </row>
    <row r="391" spans="1:15" ht="16.5" hidden="1" thickBot="1">
      <c r="A391" s="10">
        <f>SUBTOTAL(3,$C$6:C391)</f>
        <v>0</v>
      </c>
      <c r="B391" s="113">
        <v>1223184846</v>
      </c>
      <c r="C391" s="114" t="s">
        <v>422</v>
      </c>
      <c r="D391" s="27" t="s">
        <v>167</v>
      </c>
      <c r="E391" s="27" t="s">
        <v>419</v>
      </c>
      <c r="F391" s="27" t="s">
        <v>415</v>
      </c>
      <c r="G391" s="115" t="s">
        <v>416</v>
      </c>
      <c r="H391" s="10" t="s">
        <v>417</v>
      </c>
      <c r="I391" s="10"/>
      <c r="J391" s="113">
        <v>1260</v>
      </c>
      <c r="K391" s="259">
        <f t="shared" ref="K391:K454" si="18">IF(I391="",VALUE(LEFT(G391,2)),VALUE(LEFT(G391,1)))</f>
        <v>10</v>
      </c>
      <c r="L391" s="110" t="str">
        <f t="shared" ref="L391:L454" si="19">H391</f>
        <v>THPT Trần Hưng Đạo</v>
      </c>
      <c r="M391" s="3">
        <f>VLOOKUP(IF(I391="",H391,I391),Thongkeduthi!$A$4:$O$43,COUNTA(Thongkeduthi!$A$4:$O$4),FALSE)</f>
        <v>14</v>
      </c>
      <c r="N391" s="47" t="str">
        <f t="shared" ref="N391:N454" si="20">M391&amp;"."&amp;K391</f>
        <v>14.10</v>
      </c>
      <c r="O391" s="47"/>
    </row>
    <row r="392" spans="1:15" ht="16.5" hidden="1" thickBot="1">
      <c r="A392" s="10">
        <f>SUBTOTAL(3,$C$6:C392)</f>
        <v>0</v>
      </c>
      <c r="B392" s="113">
        <v>106607715</v>
      </c>
      <c r="C392" s="114" t="s">
        <v>423</v>
      </c>
      <c r="D392" s="27" t="s">
        <v>103</v>
      </c>
      <c r="E392" s="27" t="s">
        <v>424</v>
      </c>
      <c r="F392" s="27" t="s">
        <v>415</v>
      </c>
      <c r="G392" s="115" t="s">
        <v>425</v>
      </c>
      <c r="H392" s="10" t="s">
        <v>417</v>
      </c>
      <c r="I392" s="10"/>
      <c r="J392" s="113">
        <v>1230</v>
      </c>
      <c r="K392" s="259">
        <f t="shared" si="18"/>
        <v>10</v>
      </c>
      <c r="L392" s="110" t="str">
        <f t="shared" si="19"/>
        <v>THPT Trần Hưng Đạo</v>
      </c>
      <c r="M392" s="3">
        <f>VLOOKUP(IF(I392="",H392,I392),Thongkeduthi!$A$4:$O$43,COUNTA(Thongkeduthi!$A$4:$O$4),FALSE)</f>
        <v>14</v>
      </c>
      <c r="N392" s="47" t="str">
        <f t="shared" si="20"/>
        <v>14.10</v>
      </c>
      <c r="O392" s="47"/>
    </row>
    <row r="393" spans="1:15" ht="16.5" hidden="1" thickBot="1">
      <c r="A393" s="10">
        <f>SUBTOTAL(3,$C$6:C393)</f>
        <v>0</v>
      </c>
      <c r="B393" s="113">
        <v>1222782367</v>
      </c>
      <c r="C393" s="114" t="s">
        <v>426</v>
      </c>
      <c r="D393" s="27" t="s">
        <v>427</v>
      </c>
      <c r="E393" s="27" t="s">
        <v>428</v>
      </c>
      <c r="F393" s="27" t="s">
        <v>415</v>
      </c>
      <c r="G393" s="115" t="s">
        <v>416</v>
      </c>
      <c r="H393" s="10" t="s">
        <v>417</v>
      </c>
      <c r="I393" s="10"/>
      <c r="J393" s="113">
        <v>1180</v>
      </c>
      <c r="K393" s="259">
        <f t="shared" si="18"/>
        <v>10</v>
      </c>
      <c r="L393" s="110" t="str">
        <f t="shared" si="19"/>
        <v>THPT Trần Hưng Đạo</v>
      </c>
      <c r="M393" s="3">
        <f>VLOOKUP(IF(I393="",H393,I393),Thongkeduthi!$A$4:$O$43,COUNTA(Thongkeduthi!$A$4:$O$4),FALSE)</f>
        <v>14</v>
      </c>
      <c r="N393" s="47" t="str">
        <f t="shared" si="20"/>
        <v>14.10</v>
      </c>
      <c r="O393" s="47"/>
    </row>
    <row r="394" spans="1:15" ht="16.5" hidden="1" thickBot="1">
      <c r="A394" s="10">
        <f>SUBTOTAL(3,$C$6:C394)</f>
        <v>0</v>
      </c>
      <c r="B394" s="113">
        <v>1223114318</v>
      </c>
      <c r="C394" s="114" t="s">
        <v>429</v>
      </c>
      <c r="D394" s="27" t="s">
        <v>414</v>
      </c>
      <c r="E394" s="27" t="s">
        <v>419</v>
      </c>
      <c r="F394" s="27" t="s">
        <v>415</v>
      </c>
      <c r="G394" s="115" t="s">
        <v>421</v>
      </c>
      <c r="H394" s="10" t="s">
        <v>417</v>
      </c>
      <c r="I394" s="10"/>
      <c r="J394" s="113">
        <v>1120</v>
      </c>
      <c r="K394" s="259">
        <f t="shared" si="18"/>
        <v>10</v>
      </c>
      <c r="L394" s="110" t="str">
        <f t="shared" si="19"/>
        <v>THPT Trần Hưng Đạo</v>
      </c>
      <c r="M394" s="3">
        <f>VLOOKUP(IF(I394="",H394,I394),Thongkeduthi!$A$4:$O$43,COUNTA(Thongkeduthi!$A$4:$O$4),FALSE)</f>
        <v>14</v>
      </c>
      <c r="N394" s="47" t="str">
        <f t="shared" si="20"/>
        <v>14.10</v>
      </c>
      <c r="O394" s="47"/>
    </row>
    <row r="395" spans="1:15" ht="16.5" hidden="1" thickBot="1">
      <c r="A395" s="10">
        <f>SUBTOTAL(3,$C$6:C395)</f>
        <v>0</v>
      </c>
      <c r="B395" s="113">
        <v>1222304020</v>
      </c>
      <c r="C395" s="114" t="s">
        <v>430</v>
      </c>
      <c r="D395" s="27" t="s">
        <v>431</v>
      </c>
      <c r="E395" s="27" t="s">
        <v>432</v>
      </c>
      <c r="F395" s="27" t="s">
        <v>415</v>
      </c>
      <c r="G395" s="115" t="s">
        <v>421</v>
      </c>
      <c r="H395" s="10" t="s">
        <v>417</v>
      </c>
      <c r="I395" s="10"/>
      <c r="J395" s="113">
        <v>1060</v>
      </c>
      <c r="K395" s="259">
        <f t="shared" si="18"/>
        <v>10</v>
      </c>
      <c r="L395" s="110" t="str">
        <f t="shared" si="19"/>
        <v>THPT Trần Hưng Đạo</v>
      </c>
      <c r="M395" s="3">
        <f>VLOOKUP(IF(I395="",H395,I395),Thongkeduthi!$A$4:$O$43,COUNTA(Thongkeduthi!$A$4:$O$4),FALSE)</f>
        <v>14</v>
      </c>
      <c r="N395" s="47" t="str">
        <f t="shared" si="20"/>
        <v>14.10</v>
      </c>
      <c r="O395" s="47"/>
    </row>
    <row r="396" spans="1:15" ht="16.5" hidden="1" thickBot="1">
      <c r="A396" s="10">
        <f>SUBTOTAL(3,$C$6:C396)</f>
        <v>0</v>
      </c>
      <c r="B396" s="113">
        <v>1226676669</v>
      </c>
      <c r="C396" s="114" t="s">
        <v>433</v>
      </c>
      <c r="D396" s="27" t="s">
        <v>432</v>
      </c>
      <c r="E396" s="27" t="s">
        <v>427</v>
      </c>
      <c r="F396" s="27" t="s">
        <v>415</v>
      </c>
      <c r="G396" s="115" t="s">
        <v>421</v>
      </c>
      <c r="H396" s="10" t="s">
        <v>417</v>
      </c>
      <c r="I396" s="10"/>
      <c r="J396" s="113">
        <v>1050</v>
      </c>
      <c r="K396" s="259">
        <f t="shared" si="18"/>
        <v>10</v>
      </c>
      <c r="L396" s="110" t="str">
        <f t="shared" si="19"/>
        <v>THPT Trần Hưng Đạo</v>
      </c>
      <c r="M396" s="3">
        <f>VLOOKUP(IF(I396="",H396,I396),Thongkeduthi!$A$4:$O$43,COUNTA(Thongkeduthi!$A$4:$O$4),FALSE)</f>
        <v>14</v>
      </c>
      <c r="N396" s="47" t="str">
        <f t="shared" si="20"/>
        <v>14.10</v>
      </c>
      <c r="O396" s="47"/>
    </row>
    <row r="397" spans="1:15" ht="16.5" hidden="1" thickBot="1">
      <c r="A397" s="10">
        <f>SUBTOTAL(3,$C$6:C397)</f>
        <v>0</v>
      </c>
      <c r="B397" s="113">
        <v>1222721874</v>
      </c>
      <c r="C397" s="114" t="s">
        <v>434</v>
      </c>
      <c r="D397" s="27" t="s">
        <v>413</v>
      </c>
      <c r="E397" s="27" t="s">
        <v>419</v>
      </c>
      <c r="F397" s="27" t="s">
        <v>415</v>
      </c>
      <c r="G397" s="115" t="s">
        <v>425</v>
      </c>
      <c r="H397" s="10" t="s">
        <v>417</v>
      </c>
      <c r="I397" s="10"/>
      <c r="J397" s="113">
        <v>1040</v>
      </c>
      <c r="K397" s="259">
        <f t="shared" si="18"/>
        <v>10</v>
      </c>
      <c r="L397" s="110" t="str">
        <f t="shared" si="19"/>
        <v>THPT Trần Hưng Đạo</v>
      </c>
      <c r="M397" s="3">
        <f>VLOOKUP(IF(I397="",H397,I397),Thongkeduthi!$A$4:$O$43,COUNTA(Thongkeduthi!$A$4:$O$4),FALSE)</f>
        <v>14</v>
      </c>
      <c r="N397" s="47" t="str">
        <f t="shared" si="20"/>
        <v>14.10</v>
      </c>
      <c r="O397" s="47"/>
    </row>
    <row r="398" spans="1:15" ht="16.5" hidden="1" thickBot="1">
      <c r="A398" s="10">
        <f>SUBTOTAL(3,$C$6:C398)</f>
        <v>0</v>
      </c>
      <c r="B398" s="113">
        <v>106029794</v>
      </c>
      <c r="C398" s="114" t="s">
        <v>435</v>
      </c>
      <c r="D398" s="27" t="s">
        <v>99</v>
      </c>
      <c r="E398" s="27" t="s">
        <v>96</v>
      </c>
      <c r="F398" s="27" t="s">
        <v>436</v>
      </c>
      <c r="G398" s="115" t="s">
        <v>421</v>
      </c>
      <c r="H398" s="10" t="s">
        <v>417</v>
      </c>
      <c r="I398" s="10"/>
      <c r="J398" s="113">
        <v>1010</v>
      </c>
      <c r="K398" s="259">
        <f t="shared" si="18"/>
        <v>10</v>
      </c>
      <c r="L398" s="110" t="str">
        <f t="shared" si="19"/>
        <v>THPT Trần Hưng Đạo</v>
      </c>
      <c r="M398" s="3">
        <f>VLOOKUP(IF(I398="",H398,I398),Thongkeduthi!$A$4:$O$43,COUNTA(Thongkeduthi!$A$4:$O$4),FALSE)</f>
        <v>14</v>
      </c>
      <c r="N398" s="47" t="str">
        <f t="shared" si="20"/>
        <v>14.10</v>
      </c>
      <c r="O398" s="47"/>
    </row>
    <row r="399" spans="1:15" ht="16.5" hidden="1" thickBot="1">
      <c r="A399" s="10">
        <f>SUBTOTAL(3,$C$6:C399)</f>
        <v>0</v>
      </c>
      <c r="B399" s="113">
        <v>1227431209</v>
      </c>
      <c r="C399" s="114" t="s">
        <v>437</v>
      </c>
      <c r="D399" s="27" t="s">
        <v>438</v>
      </c>
      <c r="E399" s="27" t="s">
        <v>438</v>
      </c>
      <c r="F399" s="27" t="s">
        <v>415</v>
      </c>
      <c r="G399" s="115" t="s">
        <v>416</v>
      </c>
      <c r="H399" s="10" t="s">
        <v>417</v>
      </c>
      <c r="I399" s="10"/>
      <c r="J399" s="113">
        <v>910</v>
      </c>
      <c r="K399" s="259">
        <f t="shared" si="18"/>
        <v>10</v>
      </c>
      <c r="L399" s="110" t="str">
        <f t="shared" si="19"/>
        <v>THPT Trần Hưng Đạo</v>
      </c>
      <c r="M399" s="3">
        <f>VLOOKUP(IF(I399="",H399,I399),Thongkeduthi!$A$4:$O$43,COUNTA(Thongkeduthi!$A$4:$O$4),FALSE)</f>
        <v>14</v>
      </c>
      <c r="N399" s="47" t="str">
        <f t="shared" si="20"/>
        <v>14.10</v>
      </c>
      <c r="O399" s="47"/>
    </row>
    <row r="400" spans="1:15" ht="16.5" hidden="1" thickBot="1">
      <c r="A400" s="10">
        <f>SUBTOTAL(3,$C$6:C400)</f>
        <v>0</v>
      </c>
      <c r="B400" s="113">
        <v>1222673994</v>
      </c>
      <c r="C400" s="114" t="s">
        <v>439</v>
      </c>
      <c r="D400" s="27" t="s">
        <v>164</v>
      </c>
      <c r="E400" s="27" t="s">
        <v>427</v>
      </c>
      <c r="F400" s="27" t="s">
        <v>415</v>
      </c>
      <c r="G400" s="115" t="s">
        <v>421</v>
      </c>
      <c r="H400" s="10" t="s">
        <v>417</v>
      </c>
      <c r="I400" s="10"/>
      <c r="J400" s="113">
        <v>850</v>
      </c>
      <c r="K400" s="259">
        <f t="shared" si="18"/>
        <v>10</v>
      </c>
      <c r="L400" s="110" t="str">
        <f t="shared" si="19"/>
        <v>THPT Trần Hưng Đạo</v>
      </c>
      <c r="M400" s="3">
        <f>VLOOKUP(IF(I400="",H400,I400),Thongkeduthi!$A$4:$O$43,COUNTA(Thongkeduthi!$A$4:$O$4),FALSE)</f>
        <v>14</v>
      </c>
      <c r="N400" s="47" t="str">
        <f t="shared" si="20"/>
        <v>14.10</v>
      </c>
      <c r="O400" s="47"/>
    </row>
    <row r="401" spans="1:15" ht="16.5" hidden="1" thickBot="1">
      <c r="A401" s="10">
        <f>SUBTOTAL(3,$C$6:C401)</f>
        <v>0</v>
      </c>
      <c r="B401" s="113">
        <v>1225263403</v>
      </c>
      <c r="C401" s="114" t="s">
        <v>50</v>
      </c>
      <c r="D401" s="27" t="s">
        <v>101</v>
      </c>
      <c r="E401" s="27" t="s">
        <v>432</v>
      </c>
      <c r="F401" s="27" t="s">
        <v>415</v>
      </c>
      <c r="G401" s="115" t="s">
        <v>440</v>
      </c>
      <c r="H401" s="10" t="s">
        <v>417</v>
      </c>
      <c r="I401" s="10"/>
      <c r="J401" s="113">
        <v>850</v>
      </c>
      <c r="K401" s="259">
        <f t="shared" si="18"/>
        <v>10</v>
      </c>
      <c r="L401" s="110" t="str">
        <f t="shared" si="19"/>
        <v>THPT Trần Hưng Đạo</v>
      </c>
      <c r="M401" s="3">
        <f>VLOOKUP(IF(I401="",H401,I401),Thongkeduthi!$A$4:$O$43,COUNTA(Thongkeduthi!$A$4:$O$4),FALSE)</f>
        <v>14</v>
      </c>
      <c r="N401" s="47" t="str">
        <f t="shared" si="20"/>
        <v>14.10</v>
      </c>
      <c r="O401" s="47"/>
    </row>
    <row r="402" spans="1:15" ht="16.5" hidden="1" thickBot="1">
      <c r="A402" s="10">
        <f>SUBTOTAL(3,$C$6:C402)</f>
        <v>0</v>
      </c>
      <c r="B402" s="113">
        <v>1223021073</v>
      </c>
      <c r="C402" s="114" t="s">
        <v>441</v>
      </c>
      <c r="D402" s="27" t="s">
        <v>419</v>
      </c>
      <c r="E402" s="27" t="s">
        <v>432</v>
      </c>
      <c r="F402" s="27" t="s">
        <v>415</v>
      </c>
      <c r="G402" s="115" t="s">
        <v>440</v>
      </c>
      <c r="H402" s="10" t="s">
        <v>417</v>
      </c>
      <c r="I402" s="10"/>
      <c r="J402" s="113">
        <v>820</v>
      </c>
      <c r="K402" s="259">
        <f t="shared" si="18"/>
        <v>10</v>
      </c>
      <c r="L402" s="110" t="str">
        <f t="shared" si="19"/>
        <v>THPT Trần Hưng Đạo</v>
      </c>
      <c r="M402" s="3">
        <f>VLOOKUP(IF(I402="",H402,I402),Thongkeduthi!$A$4:$O$43,COUNTA(Thongkeduthi!$A$4:$O$4),FALSE)</f>
        <v>14</v>
      </c>
      <c r="N402" s="47" t="str">
        <f t="shared" si="20"/>
        <v>14.10</v>
      </c>
      <c r="O402" s="47"/>
    </row>
    <row r="403" spans="1:15" ht="16.5" hidden="1" thickBot="1">
      <c r="A403" s="10">
        <f>SUBTOTAL(3,$C$6:C403)</f>
        <v>0</v>
      </c>
      <c r="B403" s="113">
        <v>1222123727</v>
      </c>
      <c r="C403" s="114" t="s">
        <v>442</v>
      </c>
      <c r="D403" s="27" t="s">
        <v>438</v>
      </c>
      <c r="E403" s="27" t="s">
        <v>432</v>
      </c>
      <c r="F403" s="27" t="s">
        <v>415</v>
      </c>
      <c r="G403" s="115" t="s">
        <v>421</v>
      </c>
      <c r="H403" s="10" t="s">
        <v>417</v>
      </c>
      <c r="I403" s="10"/>
      <c r="J403" s="113">
        <v>750</v>
      </c>
      <c r="K403" s="259">
        <f t="shared" si="18"/>
        <v>10</v>
      </c>
      <c r="L403" s="110" t="str">
        <f t="shared" si="19"/>
        <v>THPT Trần Hưng Đạo</v>
      </c>
      <c r="M403" s="3">
        <f>VLOOKUP(IF(I403="",H403,I403),Thongkeduthi!$A$4:$O$43,COUNTA(Thongkeduthi!$A$4:$O$4),FALSE)</f>
        <v>14</v>
      </c>
      <c r="N403" s="47" t="str">
        <f t="shared" si="20"/>
        <v>14.10</v>
      </c>
      <c r="O403" s="47"/>
    </row>
    <row r="404" spans="1:15" ht="16.5" hidden="1" thickBot="1">
      <c r="A404" s="10">
        <f>SUBTOTAL(3,$C$6:C404)</f>
        <v>0</v>
      </c>
      <c r="B404" s="113">
        <v>1226570701</v>
      </c>
      <c r="C404" s="114" t="s">
        <v>443</v>
      </c>
      <c r="D404" s="27" t="s">
        <v>99</v>
      </c>
      <c r="E404" s="27" t="s">
        <v>444</v>
      </c>
      <c r="F404" s="27" t="s">
        <v>415</v>
      </c>
      <c r="G404" s="115" t="s">
        <v>421</v>
      </c>
      <c r="H404" s="10" t="s">
        <v>417</v>
      </c>
      <c r="I404" s="10"/>
      <c r="J404" s="113">
        <v>740</v>
      </c>
      <c r="K404" s="259">
        <f t="shared" si="18"/>
        <v>10</v>
      </c>
      <c r="L404" s="110" t="str">
        <f t="shared" si="19"/>
        <v>THPT Trần Hưng Đạo</v>
      </c>
      <c r="M404" s="3">
        <f>VLOOKUP(IF(I404="",H404,I404),Thongkeduthi!$A$4:$O$43,COUNTA(Thongkeduthi!$A$4:$O$4),FALSE)</f>
        <v>14</v>
      </c>
      <c r="N404" s="47" t="str">
        <f t="shared" si="20"/>
        <v>14.10</v>
      </c>
      <c r="O404" s="47"/>
    </row>
    <row r="405" spans="1:15" ht="16.5" hidden="1" thickBot="1">
      <c r="A405" s="10">
        <f>SUBTOTAL(3,$C$6:C405)</f>
        <v>0</v>
      </c>
      <c r="B405" s="113">
        <v>1210140021</v>
      </c>
      <c r="C405" s="114" t="s">
        <v>445</v>
      </c>
      <c r="D405" s="27" t="s">
        <v>424</v>
      </c>
      <c r="E405" s="27" t="s">
        <v>111</v>
      </c>
      <c r="F405" s="27" t="s">
        <v>415</v>
      </c>
      <c r="G405" s="115" t="s">
        <v>421</v>
      </c>
      <c r="H405" s="10" t="s">
        <v>417</v>
      </c>
      <c r="I405" s="10"/>
      <c r="J405" s="113">
        <v>670</v>
      </c>
      <c r="K405" s="259">
        <f t="shared" si="18"/>
        <v>10</v>
      </c>
      <c r="L405" s="110" t="str">
        <f t="shared" si="19"/>
        <v>THPT Trần Hưng Đạo</v>
      </c>
      <c r="M405" s="3">
        <f>VLOOKUP(IF(I405="",H405,I405),Thongkeduthi!$A$4:$O$43,COUNTA(Thongkeduthi!$A$4:$O$4),FALSE)</f>
        <v>14</v>
      </c>
      <c r="N405" s="47" t="str">
        <f t="shared" si="20"/>
        <v>14.10</v>
      </c>
      <c r="O405" s="47"/>
    </row>
    <row r="406" spans="1:15" ht="16.5" hidden="1" thickBot="1">
      <c r="A406" s="10">
        <f>SUBTOTAL(3,$C$6:C406)</f>
        <v>0</v>
      </c>
      <c r="B406" s="113">
        <v>1226213944</v>
      </c>
      <c r="C406" s="114" t="s">
        <v>446</v>
      </c>
      <c r="D406" s="27" t="s">
        <v>428</v>
      </c>
      <c r="E406" s="27" t="s">
        <v>432</v>
      </c>
      <c r="F406" s="27" t="s">
        <v>415</v>
      </c>
      <c r="G406" s="115" t="s">
        <v>421</v>
      </c>
      <c r="H406" s="10" t="s">
        <v>417</v>
      </c>
      <c r="I406" s="10"/>
      <c r="J406" s="113">
        <v>670</v>
      </c>
      <c r="K406" s="259">
        <f t="shared" si="18"/>
        <v>10</v>
      </c>
      <c r="L406" s="110" t="str">
        <f t="shared" si="19"/>
        <v>THPT Trần Hưng Đạo</v>
      </c>
      <c r="M406" s="3">
        <f>VLOOKUP(IF(I406="",H406,I406),Thongkeduthi!$A$4:$O$43,COUNTA(Thongkeduthi!$A$4:$O$4),FALSE)</f>
        <v>14</v>
      </c>
      <c r="N406" s="47" t="str">
        <f t="shared" si="20"/>
        <v>14.10</v>
      </c>
      <c r="O406" s="47"/>
    </row>
    <row r="407" spans="1:15" ht="16.5" hidden="1" thickBot="1">
      <c r="A407" s="10">
        <f>SUBTOTAL(3,$C$6:C407)</f>
        <v>0</v>
      </c>
      <c r="B407" s="113">
        <v>1232310299</v>
      </c>
      <c r="C407" s="114" t="s">
        <v>447</v>
      </c>
      <c r="D407" s="27" t="s">
        <v>424</v>
      </c>
      <c r="E407" s="27" t="s">
        <v>424</v>
      </c>
      <c r="F407" s="27" t="s">
        <v>415</v>
      </c>
      <c r="G407" s="115" t="s">
        <v>421</v>
      </c>
      <c r="H407" s="10" t="s">
        <v>417</v>
      </c>
      <c r="I407" s="10"/>
      <c r="J407" s="113">
        <v>640</v>
      </c>
      <c r="K407" s="259">
        <f t="shared" si="18"/>
        <v>10</v>
      </c>
      <c r="L407" s="110" t="str">
        <f t="shared" si="19"/>
        <v>THPT Trần Hưng Đạo</v>
      </c>
      <c r="M407" s="3">
        <f>VLOOKUP(IF(I407="",H407,I407),Thongkeduthi!$A$4:$O$43,COUNTA(Thongkeduthi!$A$4:$O$4),FALSE)</f>
        <v>14</v>
      </c>
      <c r="N407" s="47" t="str">
        <f t="shared" si="20"/>
        <v>14.10</v>
      </c>
      <c r="O407" s="47"/>
    </row>
    <row r="408" spans="1:15" ht="16.5" hidden="1" thickBot="1">
      <c r="A408" s="10">
        <f>SUBTOTAL(3,$C$6:C408)</f>
        <v>0</v>
      </c>
      <c r="B408" s="113">
        <v>1222679070</v>
      </c>
      <c r="C408" s="114" t="s">
        <v>448</v>
      </c>
      <c r="D408" s="27" t="s">
        <v>432</v>
      </c>
      <c r="E408" s="27" t="s">
        <v>449</v>
      </c>
      <c r="F408" s="27" t="s">
        <v>415</v>
      </c>
      <c r="G408" s="115" t="s">
        <v>416</v>
      </c>
      <c r="H408" s="10" t="s">
        <v>417</v>
      </c>
      <c r="I408" s="10"/>
      <c r="J408" s="113">
        <v>640</v>
      </c>
      <c r="K408" s="259">
        <f t="shared" si="18"/>
        <v>10</v>
      </c>
      <c r="L408" s="110" t="str">
        <f t="shared" si="19"/>
        <v>THPT Trần Hưng Đạo</v>
      </c>
      <c r="M408" s="3">
        <f>VLOOKUP(IF(I408="",H408,I408),Thongkeduthi!$A$4:$O$43,COUNTA(Thongkeduthi!$A$4:$O$4),FALSE)</f>
        <v>14</v>
      </c>
      <c r="N408" s="47" t="str">
        <f t="shared" si="20"/>
        <v>14.10</v>
      </c>
      <c r="O408" s="47"/>
    </row>
    <row r="409" spans="1:15" ht="16.5" hidden="1" thickBot="1">
      <c r="A409" s="10">
        <f>SUBTOTAL(3,$C$6:C409)</f>
        <v>0</v>
      </c>
      <c r="B409" s="113">
        <v>106305949</v>
      </c>
      <c r="C409" s="114" t="s">
        <v>450</v>
      </c>
      <c r="D409" s="27" t="s">
        <v>438</v>
      </c>
      <c r="E409" s="27" t="s">
        <v>96</v>
      </c>
      <c r="F409" s="27" t="s">
        <v>415</v>
      </c>
      <c r="G409" s="115" t="s">
        <v>421</v>
      </c>
      <c r="H409" s="10" t="s">
        <v>417</v>
      </c>
      <c r="I409" s="10"/>
      <c r="J409" s="113">
        <v>630</v>
      </c>
      <c r="K409" s="259">
        <f t="shared" si="18"/>
        <v>10</v>
      </c>
      <c r="L409" s="110" t="str">
        <f t="shared" si="19"/>
        <v>THPT Trần Hưng Đạo</v>
      </c>
      <c r="M409" s="3">
        <f>VLOOKUP(IF(I409="",H409,I409),Thongkeduthi!$A$4:$O$43,COUNTA(Thongkeduthi!$A$4:$O$4),FALSE)</f>
        <v>14</v>
      </c>
      <c r="N409" s="47" t="str">
        <f t="shared" si="20"/>
        <v>14.10</v>
      </c>
      <c r="O409" s="47"/>
    </row>
    <row r="410" spans="1:15" ht="16.5" hidden="1" thickBot="1">
      <c r="A410" s="10">
        <f>SUBTOTAL(3,$C$6:C410)</f>
        <v>0</v>
      </c>
      <c r="B410" s="113">
        <v>1226287924</v>
      </c>
      <c r="C410" s="114" t="s">
        <v>451</v>
      </c>
      <c r="D410" s="27" t="s">
        <v>432</v>
      </c>
      <c r="E410" s="27" t="s">
        <v>432</v>
      </c>
      <c r="F410" s="27" t="s">
        <v>415</v>
      </c>
      <c r="G410" s="115" t="s">
        <v>421</v>
      </c>
      <c r="H410" s="10" t="s">
        <v>417</v>
      </c>
      <c r="I410" s="10"/>
      <c r="J410" s="113">
        <v>630</v>
      </c>
      <c r="K410" s="259">
        <f t="shared" si="18"/>
        <v>10</v>
      </c>
      <c r="L410" s="110" t="str">
        <f t="shared" si="19"/>
        <v>THPT Trần Hưng Đạo</v>
      </c>
      <c r="M410" s="3">
        <f>VLOOKUP(IF(I410="",H410,I410),Thongkeduthi!$A$4:$O$43,COUNTA(Thongkeduthi!$A$4:$O$4),FALSE)</f>
        <v>14</v>
      </c>
      <c r="N410" s="47" t="str">
        <f t="shared" si="20"/>
        <v>14.10</v>
      </c>
      <c r="O410" s="47"/>
    </row>
    <row r="411" spans="1:15" ht="16.5" hidden="1" thickBot="1">
      <c r="A411" s="10">
        <f>SUBTOTAL(3,$C$6:C411)</f>
        <v>0</v>
      </c>
      <c r="B411" s="113">
        <v>1229996340</v>
      </c>
      <c r="C411" s="114" t="s">
        <v>452</v>
      </c>
      <c r="D411" s="27" t="s">
        <v>453</v>
      </c>
      <c r="E411" s="27" t="s">
        <v>414</v>
      </c>
      <c r="F411" s="27" t="s">
        <v>415</v>
      </c>
      <c r="G411" s="115" t="s">
        <v>421</v>
      </c>
      <c r="H411" s="10" t="s">
        <v>417</v>
      </c>
      <c r="I411" s="10"/>
      <c r="J411" s="113">
        <v>620</v>
      </c>
      <c r="K411" s="259">
        <f t="shared" si="18"/>
        <v>10</v>
      </c>
      <c r="L411" s="110" t="str">
        <f t="shared" si="19"/>
        <v>THPT Trần Hưng Đạo</v>
      </c>
      <c r="M411" s="3">
        <f>VLOOKUP(IF(I411="",H411,I411),Thongkeduthi!$A$4:$O$43,COUNTA(Thongkeduthi!$A$4:$O$4),FALSE)</f>
        <v>14</v>
      </c>
      <c r="N411" s="47" t="str">
        <f t="shared" si="20"/>
        <v>14.10</v>
      </c>
      <c r="O411" s="47"/>
    </row>
    <row r="412" spans="1:15" ht="16.5" hidden="1" thickBot="1">
      <c r="A412" s="10">
        <f>SUBTOTAL(3,$C$6:C412)</f>
        <v>0</v>
      </c>
      <c r="B412" s="113">
        <v>1226441913</v>
      </c>
      <c r="C412" s="114" t="s">
        <v>454</v>
      </c>
      <c r="D412" s="27" t="s">
        <v>167</v>
      </c>
      <c r="E412" s="27" t="s">
        <v>432</v>
      </c>
      <c r="F412" s="27" t="s">
        <v>415</v>
      </c>
      <c r="G412" s="115" t="s">
        <v>421</v>
      </c>
      <c r="H412" s="10" t="s">
        <v>417</v>
      </c>
      <c r="I412" s="10"/>
      <c r="J412" s="113">
        <v>620</v>
      </c>
      <c r="K412" s="259">
        <f t="shared" si="18"/>
        <v>10</v>
      </c>
      <c r="L412" s="110" t="str">
        <f t="shared" si="19"/>
        <v>THPT Trần Hưng Đạo</v>
      </c>
      <c r="M412" s="3">
        <f>VLOOKUP(IF(I412="",H412,I412),Thongkeduthi!$A$4:$O$43,COUNTA(Thongkeduthi!$A$4:$O$4),FALSE)</f>
        <v>14</v>
      </c>
      <c r="N412" s="47" t="str">
        <f t="shared" si="20"/>
        <v>14.10</v>
      </c>
      <c r="O412" s="47"/>
    </row>
    <row r="413" spans="1:15" ht="16.5" hidden="1" thickBot="1">
      <c r="A413" s="10">
        <f>SUBTOTAL(3,$C$6:C413)</f>
        <v>0</v>
      </c>
      <c r="B413" s="113">
        <v>1223628159</v>
      </c>
      <c r="C413" s="114" t="s">
        <v>455</v>
      </c>
      <c r="D413" s="27" t="s">
        <v>444</v>
      </c>
      <c r="E413" s="27" t="s">
        <v>428</v>
      </c>
      <c r="F413" s="27" t="s">
        <v>415</v>
      </c>
      <c r="G413" s="115" t="s">
        <v>416</v>
      </c>
      <c r="H413" s="10" t="s">
        <v>417</v>
      </c>
      <c r="I413" s="10"/>
      <c r="J413" s="113">
        <v>620</v>
      </c>
      <c r="K413" s="259">
        <f t="shared" si="18"/>
        <v>10</v>
      </c>
      <c r="L413" s="110" t="str">
        <f t="shared" si="19"/>
        <v>THPT Trần Hưng Đạo</v>
      </c>
      <c r="M413" s="3">
        <f>VLOOKUP(IF(I413="",H413,I413),Thongkeduthi!$A$4:$O$43,COUNTA(Thongkeduthi!$A$4:$O$4),FALSE)</f>
        <v>14</v>
      </c>
      <c r="N413" s="47" t="str">
        <f t="shared" si="20"/>
        <v>14.10</v>
      </c>
      <c r="O413" s="47"/>
    </row>
    <row r="414" spans="1:15" ht="16.5" hidden="1" thickBot="1">
      <c r="A414" s="10">
        <f>SUBTOTAL(3,$C$6:C414)</f>
        <v>0</v>
      </c>
      <c r="B414" s="113">
        <v>1222952916</v>
      </c>
      <c r="C414" s="114" t="s">
        <v>456</v>
      </c>
      <c r="D414" s="27" t="s">
        <v>130</v>
      </c>
      <c r="E414" s="27" t="s">
        <v>427</v>
      </c>
      <c r="F414" s="27" t="s">
        <v>415</v>
      </c>
      <c r="G414" s="115" t="s">
        <v>416</v>
      </c>
      <c r="H414" s="10" t="s">
        <v>417</v>
      </c>
      <c r="I414" s="10"/>
      <c r="J414" s="113">
        <v>610</v>
      </c>
      <c r="K414" s="259">
        <f t="shared" si="18"/>
        <v>10</v>
      </c>
      <c r="L414" s="110" t="str">
        <f t="shared" si="19"/>
        <v>THPT Trần Hưng Đạo</v>
      </c>
      <c r="M414" s="3">
        <f>VLOOKUP(IF(I414="",H414,I414),Thongkeduthi!$A$4:$O$43,COUNTA(Thongkeduthi!$A$4:$O$4),FALSE)</f>
        <v>14</v>
      </c>
      <c r="N414" s="47" t="str">
        <f t="shared" si="20"/>
        <v>14.10</v>
      </c>
      <c r="O414" s="47"/>
    </row>
    <row r="415" spans="1:15" ht="16.5" hidden="1" thickBot="1">
      <c r="A415" s="10">
        <f>SUBTOTAL(3,$C$6:C415)</f>
        <v>0</v>
      </c>
      <c r="B415" s="113">
        <v>1201145346</v>
      </c>
      <c r="C415" s="114" t="s">
        <v>457</v>
      </c>
      <c r="D415" s="27" t="s">
        <v>431</v>
      </c>
      <c r="E415" s="27" t="s">
        <v>438</v>
      </c>
      <c r="F415" s="27" t="s">
        <v>436</v>
      </c>
      <c r="G415" s="115" t="s">
        <v>458</v>
      </c>
      <c r="H415" s="10" t="s">
        <v>417</v>
      </c>
      <c r="I415" s="10"/>
      <c r="J415" s="113">
        <v>1320</v>
      </c>
      <c r="K415" s="259">
        <f t="shared" si="18"/>
        <v>11</v>
      </c>
      <c r="L415" s="110" t="str">
        <f t="shared" si="19"/>
        <v>THPT Trần Hưng Đạo</v>
      </c>
      <c r="M415" s="3">
        <f>VLOOKUP(IF(I415="",H415,I415),Thongkeduthi!$A$4:$O$43,COUNTA(Thongkeduthi!$A$4:$O$4),FALSE)</f>
        <v>14</v>
      </c>
      <c r="N415" s="47" t="str">
        <f t="shared" si="20"/>
        <v>14.11</v>
      </c>
      <c r="O415" s="47"/>
    </row>
    <row r="416" spans="1:15" ht="16.5" hidden="1" thickBot="1">
      <c r="A416" s="10">
        <f>SUBTOTAL(3,$C$6:C416)</f>
        <v>0</v>
      </c>
      <c r="B416" s="113">
        <v>1224211441</v>
      </c>
      <c r="C416" s="114" t="s">
        <v>459</v>
      </c>
      <c r="D416" s="27" t="s">
        <v>427</v>
      </c>
      <c r="E416" s="27" t="s">
        <v>428</v>
      </c>
      <c r="F416" s="27" t="s">
        <v>436</v>
      </c>
      <c r="G416" s="115" t="s">
        <v>458</v>
      </c>
      <c r="H416" s="10" t="s">
        <v>417</v>
      </c>
      <c r="I416" s="10"/>
      <c r="J416" s="113">
        <v>1110</v>
      </c>
      <c r="K416" s="259">
        <f t="shared" si="18"/>
        <v>11</v>
      </c>
      <c r="L416" s="110" t="str">
        <f t="shared" si="19"/>
        <v>THPT Trần Hưng Đạo</v>
      </c>
      <c r="M416" s="3">
        <f>VLOOKUP(IF(I416="",H416,I416),Thongkeduthi!$A$4:$O$43,COUNTA(Thongkeduthi!$A$4:$O$4),FALSE)</f>
        <v>14</v>
      </c>
      <c r="N416" s="47" t="str">
        <f t="shared" si="20"/>
        <v>14.11</v>
      </c>
      <c r="O416" s="47"/>
    </row>
    <row r="417" spans="1:15" ht="16.5" hidden="1" thickBot="1">
      <c r="A417" s="10">
        <f>SUBTOTAL(3,$C$6:C417)</f>
        <v>0</v>
      </c>
      <c r="B417" s="113">
        <v>1222562896</v>
      </c>
      <c r="C417" s="114" t="s">
        <v>460</v>
      </c>
      <c r="D417" s="27" t="s">
        <v>438</v>
      </c>
      <c r="E417" s="27" t="s">
        <v>428</v>
      </c>
      <c r="F417" s="27" t="s">
        <v>436</v>
      </c>
      <c r="G417" s="115" t="s">
        <v>458</v>
      </c>
      <c r="H417" s="10" t="s">
        <v>417</v>
      </c>
      <c r="I417" s="10"/>
      <c r="J417" s="113">
        <v>1100</v>
      </c>
      <c r="K417" s="259">
        <f t="shared" si="18"/>
        <v>11</v>
      </c>
      <c r="L417" s="110" t="str">
        <f t="shared" si="19"/>
        <v>THPT Trần Hưng Đạo</v>
      </c>
      <c r="M417" s="3">
        <f>VLOOKUP(IF(I417="",H417,I417),Thongkeduthi!$A$4:$O$43,COUNTA(Thongkeduthi!$A$4:$O$4),FALSE)</f>
        <v>14</v>
      </c>
      <c r="N417" s="47" t="str">
        <f t="shared" si="20"/>
        <v>14.11</v>
      </c>
      <c r="O417" s="47"/>
    </row>
    <row r="418" spans="1:15" ht="16.5" hidden="1" thickBot="1">
      <c r="A418" s="10">
        <f>SUBTOTAL(3,$C$6:C418)</f>
        <v>0</v>
      </c>
      <c r="B418" s="113">
        <v>104978745</v>
      </c>
      <c r="C418" s="114" t="s">
        <v>461</v>
      </c>
      <c r="D418" s="27" t="s">
        <v>105</v>
      </c>
      <c r="E418" s="27" t="s">
        <v>414</v>
      </c>
      <c r="F418" s="27" t="s">
        <v>436</v>
      </c>
      <c r="G418" s="115" t="s">
        <v>458</v>
      </c>
      <c r="H418" s="10" t="s">
        <v>417</v>
      </c>
      <c r="I418" s="10"/>
      <c r="J418" s="113">
        <v>1000</v>
      </c>
      <c r="K418" s="259">
        <f t="shared" si="18"/>
        <v>11</v>
      </c>
      <c r="L418" s="110" t="str">
        <f t="shared" si="19"/>
        <v>THPT Trần Hưng Đạo</v>
      </c>
      <c r="M418" s="3">
        <f>VLOOKUP(IF(I418="",H418,I418),Thongkeduthi!$A$4:$O$43,COUNTA(Thongkeduthi!$A$4:$O$4),FALSE)</f>
        <v>14</v>
      </c>
      <c r="N418" s="47" t="str">
        <f t="shared" si="20"/>
        <v>14.11</v>
      </c>
      <c r="O418" s="47"/>
    </row>
    <row r="419" spans="1:15" ht="16.5" hidden="1" thickBot="1">
      <c r="A419" s="10">
        <f>SUBTOTAL(3,$C$6:C419)</f>
        <v>0</v>
      </c>
      <c r="B419" s="113">
        <v>1224067088</v>
      </c>
      <c r="C419" s="114" t="s">
        <v>462</v>
      </c>
      <c r="D419" s="27" t="s">
        <v>414</v>
      </c>
      <c r="E419" s="27" t="s">
        <v>428</v>
      </c>
      <c r="F419" s="27" t="s">
        <v>436</v>
      </c>
      <c r="G419" s="115" t="s">
        <v>458</v>
      </c>
      <c r="H419" s="10" t="s">
        <v>417</v>
      </c>
      <c r="I419" s="10"/>
      <c r="J419" s="113">
        <v>1000</v>
      </c>
      <c r="K419" s="259">
        <f t="shared" si="18"/>
        <v>11</v>
      </c>
      <c r="L419" s="110" t="str">
        <f t="shared" si="19"/>
        <v>THPT Trần Hưng Đạo</v>
      </c>
      <c r="M419" s="3">
        <f>VLOOKUP(IF(I419="",H419,I419),Thongkeduthi!$A$4:$O$43,COUNTA(Thongkeduthi!$A$4:$O$4),FALSE)</f>
        <v>14</v>
      </c>
      <c r="N419" s="47" t="str">
        <f t="shared" si="20"/>
        <v>14.11</v>
      </c>
      <c r="O419" s="47"/>
    </row>
    <row r="420" spans="1:15" ht="16.5" hidden="1" thickBot="1">
      <c r="A420" s="10">
        <f>SUBTOTAL(3,$C$6:C420)</f>
        <v>0</v>
      </c>
      <c r="B420" s="113">
        <v>1225398455</v>
      </c>
      <c r="C420" s="114" t="s">
        <v>463</v>
      </c>
      <c r="D420" s="27" t="s">
        <v>431</v>
      </c>
      <c r="E420" s="27" t="s">
        <v>449</v>
      </c>
      <c r="F420" s="27" t="s">
        <v>436</v>
      </c>
      <c r="G420" s="115" t="s">
        <v>464</v>
      </c>
      <c r="H420" s="10" t="s">
        <v>417</v>
      </c>
      <c r="I420" s="10"/>
      <c r="J420" s="113">
        <v>1000</v>
      </c>
      <c r="K420" s="259">
        <f t="shared" si="18"/>
        <v>11</v>
      </c>
      <c r="L420" s="110" t="str">
        <f t="shared" si="19"/>
        <v>THPT Trần Hưng Đạo</v>
      </c>
      <c r="M420" s="3">
        <f>VLOOKUP(IF(I420="",H420,I420),Thongkeduthi!$A$4:$O$43,COUNTA(Thongkeduthi!$A$4:$O$4),FALSE)</f>
        <v>14</v>
      </c>
      <c r="N420" s="47" t="str">
        <f t="shared" si="20"/>
        <v>14.11</v>
      </c>
      <c r="O420" s="47"/>
    </row>
    <row r="421" spans="1:15" ht="16.5" hidden="1" thickBot="1">
      <c r="A421" s="10">
        <f>SUBTOTAL(3,$C$6:C421)</f>
        <v>0</v>
      </c>
      <c r="B421" s="113">
        <v>1223425521</v>
      </c>
      <c r="C421" s="114" t="s">
        <v>465</v>
      </c>
      <c r="D421" s="27" t="s">
        <v>105</v>
      </c>
      <c r="E421" s="27" t="s">
        <v>428</v>
      </c>
      <c r="F421" s="27" t="s">
        <v>436</v>
      </c>
      <c r="G421" s="115" t="s">
        <v>466</v>
      </c>
      <c r="H421" s="10" t="s">
        <v>417</v>
      </c>
      <c r="I421" s="10"/>
      <c r="J421" s="113">
        <v>960</v>
      </c>
      <c r="K421" s="259">
        <f t="shared" si="18"/>
        <v>11</v>
      </c>
      <c r="L421" s="110" t="str">
        <f t="shared" si="19"/>
        <v>THPT Trần Hưng Đạo</v>
      </c>
      <c r="M421" s="3">
        <f>VLOOKUP(IF(I421="",H421,I421),Thongkeduthi!$A$4:$O$43,COUNTA(Thongkeduthi!$A$4:$O$4),FALSE)</f>
        <v>14</v>
      </c>
      <c r="N421" s="47" t="str">
        <f t="shared" si="20"/>
        <v>14.11</v>
      </c>
      <c r="O421" s="47"/>
    </row>
    <row r="422" spans="1:15" ht="16.5" hidden="1" thickBot="1">
      <c r="A422" s="10">
        <f>SUBTOTAL(3,$C$6:C422)</f>
        <v>0</v>
      </c>
      <c r="B422" s="113">
        <v>1224974650</v>
      </c>
      <c r="C422" s="114" t="s">
        <v>467</v>
      </c>
      <c r="D422" s="27" t="s">
        <v>468</v>
      </c>
      <c r="E422" s="27" t="s">
        <v>414</v>
      </c>
      <c r="F422" s="27" t="s">
        <v>436</v>
      </c>
      <c r="G422" s="115" t="s">
        <v>458</v>
      </c>
      <c r="H422" s="10" t="s">
        <v>417</v>
      </c>
      <c r="I422" s="10"/>
      <c r="J422" s="113">
        <v>940</v>
      </c>
      <c r="K422" s="259">
        <f t="shared" si="18"/>
        <v>11</v>
      </c>
      <c r="L422" s="110" t="str">
        <f t="shared" si="19"/>
        <v>THPT Trần Hưng Đạo</v>
      </c>
      <c r="M422" s="3">
        <f>VLOOKUP(IF(I422="",H422,I422),Thongkeduthi!$A$4:$O$43,COUNTA(Thongkeduthi!$A$4:$O$4),FALSE)</f>
        <v>14</v>
      </c>
      <c r="N422" s="47" t="str">
        <f t="shared" si="20"/>
        <v>14.11</v>
      </c>
      <c r="O422" s="47"/>
    </row>
    <row r="423" spans="1:15" ht="16.5" hidden="1" thickBot="1">
      <c r="A423" s="10">
        <f>SUBTOTAL(3,$C$6:C423)</f>
        <v>0</v>
      </c>
      <c r="B423" s="113">
        <v>1211594423</v>
      </c>
      <c r="C423" s="114" t="s">
        <v>469</v>
      </c>
      <c r="D423" s="27" t="s">
        <v>413</v>
      </c>
      <c r="E423" s="27" t="s">
        <v>111</v>
      </c>
      <c r="F423" s="27" t="s">
        <v>436</v>
      </c>
      <c r="G423" s="115" t="s">
        <v>458</v>
      </c>
      <c r="H423" s="10" t="s">
        <v>417</v>
      </c>
      <c r="I423" s="10"/>
      <c r="J423" s="113">
        <v>930</v>
      </c>
      <c r="K423" s="259">
        <f t="shared" si="18"/>
        <v>11</v>
      </c>
      <c r="L423" s="110" t="str">
        <f t="shared" si="19"/>
        <v>THPT Trần Hưng Đạo</v>
      </c>
      <c r="M423" s="3">
        <f>VLOOKUP(IF(I423="",H423,I423),Thongkeduthi!$A$4:$O$43,COUNTA(Thongkeduthi!$A$4:$O$4),FALSE)</f>
        <v>14</v>
      </c>
      <c r="N423" s="47" t="str">
        <f t="shared" si="20"/>
        <v>14.11</v>
      </c>
      <c r="O423" s="47"/>
    </row>
    <row r="424" spans="1:15" ht="16.5" hidden="1" thickBot="1">
      <c r="A424" s="10">
        <f>SUBTOTAL(3,$C$6:C424)</f>
        <v>0</v>
      </c>
      <c r="B424" s="113">
        <v>1225237268</v>
      </c>
      <c r="C424" s="114" t="s">
        <v>470</v>
      </c>
      <c r="D424" s="27" t="s">
        <v>431</v>
      </c>
      <c r="E424" s="27" t="s">
        <v>419</v>
      </c>
      <c r="F424" s="27" t="s">
        <v>436</v>
      </c>
      <c r="G424" s="115" t="s">
        <v>466</v>
      </c>
      <c r="H424" s="10" t="s">
        <v>417</v>
      </c>
      <c r="I424" s="10"/>
      <c r="J424" s="113">
        <v>860</v>
      </c>
      <c r="K424" s="259">
        <f t="shared" si="18"/>
        <v>11</v>
      </c>
      <c r="L424" s="110" t="str">
        <f t="shared" si="19"/>
        <v>THPT Trần Hưng Đạo</v>
      </c>
      <c r="M424" s="3">
        <f>VLOOKUP(IF(I424="",H424,I424),Thongkeduthi!$A$4:$O$43,COUNTA(Thongkeduthi!$A$4:$O$4),FALSE)</f>
        <v>14</v>
      </c>
      <c r="N424" s="47" t="str">
        <f t="shared" si="20"/>
        <v>14.11</v>
      </c>
      <c r="O424" s="47"/>
    </row>
    <row r="425" spans="1:15" ht="16.5" hidden="1" thickBot="1">
      <c r="A425" s="10">
        <f>SUBTOTAL(3,$C$6:C425)</f>
        <v>0</v>
      </c>
      <c r="B425" s="113">
        <v>1223339193</v>
      </c>
      <c r="C425" s="114" t="s">
        <v>471</v>
      </c>
      <c r="D425" s="27" t="s">
        <v>428</v>
      </c>
      <c r="E425" s="27" t="s">
        <v>419</v>
      </c>
      <c r="F425" s="27" t="s">
        <v>436</v>
      </c>
      <c r="G425" s="115" t="s">
        <v>458</v>
      </c>
      <c r="H425" s="10" t="s">
        <v>417</v>
      </c>
      <c r="I425" s="10"/>
      <c r="J425" s="113">
        <v>830</v>
      </c>
      <c r="K425" s="259">
        <f t="shared" si="18"/>
        <v>11</v>
      </c>
      <c r="L425" s="110" t="str">
        <f t="shared" si="19"/>
        <v>THPT Trần Hưng Đạo</v>
      </c>
      <c r="M425" s="3">
        <f>VLOOKUP(IF(I425="",H425,I425),Thongkeduthi!$A$4:$O$43,COUNTA(Thongkeduthi!$A$4:$O$4),FALSE)</f>
        <v>14</v>
      </c>
      <c r="N425" s="47" t="str">
        <f t="shared" si="20"/>
        <v>14.11</v>
      </c>
      <c r="O425" s="47"/>
    </row>
    <row r="426" spans="1:15" ht="16.5" hidden="1" thickBot="1">
      <c r="A426" s="10">
        <f>SUBTOTAL(3,$C$6:C426)</f>
        <v>0</v>
      </c>
      <c r="B426" s="113">
        <v>1227646494</v>
      </c>
      <c r="C426" s="114" t="s">
        <v>472</v>
      </c>
      <c r="D426" s="27" t="s">
        <v>105</v>
      </c>
      <c r="E426" s="27" t="s">
        <v>419</v>
      </c>
      <c r="F426" s="27" t="s">
        <v>436</v>
      </c>
      <c r="G426" s="115" t="s">
        <v>464</v>
      </c>
      <c r="H426" s="10" t="s">
        <v>417</v>
      </c>
      <c r="I426" s="10"/>
      <c r="J426" s="113">
        <v>830</v>
      </c>
      <c r="K426" s="259">
        <f t="shared" si="18"/>
        <v>11</v>
      </c>
      <c r="L426" s="110" t="str">
        <f t="shared" si="19"/>
        <v>THPT Trần Hưng Đạo</v>
      </c>
      <c r="M426" s="3">
        <f>VLOOKUP(IF(I426="",H426,I426),Thongkeduthi!$A$4:$O$43,COUNTA(Thongkeduthi!$A$4:$O$4),FALSE)</f>
        <v>14</v>
      </c>
      <c r="N426" s="47" t="str">
        <f t="shared" si="20"/>
        <v>14.11</v>
      </c>
      <c r="O426" s="47"/>
    </row>
    <row r="427" spans="1:15" ht="16.5" hidden="1" thickBot="1">
      <c r="A427" s="10">
        <f>SUBTOTAL(3,$C$6:C427)</f>
        <v>0</v>
      </c>
      <c r="B427" s="113">
        <v>1226133318</v>
      </c>
      <c r="C427" s="114" t="s">
        <v>473</v>
      </c>
      <c r="D427" s="27" t="s">
        <v>432</v>
      </c>
      <c r="E427" s="27" t="s">
        <v>449</v>
      </c>
      <c r="F427" s="27" t="s">
        <v>436</v>
      </c>
      <c r="G427" s="115" t="s">
        <v>464</v>
      </c>
      <c r="H427" s="10" t="s">
        <v>417</v>
      </c>
      <c r="I427" s="10"/>
      <c r="J427" s="113">
        <v>830</v>
      </c>
      <c r="K427" s="259">
        <f t="shared" si="18"/>
        <v>11</v>
      </c>
      <c r="L427" s="110" t="str">
        <f t="shared" si="19"/>
        <v>THPT Trần Hưng Đạo</v>
      </c>
      <c r="M427" s="3">
        <f>VLOOKUP(IF(I427="",H427,I427),Thongkeduthi!$A$4:$O$43,COUNTA(Thongkeduthi!$A$4:$O$4),FALSE)</f>
        <v>14</v>
      </c>
      <c r="N427" s="47" t="str">
        <f t="shared" si="20"/>
        <v>14.11</v>
      </c>
      <c r="O427" s="47"/>
    </row>
    <row r="428" spans="1:15" ht="16.5" hidden="1" thickBot="1">
      <c r="A428" s="10">
        <f>SUBTOTAL(3,$C$6:C428)</f>
        <v>0</v>
      </c>
      <c r="B428" s="113">
        <v>1224057790</v>
      </c>
      <c r="C428" s="114" t="s">
        <v>474</v>
      </c>
      <c r="D428" s="27" t="s">
        <v>173</v>
      </c>
      <c r="E428" s="27" t="s">
        <v>428</v>
      </c>
      <c r="F428" s="27" t="s">
        <v>436</v>
      </c>
      <c r="G428" s="115" t="s">
        <v>458</v>
      </c>
      <c r="H428" s="10" t="s">
        <v>417</v>
      </c>
      <c r="I428" s="10"/>
      <c r="J428" s="113">
        <v>820</v>
      </c>
      <c r="K428" s="259">
        <f t="shared" si="18"/>
        <v>11</v>
      </c>
      <c r="L428" s="110" t="str">
        <f t="shared" si="19"/>
        <v>THPT Trần Hưng Đạo</v>
      </c>
      <c r="M428" s="3">
        <f>VLOOKUP(IF(I428="",H428,I428),Thongkeduthi!$A$4:$O$43,COUNTA(Thongkeduthi!$A$4:$O$4),FALSE)</f>
        <v>14</v>
      </c>
      <c r="N428" s="47" t="str">
        <f t="shared" si="20"/>
        <v>14.11</v>
      </c>
      <c r="O428" s="47"/>
    </row>
    <row r="429" spans="1:15" ht="16.5" hidden="1" thickBot="1">
      <c r="A429" s="10">
        <f>SUBTOTAL(3,$C$6:C429)</f>
        <v>0</v>
      </c>
      <c r="B429" s="113">
        <v>1223681609</v>
      </c>
      <c r="C429" s="114" t="s">
        <v>475</v>
      </c>
      <c r="D429" s="27" t="s">
        <v>118</v>
      </c>
      <c r="E429" s="27" t="s">
        <v>96</v>
      </c>
      <c r="F429" s="27" t="s">
        <v>436</v>
      </c>
      <c r="G429" s="115" t="s">
        <v>458</v>
      </c>
      <c r="H429" s="10" t="s">
        <v>417</v>
      </c>
      <c r="I429" s="10"/>
      <c r="J429" s="113">
        <v>800</v>
      </c>
      <c r="K429" s="259">
        <f t="shared" si="18"/>
        <v>11</v>
      </c>
      <c r="L429" s="110" t="str">
        <f t="shared" si="19"/>
        <v>THPT Trần Hưng Đạo</v>
      </c>
      <c r="M429" s="3">
        <f>VLOOKUP(IF(I429="",H429,I429),Thongkeduthi!$A$4:$O$43,COUNTA(Thongkeduthi!$A$4:$O$4),FALSE)</f>
        <v>14</v>
      </c>
      <c r="N429" s="47" t="str">
        <f t="shared" si="20"/>
        <v>14.11</v>
      </c>
      <c r="O429" s="47"/>
    </row>
    <row r="430" spans="1:15" ht="16.5" hidden="1" thickBot="1">
      <c r="A430" s="10">
        <f>SUBTOTAL(3,$C$6:C430)</f>
        <v>0</v>
      </c>
      <c r="B430" s="113">
        <v>1232645663</v>
      </c>
      <c r="C430" s="114" t="s">
        <v>476</v>
      </c>
      <c r="D430" s="27" t="s">
        <v>424</v>
      </c>
      <c r="E430" s="27" t="s">
        <v>438</v>
      </c>
      <c r="F430" s="27" t="s">
        <v>436</v>
      </c>
      <c r="G430" s="115" t="s">
        <v>458</v>
      </c>
      <c r="H430" s="10" t="s">
        <v>417</v>
      </c>
      <c r="I430" s="10"/>
      <c r="J430" s="113">
        <v>760</v>
      </c>
      <c r="K430" s="259">
        <f t="shared" si="18"/>
        <v>11</v>
      </c>
      <c r="L430" s="110" t="str">
        <f t="shared" si="19"/>
        <v>THPT Trần Hưng Đạo</v>
      </c>
      <c r="M430" s="3">
        <f>VLOOKUP(IF(I430="",H430,I430),Thongkeduthi!$A$4:$O$43,COUNTA(Thongkeduthi!$A$4:$O$4),FALSE)</f>
        <v>14</v>
      </c>
      <c r="N430" s="47" t="str">
        <f t="shared" si="20"/>
        <v>14.11</v>
      </c>
      <c r="O430" s="47"/>
    </row>
    <row r="431" spans="1:15" ht="16.5" hidden="1" thickBot="1">
      <c r="A431" s="10">
        <f>SUBTOTAL(3,$C$6:C431)</f>
        <v>0</v>
      </c>
      <c r="B431" s="113">
        <v>1224436214</v>
      </c>
      <c r="C431" s="114" t="s">
        <v>477</v>
      </c>
      <c r="D431" s="27" t="s">
        <v>96</v>
      </c>
      <c r="E431" s="27" t="s">
        <v>419</v>
      </c>
      <c r="F431" s="27" t="s">
        <v>436</v>
      </c>
      <c r="G431" s="115" t="s">
        <v>466</v>
      </c>
      <c r="H431" s="10" t="s">
        <v>417</v>
      </c>
      <c r="I431" s="10"/>
      <c r="J431" s="113">
        <v>760</v>
      </c>
      <c r="K431" s="259">
        <f t="shared" si="18"/>
        <v>11</v>
      </c>
      <c r="L431" s="110" t="str">
        <f t="shared" si="19"/>
        <v>THPT Trần Hưng Đạo</v>
      </c>
      <c r="M431" s="3">
        <f>VLOOKUP(IF(I431="",H431,I431),Thongkeduthi!$A$4:$O$43,COUNTA(Thongkeduthi!$A$4:$O$4),FALSE)</f>
        <v>14</v>
      </c>
      <c r="N431" s="47" t="str">
        <f t="shared" si="20"/>
        <v>14.11</v>
      </c>
      <c r="O431" s="47"/>
    </row>
    <row r="432" spans="1:15" ht="16.5" hidden="1" thickBot="1">
      <c r="A432" s="10">
        <f>SUBTOTAL(3,$C$6:C432)</f>
        <v>0</v>
      </c>
      <c r="B432" s="113">
        <v>1225393862</v>
      </c>
      <c r="C432" s="114" t="s">
        <v>478</v>
      </c>
      <c r="D432" s="27" t="s">
        <v>108</v>
      </c>
      <c r="E432" s="27" t="s">
        <v>428</v>
      </c>
      <c r="F432" s="27" t="s">
        <v>436</v>
      </c>
      <c r="G432" s="115" t="s">
        <v>458</v>
      </c>
      <c r="H432" s="10" t="s">
        <v>417</v>
      </c>
      <c r="I432" s="10"/>
      <c r="J432" s="113">
        <v>750</v>
      </c>
      <c r="K432" s="259">
        <f t="shared" si="18"/>
        <v>11</v>
      </c>
      <c r="L432" s="110" t="str">
        <f t="shared" si="19"/>
        <v>THPT Trần Hưng Đạo</v>
      </c>
      <c r="M432" s="3">
        <f>VLOOKUP(IF(I432="",H432,I432),Thongkeduthi!$A$4:$O$43,COUNTA(Thongkeduthi!$A$4:$O$4),FALSE)</f>
        <v>14</v>
      </c>
      <c r="N432" s="47" t="str">
        <f t="shared" si="20"/>
        <v>14.11</v>
      </c>
      <c r="O432" s="47"/>
    </row>
    <row r="433" spans="1:15" ht="16.5" hidden="1" thickBot="1">
      <c r="A433" s="10">
        <f>SUBTOTAL(3,$C$6:C433)</f>
        <v>0</v>
      </c>
      <c r="B433" s="113">
        <v>105935755</v>
      </c>
      <c r="C433" s="114" t="s">
        <v>479</v>
      </c>
      <c r="D433" s="27" t="s">
        <v>480</v>
      </c>
      <c r="E433" s="27" t="s">
        <v>96</v>
      </c>
      <c r="F433" s="27" t="s">
        <v>436</v>
      </c>
      <c r="G433" s="115" t="s">
        <v>464</v>
      </c>
      <c r="H433" s="10" t="s">
        <v>417</v>
      </c>
      <c r="I433" s="10"/>
      <c r="J433" s="113">
        <v>740</v>
      </c>
      <c r="K433" s="259">
        <f t="shared" si="18"/>
        <v>11</v>
      </c>
      <c r="L433" s="110" t="str">
        <f t="shared" si="19"/>
        <v>THPT Trần Hưng Đạo</v>
      </c>
      <c r="M433" s="3">
        <f>VLOOKUP(IF(I433="",H433,I433),Thongkeduthi!$A$4:$O$43,COUNTA(Thongkeduthi!$A$4:$O$4),FALSE)</f>
        <v>14</v>
      </c>
      <c r="N433" s="47" t="str">
        <f t="shared" si="20"/>
        <v>14.11</v>
      </c>
      <c r="O433" s="47"/>
    </row>
    <row r="434" spans="1:15" ht="16.5" hidden="1" thickBot="1">
      <c r="A434" s="10">
        <f>SUBTOTAL(3,$C$6:C434)</f>
        <v>0</v>
      </c>
      <c r="B434" s="113">
        <v>1224054083</v>
      </c>
      <c r="C434" s="114" t="s">
        <v>481</v>
      </c>
      <c r="D434" s="27" t="s">
        <v>101</v>
      </c>
      <c r="E434" s="27" t="s">
        <v>419</v>
      </c>
      <c r="F434" s="27" t="s">
        <v>436</v>
      </c>
      <c r="G434" s="115" t="s">
        <v>458</v>
      </c>
      <c r="H434" s="10" t="s">
        <v>417</v>
      </c>
      <c r="I434" s="10"/>
      <c r="J434" s="113">
        <v>690</v>
      </c>
      <c r="K434" s="259">
        <f t="shared" si="18"/>
        <v>11</v>
      </c>
      <c r="L434" s="110" t="str">
        <f t="shared" si="19"/>
        <v>THPT Trần Hưng Đạo</v>
      </c>
      <c r="M434" s="3">
        <f>VLOOKUP(IF(I434="",H434,I434),Thongkeduthi!$A$4:$O$43,COUNTA(Thongkeduthi!$A$4:$O$4),FALSE)</f>
        <v>14</v>
      </c>
      <c r="N434" s="47" t="str">
        <f t="shared" si="20"/>
        <v>14.11</v>
      </c>
      <c r="O434" s="47"/>
    </row>
    <row r="435" spans="1:15" ht="16.5" hidden="1" thickBot="1">
      <c r="A435" s="10">
        <f>SUBTOTAL(3,$C$6:C435)</f>
        <v>0</v>
      </c>
      <c r="B435" s="113">
        <v>1223093142</v>
      </c>
      <c r="C435" s="114" t="s">
        <v>482</v>
      </c>
      <c r="D435" s="27" t="s">
        <v>483</v>
      </c>
      <c r="E435" s="27" t="s">
        <v>444</v>
      </c>
      <c r="F435" s="27" t="s">
        <v>436</v>
      </c>
      <c r="G435" s="115" t="s">
        <v>466</v>
      </c>
      <c r="H435" s="10" t="s">
        <v>417</v>
      </c>
      <c r="I435" s="10"/>
      <c r="J435" s="113">
        <v>690</v>
      </c>
      <c r="K435" s="259">
        <f t="shared" si="18"/>
        <v>11</v>
      </c>
      <c r="L435" s="110" t="str">
        <f t="shared" si="19"/>
        <v>THPT Trần Hưng Đạo</v>
      </c>
      <c r="M435" s="3">
        <f>VLOOKUP(IF(I435="",H435,I435),Thongkeduthi!$A$4:$O$43,COUNTA(Thongkeduthi!$A$4:$O$4),FALSE)</f>
        <v>14</v>
      </c>
      <c r="N435" s="47" t="str">
        <f t="shared" si="20"/>
        <v>14.11</v>
      </c>
      <c r="O435" s="47"/>
    </row>
    <row r="436" spans="1:15" ht="16.5" hidden="1" thickBot="1">
      <c r="A436" s="10">
        <f>SUBTOTAL(3,$C$6:C436)</f>
        <v>0</v>
      </c>
      <c r="B436" s="113">
        <v>1232646453</v>
      </c>
      <c r="C436" s="114" t="s">
        <v>484</v>
      </c>
      <c r="D436" s="27" t="s">
        <v>419</v>
      </c>
      <c r="E436" s="27" t="s">
        <v>419</v>
      </c>
      <c r="F436" s="27" t="s">
        <v>436</v>
      </c>
      <c r="G436" s="115" t="s">
        <v>458</v>
      </c>
      <c r="H436" s="10" t="s">
        <v>417</v>
      </c>
      <c r="I436" s="10"/>
      <c r="J436" s="113">
        <v>680</v>
      </c>
      <c r="K436" s="259">
        <f t="shared" si="18"/>
        <v>11</v>
      </c>
      <c r="L436" s="110" t="str">
        <f t="shared" si="19"/>
        <v>THPT Trần Hưng Đạo</v>
      </c>
      <c r="M436" s="3">
        <f>VLOOKUP(IF(I436="",H436,I436),Thongkeduthi!$A$4:$O$43,COUNTA(Thongkeduthi!$A$4:$O$4),FALSE)</f>
        <v>14</v>
      </c>
      <c r="N436" s="47" t="str">
        <f t="shared" si="20"/>
        <v>14.11</v>
      </c>
      <c r="O436" s="47"/>
    </row>
    <row r="437" spans="1:15" ht="16.5" hidden="1" thickBot="1">
      <c r="A437" s="10">
        <f>SUBTOTAL(3,$C$6:C437)</f>
        <v>0</v>
      </c>
      <c r="B437" s="113">
        <v>1222983858</v>
      </c>
      <c r="C437" s="114" t="s">
        <v>485</v>
      </c>
      <c r="D437" s="27" t="s">
        <v>99</v>
      </c>
      <c r="E437" s="27" t="s">
        <v>424</v>
      </c>
      <c r="F437" s="27" t="s">
        <v>436</v>
      </c>
      <c r="G437" s="115" t="s">
        <v>466</v>
      </c>
      <c r="H437" s="10" t="s">
        <v>417</v>
      </c>
      <c r="I437" s="10"/>
      <c r="J437" s="113">
        <v>680</v>
      </c>
      <c r="K437" s="259">
        <f t="shared" si="18"/>
        <v>11</v>
      </c>
      <c r="L437" s="110" t="str">
        <f t="shared" si="19"/>
        <v>THPT Trần Hưng Đạo</v>
      </c>
      <c r="M437" s="3">
        <f>VLOOKUP(IF(I437="",H437,I437),Thongkeduthi!$A$4:$O$43,COUNTA(Thongkeduthi!$A$4:$O$4),FALSE)</f>
        <v>14</v>
      </c>
      <c r="N437" s="47" t="str">
        <f t="shared" si="20"/>
        <v>14.11</v>
      </c>
      <c r="O437" s="47"/>
    </row>
    <row r="438" spans="1:15" ht="16.5" hidden="1" thickBot="1">
      <c r="A438" s="10">
        <f>SUBTOTAL(3,$C$6:C438)</f>
        <v>0</v>
      </c>
      <c r="B438" s="113">
        <v>1226468065</v>
      </c>
      <c r="C438" s="114" t="s">
        <v>486</v>
      </c>
      <c r="D438" s="27" t="s">
        <v>96</v>
      </c>
      <c r="E438" s="27" t="s">
        <v>96</v>
      </c>
      <c r="F438" s="27" t="s">
        <v>436</v>
      </c>
      <c r="G438" s="115" t="s">
        <v>458</v>
      </c>
      <c r="H438" s="10" t="s">
        <v>417</v>
      </c>
      <c r="I438" s="10"/>
      <c r="J438" s="113">
        <v>670</v>
      </c>
      <c r="K438" s="259">
        <f t="shared" si="18"/>
        <v>11</v>
      </c>
      <c r="L438" s="110" t="str">
        <f t="shared" si="19"/>
        <v>THPT Trần Hưng Đạo</v>
      </c>
      <c r="M438" s="3">
        <f>VLOOKUP(IF(I438="",H438,I438),Thongkeduthi!$A$4:$O$43,COUNTA(Thongkeduthi!$A$4:$O$4),FALSE)</f>
        <v>14</v>
      </c>
      <c r="N438" s="47" t="str">
        <f t="shared" si="20"/>
        <v>14.11</v>
      </c>
      <c r="O438" s="47"/>
    </row>
    <row r="439" spans="1:15" ht="16.5" hidden="1" thickBot="1">
      <c r="A439" s="10">
        <f>SUBTOTAL(3,$C$6:C439)</f>
        <v>0</v>
      </c>
      <c r="B439" s="113">
        <v>1224868011</v>
      </c>
      <c r="C439" s="114" t="s">
        <v>487</v>
      </c>
      <c r="D439" s="27" t="s">
        <v>111</v>
      </c>
      <c r="E439" s="27" t="s">
        <v>413</v>
      </c>
      <c r="F439" s="27" t="s">
        <v>436</v>
      </c>
      <c r="G439" s="115" t="s">
        <v>466</v>
      </c>
      <c r="H439" s="10" t="s">
        <v>417</v>
      </c>
      <c r="I439" s="10"/>
      <c r="J439" s="113">
        <v>670</v>
      </c>
      <c r="K439" s="259">
        <f t="shared" si="18"/>
        <v>11</v>
      </c>
      <c r="L439" s="110" t="str">
        <f t="shared" si="19"/>
        <v>THPT Trần Hưng Đạo</v>
      </c>
      <c r="M439" s="3">
        <f>VLOOKUP(IF(I439="",H439,I439),Thongkeduthi!$A$4:$O$43,COUNTA(Thongkeduthi!$A$4:$O$4),FALSE)</f>
        <v>14</v>
      </c>
      <c r="N439" s="47" t="str">
        <f t="shared" si="20"/>
        <v>14.11</v>
      </c>
      <c r="O439" s="47"/>
    </row>
    <row r="440" spans="1:15" ht="16.5" hidden="1" thickBot="1">
      <c r="A440" s="10">
        <f>SUBTOTAL(3,$C$6:C440)</f>
        <v>0</v>
      </c>
      <c r="B440" s="113">
        <v>1224300317</v>
      </c>
      <c r="C440" s="114" t="s">
        <v>488</v>
      </c>
      <c r="D440" s="27" t="s">
        <v>118</v>
      </c>
      <c r="E440" s="27" t="s">
        <v>96</v>
      </c>
      <c r="F440" s="27" t="s">
        <v>436</v>
      </c>
      <c r="G440" s="115" t="s">
        <v>464</v>
      </c>
      <c r="H440" s="10" t="s">
        <v>417</v>
      </c>
      <c r="I440" s="10"/>
      <c r="J440" s="113">
        <v>660</v>
      </c>
      <c r="K440" s="259">
        <f t="shared" si="18"/>
        <v>11</v>
      </c>
      <c r="L440" s="110" t="str">
        <f t="shared" si="19"/>
        <v>THPT Trần Hưng Đạo</v>
      </c>
      <c r="M440" s="3">
        <f>VLOOKUP(IF(I440="",H440,I440),Thongkeduthi!$A$4:$O$43,COUNTA(Thongkeduthi!$A$4:$O$4),FALSE)</f>
        <v>14</v>
      </c>
      <c r="N440" s="47" t="str">
        <f t="shared" si="20"/>
        <v>14.11</v>
      </c>
      <c r="O440" s="47"/>
    </row>
    <row r="441" spans="1:15" ht="16.5" hidden="1" thickBot="1">
      <c r="A441" s="10">
        <f>SUBTOTAL(3,$C$6:C441)</f>
        <v>0</v>
      </c>
      <c r="B441" s="113">
        <v>1224153233</v>
      </c>
      <c r="C441" s="114" t="s">
        <v>489</v>
      </c>
      <c r="D441" s="27" t="s">
        <v>432</v>
      </c>
      <c r="E441" s="27" t="s">
        <v>111</v>
      </c>
      <c r="F441" s="27" t="s">
        <v>436</v>
      </c>
      <c r="G441" s="115" t="s">
        <v>466</v>
      </c>
      <c r="H441" s="10" t="s">
        <v>417</v>
      </c>
      <c r="I441" s="10"/>
      <c r="J441" s="113">
        <v>660</v>
      </c>
      <c r="K441" s="259">
        <f t="shared" si="18"/>
        <v>11</v>
      </c>
      <c r="L441" s="110" t="str">
        <f t="shared" si="19"/>
        <v>THPT Trần Hưng Đạo</v>
      </c>
      <c r="M441" s="3">
        <f>VLOOKUP(IF(I441="",H441,I441),Thongkeduthi!$A$4:$O$43,COUNTA(Thongkeduthi!$A$4:$O$4),FALSE)</f>
        <v>14</v>
      </c>
      <c r="N441" s="47" t="str">
        <f t="shared" si="20"/>
        <v>14.11</v>
      </c>
      <c r="O441" s="47"/>
    </row>
    <row r="442" spans="1:15" ht="16.5" hidden="1" thickBot="1">
      <c r="A442" s="10">
        <f>SUBTOTAL(3,$C$6:C442)</f>
        <v>0</v>
      </c>
      <c r="B442" s="113">
        <v>1225341610</v>
      </c>
      <c r="C442" s="114" t="s">
        <v>490</v>
      </c>
      <c r="D442" s="27" t="s">
        <v>105</v>
      </c>
      <c r="E442" s="27" t="s">
        <v>432</v>
      </c>
      <c r="F442" s="27" t="s">
        <v>436</v>
      </c>
      <c r="G442" s="115" t="s">
        <v>458</v>
      </c>
      <c r="H442" s="10" t="s">
        <v>417</v>
      </c>
      <c r="I442" s="10"/>
      <c r="J442" s="113">
        <v>640</v>
      </c>
      <c r="K442" s="259">
        <f t="shared" si="18"/>
        <v>11</v>
      </c>
      <c r="L442" s="110" t="str">
        <f t="shared" si="19"/>
        <v>THPT Trần Hưng Đạo</v>
      </c>
      <c r="M442" s="3">
        <f>VLOOKUP(IF(I442="",H442,I442),Thongkeduthi!$A$4:$O$43,COUNTA(Thongkeduthi!$A$4:$O$4),FALSE)</f>
        <v>14</v>
      </c>
      <c r="N442" s="47" t="str">
        <f t="shared" si="20"/>
        <v>14.11</v>
      </c>
      <c r="O442" s="47"/>
    </row>
    <row r="443" spans="1:15" ht="16.5" hidden="1" thickBot="1">
      <c r="A443" s="10">
        <f>SUBTOTAL(3,$C$6:C443)</f>
        <v>0</v>
      </c>
      <c r="B443" s="113">
        <v>1225896936</v>
      </c>
      <c r="C443" s="114" t="s">
        <v>491</v>
      </c>
      <c r="D443" s="27" t="s">
        <v>414</v>
      </c>
      <c r="E443" s="27" t="s">
        <v>444</v>
      </c>
      <c r="F443" s="27" t="s">
        <v>436</v>
      </c>
      <c r="G443" s="115" t="s">
        <v>458</v>
      </c>
      <c r="H443" s="10" t="s">
        <v>417</v>
      </c>
      <c r="I443" s="10"/>
      <c r="J443" s="113">
        <v>640</v>
      </c>
      <c r="K443" s="259">
        <f t="shared" si="18"/>
        <v>11</v>
      </c>
      <c r="L443" s="110" t="str">
        <f t="shared" si="19"/>
        <v>THPT Trần Hưng Đạo</v>
      </c>
      <c r="M443" s="3">
        <f>VLOOKUP(IF(I443="",H443,I443),Thongkeduthi!$A$4:$O$43,COUNTA(Thongkeduthi!$A$4:$O$4),FALSE)</f>
        <v>14</v>
      </c>
      <c r="N443" s="47" t="str">
        <f t="shared" si="20"/>
        <v>14.11</v>
      </c>
      <c r="O443" s="47"/>
    </row>
    <row r="444" spans="1:15" ht="16.5" hidden="1" thickBot="1">
      <c r="A444" s="10">
        <f>SUBTOTAL(3,$C$6:C444)</f>
        <v>0</v>
      </c>
      <c r="B444" s="113">
        <v>1223811974</v>
      </c>
      <c r="C444" s="114" t="s">
        <v>492</v>
      </c>
      <c r="D444" s="27" t="s">
        <v>453</v>
      </c>
      <c r="E444" s="27" t="s">
        <v>111</v>
      </c>
      <c r="F444" s="27" t="s">
        <v>436</v>
      </c>
      <c r="G444" s="115" t="s">
        <v>458</v>
      </c>
      <c r="H444" s="10" t="s">
        <v>417</v>
      </c>
      <c r="I444" s="10"/>
      <c r="J444" s="113">
        <v>620</v>
      </c>
      <c r="K444" s="259">
        <f t="shared" si="18"/>
        <v>11</v>
      </c>
      <c r="L444" s="110" t="str">
        <f t="shared" si="19"/>
        <v>THPT Trần Hưng Đạo</v>
      </c>
      <c r="M444" s="3">
        <f>VLOOKUP(IF(I444="",H444,I444),Thongkeduthi!$A$4:$O$43,COUNTA(Thongkeduthi!$A$4:$O$4),FALSE)</f>
        <v>14</v>
      </c>
      <c r="N444" s="47" t="str">
        <f t="shared" si="20"/>
        <v>14.11</v>
      </c>
      <c r="O444" s="47"/>
    </row>
    <row r="445" spans="1:15" ht="16.5" hidden="1" thickBot="1">
      <c r="A445" s="10">
        <f>SUBTOTAL(3,$C$6:C445)</f>
        <v>0</v>
      </c>
      <c r="B445" s="113">
        <v>1224937195</v>
      </c>
      <c r="C445" s="114" t="s">
        <v>493</v>
      </c>
      <c r="D445" s="27" t="s">
        <v>105</v>
      </c>
      <c r="E445" s="27" t="s">
        <v>428</v>
      </c>
      <c r="F445" s="27" t="s">
        <v>436</v>
      </c>
      <c r="G445" s="115" t="s">
        <v>466</v>
      </c>
      <c r="H445" s="10" t="s">
        <v>417</v>
      </c>
      <c r="I445" s="10"/>
      <c r="J445" s="113">
        <v>620</v>
      </c>
      <c r="K445" s="259">
        <f t="shared" si="18"/>
        <v>11</v>
      </c>
      <c r="L445" s="110" t="str">
        <f t="shared" si="19"/>
        <v>THPT Trần Hưng Đạo</v>
      </c>
      <c r="M445" s="3">
        <f>VLOOKUP(IF(I445="",H445,I445),Thongkeduthi!$A$4:$O$43,COUNTA(Thongkeduthi!$A$4:$O$4),FALSE)</f>
        <v>14</v>
      </c>
      <c r="N445" s="47" t="str">
        <f t="shared" si="20"/>
        <v>14.11</v>
      </c>
      <c r="O445" s="47"/>
    </row>
    <row r="446" spans="1:15" ht="16.5" hidden="1" thickBot="1">
      <c r="A446" s="10">
        <f>SUBTOTAL(3,$C$6:C446)</f>
        <v>0</v>
      </c>
      <c r="B446" s="113">
        <v>1223676512</v>
      </c>
      <c r="C446" s="114" t="s">
        <v>494</v>
      </c>
      <c r="D446" s="27" t="s">
        <v>453</v>
      </c>
      <c r="E446" s="27" t="s">
        <v>414</v>
      </c>
      <c r="F446" s="27" t="s">
        <v>436</v>
      </c>
      <c r="G446" s="115" t="s">
        <v>458</v>
      </c>
      <c r="H446" s="10" t="s">
        <v>417</v>
      </c>
      <c r="I446" s="10"/>
      <c r="J446" s="113">
        <v>610</v>
      </c>
      <c r="K446" s="259">
        <f t="shared" si="18"/>
        <v>11</v>
      </c>
      <c r="L446" s="110" t="str">
        <f t="shared" si="19"/>
        <v>THPT Trần Hưng Đạo</v>
      </c>
      <c r="M446" s="3">
        <f>VLOOKUP(IF(I446="",H446,I446),Thongkeduthi!$A$4:$O$43,COUNTA(Thongkeduthi!$A$4:$O$4),FALSE)</f>
        <v>14</v>
      </c>
      <c r="N446" s="47" t="str">
        <f t="shared" si="20"/>
        <v>14.11</v>
      </c>
      <c r="O446" s="47"/>
    </row>
    <row r="447" spans="1:15" ht="16.5" hidden="1" thickBot="1">
      <c r="A447" s="10">
        <f>SUBTOTAL(3,$C$6:C447)</f>
        <v>0</v>
      </c>
      <c r="B447" s="113">
        <v>1223144422</v>
      </c>
      <c r="C447" s="114" t="s">
        <v>495</v>
      </c>
      <c r="D447" s="27" t="s">
        <v>111</v>
      </c>
      <c r="E447" s="27" t="s">
        <v>111</v>
      </c>
      <c r="F447" s="27" t="s">
        <v>436</v>
      </c>
      <c r="G447" s="115" t="s">
        <v>458</v>
      </c>
      <c r="H447" s="10" t="s">
        <v>417</v>
      </c>
      <c r="I447" s="10"/>
      <c r="J447" s="113">
        <v>610</v>
      </c>
      <c r="K447" s="259">
        <f t="shared" si="18"/>
        <v>11</v>
      </c>
      <c r="L447" s="110" t="str">
        <f t="shared" si="19"/>
        <v>THPT Trần Hưng Đạo</v>
      </c>
      <c r="M447" s="3">
        <f>VLOOKUP(IF(I447="",H447,I447),Thongkeduthi!$A$4:$O$43,COUNTA(Thongkeduthi!$A$4:$O$4),FALSE)</f>
        <v>14</v>
      </c>
      <c r="N447" s="47" t="str">
        <f t="shared" si="20"/>
        <v>14.11</v>
      </c>
      <c r="O447" s="47"/>
    </row>
    <row r="448" spans="1:15" ht="16.5" hidden="1" thickBot="1">
      <c r="A448" s="10">
        <f>SUBTOTAL(3,$C$6:C448)</f>
        <v>0</v>
      </c>
      <c r="B448" s="113">
        <v>1210732952</v>
      </c>
      <c r="C448" s="114" t="s">
        <v>496</v>
      </c>
      <c r="D448" s="27" t="s">
        <v>453</v>
      </c>
      <c r="E448" s="27" t="s">
        <v>449</v>
      </c>
      <c r="F448" s="27" t="s">
        <v>436</v>
      </c>
      <c r="G448" s="115" t="s">
        <v>464</v>
      </c>
      <c r="H448" s="10" t="s">
        <v>417</v>
      </c>
      <c r="I448" s="10"/>
      <c r="J448" s="113">
        <v>610</v>
      </c>
      <c r="K448" s="259">
        <f t="shared" si="18"/>
        <v>11</v>
      </c>
      <c r="L448" s="110" t="str">
        <f t="shared" si="19"/>
        <v>THPT Trần Hưng Đạo</v>
      </c>
      <c r="M448" s="3">
        <f>VLOOKUP(IF(I448="",H448,I448),Thongkeduthi!$A$4:$O$43,COUNTA(Thongkeduthi!$A$4:$O$4),FALSE)</f>
        <v>14</v>
      </c>
      <c r="N448" s="47" t="str">
        <f t="shared" si="20"/>
        <v>14.11</v>
      </c>
      <c r="O448" s="47"/>
    </row>
    <row r="449" spans="1:15" ht="16.5" hidden="1" thickBot="1">
      <c r="A449" s="10">
        <f>SUBTOTAL(3,$C$6:C449)</f>
        <v>0</v>
      </c>
      <c r="B449" s="113">
        <v>1225746179</v>
      </c>
      <c r="C449" s="114" t="s">
        <v>497</v>
      </c>
      <c r="D449" s="27" t="s">
        <v>449</v>
      </c>
      <c r="E449" s="27" t="s">
        <v>449</v>
      </c>
      <c r="F449" s="27" t="s">
        <v>436</v>
      </c>
      <c r="G449" s="115" t="s">
        <v>464</v>
      </c>
      <c r="H449" s="10" t="s">
        <v>417</v>
      </c>
      <c r="I449" s="10"/>
      <c r="J449" s="113">
        <v>610</v>
      </c>
      <c r="K449" s="259">
        <f t="shared" si="18"/>
        <v>11</v>
      </c>
      <c r="L449" s="110" t="str">
        <f t="shared" si="19"/>
        <v>THPT Trần Hưng Đạo</v>
      </c>
      <c r="M449" s="3">
        <f>VLOOKUP(IF(I449="",H449,I449),Thongkeduthi!$A$4:$O$43,COUNTA(Thongkeduthi!$A$4:$O$4),FALSE)</f>
        <v>14</v>
      </c>
      <c r="N449" s="47" t="str">
        <f t="shared" si="20"/>
        <v>14.11</v>
      </c>
      <c r="O449" s="47"/>
    </row>
    <row r="450" spans="1:15" ht="16.5" hidden="1" thickBot="1">
      <c r="A450" s="10">
        <f>SUBTOTAL(3,$C$6:C450)</f>
        <v>0</v>
      </c>
      <c r="B450" s="113">
        <v>107034785</v>
      </c>
      <c r="C450" s="114" t="s">
        <v>498</v>
      </c>
      <c r="D450" s="27" t="s">
        <v>111</v>
      </c>
      <c r="E450" s="27" t="s">
        <v>96</v>
      </c>
      <c r="F450" s="27" t="s">
        <v>499</v>
      </c>
      <c r="G450" s="115" t="s">
        <v>500</v>
      </c>
      <c r="H450" s="10" t="s">
        <v>417</v>
      </c>
      <c r="I450" s="10"/>
      <c r="J450" s="113">
        <v>1620</v>
      </c>
      <c r="K450" s="259">
        <f t="shared" si="18"/>
        <v>12</v>
      </c>
      <c r="L450" s="110" t="str">
        <f t="shared" si="19"/>
        <v>THPT Trần Hưng Đạo</v>
      </c>
      <c r="M450" s="3">
        <f>VLOOKUP(IF(I450="",H450,I450),Thongkeduthi!$A$4:$O$43,COUNTA(Thongkeduthi!$A$4:$O$4),FALSE)</f>
        <v>14</v>
      </c>
      <c r="N450" s="47" t="str">
        <f t="shared" si="20"/>
        <v>14.12</v>
      </c>
      <c r="O450" s="47"/>
    </row>
    <row r="451" spans="1:15" ht="16.5" hidden="1" thickBot="1">
      <c r="A451" s="10">
        <f>SUBTOTAL(3,$C$6:C451)</f>
        <v>0</v>
      </c>
      <c r="B451" s="113">
        <v>1211661910</v>
      </c>
      <c r="C451" s="114" t="s">
        <v>501</v>
      </c>
      <c r="D451" s="27" t="s">
        <v>438</v>
      </c>
      <c r="E451" s="27" t="s">
        <v>444</v>
      </c>
      <c r="F451" s="27" t="s">
        <v>499</v>
      </c>
      <c r="G451" s="115" t="s">
        <v>154</v>
      </c>
      <c r="H451" s="10" t="s">
        <v>417</v>
      </c>
      <c r="I451" s="10"/>
      <c r="J451" s="113">
        <v>1550</v>
      </c>
      <c r="K451" s="259">
        <f t="shared" si="18"/>
        <v>12</v>
      </c>
      <c r="L451" s="110" t="str">
        <f t="shared" si="19"/>
        <v>THPT Trần Hưng Đạo</v>
      </c>
      <c r="M451" s="3">
        <f>VLOOKUP(IF(I451="",H451,I451),Thongkeduthi!$A$4:$O$43,COUNTA(Thongkeduthi!$A$4:$O$4),FALSE)</f>
        <v>14</v>
      </c>
      <c r="N451" s="47" t="str">
        <f t="shared" si="20"/>
        <v>14.12</v>
      </c>
      <c r="O451" s="47"/>
    </row>
    <row r="452" spans="1:15" ht="16.5" hidden="1" thickBot="1">
      <c r="A452" s="10">
        <f>SUBTOTAL(3,$C$6:C452)</f>
        <v>0</v>
      </c>
      <c r="B452" s="113">
        <v>1228004543</v>
      </c>
      <c r="C452" s="114" t="s">
        <v>502</v>
      </c>
      <c r="D452" s="27" t="s">
        <v>419</v>
      </c>
      <c r="E452" s="27" t="s">
        <v>449</v>
      </c>
      <c r="F452" s="27" t="s">
        <v>499</v>
      </c>
      <c r="G452" s="115" t="s">
        <v>503</v>
      </c>
      <c r="H452" s="10" t="s">
        <v>417</v>
      </c>
      <c r="I452" s="10"/>
      <c r="J452" s="113">
        <v>1550</v>
      </c>
      <c r="K452" s="259">
        <f t="shared" si="18"/>
        <v>12</v>
      </c>
      <c r="L452" s="110" t="str">
        <f t="shared" si="19"/>
        <v>THPT Trần Hưng Đạo</v>
      </c>
      <c r="M452" s="3">
        <f>VLOOKUP(IF(I452="",H452,I452),Thongkeduthi!$A$4:$O$43,COUNTA(Thongkeduthi!$A$4:$O$4),FALSE)</f>
        <v>14</v>
      </c>
      <c r="N452" s="47" t="str">
        <f t="shared" si="20"/>
        <v>14.12</v>
      </c>
      <c r="O452" s="47"/>
    </row>
    <row r="453" spans="1:15" ht="16.5" hidden="1" thickBot="1">
      <c r="A453" s="10">
        <f>SUBTOTAL(3,$C$6:C453)</f>
        <v>0</v>
      </c>
      <c r="B453" s="113">
        <v>1224486126</v>
      </c>
      <c r="C453" s="114" t="s">
        <v>504</v>
      </c>
      <c r="D453" s="27" t="s">
        <v>167</v>
      </c>
      <c r="E453" s="27" t="s">
        <v>432</v>
      </c>
      <c r="F453" s="27" t="s">
        <v>499</v>
      </c>
      <c r="G453" s="115" t="s">
        <v>154</v>
      </c>
      <c r="H453" s="10" t="s">
        <v>417</v>
      </c>
      <c r="I453" s="10"/>
      <c r="J453" s="113">
        <v>1460</v>
      </c>
      <c r="K453" s="259">
        <f t="shared" si="18"/>
        <v>12</v>
      </c>
      <c r="L453" s="110" t="str">
        <f t="shared" si="19"/>
        <v>THPT Trần Hưng Đạo</v>
      </c>
      <c r="M453" s="3">
        <f>VLOOKUP(IF(I453="",H453,I453),Thongkeduthi!$A$4:$O$43,COUNTA(Thongkeduthi!$A$4:$O$4),FALSE)</f>
        <v>14</v>
      </c>
      <c r="N453" s="47" t="str">
        <f t="shared" si="20"/>
        <v>14.12</v>
      </c>
      <c r="O453" s="47"/>
    </row>
    <row r="454" spans="1:15" ht="16.5" hidden="1" thickBot="1">
      <c r="A454" s="10">
        <f>SUBTOTAL(3,$C$6:C454)</f>
        <v>0</v>
      </c>
      <c r="B454" s="113">
        <v>1224319563</v>
      </c>
      <c r="C454" s="114" t="s">
        <v>505</v>
      </c>
      <c r="D454" s="27" t="s">
        <v>103</v>
      </c>
      <c r="E454" s="27" t="s">
        <v>413</v>
      </c>
      <c r="F454" s="27" t="s">
        <v>499</v>
      </c>
      <c r="G454" s="115" t="s">
        <v>503</v>
      </c>
      <c r="H454" s="10" t="s">
        <v>417</v>
      </c>
      <c r="I454" s="10"/>
      <c r="J454" s="113">
        <v>1450</v>
      </c>
      <c r="K454" s="259">
        <f t="shared" si="18"/>
        <v>12</v>
      </c>
      <c r="L454" s="110" t="str">
        <f t="shared" si="19"/>
        <v>THPT Trần Hưng Đạo</v>
      </c>
      <c r="M454" s="3">
        <f>VLOOKUP(IF(I454="",H454,I454),Thongkeduthi!$A$4:$O$43,COUNTA(Thongkeduthi!$A$4:$O$4),FALSE)</f>
        <v>14</v>
      </c>
      <c r="N454" s="47" t="str">
        <f t="shared" si="20"/>
        <v>14.12</v>
      </c>
      <c r="O454" s="47"/>
    </row>
    <row r="455" spans="1:15" ht="16.5" hidden="1" thickBot="1">
      <c r="A455" s="10">
        <f>SUBTOTAL(3,$C$6:C455)</f>
        <v>0</v>
      </c>
      <c r="B455" s="113">
        <v>1223490007</v>
      </c>
      <c r="C455" s="114" t="s">
        <v>506</v>
      </c>
      <c r="D455" s="27" t="s">
        <v>413</v>
      </c>
      <c r="E455" s="27" t="s">
        <v>432</v>
      </c>
      <c r="F455" s="27" t="s">
        <v>499</v>
      </c>
      <c r="G455" s="115" t="s">
        <v>154</v>
      </c>
      <c r="H455" s="10" t="s">
        <v>417</v>
      </c>
      <c r="I455" s="10"/>
      <c r="J455" s="113">
        <v>1290</v>
      </c>
      <c r="K455" s="259">
        <f t="shared" ref="K455:K518" si="21">IF(I455="",VALUE(LEFT(G455,2)),VALUE(LEFT(G455,1)))</f>
        <v>12</v>
      </c>
      <c r="L455" s="110" t="str">
        <f t="shared" ref="L455:L508" si="22">H455</f>
        <v>THPT Trần Hưng Đạo</v>
      </c>
      <c r="M455" s="3">
        <f>VLOOKUP(IF(I455="",H455,I455),Thongkeduthi!$A$4:$O$43,COUNTA(Thongkeduthi!$A$4:$O$4),FALSE)</f>
        <v>14</v>
      </c>
      <c r="N455" s="47" t="str">
        <f t="shared" ref="N455:N518" si="23">M455&amp;"."&amp;K455</f>
        <v>14.12</v>
      </c>
      <c r="O455" s="47"/>
    </row>
    <row r="456" spans="1:15" ht="16.5" hidden="1" thickBot="1">
      <c r="A456" s="10">
        <f>SUBTOTAL(3,$C$6:C456)</f>
        <v>0</v>
      </c>
      <c r="B456" s="113">
        <v>1225407854</v>
      </c>
      <c r="C456" s="114" t="s">
        <v>50</v>
      </c>
      <c r="D456" s="27" t="s">
        <v>453</v>
      </c>
      <c r="E456" s="27" t="s">
        <v>432</v>
      </c>
      <c r="F456" s="27" t="s">
        <v>499</v>
      </c>
      <c r="G456" s="115" t="s">
        <v>500</v>
      </c>
      <c r="H456" s="10" t="s">
        <v>417</v>
      </c>
      <c r="I456" s="10"/>
      <c r="J456" s="113">
        <v>1270</v>
      </c>
      <c r="K456" s="259">
        <f t="shared" si="21"/>
        <v>12</v>
      </c>
      <c r="L456" s="110" t="str">
        <f t="shared" si="22"/>
        <v>THPT Trần Hưng Đạo</v>
      </c>
      <c r="M456" s="3">
        <f>VLOOKUP(IF(I456="",H456,I456),Thongkeduthi!$A$4:$O$43,COUNTA(Thongkeduthi!$A$4:$O$4),FALSE)</f>
        <v>14</v>
      </c>
      <c r="N456" s="47" t="str">
        <f t="shared" si="23"/>
        <v>14.12</v>
      </c>
      <c r="O456" s="47"/>
    </row>
    <row r="457" spans="1:15" ht="16.5" hidden="1" thickBot="1">
      <c r="A457" s="10">
        <f>SUBTOTAL(3,$C$6:C457)</f>
        <v>0</v>
      </c>
      <c r="B457" s="113">
        <v>1223340595</v>
      </c>
      <c r="C457" s="114" t="s">
        <v>507</v>
      </c>
      <c r="D457" s="27" t="s">
        <v>414</v>
      </c>
      <c r="E457" s="27" t="s">
        <v>432</v>
      </c>
      <c r="F457" s="27" t="s">
        <v>499</v>
      </c>
      <c r="G457" s="115" t="s">
        <v>154</v>
      </c>
      <c r="H457" s="10" t="s">
        <v>417</v>
      </c>
      <c r="I457" s="10"/>
      <c r="J457" s="113">
        <v>1190</v>
      </c>
      <c r="K457" s="259">
        <f t="shared" si="21"/>
        <v>12</v>
      </c>
      <c r="L457" s="110" t="str">
        <f t="shared" si="22"/>
        <v>THPT Trần Hưng Đạo</v>
      </c>
      <c r="M457" s="3">
        <f>VLOOKUP(IF(I457="",H457,I457),Thongkeduthi!$A$4:$O$43,COUNTA(Thongkeduthi!$A$4:$O$4),FALSE)</f>
        <v>14</v>
      </c>
      <c r="N457" s="47" t="str">
        <f t="shared" si="23"/>
        <v>14.12</v>
      </c>
      <c r="O457" s="47"/>
    </row>
    <row r="458" spans="1:15" ht="16.5" hidden="1" thickBot="1">
      <c r="A458" s="10">
        <f>SUBTOTAL(3,$C$6:C458)</f>
        <v>0</v>
      </c>
      <c r="B458" s="113">
        <v>1223386584</v>
      </c>
      <c r="C458" s="114" t="s">
        <v>508</v>
      </c>
      <c r="D458" s="27" t="s">
        <v>118</v>
      </c>
      <c r="E458" s="27" t="s">
        <v>413</v>
      </c>
      <c r="F458" s="27" t="s">
        <v>499</v>
      </c>
      <c r="G458" s="115" t="s">
        <v>154</v>
      </c>
      <c r="H458" s="10" t="s">
        <v>417</v>
      </c>
      <c r="I458" s="10"/>
      <c r="J458" s="113">
        <v>1170</v>
      </c>
      <c r="K458" s="259">
        <f t="shared" si="21"/>
        <v>12</v>
      </c>
      <c r="L458" s="110" t="str">
        <f t="shared" si="22"/>
        <v>THPT Trần Hưng Đạo</v>
      </c>
      <c r="M458" s="3">
        <f>VLOOKUP(IF(I458="",H458,I458),Thongkeduthi!$A$4:$O$43,COUNTA(Thongkeduthi!$A$4:$O$4),FALSE)</f>
        <v>14</v>
      </c>
      <c r="N458" s="47" t="str">
        <f t="shared" si="23"/>
        <v>14.12</v>
      </c>
      <c r="O458" s="47"/>
    </row>
    <row r="459" spans="1:15" ht="16.5" hidden="1" thickBot="1">
      <c r="A459" s="10">
        <f>SUBTOTAL(3,$C$6:C459)</f>
        <v>0</v>
      </c>
      <c r="B459" s="113">
        <v>1231918856</v>
      </c>
      <c r="C459" s="114" t="s">
        <v>509</v>
      </c>
      <c r="D459" s="27" t="s">
        <v>118</v>
      </c>
      <c r="E459" s="27" t="s">
        <v>438</v>
      </c>
      <c r="F459" s="27" t="s">
        <v>510</v>
      </c>
      <c r="G459" s="115" t="s">
        <v>178</v>
      </c>
      <c r="H459" s="10" t="s">
        <v>417</v>
      </c>
      <c r="I459" s="10"/>
      <c r="J459" s="113">
        <v>1120</v>
      </c>
      <c r="K459" s="259">
        <f t="shared" si="21"/>
        <v>12</v>
      </c>
      <c r="L459" s="110" t="str">
        <f t="shared" si="22"/>
        <v>THPT Trần Hưng Đạo</v>
      </c>
      <c r="M459" s="3">
        <f>VLOOKUP(IF(I459="",H459,I459),Thongkeduthi!$A$4:$O$43,COUNTA(Thongkeduthi!$A$4:$O$4),FALSE)</f>
        <v>14</v>
      </c>
      <c r="N459" s="47" t="str">
        <f t="shared" si="23"/>
        <v>14.12</v>
      </c>
      <c r="O459" s="47"/>
    </row>
    <row r="460" spans="1:15" ht="16.5" hidden="1" thickBot="1">
      <c r="A460" s="10">
        <f>SUBTOTAL(3,$C$6:C460)</f>
        <v>0</v>
      </c>
      <c r="B460" s="113">
        <v>1223744376</v>
      </c>
      <c r="C460" s="114" t="s">
        <v>511</v>
      </c>
      <c r="D460" s="27" t="s">
        <v>413</v>
      </c>
      <c r="E460" s="27" t="s">
        <v>424</v>
      </c>
      <c r="F460" s="27" t="s">
        <v>499</v>
      </c>
      <c r="G460" s="115" t="s">
        <v>154</v>
      </c>
      <c r="H460" s="10" t="s">
        <v>417</v>
      </c>
      <c r="I460" s="10"/>
      <c r="J460" s="113">
        <v>1100</v>
      </c>
      <c r="K460" s="259">
        <f t="shared" si="21"/>
        <v>12</v>
      </c>
      <c r="L460" s="110" t="str">
        <f t="shared" si="22"/>
        <v>THPT Trần Hưng Đạo</v>
      </c>
      <c r="M460" s="3">
        <f>VLOOKUP(IF(I460="",H460,I460),Thongkeduthi!$A$4:$O$43,COUNTA(Thongkeduthi!$A$4:$O$4),FALSE)</f>
        <v>14</v>
      </c>
      <c r="N460" s="47" t="str">
        <f t="shared" si="23"/>
        <v>14.12</v>
      </c>
      <c r="O460" s="47"/>
    </row>
    <row r="461" spans="1:15" ht="16.5" hidden="1" thickBot="1">
      <c r="A461" s="10">
        <f>SUBTOTAL(3,$C$6:C461)</f>
        <v>0</v>
      </c>
      <c r="B461" s="113">
        <v>1210018059</v>
      </c>
      <c r="C461" s="114" t="s">
        <v>512</v>
      </c>
      <c r="D461" s="27" t="s">
        <v>483</v>
      </c>
      <c r="E461" s="27" t="s">
        <v>428</v>
      </c>
      <c r="F461" s="27" t="s">
        <v>499</v>
      </c>
      <c r="G461" s="115" t="s">
        <v>154</v>
      </c>
      <c r="H461" s="10" t="s">
        <v>417</v>
      </c>
      <c r="I461" s="10"/>
      <c r="J461" s="113">
        <v>1070</v>
      </c>
      <c r="K461" s="259">
        <f t="shared" si="21"/>
        <v>12</v>
      </c>
      <c r="L461" s="110" t="str">
        <f t="shared" si="22"/>
        <v>THPT Trần Hưng Đạo</v>
      </c>
      <c r="M461" s="3">
        <f>VLOOKUP(IF(I461="",H461,I461),Thongkeduthi!$A$4:$O$43,COUNTA(Thongkeduthi!$A$4:$O$4),FALSE)</f>
        <v>14</v>
      </c>
      <c r="N461" s="47" t="str">
        <f t="shared" si="23"/>
        <v>14.12</v>
      </c>
      <c r="O461" s="47"/>
    </row>
    <row r="462" spans="1:15" ht="16.5" hidden="1" thickBot="1">
      <c r="A462" s="10">
        <f>SUBTOTAL(3,$C$6:C462)</f>
        <v>0</v>
      </c>
      <c r="B462" s="113">
        <v>107621053</v>
      </c>
      <c r="C462" s="114" t="s">
        <v>513</v>
      </c>
      <c r="D462" s="27" t="s">
        <v>103</v>
      </c>
      <c r="E462" s="27" t="s">
        <v>428</v>
      </c>
      <c r="F462" s="27" t="s">
        <v>499</v>
      </c>
      <c r="G462" s="115" t="s">
        <v>503</v>
      </c>
      <c r="H462" s="10" t="s">
        <v>417</v>
      </c>
      <c r="I462" s="10"/>
      <c r="J462" s="113">
        <v>1070</v>
      </c>
      <c r="K462" s="259">
        <f t="shared" si="21"/>
        <v>12</v>
      </c>
      <c r="L462" s="110" t="str">
        <f t="shared" si="22"/>
        <v>THPT Trần Hưng Đạo</v>
      </c>
      <c r="M462" s="3">
        <f>VLOOKUP(IF(I462="",H462,I462),Thongkeduthi!$A$4:$O$43,COUNTA(Thongkeduthi!$A$4:$O$4),FALSE)</f>
        <v>14</v>
      </c>
      <c r="N462" s="47" t="str">
        <f t="shared" si="23"/>
        <v>14.12</v>
      </c>
      <c r="O462" s="47"/>
    </row>
    <row r="463" spans="1:15" ht="16.5" hidden="1" thickBot="1">
      <c r="A463" s="10">
        <f>SUBTOTAL(3,$C$6:C463)</f>
        <v>0</v>
      </c>
      <c r="B463" s="113">
        <v>104668725</v>
      </c>
      <c r="C463" s="114" t="s">
        <v>514</v>
      </c>
      <c r="D463" s="27" t="s">
        <v>444</v>
      </c>
      <c r="E463" s="27" t="s">
        <v>449</v>
      </c>
      <c r="F463" s="27" t="s">
        <v>499</v>
      </c>
      <c r="G463" s="115" t="s">
        <v>154</v>
      </c>
      <c r="H463" s="10" t="s">
        <v>417</v>
      </c>
      <c r="I463" s="10"/>
      <c r="J463" s="113">
        <v>1030</v>
      </c>
      <c r="K463" s="259">
        <f t="shared" si="21"/>
        <v>12</v>
      </c>
      <c r="L463" s="110" t="str">
        <f t="shared" si="22"/>
        <v>THPT Trần Hưng Đạo</v>
      </c>
      <c r="M463" s="3">
        <f>VLOOKUP(IF(I463="",H463,I463),Thongkeduthi!$A$4:$O$43,COUNTA(Thongkeduthi!$A$4:$O$4),FALSE)</f>
        <v>14</v>
      </c>
      <c r="N463" s="47" t="str">
        <f t="shared" si="23"/>
        <v>14.12</v>
      </c>
      <c r="O463" s="47"/>
    </row>
    <row r="464" spans="1:15" ht="16.5" hidden="1" thickBot="1">
      <c r="A464" s="10">
        <f>SUBTOTAL(3,$C$6:C464)</f>
        <v>0</v>
      </c>
      <c r="B464" s="113">
        <v>1226454686</v>
      </c>
      <c r="C464" s="114" t="s">
        <v>515</v>
      </c>
      <c r="D464" s="27" t="s">
        <v>431</v>
      </c>
      <c r="E464" s="27" t="s">
        <v>432</v>
      </c>
      <c r="F464" s="27" t="s">
        <v>499</v>
      </c>
      <c r="G464" s="115" t="s">
        <v>503</v>
      </c>
      <c r="H464" s="10" t="s">
        <v>417</v>
      </c>
      <c r="I464" s="10"/>
      <c r="J464" s="113">
        <v>990</v>
      </c>
      <c r="K464" s="259">
        <f t="shared" si="21"/>
        <v>12</v>
      </c>
      <c r="L464" s="110" t="str">
        <f t="shared" si="22"/>
        <v>THPT Trần Hưng Đạo</v>
      </c>
      <c r="M464" s="3">
        <f>VLOOKUP(IF(I464="",H464,I464),Thongkeduthi!$A$4:$O$43,COUNTA(Thongkeduthi!$A$4:$O$4),FALSE)</f>
        <v>14</v>
      </c>
      <c r="N464" s="47" t="str">
        <f t="shared" si="23"/>
        <v>14.12</v>
      </c>
      <c r="O464" s="47"/>
    </row>
    <row r="465" spans="1:15" ht="16.5" hidden="1" thickBot="1">
      <c r="A465" s="10">
        <f>SUBTOTAL(3,$C$6:C465)</f>
        <v>0</v>
      </c>
      <c r="B465" s="113">
        <v>1226532251</v>
      </c>
      <c r="C465" s="114" t="s">
        <v>516</v>
      </c>
      <c r="D465" s="27" t="s">
        <v>449</v>
      </c>
      <c r="E465" s="27" t="s">
        <v>414</v>
      </c>
      <c r="F465" s="27" t="s">
        <v>499</v>
      </c>
      <c r="G465" s="115" t="s">
        <v>154</v>
      </c>
      <c r="H465" s="10" t="s">
        <v>417</v>
      </c>
      <c r="I465" s="10"/>
      <c r="J465" s="113">
        <v>980</v>
      </c>
      <c r="K465" s="259">
        <f t="shared" si="21"/>
        <v>12</v>
      </c>
      <c r="L465" s="110" t="str">
        <f t="shared" si="22"/>
        <v>THPT Trần Hưng Đạo</v>
      </c>
      <c r="M465" s="3">
        <f>VLOOKUP(IF(I465="",H465,I465),Thongkeduthi!$A$4:$O$43,COUNTA(Thongkeduthi!$A$4:$O$4),FALSE)</f>
        <v>14</v>
      </c>
      <c r="N465" s="47" t="str">
        <f t="shared" si="23"/>
        <v>14.12</v>
      </c>
      <c r="O465" s="47"/>
    </row>
    <row r="466" spans="1:15" ht="16.5" hidden="1" thickBot="1">
      <c r="A466" s="10">
        <f>SUBTOTAL(3,$C$6:C466)</f>
        <v>0</v>
      </c>
      <c r="B466" s="113">
        <v>1225510369</v>
      </c>
      <c r="C466" s="114" t="s">
        <v>517</v>
      </c>
      <c r="D466" s="27" t="s">
        <v>167</v>
      </c>
      <c r="E466" s="27" t="s">
        <v>414</v>
      </c>
      <c r="F466" s="27" t="s">
        <v>499</v>
      </c>
      <c r="G466" s="115" t="s">
        <v>500</v>
      </c>
      <c r="H466" s="10" t="s">
        <v>417</v>
      </c>
      <c r="I466" s="10"/>
      <c r="J466" s="113">
        <v>940</v>
      </c>
      <c r="K466" s="259">
        <f t="shared" si="21"/>
        <v>12</v>
      </c>
      <c r="L466" s="110" t="str">
        <f t="shared" si="22"/>
        <v>THPT Trần Hưng Đạo</v>
      </c>
      <c r="M466" s="3">
        <f>VLOOKUP(IF(I466="",H466,I466),Thongkeduthi!$A$4:$O$43,COUNTA(Thongkeduthi!$A$4:$O$4),FALSE)</f>
        <v>14</v>
      </c>
      <c r="N466" s="47" t="str">
        <f t="shared" si="23"/>
        <v>14.12</v>
      </c>
      <c r="O466" s="47"/>
    </row>
    <row r="467" spans="1:15" ht="16.5" hidden="1" thickBot="1">
      <c r="A467" s="10">
        <f>SUBTOTAL(3,$C$6:C467)</f>
        <v>0</v>
      </c>
      <c r="B467" s="113">
        <v>1223013699</v>
      </c>
      <c r="C467" s="114" t="s">
        <v>518</v>
      </c>
      <c r="D467" s="27" t="s">
        <v>173</v>
      </c>
      <c r="E467" s="27" t="s">
        <v>427</v>
      </c>
      <c r="F467" s="27" t="s">
        <v>510</v>
      </c>
      <c r="G467" s="115" t="s">
        <v>154</v>
      </c>
      <c r="H467" s="10" t="s">
        <v>417</v>
      </c>
      <c r="I467" s="10"/>
      <c r="J467" s="113">
        <v>920</v>
      </c>
      <c r="K467" s="259">
        <f t="shared" si="21"/>
        <v>12</v>
      </c>
      <c r="L467" s="110" t="str">
        <f t="shared" si="22"/>
        <v>THPT Trần Hưng Đạo</v>
      </c>
      <c r="M467" s="3">
        <f>VLOOKUP(IF(I467="",H467,I467),Thongkeduthi!$A$4:$O$43,COUNTA(Thongkeduthi!$A$4:$O$4),FALSE)</f>
        <v>14</v>
      </c>
      <c r="N467" s="47" t="str">
        <f t="shared" si="23"/>
        <v>14.12</v>
      </c>
      <c r="O467" s="47"/>
    </row>
    <row r="468" spans="1:15" ht="16.5" hidden="1" thickBot="1">
      <c r="A468" s="10">
        <f>SUBTOTAL(3,$C$6:C468)</f>
        <v>0</v>
      </c>
      <c r="B468" s="113">
        <v>1229805887</v>
      </c>
      <c r="C468" s="114" t="s">
        <v>519</v>
      </c>
      <c r="D468" s="27" t="s">
        <v>130</v>
      </c>
      <c r="E468" s="27" t="s">
        <v>444</v>
      </c>
      <c r="F468" s="27" t="s">
        <v>499</v>
      </c>
      <c r="G468" s="115" t="s">
        <v>503</v>
      </c>
      <c r="H468" s="10" t="s">
        <v>417</v>
      </c>
      <c r="I468" s="10"/>
      <c r="J468" s="113">
        <v>920</v>
      </c>
      <c r="K468" s="259">
        <f t="shared" si="21"/>
        <v>12</v>
      </c>
      <c r="L468" s="110" t="str">
        <f t="shared" si="22"/>
        <v>THPT Trần Hưng Đạo</v>
      </c>
      <c r="M468" s="3">
        <f>VLOOKUP(IF(I468="",H468,I468),Thongkeduthi!$A$4:$O$43,COUNTA(Thongkeduthi!$A$4:$O$4),FALSE)</f>
        <v>14</v>
      </c>
      <c r="N468" s="47" t="str">
        <f t="shared" si="23"/>
        <v>14.12</v>
      </c>
      <c r="O468" s="47"/>
    </row>
    <row r="469" spans="1:15" ht="16.5" hidden="1" thickBot="1">
      <c r="A469" s="10">
        <f>SUBTOTAL(3,$C$6:C469)</f>
        <v>0</v>
      </c>
      <c r="B469" s="113">
        <v>1223393265</v>
      </c>
      <c r="C469" s="114" t="s">
        <v>520</v>
      </c>
      <c r="D469" s="27" t="s">
        <v>432</v>
      </c>
      <c r="E469" s="27" t="s">
        <v>111</v>
      </c>
      <c r="F469" s="27" t="s">
        <v>499</v>
      </c>
      <c r="G469" s="115" t="s">
        <v>154</v>
      </c>
      <c r="H469" s="10" t="s">
        <v>417</v>
      </c>
      <c r="I469" s="10"/>
      <c r="J469" s="113">
        <v>910</v>
      </c>
      <c r="K469" s="259">
        <f t="shared" si="21"/>
        <v>12</v>
      </c>
      <c r="L469" s="110" t="str">
        <f t="shared" si="22"/>
        <v>THPT Trần Hưng Đạo</v>
      </c>
      <c r="M469" s="3">
        <f>VLOOKUP(IF(I469="",H469,I469),Thongkeduthi!$A$4:$O$43,COUNTA(Thongkeduthi!$A$4:$O$4),FALSE)</f>
        <v>14</v>
      </c>
      <c r="N469" s="47" t="str">
        <f t="shared" si="23"/>
        <v>14.12</v>
      </c>
      <c r="O469" s="47"/>
    </row>
    <row r="470" spans="1:15" ht="16.5" hidden="1" thickBot="1">
      <c r="A470" s="10">
        <f>SUBTOTAL(3,$C$6:C470)</f>
        <v>0</v>
      </c>
      <c r="B470" s="113">
        <v>1224704011</v>
      </c>
      <c r="C470" s="114" t="s">
        <v>521</v>
      </c>
      <c r="D470" s="27" t="s">
        <v>161</v>
      </c>
      <c r="E470" s="27" t="s">
        <v>427</v>
      </c>
      <c r="F470" s="27" t="s">
        <v>499</v>
      </c>
      <c r="G470" s="115" t="s">
        <v>154</v>
      </c>
      <c r="H470" s="10" t="s">
        <v>417</v>
      </c>
      <c r="I470" s="10"/>
      <c r="J470" s="113">
        <v>900</v>
      </c>
      <c r="K470" s="259">
        <f t="shared" si="21"/>
        <v>12</v>
      </c>
      <c r="L470" s="110" t="str">
        <f t="shared" si="22"/>
        <v>THPT Trần Hưng Đạo</v>
      </c>
      <c r="M470" s="3">
        <f>VLOOKUP(IF(I470="",H470,I470),Thongkeduthi!$A$4:$O$43,COUNTA(Thongkeduthi!$A$4:$O$4),FALSE)</f>
        <v>14</v>
      </c>
      <c r="N470" s="47" t="str">
        <f t="shared" si="23"/>
        <v>14.12</v>
      </c>
      <c r="O470" s="47"/>
    </row>
    <row r="471" spans="1:15" ht="16.5" hidden="1" thickBot="1">
      <c r="A471" s="10">
        <f>SUBTOTAL(3,$C$6:C471)</f>
        <v>0</v>
      </c>
      <c r="B471" s="113">
        <v>1224705596</v>
      </c>
      <c r="C471" s="114" t="s">
        <v>522</v>
      </c>
      <c r="D471" s="27" t="s">
        <v>419</v>
      </c>
      <c r="E471" s="27" t="s">
        <v>111</v>
      </c>
      <c r="F471" s="27" t="s">
        <v>499</v>
      </c>
      <c r="G471" s="115" t="s">
        <v>154</v>
      </c>
      <c r="H471" s="10" t="s">
        <v>417</v>
      </c>
      <c r="I471" s="10"/>
      <c r="J471" s="113">
        <v>890</v>
      </c>
      <c r="K471" s="259">
        <f t="shared" si="21"/>
        <v>12</v>
      </c>
      <c r="L471" s="110" t="str">
        <f t="shared" si="22"/>
        <v>THPT Trần Hưng Đạo</v>
      </c>
      <c r="M471" s="3">
        <f>VLOOKUP(IF(I471="",H471,I471),Thongkeduthi!$A$4:$O$43,COUNTA(Thongkeduthi!$A$4:$O$4),FALSE)</f>
        <v>14</v>
      </c>
      <c r="N471" s="47" t="str">
        <f t="shared" si="23"/>
        <v>14.12</v>
      </c>
      <c r="O471" s="47"/>
    </row>
    <row r="472" spans="1:15" ht="16.5" hidden="1" thickBot="1">
      <c r="A472" s="10">
        <f>SUBTOTAL(3,$C$6:C472)</f>
        <v>0</v>
      </c>
      <c r="B472" s="113">
        <v>1225115493</v>
      </c>
      <c r="C472" s="114" t="s">
        <v>523</v>
      </c>
      <c r="D472" s="27" t="s">
        <v>105</v>
      </c>
      <c r="E472" s="27" t="s">
        <v>111</v>
      </c>
      <c r="F472" s="27" t="s">
        <v>499</v>
      </c>
      <c r="G472" s="115" t="s">
        <v>500</v>
      </c>
      <c r="H472" s="10" t="s">
        <v>417</v>
      </c>
      <c r="I472" s="10"/>
      <c r="J472" s="113">
        <v>890</v>
      </c>
      <c r="K472" s="259">
        <f t="shared" si="21"/>
        <v>12</v>
      </c>
      <c r="L472" s="110" t="str">
        <f t="shared" si="22"/>
        <v>THPT Trần Hưng Đạo</v>
      </c>
      <c r="M472" s="3">
        <f>VLOOKUP(IF(I472="",H472,I472),Thongkeduthi!$A$4:$O$43,COUNTA(Thongkeduthi!$A$4:$O$4),FALSE)</f>
        <v>14</v>
      </c>
      <c r="N472" s="47" t="str">
        <f t="shared" si="23"/>
        <v>14.12</v>
      </c>
      <c r="O472" s="47"/>
    </row>
    <row r="473" spans="1:15" ht="16.5" hidden="1" thickBot="1">
      <c r="A473" s="10">
        <f>SUBTOTAL(3,$C$6:C473)</f>
        <v>0</v>
      </c>
      <c r="B473" s="113">
        <v>1224479532</v>
      </c>
      <c r="C473" s="114" t="s">
        <v>524</v>
      </c>
      <c r="D473" s="27" t="s">
        <v>431</v>
      </c>
      <c r="E473" s="27" t="s">
        <v>427</v>
      </c>
      <c r="F473" s="27" t="s">
        <v>499</v>
      </c>
      <c r="G473" s="115" t="s">
        <v>154</v>
      </c>
      <c r="H473" s="10" t="s">
        <v>417</v>
      </c>
      <c r="I473" s="10"/>
      <c r="J473" s="113">
        <v>870</v>
      </c>
      <c r="K473" s="259">
        <f t="shared" si="21"/>
        <v>12</v>
      </c>
      <c r="L473" s="110" t="str">
        <f t="shared" si="22"/>
        <v>THPT Trần Hưng Đạo</v>
      </c>
      <c r="M473" s="3">
        <f>VLOOKUP(IF(I473="",H473,I473),Thongkeduthi!$A$4:$O$43,COUNTA(Thongkeduthi!$A$4:$O$4),FALSE)</f>
        <v>14</v>
      </c>
      <c r="N473" s="47" t="str">
        <f t="shared" si="23"/>
        <v>14.12</v>
      </c>
      <c r="O473" s="47"/>
    </row>
    <row r="474" spans="1:15" ht="16.5" hidden="1" thickBot="1">
      <c r="A474" s="10">
        <f>SUBTOTAL(3,$C$6:C474)</f>
        <v>0</v>
      </c>
      <c r="B474" s="113">
        <v>1225243359</v>
      </c>
      <c r="C474" s="114" t="s">
        <v>525</v>
      </c>
      <c r="D474" s="27" t="s">
        <v>161</v>
      </c>
      <c r="E474" s="27" t="s">
        <v>449</v>
      </c>
      <c r="F474" s="27" t="s">
        <v>499</v>
      </c>
      <c r="G474" s="115" t="s">
        <v>503</v>
      </c>
      <c r="H474" s="10" t="s">
        <v>417</v>
      </c>
      <c r="I474" s="10"/>
      <c r="J474" s="113">
        <v>870</v>
      </c>
      <c r="K474" s="259">
        <f t="shared" si="21"/>
        <v>12</v>
      </c>
      <c r="L474" s="110" t="str">
        <f t="shared" si="22"/>
        <v>THPT Trần Hưng Đạo</v>
      </c>
      <c r="M474" s="3">
        <f>VLOOKUP(IF(I474="",H474,I474),Thongkeduthi!$A$4:$O$43,COUNTA(Thongkeduthi!$A$4:$O$4),FALSE)</f>
        <v>14</v>
      </c>
      <c r="N474" s="47" t="str">
        <f t="shared" si="23"/>
        <v>14.12</v>
      </c>
      <c r="O474" s="47"/>
    </row>
    <row r="475" spans="1:15" ht="16.5" hidden="1" thickBot="1">
      <c r="A475" s="10">
        <f>SUBTOTAL(3,$C$6:C475)</f>
        <v>0</v>
      </c>
      <c r="B475" s="113">
        <v>1210127669</v>
      </c>
      <c r="C475" s="114" t="s">
        <v>526</v>
      </c>
      <c r="D475" s="27" t="s">
        <v>108</v>
      </c>
      <c r="E475" s="27" t="s">
        <v>111</v>
      </c>
      <c r="F475" s="27" t="s">
        <v>499</v>
      </c>
      <c r="G475" s="115" t="s">
        <v>154</v>
      </c>
      <c r="H475" s="10" t="s">
        <v>417</v>
      </c>
      <c r="I475" s="10"/>
      <c r="J475" s="113">
        <v>850</v>
      </c>
      <c r="K475" s="259">
        <f t="shared" si="21"/>
        <v>12</v>
      </c>
      <c r="L475" s="110" t="str">
        <f t="shared" si="22"/>
        <v>THPT Trần Hưng Đạo</v>
      </c>
      <c r="M475" s="3">
        <f>VLOOKUP(IF(I475="",H475,I475),Thongkeduthi!$A$4:$O$43,COUNTA(Thongkeduthi!$A$4:$O$4),FALSE)</f>
        <v>14</v>
      </c>
      <c r="N475" s="47" t="str">
        <f t="shared" si="23"/>
        <v>14.12</v>
      </c>
      <c r="O475" s="47"/>
    </row>
    <row r="476" spans="1:15" ht="16.5" hidden="1" thickBot="1">
      <c r="A476" s="10">
        <f>SUBTOTAL(3,$C$6:C476)</f>
        <v>0</v>
      </c>
      <c r="B476" s="113">
        <v>1226259486</v>
      </c>
      <c r="C476" s="114" t="s">
        <v>527</v>
      </c>
      <c r="D476" s="27" t="s">
        <v>99</v>
      </c>
      <c r="E476" s="27" t="s">
        <v>444</v>
      </c>
      <c r="F476" s="27" t="s">
        <v>499</v>
      </c>
      <c r="G476" s="115" t="s">
        <v>154</v>
      </c>
      <c r="H476" s="10" t="s">
        <v>417</v>
      </c>
      <c r="I476" s="10"/>
      <c r="J476" s="113">
        <v>840</v>
      </c>
      <c r="K476" s="259">
        <f t="shared" si="21"/>
        <v>12</v>
      </c>
      <c r="L476" s="110" t="str">
        <f t="shared" si="22"/>
        <v>THPT Trần Hưng Đạo</v>
      </c>
      <c r="M476" s="3">
        <f>VLOOKUP(IF(I476="",H476,I476),Thongkeduthi!$A$4:$O$43,COUNTA(Thongkeduthi!$A$4:$O$4),FALSE)</f>
        <v>14</v>
      </c>
      <c r="N476" s="47" t="str">
        <f t="shared" si="23"/>
        <v>14.12</v>
      </c>
      <c r="O476" s="47"/>
    </row>
    <row r="477" spans="1:15" ht="16.5" hidden="1" thickBot="1">
      <c r="A477" s="10">
        <f>SUBTOTAL(3,$C$6:C477)</f>
        <v>0</v>
      </c>
      <c r="B477" s="113">
        <v>1201519989</v>
      </c>
      <c r="C477" s="114" t="s">
        <v>528</v>
      </c>
      <c r="D477" s="27" t="s">
        <v>432</v>
      </c>
      <c r="E477" s="27" t="s">
        <v>424</v>
      </c>
      <c r="F477" s="27" t="s">
        <v>499</v>
      </c>
      <c r="G477" s="115" t="s">
        <v>178</v>
      </c>
      <c r="H477" s="10" t="s">
        <v>417</v>
      </c>
      <c r="I477" s="10"/>
      <c r="J477" s="113">
        <v>840</v>
      </c>
      <c r="K477" s="259">
        <f t="shared" si="21"/>
        <v>12</v>
      </c>
      <c r="L477" s="110" t="str">
        <f t="shared" si="22"/>
        <v>THPT Trần Hưng Đạo</v>
      </c>
      <c r="M477" s="3">
        <f>VLOOKUP(IF(I477="",H477,I477),Thongkeduthi!$A$4:$O$43,COUNTA(Thongkeduthi!$A$4:$O$4),FALSE)</f>
        <v>14</v>
      </c>
      <c r="N477" s="47" t="str">
        <f t="shared" si="23"/>
        <v>14.12</v>
      </c>
      <c r="O477" s="47"/>
    </row>
    <row r="478" spans="1:15" ht="16.5" hidden="1" thickBot="1">
      <c r="A478" s="10">
        <f>SUBTOTAL(3,$C$6:C478)</f>
        <v>0</v>
      </c>
      <c r="B478" s="113">
        <v>1225510427</v>
      </c>
      <c r="C478" s="114" t="s">
        <v>529</v>
      </c>
      <c r="D478" s="27" t="s">
        <v>130</v>
      </c>
      <c r="E478" s="27" t="s">
        <v>449</v>
      </c>
      <c r="F478" s="27" t="s">
        <v>499</v>
      </c>
      <c r="G478" s="115" t="s">
        <v>500</v>
      </c>
      <c r="H478" s="10" t="s">
        <v>417</v>
      </c>
      <c r="I478" s="10"/>
      <c r="J478" s="113">
        <v>840</v>
      </c>
      <c r="K478" s="259">
        <f t="shared" si="21"/>
        <v>12</v>
      </c>
      <c r="L478" s="110" t="str">
        <f t="shared" si="22"/>
        <v>THPT Trần Hưng Đạo</v>
      </c>
      <c r="M478" s="3">
        <f>VLOOKUP(IF(I478="",H478,I478),Thongkeduthi!$A$4:$O$43,COUNTA(Thongkeduthi!$A$4:$O$4),FALSE)</f>
        <v>14</v>
      </c>
      <c r="N478" s="47" t="str">
        <f t="shared" si="23"/>
        <v>14.12</v>
      </c>
      <c r="O478" s="47"/>
    </row>
    <row r="479" spans="1:15" ht="16.5" hidden="1" thickBot="1">
      <c r="A479" s="10">
        <f>SUBTOTAL(3,$C$6:C479)</f>
        <v>0</v>
      </c>
      <c r="B479" s="113">
        <v>1224683623</v>
      </c>
      <c r="C479" s="114" t="s">
        <v>530</v>
      </c>
      <c r="D479" s="27" t="s">
        <v>96</v>
      </c>
      <c r="E479" s="27" t="s">
        <v>449</v>
      </c>
      <c r="F479" s="27" t="s">
        <v>499</v>
      </c>
      <c r="G479" s="115" t="s">
        <v>154</v>
      </c>
      <c r="H479" s="10" t="s">
        <v>417</v>
      </c>
      <c r="I479" s="10"/>
      <c r="J479" s="113">
        <v>830</v>
      </c>
      <c r="K479" s="259">
        <f t="shared" si="21"/>
        <v>12</v>
      </c>
      <c r="L479" s="110" t="str">
        <f t="shared" si="22"/>
        <v>THPT Trần Hưng Đạo</v>
      </c>
      <c r="M479" s="3">
        <f>VLOOKUP(IF(I479="",H479,I479),Thongkeduthi!$A$4:$O$43,COUNTA(Thongkeduthi!$A$4:$O$4),FALSE)</f>
        <v>14</v>
      </c>
      <c r="N479" s="47" t="str">
        <f t="shared" si="23"/>
        <v>14.12</v>
      </c>
      <c r="O479" s="47"/>
    </row>
    <row r="480" spans="1:15" ht="16.5" hidden="1" thickBot="1">
      <c r="A480" s="10">
        <f>SUBTOTAL(3,$C$6:C480)</f>
        <v>0</v>
      </c>
      <c r="B480" s="113">
        <v>1224780275</v>
      </c>
      <c r="C480" s="114" t="s">
        <v>531</v>
      </c>
      <c r="D480" s="27" t="s">
        <v>431</v>
      </c>
      <c r="E480" s="27" t="s">
        <v>449</v>
      </c>
      <c r="F480" s="27" t="s">
        <v>499</v>
      </c>
      <c r="G480" s="115" t="s">
        <v>154</v>
      </c>
      <c r="H480" s="10" t="s">
        <v>417</v>
      </c>
      <c r="I480" s="10"/>
      <c r="J480" s="113">
        <v>830</v>
      </c>
      <c r="K480" s="259">
        <f t="shared" si="21"/>
        <v>12</v>
      </c>
      <c r="L480" s="110" t="str">
        <f t="shared" si="22"/>
        <v>THPT Trần Hưng Đạo</v>
      </c>
      <c r="M480" s="3">
        <f>VLOOKUP(IF(I480="",H480,I480),Thongkeduthi!$A$4:$O$43,COUNTA(Thongkeduthi!$A$4:$O$4),FALSE)</f>
        <v>14</v>
      </c>
      <c r="N480" s="47" t="str">
        <f t="shared" si="23"/>
        <v>14.12</v>
      </c>
      <c r="O480" s="47"/>
    </row>
    <row r="481" spans="1:15" ht="16.5" hidden="1" thickBot="1">
      <c r="A481" s="10">
        <f>SUBTOTAL(3,$C$6:C481)</f>
        <v>0</v>
      </c>
      <c r="B481" s="113">
        <v>1223427293</v>
      </c>
      <c r="C481" s="114" t="s">
        <v>532</v>
      </c>
      <c r="D481" s="27" t="s">
        <v>449</v>
      </c>
      <c r="E481" s="27" t="s">
        <v>449</v>
      </c>
      <c r="F481" s="27" t="s">
        <v>499</v>
      </c>
      <c r="G481" s="115" t="s">
        <v>154</v>
      </c>
      <c r="H481" s="10" t="s">
        <v>417</v>
      </c>
      <c r="I481" s="10"/>
      <c r="J481" s="113">
        <v>820</v>
      </c>
      <c r="K481" s="259">
        <f t="shared" si="21"/>
        <v>12</v>
      </c>
      <c r="L481" s="110" t="str">
        <f t="shared" si="22"/>
        <v>THPT Trần Hưng Đạo</v>
      </c>
      <c r="M481" s="3">
        <f>VLOOKUP(IF(I481="",H481,I481),Thongkeduthi!$A$4:$O$43,COUNTA(Thongkeduthi!$A$4:$O$4),FALSE)</f>
        <v>14</v>
      </c>
      <c r="N481" s="47" t="str">
        <f t="shared" si="23"/>
        <v>14.12</v>
      </c>
      <c r="O481" s="47"/>
    </row>
    <row r="482" spans="1:15" ht="16.5" hidden="1" thickBot="1">
      <c r="A482" s="10">
        <f>SUBTOTAL(3,$C$6:C482)</f>
        <v>0</v>
      </c>
      <c r="B482" s="113">
        <v>1224694728</v>
      </c>
      <c r="C482" s="114" t="s">
        <v>533</v>
      </c>
      <c r="D482" s="27" t="s">
        <v>111</v>
      </c>
      <c r="E482" s="27" t="s">
        <v>449</v>
      </c>
      <c r="F482" s="27" t="s">
        <v>499</v>
      </c>
      <c r="G482" s="115" t="s">
        <v>154</v>
      </c>
      <c r="H482" s="10" t="s">
        <v>417</v>
      </c>
      <c r="I482" s="10"/>
      <c r="J482" s="113">
        <v>810</v>
      </c>
      <c r="K482" s="259">
        <f t="shared" si="21"/>
        <v>12</v>
      </c>
      <c r="L482" s="110" t="str">
        <f t="shared" si="22"/>
        <v>THPT Trần Hưng Đạo</v>
      </c>
      <c r="M482" s="3">
        <f>VLOOKUP(IF(I482="",H482,I482),Thongkeduthi!$A$4:$O$43,COUNTA(Thongkeduthi!$A$4:$O$4),FALSE)</f>
        <v>14</v>
      </c>
      <c r="N482" s="47" t="str">
        <f t="shared" si="23"/>
        <v>14.12</v>
      </c>
      <c r="O482" s="47"/>
    </row>
    <row r="483" spans="1:15" ht="16.5" hidden="1" thickBot="1">
      <c r="A483" s="10">
        <f>SUBTOTAL(3,$C$6:C483)</f>
        <v>0</v>
      </c>
      <c r="B483" s="113">
        <v>1223773244</v>
      </c>
      <c r="C483" s="114" t="s">
        <v>534</v>
      </c>
      <c r="D483" s="27" t="s">
        <v>169</v>
      </c>
      <c r="E483" s="27" t="s">
        <v>428</v>
      </c>
      <c r="F483" s="27" t="s">
        <v>499</v>
      </c>
      <c r="G483" s="115" t="s">
        <v>154</v>
      </c>
      <c r="H483" s="10" t="s">
        <v>417</v>
      </c>
      <c r="I483" s="10"/>
      <c r="J483" s="113">
        <v>810</v>
      </c>
      <c r="K483" s="259">
        <f t="shared" si="21"/>
        <v>12</v>
      </c>
      <c r="L483" s="110" t="str">
        <f t="shared" si="22"/>
        <v>THPT Trần Hưng Đạo</v>
      </c>
      <c r="M483" s="3">
        <f>VLOOKUP(IF(I483="",H483,I483),Thongkeduthi!$A$4:$O$43,COUNTA(Thongkeduthi!$A$4:$O$4),FALSE)</f>
        <v>14</v>
      </c>
      <c r="N483" s="47" t="str">
        <f t="shared" si="23"/>
        <v>14.12</v>
      </c>
      <c r="O483" s="47"/>
    </row>
    <row r="484" spans="1:15" ht="16.5" hidden="1" thickBot="1">
      <c r="A484" s="10">
        <f>SUBTOTAL(3,$C$6:C484)</f>
        <v>0</v>
      </c>
      <c r="B484" s="113">
        <v>1225671012</v>
      </c>
      <c r="C484" s="114" t="s">
        <v>535</v>
      </c>
      <c r="D484" s="27" t="s">
        <v>128</v>
      </c>
      <c r="E484" s="27" t="s">
        <v>428</v>
      </c>
      <c r="F484" s="27" t="s">
        <v>499</v>
      </c>
      <c r="G484" s="115" t="s">
        <v>503</v>
      </c>
      <c r="H484" s="10" t="s">
        <v>417</v>
      </c>
      <c r="I484" s="10"/>
      <c r="J484" s="113">
        <v>800</v>
      </c>
      <c r="K484" s="259">
        <f t="shared" si="21"/>
        <v>12</v>
      </c>
      <c r="L484" s="110" t="str">
        <f t="shared" si="22"/>
        <v>THPT Trần Hưng Đạo</v>
      </c>
      <c r="M484" s="3">
        <f>VLOOKUP(IF(I484="",H484,I484),Thongkeduthi!$A$4:$O$43,COUNTA(Thongkeduthi!$A$4:$O$4),FALSE)</f>
        <v>14</v>
      </c>
      <c r="N484" s="47" t="str">
        <f t="shared" si="23"/>
        <v>14.12</v>
      </c>
      <c r="O484" s="47"/>
    </row>
    <row r="485" spans="1:15" ht="16.5" hidden="1" thickBot="1">
      <c r="A485" s="10">
        <f>SUBTOTAL(3,$C$6:C485)</f>
        <v>0</v>
      </c>
      <c r="B485" s="113">
        <v>1224995067</v>
      </c>
      <c r="C485" s="114" t="s">
        <v>536</v>
      </c>
      <c r="D485" s="27" t="s">
        <v>413</v>
      </c>
      <c r="E485" s="27" t="s">
        <v>438</v>
      </c>
      <c r="F485" s="27" t="s">
        <v>499</v>
      </c>
      <c r="G485" s="115" t="s">
        <v>503</v>
      </c>
      <c r="H485" s="10" t="s">
        <v>417</v>
      </c>
      <c r="I485" s="10"/>
      <c r="J485" s="113">
        <v>800</v>
      </c>
      <c r="K485" s="259">
        <f t="shared" si="21"/>
        <v>12</v>
      </c>
      <c r="L485" s="110" t="str">
        <f t="shared" si="22"/>
        <v>THPT Trần Hưng Đạo</v>
      </c>
      <c r="M485" s="3">
        <f>VLOOKUP(IF(I485="",H485,I485),Thongkeduthi!$A$4:$O$43,COUNTA(Thongkeduthi!$A$4:$O$4),FALSE)</f>
        <v>14</v>
      </c>
      <c r="N485" s="47" t="str">
        <f t="shared" si="23"/>
        <v>14.12</v>
      </c>
      <c r="O485" s="47"/>
    </row>
    <row r="486" spans="1:15" ht="16.5" hidden="1" thickBot="1">
      <c r="A486" s="10">
        <f>SUBTOTAL(3,$C$6:C486)</f>
        <v>0</v>
      </c>
      <c r="B486" s="113">
        <v>1223878567</v>
      </c>
      <c r="C486" s="114" t="s">
        <v>537</v>
      </c>
      <c r="D486" s="27" t="s">
        <v>424</v>
      </c>
      <c r="E486" s="27" t="s">
        <v>414</v>
      </c>
      <c r="F486" s="27" t="s">
        <v>499</v>
      </c>
      <c r="G486" s="115" t="s">
        <v>154</v>
      </c>
      <c r="H486" s="10" t="s">
        <v>417</v>
      </c>
      <c r="I486" s="10"/>
      <c r="J486" s="113">
        <v>790</v>
      </c>
      <c r="K486" s="259">
        <f t="shared" si="21"/>
        <v>12</v>
      </c>
      <c r="L486" s="110" t="str">
        <f t="shared" si="22"/>
        <v>THPT Trần Hưng Đạo</v>
      </c>
      <c r="M486" s="3">
        <f>VLOOKUP(IF(I486="",H486,I486),Thongkeduthi!$A$4:$O$43,COUNTA(Thongkeduthi!$A$4:$O$4),FALSE)</f>
        <v>14</v>
      </c>
      <c r="N486" s="47" t="str">
        <f t="shared" si="23"/>
        <v>14.12</v>
      </c>
      <c r="O486" s="47"/>
    </row>
    <row r="487" spans="1:15" ht="16.5" hidden="1" thickBot="1">
      <c r="A487" s="10">
        <f>SUBTOTAL(3,$C$6:C487)</f>
        <v>0</v>
      </c>
      <c r="B487" s="113">
        <v>1226196934</v>
      </c>
      <c r="C487" s="114" t="s">
        <v>538</v>
      </c>
      <c r="D487" s="27" t="s">
        <v>432</v>
      </c>
      <c r="E487" s="27" t="s">
        <v>427</v>
      </c>
      <c r="F487" s="27" t="s">
        <v>499</v>
      </c>
      <c r="G487" s="115" t="s">
        <v>503</v>
      </c>
      <c r="H487" s="10" t="s">
        <v>417</v>
      </c>
      <c r="I487" s="10"/>
      <c r="J487" s="113">
        <v>780</v>
      </c>
      <c r="K487" s="259">
        <f t="shared" si="21"/>
        <v>12</v>
      </c>
      <c r="L487" s="110" t="str">
        <f t="shared" si="22"/>
        <v>THPT Trần Hưng Đạo</v>
      </c>
      <c r="M487" s="3">
        <f>VLOOKUP(IF(I487="",H487,I487),Thongkeduthi!$A$4:$O$43,COUNTA(Thongkeduthi!$A$4:$O$4),FALSE)</f>
        <v>14</v>
      </c>
      <c r="N487" s="47" t="str">
        <f t="shared" si="23"/>
        <v>14.12</v>
      </c>
      <c r="O487" s="47"/>
    </row>
    <row r="488" spans="1:15" ht="16.5" hidden="1" thickBot="1">
      <c r="A488" s="10">
        <f>SUBTOTAL(3,$C$6:C488)</f>
        <v>0</v>
      </c>
      <c r="B488" s="113">
        <v>1223376426</v>
      </c>
      <c r="C488" s="114" t="s">
        <v>539</v>
      </c>
      <c r="D488" s="27" t="s">
        <v>438</v>
      </c>
      <c r="E488" s="27" t="s">
        <v>438</v>
      </c>
      <c r="F488" s="27" t="s">
        <v>499</v>
      </c>
      <c r="G488" s="115" t="s">
        <v>154</v>
      </c>
      <c r="H488" s="10" t="s">
        <v>417</v>
      </c>
      <c r="I488" s="10"/>
      <c r="J488" s="113">
        <v>770</v>
      </c>
      <c r="K488" s="259">
        <f t="shared" si="21"/>
        <v>12</v>
      </c>
      <c r="L488" s="110" t="str">
        <f t="shared" si="22"/>
        <v>THPT Trần Hưng Đạo</v>
      </c>
      <c r="M488" s="3">
        <f>VLOOKUP(IF(I488="",H488,I488),Thongkeduthi!$A$4:$O$43,COUNTA(Thongkeduthi!$A$4:$O$4),FALSE)</f>
        <v>14</v>
      </c>
      <c r="N488" s="47" t="str">
        <f t="shared" si="23"/>
        <v>14.12</v>
      </c>
      <c r="O488" s="47"/>
    </row>
    <row r="489" spans="1:15" ht="16.5" hidden="1" thickBot="1">
      <c r="A489" s="10">
        <f>SUBTOTAL(3,$C$6:C489)</f>
        <v>0</v>
      </c>
      <c r="B489" s="113">
        <v>1225113065</v>
      </c>
      <c r="C489" s="114" t="s">
        <v>540</v>
      </c>
      <c r="D489" s="27" t="s">
        <v>167</v>
      </c>
      <c r="E489" s="27" t="s">
        <v>413</v>
      </c>
      <c r="F489" s="27" t="s">
        <v>499</v>
      </c>
      <c r="G489" s="115" t="s">
        <v>154</v>
      </c>
      <c r="H489" s="10" t="s">
        <v>417</v>
      </c>
      <c r="I489" s="10"/>
      <c r="J489" s="113">
        <v>770</v>
      </c>
      <c r="K489" s="259">
        <f t="shared" si="21"/>
        <v>12</v>
      </c>
      <c r="L489" s="110" t="str">
        <f t="shared" si="22"/>
        <v>THPT Trần Hưng Đạo</v>
      </c>
      <c r="M489" s="3">
        <f>VLOOKUP(IF(I489="",H489,I489),Thongkeduthi!$A$4:$O$43,COUNTA(Thongkeduthi!$A$4:$O$4),FALSE)</f>
        <v>14</v>
      </c>
      <c r="N489" s="47" t="str">
        <f t="shared" si="23"/>
        <v>14.12</v>
      </c>
      <c r="O489" s="47"/>
    </row>
    <row r="490" spans="1:15" ht="16.5" hidden="1" thickBot="1">
      <c r="A490" s="10">
        <f>SUBTOTAL(3,$C$6:C490)</f>
        <v>0</v>
      </c>
      <c r="B490" s="113">
        <v>1224784469</v>
      </c>
      <c r="C490" s="114" t="s">
        <v>541</v>
      </c>
      <c r="D490" s="27" t="s">
        <v>167</v>
      </c>
      <c r="E490" s="27" t="s">
        <v>424</v>
      </c>
      <c r="F490" s="27" t="s">
        <v>499</v>
      </c>
      <c r="G490" s="115" t="s">
        <v>503</v>
      </c>
      <c r="H490" s="10" t="s">
        <v>417</v>
      </c>
      <c r="I490" s="10"/>
      <c r="J490" s="113">
        <v>770</v>
      </c>
      <c r="K490" s="259">
        <f t="shared" si="21"/>
        <v>12</v>
      </c>
      <c r="L490" s="110" t="str">
        <f t="shared" si="22"/>
        <v>THPT Trần Hưng Đạo</v>
      </c>
      <c r="M490" s="3">
        <f>VLOOKUP(IF(I490="",H490,I490),Thongkeduthi!$A$4:$O$43,COUNTA(Thongkeduthi!$A$4:$O$4),FALSE)</f>
        <v>14</v>
      </c>
      <c r="N490" s="47" t="str">
        <f t="shared" si="23"/>
        <v>14.12</v>
      </c>
      <c r="O490" s="47"/>
    </row>
    <row r="491" spans="1:15" ht="16.5" hidden="1" thickBot="1">
      <c r="A491" s="10">
        <f>SUBTOTAL(3,$C$6:C491)</f>
        <v>0</v>
      </c>
      <c r="B491" s="113">
        <v>1225115440</v>
      </c>
      <c r="C491" s="114" t="s">
        <v>542</v>
      </c>
      <c r="D491" s="27" t="s">
        <v>96</v>
      </c>
      <c r="E491" s="27" t="s">
        <v>438</v>
      </c>
      <c r="F491" s="27" t="s">
        <v>499</v>
      </c>
      <c r="G491" s="115" t="s">
        <v>500</v>
      </c>
      <c r="H491" s="10" t="s">
        <v>417</v>
      </c>
      <c r="I491" s="10"/>
      <c r="J491" s="113">
        <v>770</v>
      </c>
      <c r="K491" s="259">
        <f t="shared" si="21"/>
        <v>12</v>
      </c>
      <c r="L491" s="110" t="str">
        <f t="shared" si="22"/>
        <v>THPT Trần Hưng Đạo</v>
      </c>
      <c r="M491" s="3">
        <f>VLOOKUP(IF(I491="",H491,I491),Thongkeduthi!$A$4:$O$43,COUNTA(Thongkeduthi!$A$4:$O$4),FALSE)</f>
        <v>14</v>
      </c>
      <c r="N491" s="47" t="str">
        <f t="shared" si="23"/>
        <v>14.12</v>
      </c>
      <c r="O491" s="47"/>
    </row>
    <row r="492" spans="1:15" ht="16.5" hidden="1" thickBot="1">
      <c r="A492" s="10">
        <f>SUBTOTAL(3,$C$6:C492)</f>
        <v>0</v>
      </c>
      <c r="B492" s="113">
        <v>1224028613</v>
      </c>
      <c r="C492" s="114" t="s">
        <v>543</v>
      </c>
      <c r="D492" s="27" t="s">
        <v>173</v>
      </c>
      <c r="E492" s="27" t="s">
        <v>449</v>
      </c>
      <c r="F492" s="27" t="s">
        <v>499</v>
      </c>
      <c r="G492" s="115" t="s">
        <v>154</v>
      </c>
      <c r="H492" s="10" t="s">
        <v>417</v>
      </c>
      <c r="I492" s="10"/>
      <c r="J492" s="113">
        <v>750</v>
      </c>
      <c r="K492" s="259">
        <f t="shared" si="21"/>
        <v>12</v>
      </c>
      <c r="L492" s="110" t="str">
        <f t="shared" si="22"/>
        <v>THPT Trần Hưng Đạo</v>
      </c>
      <c r="M492" s="3">
        <f>VLOOKUP(IF(I492="",H492,I492),Thongkeduthi!$A$4:$O$43,COUNTA(Thongkeduthi!$A$4:$O$4),FALSE)</f>
        <v>14</v>
      </c>
      <c r="N492" s="47" t="str">
        <f t="shared" si="23"/>
        <v>14.12</v>
      </c>
      <c r="O492" s="47"/>
    </row>
    <row r="493" spans="1:15" ht="16.5" hidden="1" thickBot="1">
      <c r="A493" s="10">
        <f>SUBTOTAL(3,$C$6:C493)</f>
        <v>0</v>
      </c>
      <c r="B493" s="113">
        <v>1224354290</v>
      </c>
      <c r="C493" s="114" t="s">
        <v>544</v>
      </c>
      <c r="D493" s="27" t="s">
        <v>453</v>
      </c>
      <c r="E493" s="27" t="s">
        <v>444</v>
      </c>
      <c r="F493" s="27" t="s">
        <v>499</v>
      </c>
      <c r="G493" s="115" t="s">
        <v>154</v>
      </c>
      <c r="H493" s="10" t="s">
        <v>417</v>
      </c>
      <c r="I493" s="10"/>
      <c r="J493" s="113">
        <v>750</v>
      </c>
      <c r="K493" s="259">
        <f t="shared" si="21"/>
        <v>12</v>
      </c>
      <c r="L493" s="110" t="str">
        <f t="shared" si="22"/>
        <v>THPT Trần Hưng Đạo</v>
      </c>
      <c r="M493" s="3">
        <f>VLOOKUP(IF(I493="",H493,I493),Thongkeduthi!$A$4:$O$43,COUNTA(Thongkeduthi!$A$4:$O$4),FALSE)</f>
        <v>14</v>
      </c>
      <c r="N493" s="47" t="str">
        <f t="shared" si="23"/>
        <v>14.12</v>
      </c>
      <c r="O493" s="47"/>
    </row>
    <row r="494" spans="1:15" ht="16.5" hidden="1" thickBot="1">
      <c r="A494" s="10">
        <f>SUBTOTAL(3,$C$6:C494)</f>
        <v>0</v>
      </c>
      <c r="B494" s="113">
        <v>1225093268</v>
      </c>
      <c r="C494" s="114" t="s">
        <v>545</v>
      </c>
      <c r="D494" s="27" t="s">
        <v>169</v>
      </c>
      <c r="E494" s="27" t="s">
        <v>438</v>
      </c>
      <c r="F494" s="27" t="s">
        <v>499</v>
      </c>
      <c r="G494" s="115" t="s">
        <v>503</v>
      </c>
      <c r="H494" s="10" t="s">
        <v>417</v>
      </c>
      <c r="I494" s="10"/>
      <c r="J494" s="113">
        <v>750</v>
      </c>
      <c r="K494" s="259">
        <f t="shared" si="21"/>
        <v>12</v>
      </c>
      <c r="L494" s="110" t="str">
        <f t="shared" si="22"/>
        <v>THPT Trần Hưng Đạo</v>
      </c>
      <c r="M494" s="3">
        <f>VLOOKUP(IF(I494="",H494,I494),Thongkeduthi!$A$4:$O$43,COUNTA(Thongkeduthi!$A$4:$O$4),FALSE)</f>
        <v>14</v>
      </c>
      <c r="N494" s="47" t="str">
        <f t="shared" si="23"/>
        <v>14.12</v>
      </c>
      <c r="O494" s="47"/>
    </row>
    <row r="495" spans="1:15" ht="16.5" hidden="1" thickBot="1">
      <c r="A495" s="10">
        <f>SUBTOTAL(3,$C$6:C495)</f>
        <v>0</v>
      </c>
      <c r="B495" s="113">
        <v>1225510172</v>
      </c>
      <c r="C495" s="114" t="s">
        <v>546</v>
      </c>
      <c r="D495" s="27" t="s">
        <v>432</v>
      </c>
      <c r="E495" s="27" t="s">
        <v>96</v>
      </c>
      <c r="F495" s="27" t="s">
        <v>499</v>
      </c>
      <c r="G495" s="115" t="s">
        <v>162</v>
      </c>
      <c r="H495" s="10" t="s">
        <v>417</v>
      </c>
      <c r="I495" s="10"/>
      <c r="J495" s="113">
        <v>750</v>
      </c>
      <c r="K495" s="259">
        <f t="shared" si="21"/>
        <v>12</v>
      </c>
      <c r="L495" s="110" t="str">
        <f t="shared" si="22"/>
        <v>THPT Trần Hưng Đạo</v>
      </c>
      <c r="M495" s="3">
        <f>VLOOKUP(IF(I495="",H495,I495),Thongkeduthi!$A$4:$O$43,COUNTA(Thongkeduthi!$A$4:$O$4),FALSE)</f>
        <v>14</v>
      </c>
      <c r="N495" s="47" t="str">
        <f t="shared" si="23"/>
        <v>14.12</v>
      </c>
      <c r="O495" s="47"/>
    </row>
    <row r="496" spans="1:15" ht="16.5" hidden="1" thickBot="1">
      <c r="A496" s="10">
        <f>SUBTOTAL(3,$C$6:C496)</f>
        <v>0</v>
      </c>
      <c r="B496" s="171">
        <v>1232305943</v>
      </c>
      <c r="C496" s="172" t="s">
        <v>586</v>
      </c>
      <c r="D496" s="172">
        <v>2</v>
      </c>
      <c r="E496" s="28">
        <v>1</v>
      </c>
      <c r="F496" s="28">
        <v>2000</v>
      </c>
      <c r="G496" s="28" t="s">
        <v>111</v>
      </c>
      <c r="H496" s="12" t="s">
        <v>556</v>
      </c>
      <c r="I496" s="28"/>
      <c r="J496" s="28">
        <v>110</v>
      </c>
      <c r="K496" s="259">
        <f t="shared" si="21"/>
        <v>10</v>
      </c>
      <c r="L496" s="110" t="str">
        <f t="shared" si="22"/>
        <v>THPT Lê Duẩn</v>
      </c>
      <c r="M496" s="3">
        <f>VLOOKUP(IF(I496="",H496,I496),Thongkeduthi!$A$4:$O$43,COUNTA(Thongkeduthi!$A$4:$O$4),FALSE)</f>
        <v>10</v>
      </c>
      <c r="N496" s="47" t="str">
        <f t="shared" si="23"/>
        <v>10.10</v>
      </c>
      <c r="O496" s="47"/>
    </row>
    <row r="497" spans="1:15" ht="16.5" hidden="1" thickBot="1">
      <c r="A497" s="10">
        <f>SUBTOTAL(3,$C$6:C497)</f>
        <v>0</v>
      </c>
      <c r="B497" s="171">
        <v>1232306212</v>
      </c>
      <c r="C497" s="172" t="s">
        <v>587</v>
      </c>
      <c r="D497" s="172">
        <v>25</v>
      </c>
      <c r="E497" s="28">
        <v>10</v>
      </c>
      <c r="F497" s="28">
        <v>2000</v>
      </c>
      <c r="G497" s="28" t="s">
        <v>111</v>
      </c>
      <c r="H497" s="12" t="s">
        <v>556</v>
      </c>
      <c r="I497" s="28"/>
      <c r="J497" s="28">
        <v>170</v>
      </c>
      <c r="K497" s="259">
        <f t="shared" si="21"/>
        <v>10</v>
      </c>
      <c r="L497" s="110" t="str">
        <f t="shared" si="22"/>
        <v>THPT Lê Duẩn</v>
      </c>
      <c r="M497" s="3">
        <f>VLOOKUP(IF(I497="",H497,I497),Thongkeduthi!$A$4:$O$43,COUNTA(Thongkeduthi!$A$4:$O$4),FALSE)</f>
        <v>10</v>
      </c>
      <c r="N497" s="47" t="str">
        <f t="shared" si="23"/>
        <v>10.10</v>
      </c>
      <c r="O497" s="47"/>
    </row>
    <row r="498" spans="1:15" ht="16.5" hidden="1" thickBot="1">
      <c r="A498" s="10">
        <f>SUBTOTAL(3,$C$6:C498)</f>
        <v>0</v>
      </c>
      <c r="B498" s="171">
        <v>1232304787</v>
      </c>
      <c r="C498" s="172" t="s">
        <v>588</v>
      </c>
      <c r="D498" s="172">
        <v>15</v>
      </c>
      <c r="E498" s="28">
        <v>2</v>
      </c>
      <c r="F498" s="28">
        <v>2000</v>
      </c>
      <c r="G498" s="28" t="s">
        <v>111</v>
      </c>
      <c r="H498" s="12" t="s">
        <v>556</v>
      </c>
      <c r="I498" s="28"/>
      <c r="J498" s="28">
        <v>410</v>
      </c>
      <c r="K498" s="259">
        <f t="shared" si="21"/>
        <v>10</v>
      </c>
      <c r="L498" s="110" t="str">
        <f t="shared" si="22"/>
        <v>THPT Lê Duẩn</v>
      </c>
      <c r="M498" s="3">
        <f>VLOOKUP(IF(I498="",H498,I498),Thongkeduthi!$A$4:$O$43,COUNTA(Thongkeduthi!$A$4:$O$4),FALSE)</f>
        <v>10</v>
      </c>
      <c r="N498" s="47" t="str">
        <f t="shared" si="23"/>
        <v>10.10</v>
      </c>
      <c r="O498" s="47"/>
    </row>
    <row r="499" spans="1:15" ht="16.5" hidden="1" thickBot="1">
      <c r="A499" s="10">
        <f>SUBTOTAL(3,$C$6:C499)</f>
        <v>0</v>
      </c>
      <c r="B499" s="171">
        <v>1232305218</v>
      </c>
      <c r="C499" s="172" t="s">
        <v>589</v>
      </c>
      <c r="D499" s="172">
        <v>30</v>
      </c>
      <c r="E499" s="28">
        <v>7</v>
      </c>
      <c r="F499" s="28">
        <v>2000</v>
      </c>
      <c r="G499" s="28" t="s">
        <v>111</v>
      </c>
      <c r="H499" s="12" t="s">
        <v>556</v>
      </c>
      <c r="I499" s="28"/>
      <c r="J499" s="28">
        <v>210</v>
      </c>
      <c r="K499" s="259">
        <f t="shared" si="21"/>
        <v>10</v>
      </c>
      <c r="L499" s="110" t="str">
        <f t="shared" si="22"/>
        <v>THPT Lê Duẩn</v>
      </c>
      <c r="M499" s="3">
        <f>VLOOKUP(IF(I499="",H499,I499),Thongkeduthi!$A$4:$O$43,COUNTA(Thongkeduthi!$A$4:$O$4),FALSE)</f>
        <v>10</v>
      </c>
      <c r="N499" s="47" t="str">
        <f t="shared" si="23"/>
        <v>10.10</v>
      </c>
      <c r="O499" s="47"/>
    </row>
    <row r="500" spans="1:15" ht="16.5" hidden="1" thickBot="1">
      <c r="A500" s="10">
        <f>SUBTOTAL(3,$C$6:C500)</f>
        <v>0</v>
      </c>
      <c r="B500" s="171">
        <v>1232305456</v>
      </c>
      <c r="C500" s="172" t="s">
        <v>590</v>
      </c>
      <c r="D500" s="172">
        <v>30</v>
      </c>
      <c r="E500" s="28">
        <v>7</v>
      </c>
      <c r="F500" s="28">
        <v>2000</v>
      </c>
      <c r="G500" s="28" t="s">
        <v>111</v>
      </c>
      <c r="H500" s="12" t="s">
        <v>556</v>
      </c>
      <c r="I500" s="28"/>
      <c r="J500" s="28">
        <v>190</v>
      </c>
      <c r="K500" s="259">
        <f t="shared" si="21"/>
        <v>10</v>
      </c>
      <c r="L500" s="110" t="str">
        <f t="shared" si="22"/>
        <v>THPT Lê Duẩn</v>
      </c>
      <c r="M500" s="3">
        <f>VLOOKUP(IF(I500="",H500,I500),Thongkeduthi!$A$4:$O$43,COUNTA(Thongkeduthi!$A$4:$O$4),FALSE)</f>
        <v>10</v>
      </c>
      <c r="N500" s="47" t="str">
        <f t="shared" si="23"/>
        <v>10.10</v>
      </c>
      <c r="O500" s="47"/>
    </row>
    <row r="501" spans="1:15" ht="16.5" hidden="1" thickBot="1">
      <c r="A501" s="10">
        <f>SUBTOTAL(3,$C$6:C501)</f>
        <v>0</v>
      </c>
      <c r="B501" s="173">
        <v>1232375368</v>
      </c>
      <c r="C501" s="173" t="s">
        <v>2535</v>
      </c>
      <c r="D501" s="173">
        <v>28</v>
      </c>
      <c r="E501" s="28">
        <v>8</v>
      </c>
      <c r="F501" s="28">
        <v>1999</v>
      </c>
      <c r="G501" s="28" t="s">
        <v>414</v>
      </c>
      <c r="H501" s="12" t="s">
        <v>556</v>
      </c>
      <c r="I501" s="28"/>
      <c r="J501" s="28">
        <v>500</v>
      </c>
      <c r="K501" s="259">
        <f t="shared" si="21"/>
        <v>11</v>
      </c>
      <c r="L501" s="110" t="str">
        <f t="shared" si="22"/>
        <v>THPT Lê Duẩn</v>
      </c>
      <c r="M501" s="3">
        <f>VLOOKUP(IF(I501="",H501,I501),Thongkeduthi!$A$4:$O$43,COUNTA(Thongkeduthi!$A$4:$O$4),FALSE)</f>
        <v>10</v>
      </c>
      <c r="N501" s="47" t="str">
        <f t="shared" si="23"/>
        <v>10.11</v>
      </c>
      <c r="O501" s="47"/>
    </row>
    <row r="502" spans="1:15" ht="16.5" hidden="1" thickBot="1">
      <c r="A502" s="10">
        <f>SUBTOTAL(3,$C$6:C502)</f>
        <v>0</v>
      </c>
      <c r="B502" s="173">
        <v>1232375344</v>
      </c>
      <c r="C502" s="173" t="s">
        <v>591</v>
      </c>
      <c r="D502" s="173">
        <v>6</v>
      </c>
      <c r="E502" s="28">
        <v>10</v>
      </c>
      <c r="F502" s="28">
        <v>1999</v>
      </c>
      <c r="G502" s="28" t="s">
        <v>414</v>
      </c>
      <c r="H502" s="12" t="s">
        <v>556</v>
      </c>
      <c r="I502" s="28"/>
      <c r="J502" s="28">
        <v>540</v>
      </c>
      <c r="K502" s="259">
        <f t="shared" si="21"/>
        <v>11</v>
      </c>
      <c r="L502" s="110" t="str">
        <f t="shared" si="22"/>
        <v>THPT Lê Duẩn</v>
      </c>
      <c r="M502" s="3">
        <f>VLOOKUP(IF(I502="",H502,I502),Thongkeduthi!$A$4:$O$43,COUNTA(Thongkeduthi!$A$4:$O$4),FALSE)</f>
        <v>10</v>
      </c>
      <c r="N502" s="47" t="str">
        <f t="shared" si="23"/>
        <v>10.11</v>
      </c>
      <c r="O502" s="47"/>
    </row>
    <row r="503" spans="1:15" ht="16.5" hidden="1" thickBot="1">
      <c r="A503" s="10">
        <f>SUBTOTAL(3,$C$6:C503)</f>
        <v>0</v>
      </c>
      <c r="B503" s="173">
        <v>1232375812</v>
      </c>
      <c r="C503" s="173" t="s">
        <v>592</v>
      </c>
      <c r="D503" s="173">
        <v>22</v>
      </c>
      <c r="E503" s="28">
        <v>3</v>
      </c>
      <c r="F503" s="28">
        <v>1999</v>
      </c>
      <c r="G503" s="28" t="s">
        <v>414</v>
      </c>
      <c r="H503" s="12" t="s">
        <v>556</v>
      </c>
      <c r="I503" s="28"/>
      <c r="J503" s="28">
        <v>440</v>
      </c>
      <c r="K503" s="259">
        <f t="shared" si="21"/>
        <v>11</v>
      </c>
      <c r="L503" s="110" t="str">
        <f t="shared" si="22"/>
        <v>THPT Lê Duẩn</v>
      </c>
      <c r="M503" s="3">
        <f>VLOOKUP(IF(I503="",H503,I503),Thongkeduthi!$A$4:$O$43,COUNTA(Thongkeduthi!$A$4:$O$4),FALSE)</f>
        <v>10</v>
      </c>
      <c r="N503" s="47" t="str">
        <f t="shared" si="23"/>
        <v>10.11</v>
      </c>
      <c r="O503" s="47"/>
    </row>
    <row r="504" spans="1:15" ht="16.5" hidden="1" thickBot="1">
      <c r="A504" s="10">
        <f>SUBTOTAL(3,$C$6:C504)</f>
        <v>0</v>
      </c>
      <c r="B504" s="173">
        <v>1232444408</v>
      </c>
      <c r="C504" s="173" t="s">
        <v>593</v>
      </c>
      <c r="D504" s="173">
        <v>14</v>
      </c>
      <c r="E504" s="28">
        <v>2</v>
      </c>
      <c r="F504" s="28">
        <v>1999</v>
      </c>
      <c r="G504" s="28" t="s">
        <v>414</v>
      </c>
      <c r="H504" s="12" t="s">
        <v>556</v>
      </c>
      <c r="I504" s="28"/>
      <c r="J504" s="28">
        <v>600</v>
      </c>
      <c r="K504" s="259">
        <f t="shared" si="21"/>
        <v>11</v>
      </c>
      <c r="L504" s="110" t="str">
        <f t="shared" si="22"/>
        <v>THPT Lê Duẩn</v>
      </c>
      <c r="M504" s="3">
        <f>VLOOKUP(IF(I504="",H504,I504),Thongkeduthi!$A$4:$O$43,COUNTA(Thongkeduthi!$A$4:$O$4),FALSE)</f>
        <v>10</v>
      </c>
      <c r="N504" s="47" t="str">
        <f t="shared" si="23"/>
        <v>10.11</v>
      </c>
      <c r="O504" s="47"/>
    </row>
    <row r="505" spans="1:15" ht="16.5" hidden="1" thickBot="1">
      <c r="A505" s="10">
        <f>SUBTOTAL(3,$C$6:C505)</f>
        <v>0</v>
      </c>
      <c r="B505" s="171">
        <v>1232306732</v>
      </c>
      <c r="C505" s="172" t="s">
        <v>594</v>
      </c>
      <c r="D505" s="172">
        <v>15</v>
      </c>
      <c r="E505" s="28">
        <v>7</v>
      </c>
      <c r="F505" s="28">
        <v>1998</v>
      </c>
      <c r="G505" s="28" t="s">
        <v>96</v>
      </c>
      <c r="H505" s="12" t="s">
        <v>556</v>
      </c>
      <c r="I505" s="28"/>
      <c r="J505" s="28">
        <v>650</v>
      </c>
      <c r="K505" s="259">
        <f t="shared" si="21"/>
        <v>12</v>
      </c>
      <c r="L505" s="110" t="str">
        <f t="shared" si="22"/>
        <v>THPT Lê Duẩn</v>
      </c>
      <c r="M505" s="3">
        <f>VLOOKUP(IF(I505="",H505,I505),Thongkeduthi!$A$4:$O$43,COUNTA(Thongkeduthi!$A$4:$O$4),FALSE)</f>
        <v>10</v>
      </c>
      <c r="N505" s="47" t="str">
        <f t="shared" si="23"/>
        <v>10.12</v>
      </c>
      <c r="O505" s="47"/>
    </row>
    <row r="506" spans="1:15" ht="16.5" hidden="1" thickBot="1">
      <c r="A506" s="10">
        <f>SUBTOTAL(3,$C$6:C506)</f>
        <v>0</v>
      </c>
      <c r="B506" s="171">
        <v>1232307131</v>
      </c>
      <c r="C506" s="172" t="s">
        <v>595</v>
      </c>
      <c r="D506" s="172">
        <v>8</v>
      </c>
      <c r="E506" s="28">
        <v>4</v>
      </c>
      <c r="F506" s="28">
        <v>1998</v>
      </c>
      <c r="G506" s="28" t="s">
        <v>96</v>
      </c>
      <c r="H506" s="12" t="s">
        <v>556</v>
      </c>
      <c r="I506" s="28"/>
      <c r="J506" s="28">
        <v>160</v>
      </c>
      <c r="K506" s="259">
        <f t="shared" si="21"/>
        <v>12</v>
      </c>
      <c r="L506" s="110" t="str">
        <f t="shared" si="22"/>
        <v>THPT Lê Duẩn</v>
      </c>
      <c r="M506" s="3">
        <f>VLOOKUP(IF(I506="",H506,I506),Thongkeduthi!$A$4:$O$43,COUNTA(Thongkeduthi!$A$4:$O$4),FALSE)</f>
        <v>10</v>
      </c>
      <c r="N506" s="47" t="str">
        <f t="shared" si="23"/>
        <v>10.12</v>
      </c>
      <c r="O506" s="47"/>
    </row>
    <row r="507" spans="1:15" ht="16.5" hidden="1" thickBot="1">
      <c r="A507" s="10">
        <f>SUBTOTAL(3,$C$6:C507)</f>
        <v>0</v>
      </c>
      <c r="B507" s="171">
        <v>1232463279</v>
      </c>
      <c r="C507" s="172" t="s">
        <v>596</v>
      </c>
      <c r="D507" s="172">
        <v>23</v>
      </c>
      <c r="E507" s="28">
        <v>4</v>
      </c>
      <c r="F507" s="28">
        <v>1998</v>
      </c>
      <c r="G507" s="28" t="s">
        <v>96</v>
      </c>
      <c r="H507" s="12" t="s">
        <v>556</v>
      </c>
      <c r="I507" s="28"/>
      <c r="J507" s="28">
        <v>430</v>
      </c>
      <c r="K507" s="259">
        <f t="shared" si="21"/>
        <v>12</v>
      </c>
      <c r="L507" s="110" t="str">
        <f t="shared" si="22"/>
        <v>THPT Lê Duẩn</v>
      </c>
      <c r="M507" s="3">
        <f>VLOOKUP(IF(I507="",H507,I507),Thongkeduthi!$A$4:$O$43,COUNTA(Thongkeduthi!$A$4:$O$4),FALSE)</f>
        <v>10</v>
      </c>
      <c r="N507" s="47" t="str">
        <f t="shared" si="23"/>
        <v>10.12</v>
      </c>
      <c r="O507" s="47"/>
    </row>
    <row r="508" spans="1:15" ht="16.5" hidden="1" thickBot="1">
      <c r="A508" s="10">
        <f>SUBTOTAL(3,$C$6:C508)</f>
        <v>0</v>
      </c>
      <c r="B508" s="171">
        <v>1232307380</v>
      </c>
      <c r="C508" s="172" t="s">
        <v>597</v>
      </c>
      <c r="D508" s="172">
        <v>16</v>
      </c>
      <c r="E508" s="28">
        <v>5</v>
      </c>
      <c r="F508" s="28">
        <v>1998</v>
      </c>
      <c r="G508" s="28" t="s">
        <v>96</v>
      </c>
      <c r="H508" s="12" t="s">
        <v>556</v>
      </c>
      <c r="I508" s="28"/>
      <c r="J508" s="28">
        <v>470</v>
      </c>
      <c r="K508" s="259">
        <f t="shared" si="21"/>
        <v>12</v>
      </c>
      <c r="L508" s="110" t="str">
        <f t="shared" si="22"/>
        <v>THPT Lê Duẩn</v>
      </c>
      <c r="M508" s="3">
        <f>VLOOKUP(IF(I508="",H508,I508),Thongkeduthi!$A$4:$O$43,COUNTA(Thongkeduthi!$A$4:$O$4),FALSE)</f>
        <v>10</v>
      </c>
      <c r="N508" s="47" t="str">
        <f t="shared" si="23"/>
        <v>10.12</v>
      </c>
      <c r="O508" s="47"/>
    </row>
    <row r="509" spans="1:15" ht="16.5" hidden="1" thickBot="1">
      <c r="A509" s="10">
        <f>SUBTOTAL(3,$C$6:C509)</f>
        <v>0</v>
      </c>
      <c r="B509" s="79">
        <v>1223018750</v>
      </c>
      <c r="C509" s="82" t="s">
        <v>598</v>
      </c>
      <c r="D509" s="10">
        <v>4</v>
      </c>
      <c r="E509" s="10">
        <v>2</v>
      </c>
      <c r="F509" s="10">
        <v>2007</v>
      </c>
      <c r="G509" s="10" t="s">
        <v>120</v>
      </c>
      <c r="H509" s="10" t="s">
        <v>599</v>
      </c>
      <c r="I509" s="10" t="s">
        <v>188</v>
      </c>
      <c r="J509" s="27">
        <v>1830</v>
      </c>
      <c r="K509" s="259">
        <f t="shared" si="21"/>
        <v>3</v>
      </c>
      <c r="L509" s="110" t="str">
        <f>"PGDĐT "&amp;I509</f>
        <v>PGDĐT Cư Jút</v>
      </c>
      <c r="M509" s="3">
        <f>VLOOKUP(IF(I509="",H509,I509),Thongkeduthi!$A$4:$O$43,COUNTA(Thongkeduthi!$A$4:$O$4),FALSE)</f>
        <v>34</v>
      </c>
      <c r="N509" s="47" t="str">
        <f t="shared" si="23"/>
        <v>34.3</v>
      </c>
      <c r="O509" s="47"/>
    </row>
    <row r="510" spans="1:15" ht="16.5" hidden="1" thickBot="1">
      <c r="A510" s="10">
        <f>SUBTOTAL(3,$C$6:C510)</f>
        <v>0</v>
      </c>
      <c r="B510" s="28">
        <v>1223202188</v>
      </c>
      <c r="C510" s="10" t="s">
        <v>600</v>
      </c>
      <c r="D510" s="30" t="s">
        <v>101</v>
      </c>
      <c r="E510" s="30" t="s">
        <v>419</v>
      </c>
      <c r="F510" s="30" t="s">
        <v>601</v>
      </c>
      <c r="G510" s="10" t="s">
        <v>120</v>
      </c>
      <c r="H510" s="27" t="s">
        <v>602</v>
      </c>
      <c r="I510" s="10" t="s">
        <v>188</v>
      </c>
      <c r="J510" s="74">
        <v>1810</v>
      </c>
      <c r="K510" s="259">
        <f t="shared" si="21"/>
        <v>3</v>
      </c>
      <c r="L510" s="110" t="str">
        <f t="shared" ref="L510:L573" si="24">"PGDĐT "&amp;I510</f>
        <v>PGDĐT Cư Jút</v>
      </c>
      <c r="M510" s="3">
        <f>VLOOKUP(IF(I510="",H510,I510),Thongkeduthi!$A$4:$O$43,COUNTA(Thongkeduthi!$A$4:$O$4),FALSE)</f>
        <v>34</v>
      </c>
      <c r="N510" s="47" t="str">
        <f t="shared" si="23"/>
        <v>34.3</v>
      </c>
      <c r="O510" s="47"/>
    </row>
    <row r="511" spans="1:15" ht="16.5" hidden="1" thickBot="1">
      <c r="A511" s="10">
        <f>SUBTOTAL(3,$C$6:C511)</f>
        <v>0</v>
      </c>
      <c r="B511" s="10">
        <v>1222363635</v>
      </c>
      <c r="C511" s="10" t="s">
        <v>603</v>
      </c>
      <c r="D511" s="27">
        <v>19</v>
      </c>
      <c r="E511" s="27">
        <v>10</v>
      </c>
      <c r="F511" s="27">
        <v>2007</v>
      </c>
      <c r="G511" s="10" t="s">
        <v>120</v>
      </c>
      <c r="H511" s="10" t="s">
        <v>604</v>
      </c>
      <c r="I511" s="10" t="s">
        <v>188</v>
      </c>
      <c r="J511" s="10">
        <v>1790</v>
      </c>
      <c r="K511" s="259">
        <f t="shared" si="21"/>
        <v>3</v>
      </c>
      <c r="L511" s="110" t="str">
        <f t="shared" si="24"/>
        <v>PGDĐT Cư Jút</v>
      </c>
      <c r="M511" s="3">
        <f>VLOOKUP(IF(I511="",H511,I511),Thongkeduthi!$A$4:$O$43,COUNTA(Thongkeduthi!$A$4:$O$4),FALSE)</f>
        <v>34</v>
      </c>
      <c r="N511" s="47" t="str">
        <f t="shared" si="23"/>
        <v>34.3</v>
      </c>
      <c r="O511" s="47"/>
    </row>
    <row r="512" spans="1:15" ht="16.5" hidden="1" thickBot="1">
      <c r="A512" s="10">
        <f>SUBTOTAL(3,$C$6:C512)</f>
        <v>0</v>
      </c>
      <c r="B512" s="79">
        <v>1225552444</v>
      </c>
      <c r="C512" s="79" t="s">
        <v>605</v>
      </c>
      <c r="D512" s="10">
        <v>14</v>
      </c>
      <c r="E512" s="10">
        <v>3</v>
      </c>
      <c r="F512" s="10">
        <v>2007</v>
      </c>
      <c r="G512" s="10" t="s">
        <v>120</v>
      </c>
      <c r="H512" s="10" t="s">
        <v>606</v>
      </c>
      <c r="I512" s="10" t="s">
        <v>188</v>
      </c>
      <c r="J512" s="81">
        <v>1770</v>
      </c>
      <c r="K512" s="259">
        <f t="shared" si="21"/>
        <v>3</v>
      </c>
      <c r="L512" s="110" t="str">
        <f t="shared" si="24"/>
        <v>PGDĐT Cư Jút</v>
      </c>
      <c r="M512" s="3">
        <f>VLOOKUP(IF(I512="",H512,I512),Thongkeduthi!$A$4:$O$43,COUNTA(Thongkeduthi!$A$4:$O$4),FALSE)</f>
        <v>34</v>
      </c>
      <c r="N512" s="47" t="str">
        <f t="shared" si="23"/>
        <v>34.3</v>
      </c>
      <c r="O512" s="47"/>
    </row>
    <row r="513" spans="1:15" ht="16.5" hidden="1" thickBot="1">
      <c r="A513" s="10">
        <f>SUBTOTAL(3,$C$6:C513)</f>
        <v>0</v>
      </c>
      <c r="B513" s="79">
        <v>1219531812</v>
      </c>
      <c r="C513" s="79" t="s">
        <v>607</v>
      </c>
      <c r="D513" s="45">
        <v>12</v>
      </c>
      <c r="E513" s="45">
        <v>9</v>
      </c>
      <c r="F513" s="45">
        <v>2007</v>
      </c>
      <c r="G513" s="79" t="s">
        <v>120</v>
      </c>
      <c r="H513" s="27" t="s">
        <v>608</v>
      </c>
      <c r="I513" s="10" t="s">
        <v>188</v>
      </c>
      <c r="J513" s="79">
        <v>1770</v>
      </c>
      <c r="K513" s="259">
        <f t="shared" si="21"/>
        <v>3</v>
      </c>
      <c r="L513" s="110" t="str">
        <f t="shared" si="24"/>
        <v>PGDĐT Cư Jút</v>
      </c>
      <c r="M513" s="3">
        <f>VLOOKUP(IF(I513="",H513,I513),Thongkeduthi!$A$4:$O$43,COUNTA(Thongkeduthi!$A$4:$O$4),FALSE)</f>
        <v>34</v>
      </c>
      <c r="N513" s="47" t="str">
        <f t="shared" si="23"/>
        <v>34.3</v>
      </c>
      <c r="O513" s="47"/>
    </row>
    <row r="514" spans="1:15" ht="16.5" hidden="1" thickBot="1">
      <c r="A514" s="10">
        <f>SUBTOTAL(3,$C$6:C514)</f>
        <v>0</v>
      </c>
      <c r="B514" s="28">
        <v>1221949182</v>
      </c>
      <c r="C514" s="10" t="s">
        <v>609</v>
      </c>
      <c r="D514" s="30" t="s">
        <v>167</v>
      </c>
      <c r="E514" s="30" t="s">
        <v>413</v>
      </c>
      <c r="F514" s="30" t="s">
        <v>601</v>
      </c>
      <c r="G514" s="10" t="s">
        <v>120</v>
      </c>
      <c r="H514" s="27" t="s">
        <v>602</v>
      </c>
      <c r="I514" s="10" t="s">
        <v>188</v>
      </c>
      <c r="J514" s="74">
        <v>1700</v>
      </c>
      <c r="K514" s="259">
        <f t="shared" si="21"/>
        <v>3</v>
      </c>
      <c r="L514" s="110" t="str">
        <f t="shared" si="24"/>
        <v>PGDĐT Cư Jút</v>
      </c>
      <c r="M514" s="3">
        <f>VLOOKUP(IF(I514="",H514,I514),Thongkeduthi!$A$4:$O$43,COUNTA(Thongkeduthi!$A$4:$O$4),FALSE)</f>
        <v>34</v>
      </c>
      <c r="N514" s="47" t="str">
        <f t="shared" si="23"/>
        <v>34.3</v>
      </c>
      <c r="O514" s="47"/>
    </row>
    <row r="515" spans="1:15" ht="16.5" hidden="1" thickBot="1">
      <c r="A515" s="10">
        <f>SUBTOTAL(3,$C$6:C515)</f>
        <v>0</v>
      </c>
      <c r="B515" s="79">
        <v>1220312850</v>
      </c>
      <c r="C515" s="79" t="s">
        <v>610</v>
      </c>
      <c r="D515" s="10">
        <v>16</v>
      </c>
      <c r="E515" s="10">
        <v>4</v>
      </c>
      <c r="F515" s="10">
        <v>2007</v>
      </c>
      <c r="G515" s="10" t="s">
        <v>120</v>
      </c>
      <c r="H515" s="10" t="s">
        <v>606</v>
      </c>
      <c r="I515" s="10" t="s">
        <v>188</v>
      </c>
      <c r="J515" s="81">
        <v>1670</v>
      </c>
      <c r="K515" s="259">
        <f t="shared" si="21"/>
        <v>3</v>
      </c>
      <c r="L515" s="110" t="str">
        <f t="shared" si="24"/>
        <v>PGDĐT Cư Jút</v>
      </c>
      <c r="M515" s="3">
        <f>VLOOKUP(IF(I515="",H515,I515),Thongkeduthi!$A$4:$O$43,COUNTA(Thongkeduthi!$A$4:$O$4),FALSE)</f>
        <v>34</v>
      </c>
      <c r="N515" s="47" t="str">
        <f t="shared" si="23"/>
        <v>34.3</v>
      </c>
      <c r="O515" s="47"/>
    </row>
    <row r="516" spans="1:15" ht="16.5" hidden="1" thickBot="1">
      <c r="A516" s="10">
        <f>SUBTOTAL(3,$C$6:C516)</f>
        <v>0</v>
      </c>
      <c r="B516" s="79">
        <v>1223158378</v>
      </c>
      <c r="C516" s="79" t="s">
        <v>611</v>
      </c>
      <c r="D516" s="10">
        <v>24</v>
      </c>
      <c r="E516" s="10">
        <v>4</v>
      </c>
      <c r="F516" s="10">
        <v>2007</v>
      </c>
      <c r="G516" s="10" t="s">
        <v>120</v>
      </c>
      <c r="H516" s="10" t="s">
        <v>606</v>
      </c>
      <c r="I516" s="10" t="s">
        <v>188</v>
      </c>
      <c r="J516" s="81">
        <v>1720</v>
      </c>
      <c r="K516" s="259">
        <f t="shared" si="21"/>
        <v>3</v>
      </c>
      <c r="L516" s="110" t="str">
        <f t="shared" si="24"/>
        <v>PGDĐT Cư Jút</v>
      </c>
      <c r="M516" s="3">
        <f>VLOOKUP(IF(I516="",H516,I516),Thongkeduthi!$A$4:$O$43,COUNTA(Thongkeduthi!$A$4:$O$4),FALSE)</f>
        <v>34</v>
      </c>
      <c r="N516" s="47" t="str">
        <f t="shared" si="23"/>
        <v>34.3</v>
      </c>
      <c r="O516" s="47"/>
    </row>
    <row r="517" spans="1:15" ht="16.5" hidden="1" thickBot="1">
      <c r="A517" s="10">
        <f>SUBTOTAL(3,$C$6:C517)</f>
        <v>0</v>
      </c>
      <c r="B517" s="79">
        <v>1222302978</v>
      </c>
      <c r="C517" s="79" t="s">
        <v>612</v>
      </c>
      <c r="D517" s="45">
        <v>13</v>
      </c>
      <c r="E517" s="45">
        <v>11</v>
      </c>
      <c r="F517" s="45">
        <v>2007</v>
      </c>
      <c r="G517" s="79" t="s">
        <v>120</v>
      </c>
      <c r="H517" s="27" t="s">
        <v>608</v>
      </c>
      <c r="I517" s="10" t="s">
        <v>188</v>
      </c>
      <c r="J517" s="79">
        <v>1700</v>
      </c>
      <c r="K517" s="259">
        <f t="shared" si="21"/>
        <v>3</v>
      </c>
      <c r="L517" s="110" t="str">
        <f t="shared" si="24"/>
        <v>PGDĐT Cư Jút</v>
      </c>
      <c r="M517" s="3">
        <f>VLOOKUP(IF(I517="",H517,I517),Thongkeduthi!$A$4:$O$43,COUNTA(Thongkeduthi!$A$4:$O$4),FALSE)</f>
        <v>34</v>
      </c>
      <c r="N517" s="47" t="str">
        <f t="shared" si="23"/>
        <v>34.3</v>
      </c>
      <c r="O517" s="47"/>
    </row>
    <row r="518" spans="1:15" ht="16.5" hidden="1" thickBot="1">
      <c r="A518" s="10">
        <f>SUBTOTAL(3,$C$6:C518)</f>
        <v>0</v>
      </c>
      <c r="B518" s="79">
        <v>1225253185</v>
      </c>
      <c r="C518" s="79" t="s">
        <v>613</v>
      </c>
      <c r="D518" s="10">
        <v>18</v>
      </c>
      <c r="E518" s="10">
        <v>5</v>
      </c>
      <c r="F518" s="10">
        <v>2007</v>
      </c>
      <c r="G518" s="10" t="s">
        <v>120</v>
      </c>
      <c r="H518" s="10" t="s">
        <v>606</v>
      </c>
      <c r="I518" s="10" t="s">
        <v>188</v>
      </c>
      <c r="J518" s="81">
        <v>1650</v>
      </c>
      <c r="K518" s="259">
        <f t="shared" si="21"/>
        <v>3</v>
      </c>
      <c r="L518" s="110" t="str">
        <f t="shared" si="24"/>
        <v>PGDĐT Cư Jút</v>
      </c>
      <c r="M518" s="3">
        <f>VLOOKUP(IF(I518="",H518,I518),Thongkeduthi!$A$4:$O$43,COUNTA(Thongkeduthi!$A$4:$O$4),FALSE)</f>
        <v>34</v>
      </c>
      <c r="N518" s="47" t="str">
        <f t="shared" si="23"/>
        <v>34.3</v>
      </c>
      <c r="O518" s="47"/>
    </row>
    <row r="519" spans="1:15" ht="16.5" hidden="1" thickBot="1">
      <c r="A519" s="10">
        <f>SUBTOTAL(3,$C$6:C519)</f>
        <v>0</v>
      </c>
      <c r="B519" s="79">
        <v>1225047879</v>
      </c>
      <c r="C519" s="82" t="s">
        <v>614</v>
      </c>
      <c r="D519" s="10">
        <v>7</v>
      </c>
      <c r="E519" s="10">
        <v>3</v>
      </c>
      <c r="F519" s="10">
        <v>2007</v>
      </c>
      <c r="G519" s="10" t="s">
        <v>120</v>
      </c>
      <c r="H519" s="10" t="s">
        <v>599</v>
      </c>
      <c r="I519" s="10" t="s">
        <v>188</v>
      </c>
      <c r="J519" s="27">
        <v>1170</v>
      </c>
      <c r="K519" s="259">
        <f t="shared" ref="K519:K582" si="25">IF(I519="",VALUE(LEFT(G519,2)),VALUE(LEFT(G519,1)))</f>
        <v>3</v>
      </c>
      <c r="L519" s="110" t="str">
        <f t="shared" si="24"/>
        <v>PGDĐT Cư Jút</v>
      </c>
      <c r="M519" s="3">
        <f>VLOOKUP(IF(I519="",H519,I519),Thongkeduthi!$A$4:$O$43,COUNTA(Thongkeduthi!$A$4:$O$4),FALSE)</f>
        <v>34</v>
      </c>
      <c r="N519" s="47" t="str">
        <f t="shared" ref="N519:N582" si="26">M519&amp;"."&amp;K519</f>
        <v>34.3</v>
      </c>
      <c r="O519" s="47"/>
    </row>
    <row r="520" spans="1:15" ht="16.5" hidden="1" thickBot="1">
      <c r="A520" s="10">
        <f>SUBTOTAL(3,$C$6:C520)</f>
        <v>0</v>
      </c>
      <c r="B520" s="79">
        <v>1228699178</v>
      </c>
      <c r="C520" s="82" t="s">
        <v>615</v>
      </c>
      <c r="D520" s="10">
        <v>28</v>
      </c>
      <c r="E520" s="10">
        <v>11</v>
      </c>
      <c r="F520" s="10">
        <v>2007</v>
      </c>
      <c r="G520" s="10" t="s">
        <v>120</v>
      </c>
      <c r="H520" s="10" t="s">
        <v>599</v>
      </c>
      <c r="I520" s="10" t="s">
        <v>188</v>
      </c>
      <c r="J520" s="27">
        <v>1330</v>
      </c>
      <c r="K520" s="259">
        <f t="shared" si="25"/>
        <v>3</v>
      </c>
      <c r="L520" s="110" t="str">
        <f t="shared" si="24"/>
        <v>PGDĐT Cư Jút</v>
      </c>
      <c r="M520" s="3">
        <f>VLOOKUP(IF(I520="",H520,I520),Thongkeduthi!$A$4:$O$43,COUNTA(Thongkeduthi!$A$4:$O$4),FALSE)</f>
        <v>34</v>
      </c>
      <c r="N520" s="47" t="str">
        <f t="shared" si="26"/>
        <v>34.3</v>
      </c>
      <c r="O520" s="47"/>
    </row>
    <row r="521" spans="1:15" ht="16.5" hidden="1" thickBot="1">
      <c r="A521" s="10">
        <f>SUBTOTAL(3,$C$6:C521)</f>
        <v>0</v>
      </c>
      <c r="B521" s="31">
        <v>1223578016</v>
      </c>
      <c r="C521" s="27" t="s">
        <v>42</v>
      </c>
      <c r="D521" s="27">
        <v>10</v>
      </c>
      <c r="E521" s="27">
        <v>6</v>
      </c>
      <c r="F521" s="27">
        <v>2007</v>
      </c>
      <c r="G521" s="27" t="s">
        <v>120</v>
      </c>
      <c r="H521" s="10" t="s">
        <v>599</v>
      </c>
      <c r="I521" s="10" t="s">
        <v>188</v>
      </c>
      <c r="J521" s="27">
        <v>1110</v>
      </c>
      <c r="K521" s="259">
        <f t="shared" si="25"/>
        <v>3</v>
      </c>
      <c r="L521" s="110" t="str">
        <f t="shared" si="24"/>
        <v>PGDĐT Cư Jút</v>
      </c>
      <c r="M521" s="3">
        <f>VLOOKUP(IF(I521="",H521,I521),Thongkeduthi!$A$4:$O$43,COUNTA(Thongkeduthi!$A$4:$O$4),FALSE)</f>
        <v>34</v>
      </c>
      <c r="N521" s="47" t="str">
        <f t="shared" si="26"/>
        <v>34.3</v>
      </c>
      <c r="O521" s="47"/>
    </row>
    <row r="522" spans="1:15" ht="16.5" hidden="1" thickBot="1">
      <c r="A522" s="10">
        <f>SUBTOTAL(3,$C$6:C522)</f>
        <v>0</v>
      </c>
      <c r="B522" s="79">
        <v>1225537894</v>
      </c>
      <c r="C522" s="79" t="s">
        <v>616</v>
      </c>
      <c r="D522" s="45">
        <v>3</v>
      </c>
      <c r="E522" s="45">
        <v>1</v>
      </c>
      <c r="F522" s="45">
        <v>2007</v>
      </c>
      <c r="G522" s="79" t="s">
        <v>120</v>
      </c>
      <c r="H522" s="27" t="s">
        <v>608</v>
      </c>
      <c r="I522" s="10" t="s">
        <v>188</v>
      </c>
      <c r="J522" s="79">
        <v>1450</v>
      </c>
      <c r="K522" s="259">
        <f t="shared" si="25"/>
        <v>3</v>
      </c>
      <c r="L522" s="110" t="str">
        <f t="shared" si="24"/>
        <v>PGDĐT Cư Jút</v>
      </c>
      <c r="M522" s="3">
        <f>VLOOKUP(IF(I522="",H522,I522),Thongkeduthi!$A$4:$O$43,COUNTA(Thongkeduthi!$A$4:$O$4),FALSE)</f>
        <v>34</v>
      </c>
      <c r="N522" s="47" t="str">
        <f t="shared" si="26"/>
        <v>34.3</v>
      </c>
      <c r="O522" s="47"/>
    </row>
    <row r="523" spans="1:15" ht="16.5" hidden="1" thickBot="1">
      <c r="A523" s="10">
        <f>SUBTOTAL(3,$C$6:C523)</f>
        <v>0</v>
      </c>
      <c r="B523" s="12">
        <v>1220621987</v>
      </c>
      <c r="C523" s="28" t="s">
        <v>617</v>
      </c>
      <c r="D523" s="12">
        <v>22</v>
      </c>
      <c r="E523" s="12">
        <v>10</v>
      </c>
      <c r="F523" s="12">
        <v>2007</v>
      </c>
      <c r="G523" s="28" t="s">
        <v>120</v>
      </c>
      <c r="H523" s="10" t="s">
        <v>604</v>
      </c>
      <c r="I523" s="10" t="s">
        <v>188</v>
      </c>
      <c r="J523" s="28">
        <v>1470</v>
      </c>
      <c r="K523" s="259">
        <f t="shared" si="25"/>
        <v>3</v>
      </c>
      <c r="L523" s="110" t="str">
        <f t="shared" si="24"/>
        <v>PGDĐT Cư Jút</v>
      </c>
      <c r="M523" s="3">
        <f>VLOOKUP(IF(I523="",H523,I523),Thongkeduthi!$A$4:$O$43,COUNTA(Thongkeduthi!$A$4:$O$4),FALSE)</f>
        <v>34</v>
      </c>
      <c r="N523" s="47" t="str">
        <f t="shared" si="26"/>
        <v>34.3</v>
      </c>
      <c r="O523" s="47"/>
    </row>
    <row r="524" spans="1:15" ht="16.5" hidden="1" thickBot="1">
      <c r="A524" s="10">
        <f>SUBTOTAL(3,$C$6:C524)</f>
        <v>0</v>
      </c>
      <c r="B524" s="79">
        <v>1223513063</v>
      </c>
      <c r="C524" s="79" t="s">
        <v>618</v>
      </c>
      <c r="D524" s="45">
        <v>24</v>
      </c>
      <c r="E524" s="45">
        <v>11</v>
      </c>
      <c r="F524" s="45">
        <v>2007</v>
      </c>
      <c r="G524" s="79" t="s">
        <v>120</v>
      </c>
      <c r="H524" s="27" t="s">
        <v>608</v>
      </c>
      <c r="I524" s="10" t="s">
        <v>188</v>
      </c>
      <c r="J524" s="79">
        <v>1500</v>
      </c>
      <c r="K524" s="259">
        <f t="shared" si="25"/>
        <v>3</v>
      </c>
      <c r="L524" s="110" t="str">
        <f t="shared" si="24"/>
        <v>PGDĐT Cư Jút</v>
      </c>
      <c r="M524" s="3">
        <f>VLOOKUP(IF(I524="",H524,I524),Thongkeduthi!$A$4:$O$43,COUNTA(Thongkeduthi!$A$4:$O$4),FALSE)</f>
        <v>34</v>
      </c>
      <c r="N524" s="47" t="str">
        <f t="shared" si="26"/>
        <v>34.3</v>
      </c>
      <c r="O524" s="47"/>
    </row>
    <row r="525" spans="1:15" ht="16.5" hidden="1" thickBot="1">
      <c r="A525" s="10">
        <f>SUBTOTAL(3,$C$6:C525)</f>
        <v>0</v>
      </c>
      <c r="B525" s="79">
        <v>1225972669</v>
      </c>
      <c r="C525" s="79" t="s">
        <v>619</v>
      </c>
      <c r="D525" s="10">
        <v>3</v>
      </c>
      <c r="E525" s="10">
        <v>1</v>
      </c>
      <c r="F525" s="10">
        <v>2007</v>
      </c>
      <c r="G525" s="10" t="s">
        <v>120</v>
      </c>
      <c r="H525" s="10" t="s">
        <v>606</v>
      </c>
      <c r="I525" s="10" t="s">
        <v>188</v>
      </c>
      <c r="J525" s="28">
        <v>1340</v>
      </c>
      <c r="K525" s="259">
        <f t="shared" si="25"/>
        <v>3</v>
      </c>
      <c r="L525" s="110" t="str">
        <f t="shared" si="24"/>
        <v>PGDĐT Cư Jút</v>
      </c>
      <c r="M525" s="3">
        <f>VLOOKUP(IF(I525="",H525,I525),Thongkeduthi!$A$4:$O$43,COUNTA(Thongkeduthi!$A$4:$O$4),FALSE)</f>
        <v>34</v>
      </c>
      <c r="N525" s="47" t="str">
        <f t="shared" si="26"/>
        <v>34.3</v>
      </c>
      <c r="O525" s="47"/>
    </row>
    <row r="526" spans="1:15" ht="16.5" hidden="1" thickBot="1">
      <c r="A526" s="10">
        <f>SUBTOTAL(3,$C$6:C526)</f>
        <v>0</v>
      </c>
      <c r="B526" s="79">
        <v>1219637147</v>
      </c>
      <c r="C526" s="79" t="s">
        <v>620</v>
      </c>
      <c r="D526" s="10">
        <v>22</v>
      </c>
      <c r="E526" s="10">
        <v>1</v>
      </c>
      <c r="F526" s="10">
        <v>2007</v>
      </c>
      <c r="G526" s="10" t="s">
        <v>120</v>
      </c>
      <c r="H526" s="10" t="s">
        <v>606</v>
      </c>
      <c r="I526" s="10" t="s">
        <v>188</v>
      </c>
      <c r="J526" s="81">
        <v>1540</v>
      </c>
      <c r="K526" s="259">
        <f t="shared" si="25"/>
        <v>3</v>
      </c>
      <c r="L526" s="110" t="str">
        <f t="shared" si="24"/>
        <v>PGDĐT Cư Jút</v>
      </c>
      <c r="M526" s="3">
        <f>VLOOKUP(IF(I526="",H526,I526),Thongkeduthi!$A$4:$O$43,COUNTA(Thongkeduthi!$A$4:$O$4),FALSE)</f>
        <v>34</v>
      </c>
      <c r="N526" s="47" t="str">
        <f t="shared" si="26"/>
        <v>34.3</v>
      </c>
      <c r="O526" s="47"/>
    </row>
    <row r="527" spans="1:15" ht="16.5" hidden="1" thickBot="1">
      <c r="A527" s="10">
        <f>SUBTOTAL(3,$C$6:C527)</f>
        <v>0</v>
      </c>
      <c r="B527" s="79">
        <v>1225496157</v>
      </c>
      <c r="C527" s="79" t="s">
        <v>621</v>
      </c>
      <c r="D527" s="45">
        <v>23</v>
      </c>
      <c r="E527" s="45">
        <v>10</v>
      </c>
      <c r="F527" s="45">
        <v>2007</v>
      </c>
      <c r="G527" s="79" t="s">
        <v>120</v>
      </c>
      <c r="H527" s="27" t="s">
        <v>608</v>
      </c>
      <c r="I527" s="10" t="s">
        <v>188</v>
      </c>
      <c r="J527" s="79">
        <v>1560</v>
      </c>
      <c r="K527" s="259">
        <f t="shared" si="25"/>
        <v>3</v>
      </c>
      <c r="L527" s="110" t="str">
        <f t="shared" si="24"/>
        <v>PGDĐT Cư Jút</v>
      </c>
      <c r="M527" s="3">
        <f>VLOOKUP(IF(I527="",H527,I527),Thongkeduthi!$A$4:$O$43,COUNTA(Thongkeduthi!$A$4:$O$4),FALSE)</f>
        <v>34</v>
      </c>
      <c r="N527" s="47" t="str">
        <f t="shared" si="26"/>
        <v>34.3</v>
      </c>
      <c r="O527" s="47"/>
    </row>
    <row r="528" spans="1:15" ht="16.5" hidden="1" thickBot="1">
      <c r="A528" s="10">
        <f>SUBTOTAL(3,$C$6:C528)</f>
        <v>0</v>
      </c>
      <c r="B528" s="10">
        <v>1224625068</v>
      </c>
      <c r="C528" s="33" t="s">
        <v>622</v>
      </c>
      <c r="D528" s="10">
        <v>18</v>
      </c>
      <c r="E528" s="10">
        <v>1</v>
      </c>
      <c r="F528" s="10">
        <v>2007</v>
      </c>
      <c r="G528" s="33" t="s">
        <v>120</v>
      </c>
      <c r="H528" s="10" t="s">
        <v>623</v>
      </c>
      <c r="I528" s="10" t="s">
        <v>188</v>
      </c>
      <c r="J528" s="10">
        <v>1480</v>
      </c>
      <c r="K528" s="259">
        <f t="shared" si="25"/>
        <v>3</v>
      </c>
      <c r="L528" s="110" t="str">
        <f t="shared" si="24"/>
        <v>PGDĐT Cư Jút</v>
      </c>
      <c r="M528" s="3">
        <f>VLOOKUP(IF(I528="",H528,I528),Thongkeduthi!$A$4:$O$43,COUNTA(Thongkeduthi!$A$4:$O$4),FALSE)</f>
        <v>34</v>
      </c>
      <c r="N528" s="47" t="str">
        <f t="shared" si="26"/>
        <v>34.3</v>
      </c>
      <c r="O528" s="47"/>
    </row>
    <row r="529" spans="1:15" ht="16.5" hidden="1" thickBot="1">
      <c r="A529" s="10">
        <f>SUBTOTAL(3,$C$6:C529)</f>
        <v>0</v>
      </c>
      <c r="B529" s="79">
        <v>1226966424</v>
      </c>
      <c r="C529" s="79" t="s">
        <v>624</v>
      </c>
      <c r="D529" s="10">
        <v>15</v>
      </c>
      <c r="E529" s="10">
        <v>11</v>
      </c>
      <c r="F529" s="10">
        <v>2008</v>
      </c>
      <c r="G529" s="10" t="s">
        <v>120</v>
      </c>
      <c r="H529" s="10" t="s">
        <v>606</v>
      </c>
      <c r="I529" s="10" t="s">
        <v>188</v>
      </c>
      <c r="J529" s="28">
        <v>1360</v>
      </c>
      <c r="K529" s="259">
        <f t="shared" si="25"/>
        <v>3</v>
      </c>
      <c r="L529" s="110" t="str">
        <f t="shared" si="24"/>
        <v>PGDĐT Cư Jút</v>
      </c>
      <c r="M529" s="3">
        <f>VLOOKUP(IF(I529="",H529,I529),Thongkeduthi!$A$4:$O$43,COUNTA(Thongkeduthi!$A$4:$O$4),FALSE)</f>
        <v>34</v>
      </c>
      <c r="N529" s="47" t="str">
        <f t="shared" si="26"/>
        <v>34.3</v>
      </c>
      <c r="O529" s="47"/>
    </row>
    <row r="530" spans="1:15" ht="16.5" hidden="1" thickBot="1">
      <c r="A530" s="10">
        <f>SUBTOTAL(3,$C$6:C530)</f>
        <v>0</v>
      </c>
      <c r="B530" s="27">
        <v>1220857345</v>
      </c>
      <c r="C530" s="27" t="s">
        <v>625</v>
      </c>
      <c r="D530" s="27">
        <v>4</v>
      </c>
      <c r="E530" s="27">
        <v>5</v>
      </c>
      <c r="F530" s="27">
        <v>2007</v>
      </c>
      <c r="G530" s="27" t="s">
        <v>120</v>
      </c>
      <c r="H530" s="10" t="s">
        <v>604</v>
      </c>
      <c r="I530" s="10" t="s">
        <v>188</v>
      </c>
      <c r="J530" s="10">
        <v>1020</v>
      </c>
      <c r="K530" s="259">
        <f t="shared" si="25"/>
        <v>3</v>
      </c>
      <c r="L530" s="110" t="str">
        <f t="shared" si="24"/>
        <v>PGDĐT Cư Jút</v>
      </c>
      <c r="M530" s="3">
        <f>VLOOKUP(IF(I530="",H530,I530),Thongkeduthi!$A$4:$O$43,COUNTA(Thongkeduthi!$A$4:$O$4),FALSE)</f>
        <v>34</v>
      </c>
      <c r="N530" s="47" t="str">
        <f t="shared" si="26"/>
        <v>34.3</v>
      </c>
      <c r="O530" s="47"/>
    </row>
    <row r="531" spans="1:15" ht="16.5" hidden="1" thickBot="1">
      <c r="A531" s="10">
        <f>SUBTOTAL(3,$C$6:C531)</f>
        <v>0</v>
      </c>
      <c r="B531" s="79">
        <v>1223994373</v>
      </c>
      <c r="C531" s="79" t="s">
        <v>626</v>
      </c>
      <c r="D531" s="10">
        <v>19</v>
      </c>
      <c r="E531" s="10">
        <v>2</v>
      </c>
      <c r="F531" s="10">
        <v>2007</v>
      </c>
      <c r="G531" s="10" t="s">
        <v>120</v>
      </c>
      <c r="H531" s="10" t="s">
        <v>606</v>
      </c>
      <c r="I531" s="10" t="s">
        <v>188</v>
      </c>
      <c r="J531" s="81">
        <v>1250</v>
      </c>
      <c r="K531" s="259">
        <f t="shared" si="25"/>
        <v>3</v>
      </c>
      <c r="L531" s="110" t="str">
        <f t="shared" si="24"/>
        <v>PGDĐT Cư Jút</v>
      </c>
      <c r="M531" s="3">
        <f>VLOOKUP(IF(I531="",H531,I531),Thongkeduthi!$A$4:$O$43,COUNTA(Thongkeduthi!$A$4:$O$4),FALSE)</f>
        <v>34</v>
      </c>
      <c r="N531" s="47" t="str">
        <f t="shared" si="26"/>
        <v>34.3</v>
      </c>
      <c r="O531" s="47"/>
    </row>
    <row r="532" spans="1:15" ht="16.5" hidden="1" thickBot="1">
      <c r="A532" s="10">
        <f>SUBTOTAL(3,$C$6:C532)</f>
        <v>0</v>
      </c>
      <c r="B532" s="79">
        <v>1224774622</v>
      </c>
      <c r="C532" s="79" t="s">
        <v>627</v>
      </c>
      <c r="D532" s="10">
        <v>29</v>
      </c>
      <c r="E532" s="10">
        <v>3</v>
      </c>
      <c r="F532" s="10">
        <v>2007</v>
      </c>
      <c r="G532" s="10" t="s">
        <v>120</v>
      </c>
      <c r="H532" s="10" t="s">
        <v>606</v>
      </c>
      <c r="I532" s="10" t="s">
        <v>188</v>
      </c>
      <c r="J532" s="81">
        <v>1500</v>
      </c>
      <c r="K532" s="259">
        <f t="shared" si="25"/>
        <v>3</v>
      </c>
      <c r="L532" s="110" t="str">
        <f t="shared" si="24"/>
        <v>PGDĐT Cư Jút</v>
      </c>
      <c r="M532" s="3">
        <f>VLOOKUP(IF(I532="",H532,I532),Thongkeduthi!$A$4:$O$43,COUNTA(Thongkeduthi!$A$4:$O$4),FALSE)</f>
        <v>34</v>
      </c>
      <c r="N532" s="47" t="str">
        <f t="shared" si="26"/>
        <v>34.3</v>
      </c>
      <c r="O532" s="47"/>
    </row>
    <row r="533" spans="1:15" ht="16.5" hidden="1" thickBot="1">
      <c r="A533" s="10">
        <f>SUBTOTAL(3,$C$6:C533)</f>
        <v>0</v>
      </c>
      <c r="B533" s="10">
        <v>1229836984</v>
      </c>
      <c r="C533" s="33" t="s">
        <v>628</v>
      </c>
      <c r="D533" s="27">
        <v>8</v>
      </c>
      <c r="E533" s="27">
        <v>11</v>
      </c>
      <c r="F533" s="10">
        <v>2007</v>
      </c>
      <c r="G533" s="33" t="s">
        <v>120</v>
      </c>
      <c r="H533" s="10" t="s">
        <v>623</v>
      </c>
      <c r="I533" s="10" t="s">
        <v>188</v>
      </c>
      <c r="J533" s="27">
        <v>1460</v>
      </c>
      <c r="K533" s="259">
        <f t="shared" si="25"/>
        <v>3</v>
      </c>
      <c r="L533" s="110" t="str">
        <f t="shared" si="24"/>
        <v>PGDĐT Cư Jút</v>
      </c>
      <c r="M533" s="3">
        <f>VLOOKUP(IF(I533="",H533,I533),Thongkeduthi!$A$4:$O$43,COUNTA(Thongkeduthi!$A$4:$O$4),FALSE)</f>
        <v>34</v>
      </c>
      <c r="N533" s="47" t="str">
        <f t="shared" si="26"/>
        <v>34.3</v>
      </c>
      <c r="O533" s="47"/>
    </row>
    <row r="534" spans="1:15" ht="16.5" hidden="1" thickBot="1">
      <c r="A534" s="10">
        <f>SUBTOTAL(3,$C$6:C534)</f>
        <v>0</v>
      </c>
      <c r="B534" s="79">
        <v>1225320192</v>
      </c>
      <c r="C534" s="79" t="s">
        <v>629</v>
      </c>
      <c r="D534" s="10">
        <v>12</v>
      </c>
      <c r="E534" s="10">
        <v>9</v>
      </c>
      <c r="F534" s="10">
        <v>2007</v>
      </c>
      <c r="G534" s="10" t="s">
        <v>120</v>
      </c>
      <c r="H534" s="10" t="s">
        <v>606</v>
      </c>
      <c r="I534" s="10" t="s">
        <v>188</v>
      </c>
      <c r="J534" s="81">
        <v>1500</v>
      </c>
      <c r="K534" s="259">
        <f t="shared" si="25"/>
        <v>3</v>
      </c>
      <c r="L534" s="110" t="str">
        <f t="shared" si="24"/>
        <v>PGDĐT Cư Jút</v>
      </c>
      <c r="M534" s="3">
        <f>VLOOKUP(IF(I534="",H534,I534),Thongkeduthi!$A$4:$O$43,COUNTA(Thongkeduthi!$A$4:$O$4),FALSE)</f>
        <v>34</v>
      </c>
      <c r="N534" s="47" t="str">
        <f t="shared" si="26"/>
        <v>34.3</v>
      </c>
      <c r="O534" s="47"/>
    </row>
    <row r="535" spans="1:15" ht="16.5" hidden="1" thickBot="1">
      <c r="A535" s="10">
        <f>SUBTOTAL(3,$C$6:C535)</f>
        <v>0</v>
      </c>
      <c r="B535" s="10">
        <v>1228060672</v>
      </c>
      <c r="C535" s="10" t="s">
        <v>630</v>
      </c>
      <c r="D535" s="27">
        <v>13</v>
      </c>
      <c r="E535" s="27">
        <v>7</v>
      </c>
      <c r="F535" s="27">
        <v>2007</v>
      </c>
      <c r="G535" s="10" t="s">
        <v>120</v>
      </c>
      <c r="H535" s="10" t="s">
        <v>604</v>
      </c>
      <c r="I535" s="10" t="s">
        <v>188</v>
      </c>
      <c r="J535" s="10">
        <v>1300</v>
      </c>
      <c r="K535" s="259">
        <f t="shared" si="25"/>
        <v>3</v>
      </c>
      <c r="L535" s="110" t="str">
        <f t="shared" si="24"/>
        <v>PGDĐT Cư Jút</v>
      </c>
      <c r="M535" s="3">
        <f>VLOOKUP(IF(I535="",H535,I535),Thongkeduthi!$A$4:$O$43,COUNTA(Thongkeduthi!$A$4:$O$4),FALSE)</f>
        <v>34</v>
      </c>
      <c r="N535" s="47" t="str">
        <f t="shared" si="26"/>
        <v>34.3</v>
      </c>
      <c r="O535" s="47"/>
    </row>
    <row r="536" spans="1:15" ht="16.5" hidden="1" thickBot="1">
      <c r="A536" s="10">
        <f>SUBTOTAL(3,$C$6:C536)</f>
        <v>0</v>
      </c>
      <c r="B536" s="79">
        <v>1226498603</v>
      </c>
      <c r="C536" s="79" t="s">
        <v>631</v>
      </c>
      <c r="D536" s="10">
        <v>22</v>
      </c>
      <c r="E536" s="10">
        <v>7</v>
      </c>
      <c r="F536" s="10">
        <v>2007</v>
      </c>
      <c r="G536" s="10" t="s">
        <v>120</v>
      </c>
      <c r="H536" s="10" t="s">
        <v>606</v>
      </c>
      <c r="I536" s="10" t="s">
        <v>188</v>
      </c>
      <c r="J536" s="81">
        <v>1420</v>
      </c>
      <c r="K536" s="259">
        <f t="shared" si="25"/>
        <v>3</v>
      </c>
      <c r="L536" s="110" t="str">
        <f t="shared" si="24"/>
        <v>PGDĐT Cư Jút</v>
      </c>
      <c r="M536" s="3">
        <f>VLOOKUP(IF(I536="",H536,I536),Thongkeduthi!$A$4:$O$43,COUNTA(Thongkeduthi!$A$4:$O$4),FALSE)</f>
        <v>34</v>
      </c>
      <c r="N536" s="47" t="str">
        <f t="shared" si="26"/>
        <v>34.3</v>
      </c>
      <c r="O536" s="47"/>
    </row>
    <row r="537" spans="1:15" ht="16.5" hidden="1" thickBot="1">
      <c r="A537" s="10">
        <f>SUBTOTAL(3,$C$6:C537)</f>
        <v>0</v>
      </c>
      <c r="B537" s="10">
        <v>1222781265</v>
      </c>
      <c r="C537" s="33" t="s">
        <v>632</v>
      </c>
      <c r="D537" s="10">
        <v>7</v>
      </c>
      <c r="E537" s="10">
        <v>1</v>
      </c>
      <c r="F537" s="10">
        <v>2007</v>
      </c>
      <c r="G537" s="33" t="s">
        <v>120</v>
      </c>
      <c r="H537" s="10" t="s">
        <v>623</v>
      </c>
      <c r="I537" s="10" t="s">
        <v>188</v>
      </c>
      <c r="J537" s="10">
        <v>1170</v>
      </c>
      <c r="K537" s="259">
        <f t="shared" si="25"/>
        <v>3</v>
      </c>
      <c r="L537" s="110" t="str">
        <f t="shared" si="24"/>
        <v>PGDĐT Cư Jút</v>
      </c>
      <c r="M537" s="3">
        <f>VLOOKUP(IF(I537="",H537,I537),Thongkeduthi!$A$4:$O$43,COUNTA(Thongkeduthi!$A$4:$O$4),FALSE)</f>
        <v>34</v>
      </c>
      <c r="N537" s="47" t="str">
        <f t="shared" si="26"/>
        <v>34.3</v>
      </c>
      <c r="O537" s="47"/>
    </row>
    <row r="538" spans="1:15" ht="16.5" hidden="1" thickBot="1">
      <c r="A538" s="10">
        <f>SUBTOTAL(3,$C$6:C538)</f>
        <v>0</v>
      </c>
      <c r="B538" s="83">
        <v>1223193294</v>
      </c>
      <c r="C538" s="10" t="s">
        <v>633</v>
      </c>
      <c r="D538" s="10">
        <v>14</v>
      </c>
      <c r="E538" s="10">
        <v>9</v>
      </c>
      <c r="F538" s="10">
        <v>2007</v>
      </c>
      <c r="G538" s="10" t="s">
        <v>120</v>
      </c>
      <c r="H538" s="10" t="s">
        <v>634</v>
      </c>
      <c r="I538" s="10" t="s">
        <v>188</v>
      </c>
      <c r="J538" s="10">
        <v>1140</v>
      </c>
      <c r="K538" s="259">
        <f t="shared" si="25"/>
        <v>3</v>
      </c>
      <c r="L538" s="110" t="str">
        <f t="shared" si="24"/>
        <v>PGDĐT Cư Jút</v>
      </c>
      <c r="M538" s="3">
        <f>VLOOKUP(IF(I538="",H538,I538),Thongkeduthi!$A$4:$O$43,COUNTA(Thongkeduthi!$A$4:$O$4),FALSE)</f>
        <v>34</v>
      </c>
      <c r="N538" s="47" t="str">
        <f t="shared" si="26"/>
        <v>34.3</v>
      </c>
      <c r="O538" s="47"/>
    </row>
    <row r="539" spans="1:15" ht="16.5" hidden="1" thickBot="1">
      <c r="A539" s="10">
        <f>SUBTOTAL(3,$C$6:C539)</f>
        <v>0</v>
      </c>
      <c r="B539" s="79">
        <v>1224769154</v>
      </c>
      <c r="C539" s="79" t="s">
        <v>635</v>
      </c>
      <c r="D539" s="10">
        <v>27</v>
      </c>
      <c r="E539" s="10">
        <v>1</v>
      </c>
      <c r="F539" s="10">
        <v>2007</v>
      </c>
      <c r="G539" s="10" t="s">
        <v>120</v>
      </c>
      <c r="H539" s="10" t="s">
        <v>606</v>
      </c>
      <c r="I539" s="10" t="s">
        <v>188</v>
      </c>
      <c r="J539" s="81">
        <v>1280</v>
      </c>
      <c r="K539" s="259">
        <f t="shared" si="25"/>
        <v>3</v>
      </c>
      <c r="L539" s="110" t="str">
        <f t="shared" si="24"/>
        <v>PGDĐT Cư Jút</v>
      </c>
      <c r="M539" s="3">
        <f>VLOOKUP(IF(I539="",H539,I539),Thongkeduthi!$A$4:$O$43,COUNTA(Thongkeduthi!$A$4:$O$4),FALSE)</f>
        <v>34</v>
      </c>
      <c r="N539" s="47" t="str">
        <f t="shared" si="26"/>
        <v>34.3</v>
      </c>
      <c r="O539" s="47"/>
    </row>
    <row r="540" spans="1:15" ht="16.5" hidden="1" thickBot="1">
      <c r="A540" s="10">
        <f>SUBTOTAL(3,$C$6:C540)</f>
        <v>0</v>
      </c>
      <c r="B540" s="79">
        <v>1223157166</v>
      </c>
      <c r="C540" s="79" t="s">
        <v>636</v>
      </c>
      <c r="D540" s="10">
        <v>15</v>
      </c>
      <c r="E540" s="10">
        <v>11</v>
      </c>
      <c r="F540" s="10">
        <v>2007</v>
      </c>
      <c r="G540" s="10" t="s">
        <v>120</v>
      </c>
      <c r="H540" s="10" t="s">
        <v>606</v>
      </c>
      <c r="I540" s="10" t="s">
        <v>188</v>
      </c>
      <c r="J540" s="81">
        <v>1490</v>
      </c>
      <c r="K540" s="259">
        <f t="shared" si="25"/>
        <v>3</v>
      </c>
      <c r="L540" s="110" t="str">
        <f t="shared" si="24"/>
        <v>PGDĐT Cư Jút</v>
      </c>
      <c r="M540" s="3">
        <f>VLOOKUP(IF(I540="",H540,I540),Thongkeduthi!$A$4:$O$43,COUNTA(Thongkeduthi!$A$4:$O$4),FALSE)</f>
        <v>34</v>
      </c>
      <c r="N540" s="47" t="str">
        <f t="shared" si="26"/>
        <v>34.3</v>
      </c>
      <c r="O540" s="47"/>
    </row>
    <row r="541" spans="1:15" ht="16.5" hidden="1" thickBot="1">
      <c r="A541" s="10">
        <f>SUBTOTAL(3,$C$6:C541)</f>
        <v>0</v>
      </c>
      <c r="B541" s="79">
        <v>1224603013</v>
      </c>
      <c r="C541" s="79" t="s">
        <v>637</v>
      </c>
      <c r="D541" s="45">
        <v>1</v>
      </c>
      <c r="E541" s="45">
        <v>1</v>
      </c>
      <c r="F541" s="45">
        <v>2007</v>
      </c>
      <c r="G541" s="79" t="s">
        <v>120</v>
      </c>
      <c r="H541" s="27" t="s">
        <v>608</v>
      </c>
      <c r="I541" s="10" t="s">
        <v>188</v>
      </c>
      <c r="J541" s="79">
        <v>1210</v>
      </c>
      <c r="K541" s="259">
        <f t="shared" si="25"/>
        <v>3</v>
      </c>
      <c r="L541" s="110" t="str">
        <f t="shared" si="24"/>
        <v>PGDĐT Cư Jút</v>
      </c>
      <c r="M541" s="3">
        <f>VLOOKUP(IF(I541="",H541,I541),Thongkeduthi!$A$4:$O$43,COUNTA(Thongkeduthi!$A$4:$O$4),FALSE)</f>
        <v>34</v>
      </c>
      <c r="N541" s="47" t="str">
        <f t="shared" si="26"/>
        <v>34.3</v>
      </c>
      <c r="O541" s="47"/>
    </row>
    <row r="542" spans="1:15" ht="16.5" hidden="1" thickBot="1">
      <c r="A542" s="10">
        <f>SUBTOTAL(3,$C$6:C542)</f>
        <v>0</v>
      </c>
      <c r="B542" s="79">
        <v>1224340253</v>
      </c>
      <c r="C542" s="79" t="s">
        <v>638</v>
      </c>
      <c r="D542" s="45">
        <v>29</v>
      </c>
      <c r="E542" s="45">
        <v>4</v>
      </c>
      <c r="F542" s="45">
        <v>2007</v>
      </c>
      <c r="G542" s="79" t="s">
        <v>120</v>
      </c>
      <c r="H542" s="27" t="s">
        <v>608</v>
      </c>
      <c r="I542" s="10" t="s">
        <v>188</v>
      </c>
      <c r="J542" s="79">
        <v>1150</v>
      </c>
      <c r="K542" s="259">
        <f t="shared" si="25"/>
        <v>3</v>
      </c>
      <c r="L542" s="110" t="str">
        <f t="shared" si="24"/>
        <v>PGDĐT Cư Jút</v>
      </c>
      <c r="M542" s="3">
        <f>VLOOKUP(IF(I542="",H542,I542),Thongkeduthi!$A$4:$O$43,COUNTA(Thongkeduthi!$A$4:$O$4),FALSE)</f>
        <v>34</v>
      </c>
      <c r="N542" s="47" t="str">
        <f t="shared" si="26"/>
        <v>34.3</v>
      </c>
      <c r="O542" s="47"/>
    </row>
    <row r="543" spans="1:15" ht="16.5" hidden="1" thickBot="1">
      <c r="A543" s="10">
        <f>SUBTOTAL(3,$C$6:C543)</f>
        <v>0</v>
      </c>
      <c r="B543" s="79">
        <v>1225219669</v>
      </c>
      <c r="C543" s="79" t="s">
        <v>639</v>
      </c>
      <c r="D543" s="45">
        <v>14</v>
      </c>
      <c r="E543" s="45">
        <v>9</v>
      </c>
      <c r="F543" s="45">
        <v>2007</v>
      </c>
      <c r="G543" s="79" t="s">
        <v>120</v>
      </c>
      <c r="H543" s="27" t="s">
        <v>608</v>
      </c>
      <c r="I543" s="10" t="s">
        <v>188</v>
      </c>
      <c r="J543" s="79">
        <v>1610</v>
      </c>
      <c r="K543" s="259">
        <f t="shared" si="25"/>
        <v>3</v>
      </c>
      <c r="L543" s="110" t="str">
        <f t="shared" si="24"/>
        <v>PGDĐT Cư Jút</v>
      </c>
      <c r="M543" s="3">
        <f>VLOOKUP(IF(I543="",H543,I543),Thongkeduthi!$A$4:$O$43,COUNTA(Thongkeduthi!$A$4:$O$4),FALSE)</f>
        <v>34</v>
      </c>
      <c r="N543" s="47" t="str">
        <f t="shared" si="26"/>
        <v>34.3</v>
      </c>
      <c r="O543" s="47"/>
    </row>
    <row r="544" spans="1:15" ht="16.5" hidden="1" thickBot="1">
      <c r="A544" s="10">
        <f>SUBTOTAL(3,$C$6:C544)</f>
        <v>0</v>
      </c>
      <c r="B544" s="79">
        <v>1225906034</v>
      </c>
      <c r="C544" s="79" t="s">
        <v>640</v>
      </c>
      <c r="D544" s="10">
        <v>3</v>
      </c>
      <c r="E544" s="10">
        <v>11</v>
      </c>
      <c r="F544" s="10">
        <v>2007</v>
      </c>
      <c r="G544" s="10" t="s">
        <v>120</v>
      </c>
      <c r="H544" s="10" t="s">
        <v>606</v>
      </c>
      <c r="I544" s="10" t="s">
        <v>188</v>
      </c>
      <c r="J544" s="28">
        <v>1200</v>
      </c>
      <c r="K544" s="259">
        <f t="shared" si="25"/>
        <v>3</v>
      </c>
      <c r="L544" s="110" t="str">
        <f t="shared" si="24"/>
        <v>PGDĐT Cư Jút</v>
      </c>
      <c r="M544" s="3">
        <f>VLOOKUP(IF(I544="",H544,I544),Thongkeduthi!$A$4:$O$43,COUNTA(Thongkeduthi!$A$4:$O$4),FALSE)</f>
        <v>34</v>
      </c>
      <c r="N544" s="47" t="str">
        <f t="shared" si="26"/>
        <v>34.3</v>
      </c>
      <c r="O544" s="47"/>
    </row>
    <row r="545" spans="1:15" ht="16.5" hidden="1" thickBot="1">
      <c r="A545" s="10">
        <f>SUBTOTAL(3,$C$6:C545)</f>
        <v>0</v>
      </c>
      <c r="B545" s="79">
        <v>1230025690</v>
      </c>
      <c r="C545" s="79" t="s">
        <v>641</v>
      </c>
      <c r="D545" s="45">
        <v>18</v>
      </c>
      <c r="E545" s="45">
        <v>5</v>
      </c>
      <c r="F545" s="45">
        <v>2007</v>
      </c>
      <c r="G545" s="79" t="s">
        <v>120</v>
      </c>
      <c r="H545" s="27" t="s">
        <v>608</v>
      </c>
      <c r="I545" s="10" t="s">
        <v>188</v>
      </c>
      <c r="J545" s="79">
        <v>1030</v>
      </c>
      <c r="K545" s="259">
        <f t="shared" si="25"/>
        <v>3</v>
      </c>
      <c r="L545" s="110" t="str">
        <f t="shared" si="24"/>
        <v>PGDĐT Cư Jút</v>
      </c>
      <c r="M545" s="3">
        <f>VLOOKUP(IF(I545="",H545,I545),Thongkeduthi!$A$4:$O$43,COUNTA(Thongkeduthi!$A$4:$O$4),FALSE)</f>
        <v>34</v>
      </c>
      <c r="N545" s="47" t="str">
        <f t="shared" si="26"/>
        <v>34.3</v>
      </c>
      <c r="O545" s="47"/>
    </row>
    <row r="546" spans="1:15" ht="16.5" hidden="1" thickBot="1">
      <c r="A546" s="10">
        <f>SUBTOTAL(3,$C$6:C546)</f>
        <v>0</v>
      </c>
      <c r="B546" s="79">
        <v>1224429221</v>
      </c>
      <c r="C546" s="79" t="s">
        <v>642</v>
      </c>
      <c r="D546" s="10">
        <v>16</v>
      </c>
      <c r="E546" s="10">
        <v>4</v>
      </c>
      <c r="F546" s="10">
        <v>2007</v>
      </c>
      <c r="G546" s="10" t="s">
        <v>120</v>
      </c>
      <c r="H546" s="10" t="s">
        <v>606</v>
      </c>
      <c r="I546" s="10" t="s">
        <v>188</v>
      </c>
      <c r="J546" s="81">
        <v>1160</v>
      </c>
      <c r="K546" s="259">
        <f t="shared" si="25"/>
        <v>3</v>
      </c>
      <c r="L546" s="110" t="str">
        <f t="shared" si="24"/>
        <v>PGDĐT Cư Jút</v>
      </c>
      <c r="M546" s="3">
        <f>VLOOKUP(IF(I546="",H546,I546),Thongkeduthi!$A$4:$O$43,COUNTA(Thongkeduthi!$A$4:$O$4),FALSE)</f>
        <v>34</v>
      </c>
      <c r="N546" s="47" t="str">
        <f t="shared" si="26"/>
        <v>34.3</v>
      </c>
      <c r="O546" s="47"/>
    </row>
    <row r="547" spans="1:15" ht="16.5" hidden="1" thickBot="1">
      <c r="A547" s="10">
        <f>SUBTOTAL(3,$C$6:C547)</f>
        <v>0</v>
      </c>
      <c r="B547" s="79">
        <v>1223196300</v>
      </c>
      <c r="C547" s="79" t="s">
        <v>643</v>
      </c>
      <c r="D547" s="45">
        <v>16</v>
      </c>
      <c r="E547" s="45">
        <v>5</v>
      </c>
      <c r="F547" s="45">
        <v>2007</v>
      </c>
      <c r="G547" s="79" t="s">
        <v>120</v>
      </c>
      <c r="H547" s="27" t="s">
        <v>608</v>
      </c>
      <c r="I547" s="10" t="s">
        <v>188</v>
      </c>
      <c r="J547" s="79">
        <v>1080</v>
      </c>
      <c r="K547" s="259">
        <f t="shared" si="25"/>
        <v>3</v>
      </c>
      <c r="L547" s="110" t="str">
        <f t="shared" si="24"/>
        <v>PGDĐT Cư Jút</v>
      </c>
      <c r="M547" s="3">
        <f>VLOOKUP(IF(I547="",H547,I547),Thongkeduthi!$A$4:$O$43,COUNTA(Thongkeduthi!$A$4:$O$4),FALSE)</f>
        <v>34</v>
      </c>
      <c r="N547" s="47" t="str">
        <f t="shared" si="26"/>
        <v>34.3</v>
      </c>
      <c r="O547" s="47"/>
    </row>
    <row r="548" spans="1:15" ht="16.5" hidden="1" thickBot="1">
      <c r="A548" s="10">
        <f>SUBTOTAL(3,$C$6:C548)</f>
        <v>0</v>
      </c>
      <c r="B548" s="79">
        <v>1222892252</v>
      </c>
      <c r="C548" s="79" t="s">
        <v>644</v>
      </c>
      <c r="D548" s="10">
        <v>14</v>
      </c>
      <c r="E548" s="10">
        <v>2</v>
      </c>
      <c r="F548" s="10">
        <v>2007</v>
      </c>
      <c r="G548" s="10" t="s">
        <v>120</v>
      </c>
      <c r="H548" s="10" t="s">
        <v>606</v>
      </c>
      <c r="I548" s="10" t="s">
        <v>188</v>
      </c>
      <c r="J548" s="81">
        <v>1300</v>
      </c>
      <c r="K548" s="259">
        <f t="shared" si="25"/>
        <v>3</v>
      </c>
      <c r="L548" s="110" t="str">
        <f t="shared" si="24"/>
        <v>PGDĐT Cư Jút</v>
      </c>
      <c r="M548" s="3">
        <f>VLOOKUP(IF(I548="",H548,I548),Thongkeduthi!$A$4:$O$43,COUNTA(Thongkeduthi!$A$4:$O$4),FALSE)</f>
        <v>34</v>
      </c>
      <c r="N548" s="47" t="str">
        <f t="shared" si="26"/>
        <v>34.3</v>
      </c>
      <c r="O548" s="47"/>
    </row>
    <row r="549" spans="1:15" ht="16.5" hidden="1" thickBot="1">
      <c r="A549" s="10">
        <f>SUBTOTAL(3,$C$6:C549)</f>
        <v>0</v>
      </c>
      <c r="B549" s="79">
        <v>1224922167</v>
      </c>
      <c r="C549" s="79" t="s">
        <v>645</v>
      </c>
      <c r="D549" s="45">
        <v>16</v>
      </c>
      <c r="E549" s="45">
        <v>7</v>
      </c>
      <c r="F549" s="45">
        <v>2007</v>
      </c>
      <c r="G549" s="79" t="s">
        <v>120</v>
      </c>
      <c r="H549" s="27" t="s">
        <v>608</v>
      </c>
      <c r="I549" s="10" t="s">
        <v>188</v>
      </c>
      <c r="J549" s="79">
        <v>1070</v>
      </c>
      <c r="K549" s="259">
        <f t="shared" si="25"/>
        <v>3</v>
      </c>
      <c r="L549" s="110" t="str">
        <f t="shared" si="24"/>
        <v>PGDĐT Cư Jút</v>
      </c>
      <c r="M549" s="3">
        <f>VLOOKUP(IF(I549="",H549,I549),Thongkeduthi!$A$4:$O$43,COUNTA(Thongkeduthi!$A$4:$O$4),FALSE)</f>
        <v>34</v>
      </c>
      <c r="N549" s="47" t="str">
        <f t="shared" si="26"/>
        <v>34.3</v>
      </c>
      <c r="O549" s="47"/>
    </row>
    <row r="550" spans="1:15" ht="16.5" hidden="1" thickBot="1">
      <c r="A550" s="10">
        <f>SUBTOTAL(3,$C$6:C550)</f>
        <v>0</v>
      </c>
      <c r="B550" s="79">
        <v>1221095004</v>
      </c>
      <c r="C550" s="79" t="s">
        <v>646</v>
      </c>
      <c r="D550" s="45">
        <v>18</v>
      </c>
      <c r="E550" s="45">
        <v>5</v>
      </c>
      <c r="F550" s="45">
        <v>2007</v>
      </c>
      <c r="G550" s="79" t="s">
        <v>120</v>
      </c>
      <c r="H550" s="27" t="s">
        <v>608</v>
      </c>
      <c r="I550" s="10" t="s">
        <v>188</v>
      </c>
      <c r="J550" s="79">
        <v>1190</v>
      </c>
      <c r="K550" s="259">
        <f t="shared" si="25"/>
        <v>3</v>
      </c>
      <c r="L550" s="110" t="str">
        <f t="shared" si="24"/>
        <v>PGDĐT Cư Jút</v>
      </c>
      <c r="M550" s="3">
        <f>VLOOKUP(IF(I550="",H550,I550),Thongkeduthi!$A$4:$O$43,COUNTA(Thongkeduthi!$A$4:$O$4),FALSE)</f>
        <v>34</v>
      </c>
      <c r="N550" s="47" t="str">
        <f t="shared" si="26"/>
        <v>34.3</v>
      </c>
      <c r="O550" s="47"/>
    </row>
    <row r="551" spans="1:15" ht="16.5" hidden="1" thickBot="1">
      <c r="A551" s="10">
        <f>SUBTOTAL(3,$C$6:C551)</f>
        <v>0</v>
      </c>
      <c r="B551" s="79">
        <v>1224961209</v>
      </c>
      <c r="C551" s="79" t="s">
        <v>647</v>
      </c>
      <c r="D551" s="45">
        <v>9</v>
      </c>
      <c r="E551" s="45">
        <v>4</v>
      </c>
      <c r="F551" s="45">
        <v>2007</v>
      </c>
      <c r="G551" s="79" t="s">
        <v>120</v>
      </c>
      <c r="H551" s="27" t="s">
        <v>608</v>
      </c>
      <c r="I551" s="10" t="s">
        <v>188</v>
      </c>
      <c r="J551" s="79">
        <v>1040</v>
      </c>
      <c r="K551" s="259">
        <f t="shared" si="25"/>
        <v>3</v>
      </c>
      <c r="L551" s="110" t="str">
        <f t="shared" si="24"/>
        <v>PGDĐT Cư Jút</v>
      </c>
      <c r="M551" s="3">
        <f>VLOOKUP(IF(I551="",H551,I551),Thongkeduthi!$A$4:$O$43,COUNTA(Thongkeduthi!$A$4:$O$4),FALSE)</f>
        <v>34</v>
      </c>
      <c r="N551" s="47" t="str">
        <f t="shared" si="26"/>
        <v>34.3</v>
      </c>
      <c r="O551" s="47"/>
    </row>
    <row r="552" spans="1:15" ht="16.5" hidden="1" thickBot="1">
      <c r="A552" s="10">
        <f>SUBTOTAL(3,$C$6:C552)</f>
        <v>0</v>
      </c>
      <c r="B552" s="79">
        <v>1224907523</v>
      </c>
      <c r="C552" s="79" t="s">
        <v>648</v>
      </c>
      <c r="D552" s="45">
        <v>3</v>
      </c>
      <c r="E552" s="45">
        <v>12</v>
      </c>
      <c r="F552" s="45">
        <v>2007</v>
      </c>
      <c r="G552" s="79" t="s">
        <v>120</v>
      </c>
      <c r="H552" s="27" t="s">
        <v>608</v>
      </c>
      <c r="I552" s="10" t="s">
        <v>188</v>
      </c>
      <c r="J552" s="79">
        <v>1280</v>
      </c>
      <c r="K552" s="259">
        <f t="shared" si="25"/>
        <v>3</v>
      </c>
      <c r="L552" s="110" t="str">
        <f t="shared" si="24"/>
        <v>PGDĐT Cư Jút</v>
      </c>
      <c r="M552" s="3">
        <f>VLOOKUP(IF(I552="",H552,I552),Thongkeduthi!$A$4:$O$43,COUNTA(Thongkeduthi!$A$4:$O$4),FALSE)</f>
        <v>34</v>
      </c>
      <c r="N552" s="47" t="str">
        <f t="shared" si="26"/>
        <v>34.3</v>
      </c>
      <c r="O552" s="47"/>
    </row>
    <row r="553" spans="1:15" ht="16.5" hidden="1" thickBot="1">
      <c r="A553" s="10">
        <f>SUBTOTAL(3,$C$6:C553)</f>
        <v>0</v>
      </c>
      <c r="B553" s="79">
        <v>1226310812</v>
      </c>
      <c r="C553" s="79" t="s">
        <v>649</v>
      </c>
      <c r="D553" s="10">
        <v>5</v>
      </c>
      <c r="E553" s="10">
        <v>12</v>
      </c>
      <c r="F553" s="10">
        <v>2007</v>
      </c>
      <c r="G553" s="10" t="s">
        <v>120</v>
      </c>
      <c r="H553" s="10" t="s">
        <v>606</v>
      </c>
      <c r="I553" s="10" t="s">
        <v>188</v>
      </c>
      <c r="J553" s="28">
        <v>1000</v>
      </c>
      <c r="K553" s="259">
        <f t="shared" si="25"/>
        <v>3</v>
      </c>
      <c r="L553" s="110" t="str">
        <f t="shared" si="24"/>
        <v>PGDĐT Cư Jút</v>
      </c>
      <c r="M553" s="3">
        <f>VLOOKUP(IF(I553="",H553,I553),Thongkeduthi!$A$4:$O$43,COUNTA(Thongkeduthi!$A$4:$O$4),FALSE)</f>
        <v>34</v>
      </c>
      <c r="N553" s="47" t="str">
        <f t="shared" si="26"/>
        <v>34.3</v>
      </c>
      <c r="O553" s="47"/>
    </row>
    <row r="554" spans="1:15" ht="16.5" hidden="1" thickBot="1">
      <c r="A554" s="10">
        <f>SUBTOTAL(3,$C$6:C554)</f>
        <v>0</v>
      </c>
      <c r="B554" s="10">
        <v>1226698907</v>
      </c>
      <c r="C554" s="33" t="s">
        <v>650</v>
      </c>
      <c r="D554" s="27">
        <v>12</v>
      </c>
      <c r="E554" s="27">
        <v>10</v>
      </c>
      <c r="F554" s="27">
        <v>2007</v>
      </c>
      <c r="G554" s="33" t="s">
        <v>120</v>
      </c>
      <c r="H554" s="10" t="s">
        <v>623</v>
      </c>
      <c r="I554" s="10" t="s">
        <v>188</v>
      </c>
      <c r="J554" s="27">
        <v>1480</v>
      </c>
      <c r="K554" s="259">
        <f t="shared" si="25"/>
        <v>3</v>
      </c>
      <c r="L554" s="110" t="str">
        <f t="shared" si="24"/>
        <v>PGDĐT Cư Jút</v>
      </c>
      <c r="M554" s="3">
        <f>VLOOKUP(IF(I554="",H554,I554),Thongkeduthi!$A$4:$O$43,COUNTA(Thongkeduthi!$A$4:$O$4),FALSE)</f>
        <v>34</v>
      </c>
      <c r="N554" s="47" t="str">
        <f t="shared" si="26"/>
        <v>34.3</v>
      </c>
      <c r="O554" s="47"/>
    </row>
    <row r="555" spans="1:15" ht="16.5" hidden="1" thickBot="1">
      <c r="A555" s="10">
        <f>SUBTOTAL(3,$C$6:C555)</f>
        <v>0</v>
      </c>
      <c r="B555" s="10">
        <v>1223556562</v>
      </c>
      <c r="C555" s="33" t="s">
        <v>651</v>
      </c>
      <c r="D555" s="27">
        <v>3</v>
      </c>
      <c r="E555" s="27">
        <v>9</v>
      </c>
      <c r="F555" s="10">
        <v>2007</v>
      </c>
      <c r="G555" s="33" t="s">
        <v>120</v>
      </c>
      <c r="H555" s="10" t="s">
        <v>623</v>
      </c>
      <c r="I555" s="10" t="s">
        <v>188</v>
      </c>
      <c r="J555" s="27">
        <v>1260</v>
      </c>
      <c r="K555" s="259">
        <f t="shared" si="25"/>
        <v>3</v>
      </c>
      <c r="L555" s="110" t="str">
        <f t="shared" si="24"/>
        <v>PGDĐT Cư Jút</v>
      </c>
      <c r="M555" s="3">
        <f>VLOOKUP(IF(I555="",H555,I555),Thongkeduthi!$A$4:$O$43,COUNTA(Thongkeduthi!$A$4:$O$4),FALSE)</f>
        <v>34</v>
      </c>
      <c r="N555" s="47" t="str">
        <f t="shared" si="26"/>
        <v>34.3</v>
      </c>
      <c r="O555" s="47"/>
    </row>
    <row r="556" spans="1:15" ht="16.5" hidden="1" thickBot="1">
      <c r="A556" s="10">
        <f>SUBTOTAL(3,$C$6:C556)</f>
        <v>0</v>
      </c>
      <c r="B556" s="79">
        <v>1226434252</v>
      </c>
      <c r="C556" s="79" t="s">
        <v>652</v>
      </c>
      <c r="D556" s="10">
        <v>12</v>
      </c>
      <c r="E556" s="10">
        <v>6</v>
      </c>
      <c r="F556" s="10">
        <v>2007</v>
      </c>
      <c r="G556" s="10" t="s">
        <v>120</v>
      </c>
      <c r="H556" s="10" t="s">
        <v>606</v>
      </c>
      <c r="I556" s="10" t="s">
        <v>188</v>
      </c>
      <c r="J556" s="81">
        <v>1080</v>
      </c>
      <c r="K556" s="259">
        <f t="shared" si="25"/>
        <v>3</v>
      </c>
      <c r="L556" s="110" t="str">
        <f t="shared" si="24"/>
        <v>PGDĐT Cư Jút</v>
      </c>
      <c r="M556" s="3">
        <f>VLOOKUP(IF(I556="",H556,I556),Thongkeduthi!$A$4:$O$43,COUNTA(Thongkeduthi!$A$4:$O$4),FALSE)</f>
        <v>34</v>
      </c>
      <c r="N556" s="47" t="str">
        <f t="shared" si="26"/>
        <v>34.3</v>
      </c>
      <c r="O556" s="47"/>
    </row>
    <row r="557" spans="1:15" ht="16.5" hidden="1" thickBot="1">
      <c r="A557" s="10">
        <f>SUBTOTAL(3,$C$6:C557)</f>
        <v>0</v>
      </c>
      <c r="B557" s="10">
        <v>1223477497</v>
      </c>
      <c r="C557" s="33" t="s">
        <v>653</v>
      </c>
      <c r="D557" s="10">
        <v>13</v>
      </c>
      <c r="E557" s="10">
        <v>10</v>
      </c>
      <c r="F557" s="10">
        <v>2007</v>
      </c>
      <c r="G557" s="33" t="s">
        <v>120</v>
      </c>
      <c r="H557" s="10" t="s">
        <v>623</v>
      </c>
      <c r="I557" s="10" t="s">
        <v>188</v>
      </c>
      <c r="J557" s="10">
        <v>1250</v>
      </c>
      <c r="K557" s="259">
        <f t="shared" si="25"/>
        <v>3</v>
      </c>
      <c r="L557" s="110" t="str">
        <f t="shared" si="24"/>
        <v>PGDĐT Cư Jút</v>
      </c>
      <c r="M557" s="3">
        <f>VLOOKUP(IF(I557="",H557,I557),Thongkeduthi!$A$4:$O$43,COUNTA(Thongkeduthi!$A$4:$O$4),FALSE)</f>
        <v>34</v>
      </c>
      <c r="N557" s="47" t="str">
        <f t="shared" si="26"/>
        <v>34.3</v>
      </c>
      <c r="O557" s="47"/>
    </row>
    <row r="558" spans="1:15" ht="16.5" hidden="1" thickBot="1">
      <c r="A558" s="10">
        <f>SUBTOTAL(3,$C$6:C558)</f>
        <v>0</v>
      </c>
      <c r="B558" s="79">
        <v>1222689397</v>
      </c>
      <c r="C558" s="79" t="s">
        <v>654</v>
      </c>
      <c r="D558" s="27">
        <v>5</v>
      </c>
      <c r="E558" s="116">
        <v>1</v>
      </c>
      <c r="F558" s="27">
        <v>2006</v>
      </c>
      <c r="G558" s="79" t="s">
        <v>156</v>
      </c>
      <c r="H558" s="27" t="s">
        <v>608</v>
      </c>
      <c r="I558" s="10" t="s">
        <v>188</v>
      </c>
      <c r="J558" s="79">
        <v>1850</v>
      </c>
      <c r="K558" s="259">
        <f t="shared" si="25"/>
        <v>4</v>
      </c>
      <c r="L558" s="110" t="str">
        <f t="shared" si="24"/>
        <v>PGDĐT Cư Jút</v>
      </c>
      <c r="M558" s="3">
        <f>VLOOKUP(IF(I558="",H558,I558),Thongkeduthi!$A$4:$O$43,COUNTA(Thongkeduthi!$A$4:$O$4),FALSE)</f>
        <v>34</v>
      </c>
      <c r="N558" s="47" t="str">
        <f t="shared" si="26"/>
        <v>34.4</v>
      </c>
      <c r="O558" s="47"/>
    </row>
    <row r="559" spans="1:15" ht="16.5" hidden="1" thickBot="1">
      <c r="A559" s="10">
        <f>SUBTOTAL(3,$C$6:C559)</f>
        <v>0</v>
      </c>
      <c r="B559" s="79">
        <v>1222141685</v>
      </c>
      <c r="C559" s="79" t="s">
        <v>655</v>
      </c>
      <c r="D559" s="10">
        <v>18</v>
      </c>
      <c r="E559" s="10">
        <v>12</v>
      </c>
      <c r="F559" s="10">
        <v>2006</v>
      </c>
      <c r="G559" s="10" t="s">
        <v>156</v>
      </c>
      <c r="H559" s="10" t="s">
        <v>606</v>
      </c>
      <c r="I559" s="10" t="s">
        <v>188</v>
      </c>
      <c r="J559" s="81">
        <v>1720</v>
      </c>
      <c r="K559" s="259">
        <f t="shared" si="25"/>
        <v>4</v>
      </c>
      <c r="L559" s="110" t="str">
        <f t="shared" si="24"/>
        <v>PGDĐT Cư Jút</v>
      </c>
      <c r="M559" s="3">
        <f>VLOOKUP(IF(I559="",H559,I559),Thongkeduthi!$A$4:$O$43,COUNTA(Thongkeduthi!$A$4:$O$4),FALSE)</f>
        <v>34</v>
      </c>
      <c r="N559" s="47" t="str">
        <f t="shared" si="26"/>
        <v>34.4</v>
      </c>
      <c r="O559" s="47"/>
    </row>
    <row r="560" spans="1:15" ht="16.5" hidden="1" thickBot="1">
      <c r="A560" s="10">
        <f>SUBTOTAL(3,$C$6:C560)</f>
        <v>0</v>
      </c>
      <c r="B560" s="79">
        <v>1223182882</v>
      </c>
      <c r="C560" s="79" t="s">
        <v>656</v>
      </c>
      <c r="D560" s="10">
        <v>17</v>
      </c>
      <c r="E560" s="10">
        <v>9</v>
      </c>
      <c r="F560" s="10">
        <v>2006</v>
      </c>
      <c r="G560" s="10" t="s">
        <v>156</v>
      </c>
      <c r="H560" s="10" t="s">
        <v>606</v>
      </c>
      <c r="I560" s="10" t="s">
        <v>188</v>
      </c>
      <c r="J560" s="81">
        <v>1360</v>
      </c>
      <c r="K560" s="259">
        <f t="shared" si="25"/>
        <v>4</v>
      </c>
      <c r="L560" s="110" t="str">
        <f t="shared" si="24"/>
        <v>PGDĐT Cư Jút</v>
      </c>
      <c r="M560" s="3">
        <f>VLOOKUP(IF(I560="",H560,I560),Thongkeduthi!$A$4:$O$43,COUNTA(Thongkeduthi!$A$4:$O$4),FALSE)</f>
        <v>34</v>
      </c>
      <c r="N560" s="47" t="str">
        <f t="shared" si="26"/>
        <v>34.4</v>
      </c>
      <c r="O560" s="47"/>
    </row>
    <row r="561" spans="1:15" ht="16.5" hidden="1" thickBot="1">
      <c r="A561" s="10">
        <f>SUBTOTAL(3,$C$6:C561)</f>
        <v>0</v>
      </c>
      <c r="B561" s="79">
        <v>1222678541</v>
      </c>
      <c r="C561" s="79" t="s">
        <v>657</v>
      </c>
      <c r="D561" s="27">
        <v>19</v>
      </c>
      <c r="E561" s="116">
        <v>7</v>
      </c>
      <c r="F561" s="27">
        <v>2006</v>
      </c>
      <c r="G561" s="79" t="s">
        <v>156</v>
      </c>
      <c r="H561" s="27" t="s">
        <v>608</v>
      </c>
      <c r="I561" s="10" t="s">
        <v>188</v>
      </c>
      <c r="J561" s="79">
        <v>1690</v>
      </c>
      <c r="K561" s="259">
        <f t="shared" si="25"/>
        <v>4</v>
      </c>
      <c r="L561" s="110" t="str">
        <f t="shared" si="24"/>
        <v>PGDĐT Cư Jút</v>
      </c>
      <c r="M561" s="3">
        <f>VLOOKUP(IF(I561="",H561,I561),Thongkeduthi!$A$4:$O$43,COUNTA(Thongkeduthi!$A$4:$O$4),FALSE)</f>
        <v>34</v>
      </c>
      <c r="N561" s="47" t="str">
        <f t="shared" si="26"/>
        <v>34.4</v>
      </c>
      <c r="O561" s="47"/>
    </row>
    <row r="562" spans="1:15" ht="16.5" hidden="1" thickBot="1">
      <c r="A562" s="10">
        <f>SUBTOTAL(3,$C$6:C562)</f>
        <v>0</v>
      </c>
      <c r="B562" s="10">
        <v>1222319304</v>
      </c>
      <c r="C562" s="33" t="s">
        <v>658</v>
      </c>
      <c r="D562" s="27">
        <v>14</v>
      </c>
      <c r="E562" s="27">
        <v>9</v>
      </c>
      <c r="F562" s="27">
        <v>2006</v>
      </c>
      <c r="G562" s="33" t="s">
        <v>156</v>
      </c>
      <c r="H562" s="10" t="s">
        <v>623</v>
      </c>
      <c r="I562" s="10" t="s">
        <v>188</v>
      </c>
      <c r="J562" s="10">
        <v>1740</v>
      </c>
      <c r="K562" s="259">
        <f t="shared" si="25"/>
        <v>4</v>
      </c>
      <c r="L562" s="110" t="str">
        <f t="shared" si="24"/>
        <v>PGDĐT Cư Jút</v>
      </c>
      <c r="M562" s="3">
        <f>VLOOKUP(IF(I562="",H562,I562),Thongkeduthi!$A$4:$O$43,COUNTA(Thongkeduthi!$A$4:$O$4),FALSE)</f>
        <v>34</v>
      </c>
      <c r="N562" s="47" t="str">
        <f t="shared" si="26"/>
        <v>34.4</v>
      </c>
      <c r="O562" s="47"/>
    </row>
    <row r="563" spans="1:15" ht="16.5" hidden="1" thickBot="1">
      <c r="A563" s="10">
        <f>SUBTOTAL(3,$C$6:C563)</f>
        <v>0</v>
      </c>
      <c r="B563" s="79">
        <v>1223332869</v>
      </c>
      <c r="C563" s="79" t="s">
        <v>659</v>
      </c>
      <c r="D563" s="10">
        <v>26</v>
      </c>
      <c r="E563" s="10">
        <v>1</v>
      </c>
      <c r="F563" s="10">
        <v>2006</v>
      </c>
      <c r="G563" s="10" t="s">
        <v>156</v>
      </c>
      <c r="H563" s="10" t="s">
        <v>606</v>
      </c>
      <c r="I563" s="10" t="s">
        <v>188</v>
      </c>
      <c r="J563" s="81">
        <v>1600</v>
      </c>
      <c r="K563" s="259">
        <f t="shared" si="25"/>
        <v>4</v>
      </c>
      <c r="L563" s="110" t="str">
        <f t="shared" si="24"/>
        <v>PGDĐT Cư Jút</v>
      </c>
      <c r="M563" s="3">
        <f>VLOOKUP(IF(I563="",H563,I563),Thongkeduthi!$A$4:$O$43,COUNTA(Thongkeduthi!$A$4:$O$4),FALSE)</f>
        <v>34</v>
      </c>
      <c r="N563" s="47" t="str">
        <f t="shared" si="26"/>
        <v>34.4</v>
      </c>
      <c r="O563" s="47"/>
    </row>
    <row r="564" spans="1:15" ht="16.5" hidden="1" thickBot="1">
      <c r="A564" s="10">
        <f>SUBTOTAL(3,$C$6:C564)</f>
        <v>0</v>
      </c>
      <c r="B564" s="12">
        <v>1220622221</v>
      </c>
      <c r="C564" s="28" t="s">
        <v>660</v>
      </c>
      <c r="D564" s="12">
        <v>27</v>
      </c>
      <c r="E564" s="12">
        <v>4</v>
      </c>
      <c r="F564" s="12">
        <v>2006</v>
      </c>
      <c r="G564" s="28" t="s">
        <v>156</v>
      </c>
      <c r="H564" s="10" t="s">
        <v>604</v>
      </c>
      <c r="I564" s="10" t="s">
        <v>188</v>
      </c>
      <c r="J564" s="28">
        <v>1070</v>
      </c>
      <c r="K564" s="259">
        <f t="shared" si="25"/>
        <v>4</v>
      </c>
      <c r="L564" s="110" t="str">
        <f t="shared" si="24"/>
        <v>PGDĐT Cư Jút</v>
      </c>
      <c r="M564" s="3">
        <f>VLOOKUP(IF(I564="",H564,I564),Thongkeduthi!$A$4:$O$43,COUNTA(Thongkeduthi!$A$4:$O$4),FALSE)</f>
        <v>34</v>
      </c>
      <c r="N564" s="47" t="str">
        <f t="shared" si="26"/>
        <v>34.4</v>
      </c>
      <c r="O564" s="47"/>
    </row>
    <row r="565" spans="1:15" ht="16.5" hidden="1" thickBot="1">
      <c r="A565" s="10">
        <f>SUBTOTAL(3,$C$6:C565)</f>
        <v>0</v>
      </c>
      <c r="B565" s="79">
        <v>1224699915</v>
      </c>
      <c r="C565" s="82" t="s">
        <v>661</v>
      </c>
      <c r="D565" s="27">
        <v>25</v>
      </c>
      <c r="E565" s="27">
        <v>12</v>
      </c>
      <c r="F565" s="27">
        <v>2006</v>
      </c>
      <c r="G565" s="79" t="s">
        <v>156</v>
      </c>
      <c r="H565" s="10" t="s">
        <v>599</v>
      </c>
      <c r="I565" s="10" t="s">
        <v>188</v>
      </c>
      <c r="J565" s="27">
        <v>1070</v>
      </c>
      <c r="K565" s="259">
        <f t="shared" si="25"/>
        <v>4</v>
      </c>
      <c r="L565" s="110" t="str">
        <f t="shared" si="24"/>
        <v>PGDĐT Cư Jút</v>
      </c>
      <c r="M565" s="3">
        <f>VLOOKUP(IF(I565="",H565,I565),Thongkeduthi!$A$4:$O$43,COUNTA(Thongkeduthi!$A$4:$O$4),FALSE)</f>
        <v>34</v>
      </c>
      <c r="N565" s="47" t="str">
        <f t="shared" si="26"/>
        <v>34.4</v>
      </c>
      <c r="O565" s="47"/>
    </row>
    <row r="566" spans="1:15" ht="16.5" hidden="1" thickBot="1">
      <c r="A566" s="10">
        <f>SUBTOTAL(3,$C$6:C566)</f>
        <v>0</v>
      </c>
      <c r="B566" s="10">
        <v>1223855524</v>
      </c>
      <c r="C566" s="33" t="s">
        <v>662</v>
      </c>
      <c r="D566" s="27">
        <v>1</v>
      </c>
      <c r="E566" s="27">
        <v>2</v>
      </c>
      <c r="F566" s="27">
        <v>2006</v>
      </c>
      <c r="G566" s="33" t="s">
        <v>156</v>
      </c>
      <c r="H566" s="10" t="s">
        <v>623</v>
      </c>
      <c r="I566" s="10" t="s">
        <v>188</v>
      </c>
      <c r="J566" s="10">
        <v>1570</v>
      </c>
      <c r="K566" s="259">
        <f t="shared" si="25"/>
        <v>4</v>
      </c>
      <c r="L566" s="110" t="str">
        <f t="shared" si="24"/>
        <v>PGDĐT Cư Jút</v>
      </c>
      <c r="M566" s="3">
        <f>VLOOKUP(IF(I566="",H566,I566),Thongkeduthi!$A$4:$O$43,COUNTA(Thongkeduthi!$A$4:$O$4),FALSE)</f>
        <v>34</v>
      </c>
      <c r="N566" s="47" t="str">
        <f t="shared" si="26"/>
        <v>34.4</v>
      </c>
      <c r="O566" s="47"/>
    </row>
    <row r="567" spans="1:15" ht="16.5" hidden="1" thickBot="1">
      <c r="A567" s="10">
        <f>SUBTOTAL(3,$C$6:C567)</f>
        <v>0</v>
      </c>
      <c r="B567" s="79">
        <v>1209983967</v>
      </c>
      <c r="C567" s="79" t="s">
        <v>663</v>
      </c>
      <c r="D567" s="10">
        <v>16</v>
      </c>
      <c r="E567" s="10">
        <v>11</v>
      </c>
      <c r="F567" s="10">
        <v>2006</v>
      </c>
      <c r="G567" s="10" t="s">
        <v>156</v>
      </c>
      <c r="H567" s="10" t="s">
        <v>606</v>
      </c>
      <c r="I567" s="10" t="s">
        <v>188</v>
      </c>
      <c r="J567" s="81">
        <v>1440</v>
      </c>
      <c r="K567" s="259">
        <f t="shared" si="25"/>
        <v>4</v>
      </c>
      <c r="L567" s="110" t="str">
        <f t="shared" si="24"/>
        <v>PGDĐT Cư Jút</v>
      </c>
      <c r="M567" s="3">
        <f>VLOOKUP(IF(I567="",H567,I567),Thongkeduthi!$A$4:$O$43,COUNTA(Thongkeduthi!$A$4:$O$4),FALSE)</f>
        <v>34</v>
      </c>
      <c r="N567" s="47" t="str">
        <f t="shared" si="26"/>
        <v>34.4</v>
      </c>
      <c r="O567" s="47"/>
    </row>
    <row r="568" spans="1:15" ht="16.5" hidden="1" thickBot="1">
      <c r="A568" s="10">
        <f>SUBTOTAL(3,$C$6:C568)</f>
        <v>0</v>
      </c>
      <c r="B568" s="79">
        <v>1222471396</v>
      </c>
      <c r="C568" s="79" t="s">
        <v>664</v>
      </c>
      <c r="D568" s="10">
        <v>14</v>
      </c>
      <c r="E568" s="10">
        <v>1</v>
      </c>
      <c r="F568" s="10">
        <v>2006</v>
      </c>
      <c r="G568" s="10" t="s">
        <v>156</v>
      </c>
      <c r="H568" s="10" t="s">
        <v>606</v>
      </c>
      <c r="I568" s="10" t="s">
        <v>188</v>
      </c>
      <c r="J568" s="81">
        <v>1290</v>
      </c>
      <c r="K568" s="259">
        <f t="shared" si="25"/>
        <v>4</v>
      </c>
      <c r="L568" s="110" t="str">
        <f t="shared" si="24"/>
        <v>PGDĐT Cư Jút</v>
      </c>
      <c r="M568" s="3">
        <f>VLOOKUP(IF(I568="",H568,I568),Thongkeduthi!$A$4:$O$43,COUNTA(Thongkeduthi!$A$4:$O$4),FALSE)</f>
        <v>34</v>
      </c>
      <c r="N568" s="47" t="str">
        <f t="shared" si="26"/>
        <v>34.4</v>
      </c>
      <c r="O568" s="47"/>
    </row>
    <row r="569" spans="1:15" ht="16.5" hidden="1" thickBot="1">
      <c r="A569" s="10">
        <f>SUBTOTAL(3,$C$6:C569)</f>
        <v>0</v>
      </c>
      <c r="B569" s="79">
        <v>1227632398</v>
      </c>
      <c r="C569" s="82" t="s">
        <v>665</v>
      </c>
      <c r="D569" s="27">
        <v>4</v>
      </c>
      <c r="E569" s="27">
        <v>6</v>
      </c>
      <c r="F569" s="27">
        <v>2006</v>
      </c>
      <c r="G569" s="79" t="s">
        <v>156</v>
      </c>
      <c r="H569" s="10" t="s">
        <v>599</v>
      </c>
      <c r="I569" s="10" t="s">
        <v>188</v>
      </c>
      <c r="J569" s="27">
        <v>1280</v>
      </c>
      <c r="K569" s="259">
        <f t="shared" si="25"/>
        <v>4</v>
      </c>
      <c r="L569" s="110" t="str">
        <f t="shared" si="24"/>
        <v>PGDĐT Cư Jút</v>
      </c>
      <c r="M569" s="3">
        <f>VLOOKUP(IF(I569="",H569,I569),Thongkeduthi!$A$4:$O$43,COUNTA(Thongkeduthi!$A$4:$O$4),FALSE)</f>
        <v>34</v>
      </c>
      <c r="N569" s="47" t="str">
        <f t="shared" si="26"/>
        <v>34.4</v>
      </c>
      <c r="O569" s="47"/>
    </row>
    <row r="570" spans="1:15" ht="16.5" hidden="1" thickBot="1">
      <c r="A570" s="10">
        <f>SUBTOTAL(3,$C$6:C570)</f>
        <v>0</v>
      </c>
      <c r="B570" s="79">
        <v>1214255978</v>
      </c>
      <c r="C570" s="79" t="s">
        <v>666</v>
      </c>
      <c r="D570" s="10">
        <v>20</v>
      </c>
      <c r="E570" s="10">
        <v>11</v>
      </c>
      <c r="F570" s="10">
        <v>2006</v>
      </c>
      <c r="G570" s="10" t="s">
        <v>156</v>
      </c>
      <c r="H570" s="10" t="s">
        <v>606</v>
      </c>
      <c r="I570" s="10" t="s">
        <v>188</v>
      </c>
      <c r="J570" s="81">
        <v>1360</v>
      </c>
      <c r="K570" s="259">
        <f t="shared" si="25"/>
        <v>4</v>
      </c>
      <c r="L570" s="110" t="str">
        <f t="shared" si="24"/>
        <v>PGDĐT Cư Jút</v>
      </c>
      <c r="M570" s="3">
        <f>VLOOKUP(IF(I570="",H570,I570),Thongkeduthi!$A$4:$O$43,COUNTA(Thongkeduthi!$A$4:$O$4),FALSE)</f>
        <v>34</v>
      </c>
      <c r="N570" s="47" t="str">
        <f t="shared" si="26"/>
        <v>34.4</v>
      </c>
      <c r="O570" s="47"/>
    </row>
    <row r="571" spans="1:15" ht="16.5" hidden="1" thickBot="1">
      <c r="A571" s="10">
        <f>SUBTOTAL(3,$C$6:C571)</f>
        <v>0</v>
      </c>
      <c r="B571" s="79">
        <v>1210226850</v>
      </c>
      <c r="C571" s="82" t="s">
        <v>667</v>
      </c>
      <c r="D571" s="27">
        <v>13</v>
      </c>
      <c r="E571" s="27">
        <v>7</v>
      </c>
      <c r="F571" s="27">
        <v>2006</v>
      </c>
      <c r="G571" s="79" t="s">
        <v>156</v>
      </c>
      <c r="H571" s="10" t="s">
        <v>599</v>
      </c>
      <c r="I571" s="10" t="s">
        <v>188</v>
      </c>
      <c r="J571" s="27">
        <v>1550</v>
      </c>
      <c r="K571" s="259">
        <f t="shared" si="25"/>
        <v>4</v>
      </c>
      <c r="L571" s="110" t="str">
        <f t="shared" si="24"/>
        <v>PGDĐT Cư Jút</v>
      </c>
      <c r="M571" s="3">
        <f>VLOOKUP(IF(I571="",H571,I571),Thongkeduthi!$A$4:$O$43,COUNTA(Thongkeduthi!$A$4:$O$4),FALSE)</f>
        <v>34</v>
      </c>
      <c r="N571" s="47" t="str">
        <f t="shared" si="26"/>
        <v>34.4</v>
      </c>
      <c r="O571" s="47"/>
    </row>
    <row r="572" spans="1:15" ht="16.5" hidden="1" thickBot="1">
      <c r="A572" s="10">
        <f>SUBTOTAL(3,$C$6:C572)</f>
        <v>0</v>
      </c>
      <c r="B572" s="79">
        <v>1219119469</v>
      </c>
      <c r="C572" s="79" t="s">
        <v>668</v>
      </c>
      <c r="D572" s="10">
        <v>29</v>
      </c>
      <c r="E572" s="10">
        <v>12</v>
      </c>
      <c r="F572" s="10">
        <v>2006</v>
      </c>
      <c r="G572" s="10" t="s">
        <v>156</v>
      </c>
      <c r="H572" s="10" t="s">
        <v>606</v>
      </c>
      <c r="I572" s="10" t="s">
        <v>188</v>
      </c>
      <c r="J572" s="81">
        <v>1380</v>
      </c>
      <c r="K572" s="259">
        <f t="shared" si="25"/>
        <v>4</v>
      </c>
      <c r="L572" s="110" t="str">
        <f t="shared" si="24"/>
        <v>PGDĐT Cư Jút</v>
      </c>
      <c r="M572" s="3">
        <f>VLOOKUP(IF(I572="",H572,I572),Thongkeduthi!$A$4:$O$43,COUNTA(Thongkeduthi!$A$4:$O$4),FALSE)</f>
        <v>34</v>
      </c>
      <c r="N572" s="47" t="str">
        <f t="shared" si="26"/>
        <v>34.4</v>
      </c>
      <c r="O572" s="47"/>
    </row>
    <row r="573" spans="1:15" ht="16.5" hidden="1" thickBot="1">
      <c r="A573" s="10">
        <f>SUBTOTAL(3,$C$6:C573)</f>
        <v>0</v>
      </c>
      <c r="B573" s="10">
        <v>1210879256</v>
      </c>
      <c r="C573" s="33" t="s">
        <v>669</v>
      </c>
      <c r="D573" s="27">
        <v>28</v>
      </c>
      <c r="E573" s="27">
        <v>8</v>
      </c>
      <c r="F573" s="27">
        <v>2006</v>
      </c>
      <c r="G573" s="33" t="s">
        <v>156</v>
      </c>
      <c r="H573" s="10" t="s">
        <v>623</v>
      </c>
      <c r="I573" s="10" t="s">
        <v>188</v>
      </c>
      <c r="J573" s="27">
        <v>1320</v>
      </c>
      <c r="K573" s="259">
        <f t="shared" si="25"/>
        <v>4</v>
      </c>
      <c r="L573" s="110" t="str">
        <f t="shared" si="24"/>
        <v>PGDĐT Cư Jút</v>
      </c>
      <c r="M573" s="3">
        <f>VLOOKUP(IF(I573="",H573,I573),Thongkeduthi!$A$4:$O$43,COUNTA(Thongkeduthi!$A$4:$O$4),FALSE)</f>
        <v>34</v>
      </c>
      <c r="N573" s="47" t="str">
        <f t="shared" si="26"/>
        <v>34.4</v>
      </c>
      <c r="O573" s="47"/>
    </row>
    <row r="574" spans="1:15" ht="16.5" hidden="1" thickBot="1">
      <c r="A574" s="10">
        <f>SUBTOTAL(3,$C$6:C574)</f>
        <v>0</v>
      </c>
      <c r="B574" s="10">
        <v>1222967361</v>
      </c>
      <c r="C574" s="33" t="s">
        <v>670</v>
      </c>
      <c r="D574" s="27">
        <v>27</v>
      </c>
      <c r="E574" s="27">
        <v>7</v>
      </c>
      <c r="F574" s="27">
        <v>2006</v>
      </c>
      <c r="G574" s="33" t="s">
        <v>156</v>
      </c>
      <c r="H574" s="10" t="s">
        <v>623</v>
      </c>
      <c r="I574" s="10" t="s">
        <v>188</v>
      </c>
      <c r="J574" s="10">
        <v>1170</v>
      </c>
      <c r="K574" s="259">
        <f t="shared" si="25"/>
        <v>4</v>
      </c>
      <c r="L574" s="110" t="str">
        <f t="shared" ref="L574:L637" si="27">"PGDĐT "&amp;I574</f>
        <v>PGDĐT Cư Jút</v>
      </c>
      <c r="M574" s="3">
        <f>VLOOKUP(IF(I574="",H574,I574),Thongkeduthi!$A$4:$O$43,COUNTA(Thongkeduthi!$A$4:$O$4),FALSE)</f>
        <v>34</v>
      </c>
      <c r="N574" s="47" t="str">
        <f t="shared" si="26"/>
        <v>34.4</v>
      </c>
      <c r="O574" s="47"/>
    </row>
    <row r="575" spans="1:15" ht="16.5" hidden="1" thickBot="1">
      <c r="A575" s="10">
        <f>SUBTOTAL(3,$C$6:C575)</f>
        <v>0</v>
      </c>
      <c r="B575" s="10">
        <v>1223062026</v>
      </c>
      <c r="C575" s="33" t="s">
        <v>671</v>
      </c>
      <c r="D575" s="27">
        <v>17</v>
      </c>
      <c r="E575" s="27">
        <v>8</v>
      </c>
      <c r="F575" s="27">
        <v>2006</v>
      </c>
      <c r="G575" s="33" t="s">
        <v>156</v>
      </c>
      <c r="H575" s="10" t="s">
        <v>623</v>
      </c>
      <c r="I575" s="10" t="s">
        <v>188</v>
      </c>
      <c r="J575" s="27">
        <v>1030</v>
      </c>
      <c r="K575" s="259">
        <f t="shared" si="25"/>
        <v>4</v>
      </c>
      <c r="L575" s="110" t="str">
        <f t="shared" si="27"/>
        <v>PGDĐT Cư Jút</v>
      </c>
      <c r="M575" s="3">
        <f>VLOOKUP(IF(I575="",H575,I575),Thongkeduthi!$A$4:$O$43,COUNTA(Thongkeduthi!$A$4:$O$4),FALSE)</f>
        <v>34</v>
      </c>
      <c r="N575" s="47" t="str">
        <f t="shared" si="26"/>
        <v>34.4</v>
      </c>
      <c r="O575" s="47"/>
    </row>
    <row r="576" spans="1:15" ht="16.5" hidden="1" thickBot="1">
      <c r="A576" s="10">
        <f>SUBTOTAL(3,$C$6:C576)</f>
        <v>0</v>
      </c>
      <c r="B576" s="79">
        <v>1224507702</v>
      </c>
      <c r="C576" s="79" t="s">
        <v>672</v>
      </c>
      <c r="D576" s="27">
        <v>13</v>
      </c>
      <c r="E576" s="116">
        <v>8</v>
      </c>
      <c r="F576" s="27">
        <v>2006</v>
      </c>
      <c r="G576" s="79" t="s">
        <v>156</v>
      </c>
      <c r="H576" s="27" t="s">
        <v>608</v>
      </c>
      <c r="I576" s="10" t="s">
        <v>188</v>
      </c>
      <c r="J576" s="79">
        <v>1010</v>
      </c>
      <c r="K576" s="259">
        <f t="shared" si="25"/>
        <v>4</v>
      </c>
      <c r="L576" s="110" t="str">
        <f t="shared" si="27"/>
        <v>PGDĐT Cư Jút</v>
      </c>
      <c r="M576" s="3">
        <f>VLOOKUP(IF(I576="",H576,I576),Thongkeduthi!$A$4:$O$43,COUNTA(Thongkeduthi!$A$4:$O$4),FALSE)</f>
        <v>34</v>
      </c>
      <c r="N576" s="47" t="str">
        <f t="shared" si="26"/>
        <v>34.4</v>
      </c>
      <c r="O576" s="47"/>
    </row>
    <row r="577" spans="1:15" ht="16.5" hidden="1" thickBot="1">
      <c r="A577" s="10">
        <f>SUBTOTAL(3,$C$6:C577)</f>
        <v>0</v>
      </c>
      <c r="B577" s="79">
        <v>1221852477</v>
      </c>
      <c r="C577" s="79" t="s">
        <v>673</v>
      </c>
      <c r="D577" s="117">
        <v>5</v>
      </c>
      <c r="E577" s="117">
        <v>11</v>
      </c>
      <c r="F577" s="27">
        <v>2005</v>
      </c>
      <c r="G577" s="79" t="s">
        <v>171</v>
      </c>
      <c r="H577" s="27" t="s">
        <v>608</v>
      </c>
      <c r="I577" s="10" t="s">
        <v>188</v>
      </c>
      <c r="J577" s="79">
        <v>1830</v>
      </c>
      <c r="K577" s="259">
        <f t="shared" si="25"/>
        <v>5</v>
      </c>
      <c r="L577" s="110" t="str">
        <f t="shared" si="27"/>
        <v>PGDĐT Cư Jút</v>
      </c>
      <c r="M577" s="3">
        <f>VLOOKUP(IF(I577="",H577,I577),Thongkeduthi!$A$4:$O$43,COUNTA(Thongkeduthi!$A$4:$O$4),FALSE)</f>
        <v>34</v>
      </c>
      <c r="N577" s="47" t="str">
        <f t="shared" si="26"/>
        <v>34.5</v>
      </c>
      <c r="O577" s="47"/>
    </row>
    <row r="578" spans="1:15" ht="16.5" hidden="1" thickBot="1">
      <c r="A578" s="10">
        <f>SUBTOTAL(3,$C$6:C578)</f>
        <v>0</v>
      </c>
      <c r="B578" s="79">
        <v>1222706943</v>
      </c>
      <c r="C578" s="79" t="s">
        <v>674</v>
      </c>
      <c r="D578" s="27">
        <v>15</v>
      </c>
      <c r="E578" s="27">
        <v>7</v>
      </c>
      <c r="F578" s="27">
        <v>2005</v>
      </c>
      <c r="G578" s="79" t="s">
        <v>171</v>
      </c>
      <c r="H578" s="27" t="s">
        <v>608</v>
      </c>
      <c r="I578" s="10" t="s">
        <v>188</v>
      </c>
      <c r="J578" s="79">
        <v>1590</v>
      </c>
      <c r="K578" s="259">
        <f t="shared" si="25"/>
        <v>5</v>
      </c>
      <c r="L578" s="110" t="str">
        <f t="shared" si="27"/>
        <v>PGDĐT Cư Jút</v>
      </c>
      <c r="M578" s="3">
        <f>VLOOKUP(IF(I578="",H578,I578),Thongkeduthi!$A$4:$O$43,COUNTA(Thongkeduthi!$A$4:$O$4),FALSE)</f>
        <v>34</v>
      </c>
      <c r="N578" s="47" t="str">
        <f t="shared" si="26"/>
        <v>34.5</v>
      </c>
      <c r="O578" s="47"/>
    </row>
    <row r="579" spans="1:15" ht="16.5" hidden="1" thickBot="1">
      <c r="A579" s="10">
        <f>SUBTOTAL(3,$C$6:C579)</f>
        <v>0</v>
      </c>
      <c r="B579" s="10">
        <v>1220328222</v>
      </c>
      <c r="C579" s="33" t="s">
        <v>675</v>
      </c>
      <c r="D579" s="27">
        <v>4</v>
      </c>
      <c r="E579" s="27">
        <v>11</v>
      </c>
      <c r="F579" s="27">
        <v>2005</v>
      </c>
      <c r="G579" s="33" t="s">
        <v>171</v>
      </c>
      <c r="H579" s="10" t="s">
        <v>623</v>
      </c>
      <c r="I579" s="10" t="s">
        <v>188</v>
      </c>
      <c r="J579" s="27">
        <v>1620</v>
      </c>
      <c r="K579" s="259">
        <f t="shared" si="25"/>
        <v>5</v>
      </c>
      <c r="L579" s="110" t="str">
        <f t="shared" si="27"/>
        <v>PGDĐT Cư Jút</v>
      </c>
      <c r="M579" s="3">
        <f>VLOOKUP(IF(I579="",H579,I579),Thongkeduthi!$A$4:$O$43,COUNTA(Thongkeduthi!$A$4:$O$4),FALSE)</f>
        <v>34</v>
      </c>
      <c r="N579" s="47" t="str">
        <f t="shared" si="26"/>
        <v>34.5</v>
      </c>
      <c r="O579" s="47"/>
    </row>
    <row r="580" spans="1:15" ht="16.5" hidden="1" thickBot="1">
      <c r="A580" s="10">
        <f>SUBTOTAL(3,$C$6:C580)</f>
        <v>0</v>
      </c>
      <c r="B580" s="10">
        <v>1214720800</v>
      </c>
      <c r="C580" s="33" t="s">
        <v>676</v>
      </c>
      <c r="D580" s="27">
        <v>4</v>
      </c>
      <c r="E580" s="27">
        <v>11</v>
      </c>
      <c r="F580" s="27">
        <v>2005</v>
      </c>
      <c r="G580" s="33" t="s">
        <v>171</v>
      </c>
      <c r="H580" s="10" t="s">
        <v>623</v>
      </c>
      <c r="I580" s="10" t="s">
        <v>188</v>
      </c>
      <c r="J580" s="27">
        <v>1540</v>
      </c>
      <c r="K580" s="259">
        <f t="shared" si="25"/>
        <v>5</v>
      </c>
      <c r="L580" s="110" t="str">
        <f t="shared" si="27"/>
        <v>PGDĐT Cư Jút</v>
      </c>
      <c r="M580" s="3">
        <f>VLOOKUP(IF(I580="",H580,I580),Thongkeduthi!$A$4:$O$43,COUNTA(Thongkeduthi!$A$4:$O$4),FALSE)</f>
        <v>34</v>
      </c>
      <c r="N580" s="47" t="str">
        <f t="shared" si="26"/>
        <v>34.5</v>
      </c>
      <c r="O580" s="47"/>
    </row>
    <row r="581" spans="1:15" ht="16.5" hidden="1" thickBot="1">
      <c r="A581" s="10">
        <f>SUBTOTAL(3,$C$6:C581)</f>
        <v>0</v>
      </c>
      <c r="B581" s="10">
        <v>1227639536</v>
      </c>
      <c r="C581" s="33" t="s">
        <v>677</v>
      </c>
      <c r="D581" s="27">
        <v>5</v>
      </c>
      <c r="E581" s="27">
        <v>11</v>
      </c>
      <c r="F581" s="27">
        <v>2005</v>
      </c>
      <c r="G581" s="33" t="s">
        <v>171</v>
      </c>
      <c r="H581" s="10" t="s">
        <v>623</v>
      </c>
      <c r="I581" s="10" t="s">
        <v>188</v>
      </c>
      <c r="J581" s="27">
        <v>1510</v>
      </c>
      <c r="K581" s="259">
        <f t="shared" si="25"/>
        <v>5</v>
      </c>
      <c r="L581" s="110" t="str">
        <f t="shared" si="27"/>
        <v>PGDĐT Cư Jút</v>
      </c>
      <c r="M581" s="3">
        <f>VLOOKUP(IF(I581="",H581,I581),Thongkeduthi!$A$4:$O$43,COUNTA(Thongkeduthi!$A$4:$O$4),FALSE)</f>
        <v>34</v>
      </c>
      <c r="N581" s="47" t="str">
        <f t="shared" si="26"/>
        <v>34.5</v>
      </c>
      <c r="O581" s="47"/>
    </row>
    <row r="582" spans="1:15" ht="16.5" hidden="1" thickBot="1">
      <c r="A582" s="10">
        <f>SUBTOTAL(3,$C$6:C582)</f>
        <v>0</v>
      </c>
      <c r="B582" s="79">
        <v>1229029924</v>
      </c>
      <c r="C582" s="79" t="s">
        <v>678</v>
      </c>
      <c r="D582" s="27">
        <v>4</v>
      </c>
      <c r="E582" s="118">
        <v>6</v>
      </c>
      <c r="F582" s="27">
        <v>2005</v>
      </c>
      <c r="G582" s="79" t="s">
        <v>171</v>
      </c>
      <c r="H582" s="27" t="s">
        <v>608</v>
      </c>
      <c r="I582" s="10" t="s">
        <v>188</v>
      </c>
      <c r="J582" s="79">
        <v>1410</v>
      </c>
      <c r="K582" s="259">
        <f t="shared" si="25"/>
        <v>5</v>
      </c>
      <c r="L582" s="110" t="str">
        <f t="shared" si="27"/>
        <v>PGDĐT Cư Jút</v>
      </c>
      <c r="M582" s="3">
        <f>VLOOKUP(IF(I582="",H582,I582),Thongkeduthi!$A$4:$O$43,COUNTA(Thongkeduthi!$A$4:$O$4),FALSE)</f>
        <v>34</v>
      </c>
      <c r="N582" s="47" t="str">
        <f t="shared" si="26"/>
        <v>34.5</v>
      </c>
      <c r="O582" s="47"/>
    </row>
    <row r="583" spans="1:15" ht="16.5" hidden="1" thickBot="1">
      <c r="A583" s="10">
        <f>SUBTOTAL(3,$C$6:C583)</f>
        <v>0</v>
      </c>
      <c r="B583" s="79">
        <v>1207144490</v>
      </c>
      <c r="C583" s="79" t="s">
        <v>679</v>
      </c>
      <c r="D583" s="10">
        <v>6</v>
      </c>
      <c r="E583" s="10">
        <v>1</v>
      </c>
      <c r="F583" s="10">
        <v>2005</v>
      </c>
      <c r="G583" s="10" t="s">
        <v>171</v>
      </c>
      <c r="H583" s="10" t="s">
        <v>606</v>
      </c>
      <c r="I583" s="10" t="s">
        <v>188</v>
      </c>
      <c r="J583" s="81">
        <v>1380</v>
      </c>
      <c r="K583" s="259">
        <f t="shared" ref="K583:K646" si="28">IF(I583="",VALUE(LEFT(G583,2)),VALUE(LEFT(G583,1)))</f>
        <v>5</v>
      </c>
      <c r="L583" s="110" t="str">
        <f t="shared" si="27"/>
        <v>PGDĐT Cư Jút</v>
      </c>
      <c r="M583" s="3">
        <f>VLOOKUP(IF(I583="",H583,I583),Thongkeduthi!$A$4:$O$43,COUNTA(Thongkeduthi!$A$4:$O$4),FALSE)</f>
        <v>34</v>
      </c>
      <c r="N583" s="47" t="str">
        <f t="shared" ref="N583:N646" si="29">M583&amp;"."&amp;K583</f>
        <v>34.5</v>
      </c>
      <c r="O583" s="47"/>
    </row>
    <row r="584" spans="1:15" ht="16.5" hidden="1" thickBot="1">
      <c r="A584" s="10">
        <f>SUBTOTAL(3,$C$6:C584)</f>
        <v>0</v>
      </c>
      <c r="B584" s="79">
        <v>1229504614</v>
      </c>
      <c r="C584" s="79" t="s">
        <v>680</v>
      </c>
      <c r="D584" s="10">
        <v>21</v>
      </c>
      <c r="E584" s="10">
        <v>12</v>
      </c>
      <c r="F584" s="10">
        <v>2005</v>
      </c>
      <c r="G584" s="10" t="s">
        <v>171</v>
      </c>
      <c r="H584" s="10" t="s">
        <v>606</v>
      </c>
      <c r="I584" s="10" t="s">
        <v>188</v>
      </c>
      <c r="J584" s="12">
        <v>1240</v>
      </c>
      <c r="K584" s="259">
        <f t="shared" si="28"/>
        <v>5</v>
      </c>
      <c r="L584" s="110" t="str">
        <f t="shared" si="27"/>
        <v>PGDĐT Cư Jút</v>
      </c>
      <c r="M584" s="3">
        <f>VLOOKUP(IF(I584="",H584,I584),Thongkeduthi!$A$4:$O$43,COUNTA(Thongkeduthi!$A$4:$O$4),FALSE)</f>
        <v>34</v>
      </c>
      <c r="N584" s="47" t="str">
        <f t="shared" si="29"/>
        <v>34.5</v>
      </c>
      <c r="O584" s="47"/>
    </row>
    <row r="585" spans="1:15" ht="16.5" hidden="1" thickBot="1">
      <c r="A585" s="10">
        <f>SUBTOTAL(3,$C$6:C585)</f>
        <v>0</v>
      </c>
      <c r="B585" s="79">
        <v>1223727070</v>
      </c>
      <c r="C585" s="79" t="s">
        <v>681</v>
      </c>
      <c r="D585" s="10">
        <v>7</v>
      </c>
      <c r="E585" s="10">
        <v>6</v>
      </c>
      <c r="F585" s="10">
        <v>2005</v>
      </c>
      <c r="G585" s="10" t="s">
        <v>171</v>
      </c>
      <c r="H585" s="10" t="s">
        <v>606</v>
      </c>
      <c r="I585" s="10" t="s">
        <v>188</v>
      </c>
      <c r="J585" s="81">
        <v>1170</v>
      </c>
      <c r="K585" s="259">
        <f t="shared" si="28"/>
        <v>5</v>
      </c>
      <c r="L585" s="110" t="str">
        <f t="shared" si="27"/>
        <v>PGDĐT Cư Jút</v>
      </c>
      <c r="M585" s="3">
        <f>VLOOKUP(IF(I585="",H585,I585),Thongkeduthi!$A$4:$O$43,COUNTA(Thongkeduthi!$A$4:$O$4),FALSE)</f>
        <v>34</v>
      </c>
      <c r="N585" s="47" t="str">
        <f t="shared" si="29"/>
        <v>34.5</v>
      </c>
      <c r="O585" s="47"/>
    </row>
    <row r="586" spans="1:15" ht="16.5" hidden="1" thickBot="1">
      <c r="A586" s="10">
        <f>SUBTOTAL(3,$C$6:C586)</f>
        <v>0</v>
      </c>
      <c r="B586" s="79">
        <v>110537462</v>
      </c>
      <c r="C586" s="79" t="s">
        <v>682</v>
      </c>
      <c r="D586" s="27">
        <v>21</v>
      </c>
      <c r="E586" s="118">
        <v>1</v>
      </c>
      <c r="F586" s="27">
        <v>2005</v>
      </c>
      <c r="G586" s="79" t="s">
        <v>171</v>
      </c>
      <c r="H586" s="27" t="s">
        <v>608</v>
      </c>
      <c r="I586" s="10" t="s">
        <v>188</v>
      </c>
      <c r="J586" s="79">
        <v>1100</v>
      </c>
      <c r="K586" s="259">
        <f t="shared" si="28"/>
        <v>5</v>
      </c>
      <c r="L586" s="110" t="str">
        <f t="shared" si="27"/>
        <v>PGDĐT Cư Jút</v>
      </c>
      <c r="M586" s="3">
        <f>VLOOKUP(IF(I586="",H586,I586),Thongkeduthi!$A$4:$O$43,COUNTA(Thongkeduthi!$A$4:$O$4),FALSE)</f>
        <v>34</v>
      </c>
      <c r="N586" s="47" t="str">
        <f t="shared" si="29"/>
        <v>34.5</v>
      </c>
      <c r="O586" s="47"/>
    </row>
    <row r="587" spans="1:15" ht="16.5" hidden="1" thickBot="1">
      <c r="A587" s="10">
        <f>SUBTOTAL(3,$C$6:C587)</f>
        <v>0</v>
      </c>
      <c r="B587" s="79">
        <v>1223246443</v>
      </c>
      <c r="C587" s="79" t="s">
        <v>683</v>
      </c>
      <c r="D587" s="27">
        <v>20</v>
      </c>
      <c r="E587" s="119">
        <v>1</v>
      </c>
      <c r="F587" s="27">
        <v>2005</v>
      </c>
      <c r="G587" s="79" t="s">
        <v>171</v>
      </c>
      <c r="H587" s="27" t="s">
        <v>608</v>
      </c>
      <c r="I587" s="10" t="s">
        <v>188</v>
      </c>
      <c r="J587" s="79">
        <v>920</v>
      </c>
      <c r="K587" s="259">
        <f t="shared" si="28"/>
        <v>5</v>
      </c>
      <c r="L587" s="110" t="str">
        <f t="shared" si="27"/>
        <v>PGDĐT Cư Jút</v>
      </c>
      <c r="M587" s="3">
        <f>VLOOKUP(IF(I587="",H587,I587),Thongkeduthi!$A$4:$O$43,COUNTA(Thongkeduthi!$A$4:$O$4),FALSE)</f>
        <v>34</v>
      </c>
      <c r="N587" s="47" t="str">
        <f t="shared" si="29"/>
        <v>34.5</v>
      </c>
      <c r="O587" s="47"/>
    </row>
    <row r="588" spans="1:15" ht="16.5" hidden="1" thickBot="1">
      <c r="A588" s="10">
        <f>SUBTOTAL(3,$C$6:C588)</f>
        <v>0</v>
      </c>
      <c r="B588" s="79">
        <v>1218474016</v>
      </c>
      <c r="C588" s="79" t="s">
        <v>684</v>
      </c>
      <c r="D588" s="27">
        <v>16</v>
      </c>
      <c r="E588" s="118">
        <v>3</v>
      </c>
      <c r="F588" s="27">
        <v>2005</v>
      </c>
      <c r="G588" s="79" t="s">
        <v>171</v>
      </c>
      <c r="H588" s="27" t="s">
        <v>608</v>
      </c>
      <c r="I588" s="10" t="s">
        <v>188</v>
      </c>
      <c r="J588" s="79">
        <v>1280</v>
      </c>
      <c r="K588" s="259">
        <f t="shared" si="28"/>
        <v>5</v>
      </c>
      <c r="L588" s="110" t="str">
        <f t="shared" si="27"/>
        <v>PGDĐT Cư Jút</v>
      </c>
      <c r="M588" s="3">
        <f>VLOOKUP(IF(I588="",H588,I588),Thongkeduthi!$A$4:$O$43,COUNTA(Thongkeduthi!$A$4:$O$4),FALSE)</f>
        <v>34</v>
      </c>
      <c r="N588" s="47" t="str">
        <f t="shared" si="29"/>
        <v>34.5</v>
      </c>
      <c r="O588" s="47"/>
    </row>
    <row r="589" spans="1:15" ht="16.5" hidden="1" thickBot="1">
      <c r="A589" s="10">
        <f>SUBTOTAL(3,$C$6:C589)</f>
        <v>0</v>
      </c>
      <c r="B589" s="79">
        <v>1227398530</v>
      </c>
      <c r="C589" s="79" t="s">
        <v>685</v>
      </c>
      <c r="D589" s="10">
        <v>13</v>
      </c>
      <c r="E589" s="10">
        <v>8</v>
      </c>
      <c r="F589" s="10">
        <v>2005</v>
      </c>
      <c r="G589" s="10" t="s">
        <v>171</v>
      </c>
      <c r="H589" s="10" t="s">
        <v>606</v>
      </c>
      <c r="I589" s="10" t="s">
        <v>188</v>
      </c>
      <c r="J589" s="81">
        <v>970</v>
      </c>
      <c r="K589" s="259">
        <f t="shared" si="28"/>
        <v>5</v>
      </c>
      <c r="L589" s="110" t="str">
        <f t="shared" si="27"/>
        <v>PGDĐT Cư Jút</v>
      </c>
      <c r="M589" s="3">
        <f>VLOOKUP(IF(I589="",H589,I589),Thongkeduthi!$A$4:$O$43,COUNTA(Thongkeduthi!$A$4:$O$4),FALSE)</f>
        <v>34</v>
      </c>
      <c r="N589" s="47" t="str">
        <f t="shared" si="29"/>
        <v>34.5</v>
      </c>
      <c r="O589" s="47"/>
    </row>
    <row r="590" spans="1:15" ht="16.5" hidden="1" thickBot="1">
      <c r="A590" s="10">
        <f>SUBTOTAL(3,$C$6:C590)</f>
        <v>0</v>
      </c>
      <c r="B590" s="79">
        <v>1226212081</v>
      </c>
      <c r="C590" s="79" t="s">
        <v>686</v>
      </c>
      <c r="D590" s="84">
        <v>1</v>
      </c>
      <c r="E590" s="120">
        <v>1</v>
      </c>
      <c r="F590" s="27">
        <v>2005</v>
      </c>
      <c r="G590" s="79" t="s">
        <v>171</v>
      </c>
      <c r="H590" s="27" t="s">
        <v>608</v>
      </c>
      <c r="I590" s="10" t="s">
        <v>188</v>
      </c>
      <c r="J590" s="79">
        <v>1150</v>
      </c>
      <c r="K590" s="259">
        <f t="shared" si="28"/>
        <v>5</v>
      </c>
      <c r="L590" s="110" t="str">
        <f t="shared" si="27"/>
        <v>PGDĐT Cư Jút</v>
      </c>
      <c r="M590" s="3">
        <f>VLOOKUP(IF(I590="",H590,I590),Thongkeduthi!$A$4:$O$43,COUNTA(Thongkeduthi!$A$4:$O$4),FALSE)</f>
        <v>34</v>
      </c>
      <c r="N590" s="47" t="str">
        <f t="shared" si="29"/>
        <v>34.5</v>
      </c>
      <c r="O590" s="47"/>
    </row>
    <row r="591" spans="1:15" ht="16.5" hidden="1" thickBot="1">
      <c r="A591" s="10">
        <f>SUBTOTAL(3,$C$6:C591)</f>
        <v>0</v>
      </c>
      <c r="B591" s="10">
        <v>1223840086</v>
      </c>
      <c r="C591" s="33" t="s">
        <v>687</v>
      </c>
      <c r="D591" s="27">
        <v>17</v>
      </c>
      <c r="E591" s="27">
        <v>11</v>
      </c>
      <c r="F591" s="27">
        <v>2005</v>
      </c>
      <c r="G591" s="33" t="s">
        <v>171</v>
      </c>
      <c r="H591" s="10" t="s">
        <v>623</v>
      </c>
      <c r="I591" s="10" t="s">
        <v>188</v>
      </c>
      <c r="J591" s="27">
        <v>1310</v>
      </c>
      <c r="K591" s="259">
        <f t="shared" si="28"/>
        <v>5</v>
      </c>
      <c r="L591" s="110" t="str">
        <f t="shared" si="27"/>
        <v>PGDĐT Cư Jút</v>
      </c>
      <c r="M591" s="3">
        <f>VLOOKUP(IF(I591="",H591,I591),Thongkeduthi!$A$4:$O$43,COUNTA(Thongkeduthi!$A$4:$O$4),FALSE)</f>
        <v>34</v>
      </c>
      <c r="N591" s="47" t="str">
        <f t="shared" si="29"/>
        <v>34.5</v>
      </c>
      <c r="O591" s="47"/>
    </row>
    <row r="592" spans="1:15" ht="16.5" hidden="1" thickBot="1">
      <c r="A592" s="10">
        <f>SUBTOTAL(3,$C$6:C592)</f>
        <v>0</v>
      </c>
      <c r="B592" s="10">
        <v>1229333421</v>
      </c>
      <c r="C592" s="33" t="s">
        <v>688</v>
      </c>
      <c r="D592" s="27">
        <v>25</v>
      </c>
      <c r="E592" s="27">
        <v>11</v>
      </c>
      <c r="F592" s="27">
        <v>2005</v>
      </c>
      <c r="G592" s="33" t="s">
        <v>171</v>
      </c>
      <c r="H592" s="10" t="s">
        <v>623</v>
      </c>
      <c r="I592" s="10" t="s">
        <v>188</v>
      </c>
      <c r="J592" s="27">
        <v>920</v>
      </c>
      <c r="K592" s="259">
        <f t="shared" si="28"/>
        <v>5</v>
      </c>
      <c r="L592" s="110" t="str">
        <f t="shared" si="27"/>
        <v>PGDĐT Cư Jút</v>
      </c>
      <c r="M592" s="3">
        <f>VLOOKUP(IF(I592="",H592,I592),Thongkeduthi!$A$4:$O$43,COUNTA(Thongkeduthi!$A$4:$O$4),FALSE)</f>
        <v>34</v>
      </c>
      <c r="N592" s="47" t="str">
        <f t="shared" si="29"/>
        <v>34.5</v>
      </c>
      <c r="O592" s="47"/>
    </row>
    <row r="593" spans="1:15" ht="16.5" hidden="1" thickBot="1">
      <c r="A593" s="10">
        <f>SUBTOTAL(3,$C$6:C593)</f>
        <v>0</v>
      </c>
      <c r="B593" s="79">
        <v>1225470226</v>
      </c>
      <c r="C593" s="79" t="s">
        <v>689</v>
      </c>
      <c r="D593" s="27">
        <v>20</v>
      </c>
      <c r="E593" s="118">
        <v>7</v>
      </c>
      <c r="F593" s="27">
        <v>2005</v>
      </c>
      <c r="G593" s="79" t="s">
        <v>171</v>
      </c>
      <c r="H593" s="27" t="s">
        <v>608</v>
      </c>
      <c r="I593" s="10" t="s">
        <v>188</v>
      </c>
      <c r="J593" s="79">
        <v>1020</v>
      </c>
      <c r="K593" s="259">
        <f t="shared" si="28"/>
        <v>5</v>
      </c>
      <c r="L593" s="110" t="str">
        <f t="shared" si="27"/>
        <v>PGDĐT Cư Jút</v>
      </c>
      <c r="M593" s="3">
        <f>VLOOKUP(IF(I593="",H593,I593),Thongkeduthi!$A$4:$O$43,COUNTA(Thongkeduthi!$A$4:$O$4),FALSE)</f>
        <v>34</v>
      </c>
      <c r="N593" s="47" t="str">
        <f t="shared" si="29"/>
        <v>34.5</v>
      </c>
      <c r="O593" s="47"/>
    </row>
    <row r="594" spans="1:15" ht="16.5" hidden="1" thickBot="1">
      <c r="A594" s="10">
        <f>SUBTOTAL(3,$C$6:C594)</f>
        <v>0</v>
      </c>
      <c r="B594" s="81">
        <v>1222640144</v>
      </c>
      <c r="C594" s="81" t="s">
        <v>690</v>
      </c>
      <c r="D594" s="81">
        <v>12</v>
      </c>
      <c r="E594" s="27">
        <v>11</v>
      </c>
      <c r="F594" s="27">
        <v>2004</v>
      </c>
      <c r="G594" s="27" t="s">
        <v>906</v>
      </c>
      <c r="H594" s="27" t="s">
        <v>691</v>
      </c>
      <c r="I594" s="10" t="s">
        <v>188</v>
      </c>
      <c r="J594" s="81">
        <v>1690</v>
      </c>
      <c r="K594" s="259">
        <f t="shared" si="28"/>
        <v>6</v>
      </c>
      <c r="L594" s="110" t="str">
        <f t="shared" si="27"/>
        <v>PGDĐT Cư Jút</v>
      </c>
      <c r="M594" s="3">
        <f>VLOOKUP(IF(I594="",H594,I594),Thongkeduthi!$A$4:$O$43,COUNTA(Thongkeduthi!$A$4:$O$4),FALSE)</f>
        <v>34</v>
      </c>
      <c r="N594" s="47" t="str">
        <f t="shared" si="29"/>
        <v>34.6</v>
      </c>
      <c r="O594" s="47"/>
    </row>
    <row r="595" spans="1:15" ht="16.5" hidden="1" thickBot="1">
      <c r="A595" s="10">
        <f>SUBTOTAL(3,$C$6:C595)</f>
        <v>0</v>
      </c>
      <c r="B595" s="81">
        <v>1210823405</v>
      </c>
      <c r="C595" s="81" t="s">
        <v>692</v>
      </c>
      <c r="D595" s="81">
        <v>4</v>
      </c>
      <c r="E595" s="27">
        <v>2</v>
      </c>
      <c r="F595" s="27">
        <v>2004</v>
      </c>
      <c r="G595" s="27" t="s">
        <v>906</v>
      </c>
      <c r="H595" s="27" t="s">
        <v>691</v>
      </c>
      <c r="I595" s="10" t="s">
        <v>188</v>
      </c>
      <c r="J595" s="81">
        <v>1560</v>
      </c>
      <c r="K595" s="259">
        <f t="shared" si="28"/>
        <v>6</v>
      </c>
      <c r="L595" s="110" t="str">
        <f t="shared" si="27"/>
        <v>PGDĐT Cư Jút</v>
      </c>
      <c r="M595" s="3">
        <f>VLOOKUP(IF(I595="",H595,I595),Thongkeduthi!$A$4:$O$43,COUNTA(Thongkeduthi!$A$4:$O$4),FALSE)</f>
        <v>34</v>
      </c>
      <c r="N595" s="47" t="str">
        <f t="shared" si="29"/>
        <v>34.6</v>
      </c>
      <c r="O595" s="47"/>
    </row>
    <row r="596" spans="1:15" ht="16.5" hidden="1" thickBot="1">
      <c r="A596" s="10">
        <f>SUBTOTAL(3,$C$6:C596)</f>
        <v>0</v>
      </c>
      <c r="B596" s="81">
        <v>1224679434</v>
      </c>
      <c r="C596" s="81" t="s">
        <v>693</v>
      </c>
      <c r="D596" s="81">
        <v>6</v>
      </c>
      <c r="E596" s="27">
        <v>5</v>
      </c>
      <c r="F596" s="27">
        <v>2004</v>
      </c>
      <c r="G596" s="27" t="s">
        <v>906</v>
      </c>
      <c r="H596" s="27" t="s">
        <v>691</v>
      </c>
      <c r="I596" s="10" t="s">
        <v>188</v>
      </c>
      <c r="J596" s="81">
        <v>1680</v>
      </c>
      <c r="K596" s="259">
        <f t="shared" si="28"/>
        <v>6</v>
      </c>
      <c r="L596" s="110" t="str">
        <f t="shared" si="27"/>
        <v>PGDĐT Cư Jút</v>
      </c>
      <c r="M596" s="3">
        <f>VLOOKUP(IF(I596="",H596,I596),Thongkeduthi!$A$4:$O$43,COUNTA(Thongkeduthi!$A$4:$O$4),FALSE)</f>
        <v>34</v>
      </c>
      <c r="N596" s="47" t="str">
        <f t="shared" si="29"/>
        <v>34.6</v>
      </c>
      <c r="O596" s="47"/>
    </row>
    <row r="597" spans="1:15" ht="16.5" hidden="1" thickBot="1">
      <c r="A597" s="10">
        <f>SUBTOTAL(3,$C$6:C597)</f>
        <v>0</v>
      </c>
      <c r="B597" s="81">
        <v>1224370565</v>
      </c>
      <c r="C597" s="81" t="s">
        <v>694</v>
      </c>
      <c r="D597" s="81">
        <v>9</v>
      </c>
      <c r="E597" s="27">
        <v>7</v>
      </c>
      <c r="F597" s="27">
        <v>2004</v>
      </c>
      <c r="G597" s="27" t="s">
        <v>906</v>
      </c>
      <c r="H597" s="27" t="s">
        <v>691</v>
      </c>
      <c r="I597" s="10" t="s">
        <v>188</v>
      </c>
      <c r="J597" s="81">
        <v>1570</v>
      </c>
      <c r="K597" s="259">
        <f t="shared" si="28"/>
        <v>6</v>
      </c>
      <c r="L597" s="110" t="str">
        <f t="shared" si="27"/>
        <v>PGDĐT Cư Jút</v>
      </c>
      <c r="M597" s="3">
        <f>VLOOKUP(IF(I597="",H597,I597),Thongkeduthi!$A$4:$O$43,COUNTA(Thongkeduthi!$A$4:$O$4),FALSE)</f>
        <v>34</v>
      </c>
      <c r="N597" s="47" t="str">
        <f t="shared" si="29"/>
        <v>34.6</v>
      </c>
      <c r="O597" s="47"/>
    </row>
    <row r="598" spans="1:15" ht="16.5" hidden="1" thickBot="1">
      <c r="A598" s="10">
        <f>SUBTOTAL(3,$C$6:C598)</f>
        <v>0</v>
      </c>
      <c r="B598" s="81">
        <v>1210424837</v>
      </c>
      <c r="C598" s="81" t="s">
        <v>695</v>
      </c>
      <c r="D598" s="81">
        <v>23</v>
      </c>
      <c r="E598" s="27">
        <v>9</v>
      </c>
      <c r="F598" s="27">
        <v>2004</v>
      </c>
      <c r="G598" s="27" t="s">
        <v>906</v>
      </c>
      <c r="H598" s="27" t="s">
        <v>691</v>
      </c>
      <c r="I598" s="10" t="s">
        <v>188</v>
      </c>
      <c r="J598" s="81">
        <v>1530</v>
      </c>
      <c r="K598" s="259">
        <f t="shared" si="28"/>
        <v>6</v>
      </c>
      <c r="L598" s="110" t="str">
        <f t="shared" si="27"/>
        <v>PGDĐT Cư Jút</v>
      </c>
      <c r="M598" s="3">
        <f>VLOOKUP(IF(I598="",H598,I598),Thongkeduthi!$A$4:$O$43,COUNTA(Thongkeduthi!$A$4:$O$4),FALSE)</f>
        <v>34</v>
      </c>
      <c r="N598" s="47" t="str">
        <f t="shared" si="29"/>
        <v>34.6</v>
      </c>
      <c r="O598" s="47"/>
    </row>
    <row r="599" spans="1:15" ht="16.5" hidden="1" thickBot="1">
      <c r="A599" s="10">
        <f>SUBTOTAL(3,$C$6:C599)</f>
        <v>0</v>
      </c>
      <c r="B599" s="27">
        <v>1210126614</v>
      </c>
      <c r="C599" s="27" t="s">
        <v>696</v>
      </c>
      <c r="D599" s="10">
        <v>26</v>
      </c>
      <c r="E599" s="10">
        <v>1</v>
      </c>
      <c r="F599" s="27">
        <v>2004</v>
      </c>
      <c r="G599" s="10" t="s">
        <v>906</v>
      </c>
      <c r="H599" s="10" t="s">
        <v>697</v>
      </c>
      <c r="I599" s="10" t="s">
        <v>188</v>
      </c>
      <c r="J599" s="79">
        <v>1500</v>
      </c>
      <c r="K599" s="259">
        <f t="shared" si="28"/>
        <v>6</v>
      </c>
      <c r="L599" s="110" t="str">
        <f t="shared" si="27"/>
        <v>PGDĐT Cư Jút</v>
      </c>
      <c r="M599" s="3">
        <f>VLOOKUP(IF(I599="",H599,I599),Thongkeduthi!$A$4:$O$43,COUNTA(Thongkeduthi!$A$4:$O$4),FALSE)</f>
        <v>34</v>
      </c>
      <c r="N599" s="47" t="str">
        <f t="shared" si="29"/>
        <v>34.6</v>
      </c>
      <c r="O599" s="47"/>
    </row>
    <row r="600" spans="1:15" ht="16.5" hidden="1" thickBot="1">
      <c r="A600" s="10">
        <f>SUBTOTAL(3,$C$6:C600)</f>
        <v>0</v>
      </c>
      <c r="B600" s="81">
        <v>1229594455</v>
      </c>
      <c r="C600" s="81" t="s">
        <v>698</v>
      </c>
      <c r="D600" s="81">
        <v>18</v>
      </c>
      <c r="E600" s="27">
        <v>2</v>
      </c>
      <c r="F600" s="27">
        <v>2004</v>
      </c>
      <c r="G600" s="27" t="s">
        <v>906</v>
      </c>
      <c r="H600" s="27" t="s">
        <v>691</v>
      </c>
      <c r="I600" s="10" t="s">
        <v>188</v>
      </c>
      <c r="J600" s="81">
        <v>1360</v>
      </c>
      <c r="K600" s="259">
        <f t="shared" si="28"/>
        <v>6</v>
      </c>
      <c r="L600" s="110" t="str">
        <f t="shared" si="27"/>
        <v>PGDĐT Cư Jút</v>
      </c>
      <c r="M600" s="3">
        <f>VLOOKUP(IF(I600="",H600,I600),Thongkeduthi!$A$4:$O$43,COUNTA(Thongkeduthi!$A$4:$O$4),FALSE)</f>
        <v>34</v>
      </c>
      <c r="N600" s="47" t="str">
        <f t="shared" si="29"/>
        <v>34.6</v>
      </c>
      <c r="O600" s="47"/>
    </row>
    <row r="601" spans="1:15" ht="16.5" hidden="1" thickBot="1">
      <c r="A601" s="10">
        <f>SUBTOTAL(3,$C$6:C601)</f>
        <v>0</v>
      </c>
      <c r="B601" s="27">
        <v>1223559362</v>
      </c>
      <c r="C601" s="27" t="s">
        <v>699</v>
      </c>
      <c r="D601" s="10">
        <v>4</v>
      </c>
      <c r="E601" s="10">
        <v>1</v>
      </c>
      <c r="F601" s="27">
        <v>2004</v>
      </c>
      <c r="G601" s="10" t="s">
        <v>906</v>
      </c>
      <c r="H601" s="10" t="s">
        <v>697</v>
      </c>
      <c r="I601" s="10" t="s">
        <v>188</v>
      </c>
      <c r="J601" s="79">
        <v>1290</v>
      </c>
      <c r="K601" s="259">
        <f t="shared" si="28"/>
        <v>6</v>
      </c>
      <c r="L601" s="110" t="str">
        <f t="shared" si="27"/>
        <v>PGDĐT Cư Jút</v>
      </c>
      <c r="M601" s="3">
        <f>VLOOKUP(IF(I601="",H601,I601),Thongkeduthi!$A$4:$O$43,COUNTA(Thongkeduthi!$A$4:$O$4),FALSE)</f>
        <v>34</v>
      </c>
      <c r="N601" s="47" t="str">
        <f t="shared" si="29"/>
        <v>34.6</v>
      </c>
      <c r="O601" s="47"/>
    </row>
    <row r="602" spans="1:15" ht="16.5" hidden="1" thickBot="1">
      <c r="A602" s="10">
        <f>SUBTOTAL(3,$C$6:C602)</f>
        <v>0</v>
      </c>
      <c r="B602" s="81">
        <v>1220328010</v>
      </c>
      <c r="C602" s="81" t="s">
        <v>700</v>
      </c>
      <c r="D602" s="81">
        <v>23</v>
      </c>
      <c r="E602" s="27">
        <v>21</v>
      </c>
      <c r="F602" s="27">
        <v>2004</v>
      </c>
      <c r="G602" s="27" t="s">
        <v>906</v>
      </c>
      <c r="H602" s="27" t="s">
        <v>691</v>
      </c>
      <c r="I602" s="10" t="s">
        <v>188</v>
      </c>
      <c r="J602" s="81">
        <v>1520</v>
      </c>
      <c r="K602" s="259">
        <f t="shared" si="28"/>
        <v>6</v>
      </c>
      <c r="L602" s="110" t="str">
        <f t="shared" si="27"/>
        <v>PGDĐT Cư Jút</v>
      </c>
      <c r="M602" s="3">
        <f>VLOOKUP(IF(I602="",H602,I602),Thongkeduthi!$A$4:$O$43,COUNTA(Thongkeduthi!$A$4:$O$4),FALSE)</f>
        <v>34</v>
      </c>
      <c r="N602" s="47" t="str">
        <f t="shared" si="29"/>
        <v>34.6</v>
      </c>
      <c r="O602" s="47"/>
    </row>
    <row r="603" spans="1:15" ht="16.5" hidden="1" thickBot="1">
      <c r="A603" s="10">
        <f>SUBTOTAL(3,$C$6:C603)</f>
        <v>0</v>
      </c>
      <c r="B603" s="81">
        <v>1211507768</v>
      </c>
      <c r="C603" s="81" t="s">
        <v>701</v>
      </c>
      <c r="D603" s="81">
        <v>12</v>
      </c>
      <c r="E603" s="27">
        <v>3</v>
      </c>
      <c r="F603" s="27">
        <v>2004</v>
      </c>
      <c r="G603" s="27" t="s">
        <v>906</v>
      </c>
      <c r="H603" s="27" t="s">
        <v>691</v>
      </c>
      <c r="I603" s="10" t="s">
        <v>188</v>
      </c>
      <c r="J603" s="81">
        <v>1700</v>
      </c>
      <c r="K603" s="259">
        <f t="shared" si="28"/>
        <v>6</v>
      </c>
      <c r="L603" s="110" t="str">
        <f t="shared" si="27"/>
        <v>PGDĐT Cư Jút</v>
      </c>
      <c r="M603" s="3">
        <f>VLOOKUP(IF(I603="",H603,I603),Thongkeduthi!$A$4:$O$43,COUNTA(Thongkeduthi!$A$4:$O$4),FALSE)</f>
        <v>34</v>
      </c>
      <c r="N603" s="47" t="str">
        <f t="shared" si="29"/>
        <v>34.6</v>
      </c>
      <c r="O603" s="47"/>
    </row>
    <row r="604" spans="1:15" ht="16.5" hidden="1" thickBot="1">
      <c r="A604" s="10">
        <f>SUBTOTAL(3,$C$6:C604)</f>
        <v>0</v>
      </c>
      <c r="B604" s="81">
        <v>1223329227</v>
      </c>
      <c r="C604" s="81" t="s">
        <v>702</v>
      </c>
      <c r="D604" s="81">
        <v>4</v>
      </c>
      <c r="E604" s="27">
        <v>7</v>
      </c>
      <c r="F604" s="27">
        <v>2004</v>
      </c>
      <c r="G604" s="27" t="s">
        <v>906</v>
      </c>
      <c r="H604" s="27" t="s">
        <v>691</v>
      </c>
      <c r="I604" s="10" t="s">
        <v>188</v>
      </c>
      <c r="J604" s="81">
        <v>1460</v>
      </c>
      <c r="K604" s="259">
        <f t="shared" si="28"/>
        <v>6</v>
      </c>
      <c r="L604" s="110" t="str">
        <f t="shared" si="27"/>
        <v>PGDĐT Cư Jút</v>
      </c>
      <c r="M604" s="3">
        <f>VLOOKUP(IF(I604="",H604,I604),Thongkeduthi!$A$4:$O$43,COUNTA(Thongkeduthi!$A$4:$O$4),FALSE)</f>
        <v>34</v>
      </c>
      <c r="N604" s="47" t="str">
        <f t="shared" si="29"/>
        <v>34.6</v>
      </c>
      <c r="O604" s="47"/>
    </row>
    <row r="605" spans="1:15" ht="16.5" hidden="1" thickBot="1">
      <c r="A605" s="10">
        <f>SUBTOTAL(3,$C$6:C605)</f>
        <v>0</v>
      </c>
      <c r="B605" s="27">
        <v>1220870330</v>
      </c>
      <c r="C605" s="27" t="s">
        <v>703</v>
      </c>
      <c r="D605" s="10">
        <v>15</v>
      </c>
      <c r="E605" s="10">
        <v>8</v>
      </c>
      <c r="F605" s="27">
        <v>2004</v>
      </c>
      <c r="G605" s="10" t="s">
        <v>906</v>
      </c>
      <c r="H605" s="10" t="s">
        <v>697</v>
      </c>
      <c r="I605" s="10" t="s">
        <v>188</v>
      </c>
      <c r="J605" s="79">
        <v>1420</v>
      </c>
      <c r="K605" s="259">
        <f t="shared" si="28"/>
        <v>6</v>
      </c>
      <c r="L605" s="110" t="str">
        <f t="shared" si="27"/>
        <v>PGDĐT Cư Jút</v>
      </c>
      <c r="M605" s="3">
        <f>VLOOKUP(IF(I605="",H605,I605),Thongkeduthi!$A$4:$O$43,COUNTA(Thongkeduthi!$A$4:$O$4),FALSE)</f>
        <v>34</v>
      </c>
      <c r="N605" s="47" t="str">
        <f t="shared" si="29"/>
        <v>34.6</v>
      </c>
      <c r="O605" s="47"/>
    </row>
    <row r="606" spans="1:15" ht="16.5" hidden="1" thickBot="1">
      <c r="A606" s="10">
        <f>SUBTOTAL(3,$C$6:C606)</f>
        <v>0</v>
      </c>
      <c r="B606" s="29">
        <v>1222538144</v>
      </c>
      <c r="C606" s="33" t="s">
        <v>704</v>
      </c>
      <c r="D606" s="33">
        <v>4</v>
      </c>
      <c r="E606" s="33">
        <v>3</v>
      </c>
      <c r="F606" s="27">
        <v>2004</v>
      </c>
      <c r="G606" s="33" t="s">
        <v>906</v>
      </c>
      <c r="H606" s="72" t="s">
        <v>705</v>
      </c>
      <c r="I606" s="10" t="s">
        <v>188</v>
      </c>
      <c r="J606" s="10">
        <v>1240</v>
      </c>
      <c r="K606" s="259">
        <f t="shared" si="28"/>
        <v>6</v>
      </c>
      <c r="L606" s="110" t="str">
        <f t="shared" si="27"/>
        <v>PGDĐT Cư Jút</v>
      </c>
      <c r="M606" s="3">
        <f>VLOOKUP(IF(I606="",H606,I606),Thongkeduthi!$A$4:$O$43,COUNTA(Thongkeduthi!$A$4:$O$4),FALSE)</f>
        <v>34</v>
      </c>
      <c r="N606" s="47" t="str">
        <f t="shared" si="29"/>
        <v>34.6</v>
      </c>
      <c r="O606" s="47"/>
    </row>
    <row r="607" spans="1:15" ht="16.5" hidden="1" thickBot="1">
      <c r="A607" s="10">
        <f>SUBTOTAL(3,$C$6:C607)</f>
        <v>0</v>
      </c>
      <c r="B607" s="81">
        <v>1223584261</v>
      </c>
      <c r="C607" s="81" t="s">
        <v>706</v>
      </c>
      <c r="D607" s="81">
        <v>6</v>
      </c>
      <c r="E607" s="27">
        <v>5</v>
      </c>
      <c r="F607" s="27">
        <v>2004</v>
      </c>
      <c r="G607" s="27" t="s">
        <v>906</v>
      </c>
      <c r="H607" s="27" t="s">
        <v>691</v>
      </c>
      <c r="I607" s="10" t="s">
        <v>188</v>
      </c>
      <c r="J607" s="81">
        <v>1190</v>
      </c>
      <c r="K607" s="259">
        <f t="shared" si="28"/>
        <v>6</v>
      </c>
      <c r="L607" s="110" t="str">
        <f t="shared" si="27"/>
        <v>PGDĐT Cư Jút</v>
      </c>
      <c r="M607" s="3">
        <f>VLOOKUP(IF(I607="",H607,I607),Thongkeduthi!$A$4:$O$43,COUNTA(Thongkeduthi!$A$4:$O$4),FALSE)</f>
        <v>34</v>
      </c>
      <c r="N607" s="47" t="str">
        <f t="shared" si="29"/>
        <v>34.6</v>
      </c>
      <c r="O607" s="47"/>
    </row>
    <row r="608" spans="1:15" ht="16.5" hidden="1" thickBot="1">
      <c r="A608" s="10">
        <f>SUBTOTAL(3,$C$6:C608)</f>
        <v>0</v>
      </c>
      <c r="B608" s="81">
        <v>1229392454</v>
      </c>
      <c r="C608" s="81" t="s">
        <v>707</v>
      </c>
      <c r="D608" s="81">
        <v>8</v>
      </c>
      <c r="E608" s="27">
        <v>6</v>
      </c>
      <c r="F608" s="27">
        <v>2004</v>
      </c>
      <c r="G608" s="27" t="s">
        <v>906</v>
      </c>
      <c r="H608" s="27" t="s">
        <v>691</v>
      </c>
      <c r="I608" s="10" t="s">
        <v>188</v>
      </c>
      <c r="J608" s="81">
        <v>1250</v>
      </c>
      <c r="K608" s="259">
        <f t="shared" si="28"/>
        <v>6</v>
      </c>
      <c r="L608" s="110" t="str">
        <f t="shared" si="27"/>
        <v>PGDĐT Cư Jút</v>
      </c>
      <c r="M608" s="3">
        <f>VLOOKUP(IF(I608="",H608,I608),Thongkeduthi!$A$4:$O$43,COUNTA(Thongkeduthi!$A$4:$O$4),FALSE)</f>
        <v>34</v>
      </c>
      <c r="N608" s="47" t="str">
        <f t="shared" si="29"/>
        <v>34.6</v>
      </c>
      <c r="O608" s="47"/>
    </row>
    <row r="609" spans="1:15" ht="16.5" hidden="1" thickBot="1">
      <c r="A609" s="10">
        <f>SUBTOTAL(3,$C$6:C609)</f>
        <v>0</v>
      </c>
      <c r="B609" s="81">
        <v>1222047116</v>
      </c>
      <c r="C609" s="81" t="s">
        <v>708</v>
      </c>
      <c r="D609" s="81">
        <v>23</v>
      </c>
      <c r="E609" s="27">
        <v>12</v>
      </c>
      <c r="F609" s="27">
        <v>2004</v>
      </c>
      <c r="G609" s="27" t="s">
        <v>906</v>
      </c>
      <c r="H609" s="27" t="s">
        <v>691</v>
      </c>
      <c r="I609" s="10" t="s">
        <v>188</v>
      </c>
      <c r="J609" s="81">
        <v>1000</v>
      </c>
      <c r="K609" s="259">
        <f t="shared" si="28"/>
        <v>6</v>
      </c>
      <c r="L609" s="110" t="str">
        <f t="shared" si="27"/>
        <v>PGDĐT Cư Jút</v>
      </c>
      <c r="M609" s="3">
        <f>VLOOKUP(IF(I609="",H609,I609),Thongkeduthi!$A$4:$O$43,COUNTA(Thongkeduthi!$A$4:$O$4),FALSE)</f>
        <v>34</v>
      </c>
      <c r="N609" s="47" t="str">
        <f t="shared" si="29"/>
        <v>34.6</v>
      </c>
      <c r="O609" s="47"/>
    </row>
    <row r="610" spans="1:15" ht="16.5" hidden="1" thickBot="1">
      <c r="A610" s="10">
        <f>SUBTOTAL(3,$C$6:C610)</f>
        <v>0</v>
      </c>
      <c r="B610" s="81">
        <v>1225567950</v>
      </c>
      <c r="C610" s="81" t="s">
        <v>709</v>
      </c>
      <c r="D610" s="81">
        <v>16</v>
      </c>
      <c r="E610" s="27">
        <v>10</v>
      </c>
      <c r="F610" s="27">
        <v>2004</v>
      </c>
      <c r="G610" s="27" t="s">
        <v>906</v>
      </c>
      <c r="H610" s="27" t="s">
        <v>691</v>
      </c>
      <c r="I610" s="10" t="s">
        <v>188</v>
      </c>
      <c r="J610" s="81">
        <v>1170</v>
      </c>
      <c r="K610" s="259">
        <f t="shared" si="28"/>
        <v>6</v>
      </c>
      <c r="L610" s="110" t="str">
        <f t="shared" si="27"/>
        <v>PGDĐT Cư Jút</v>
      </c>
      <c r="M610" s="3">
        <f>VLOOKUP(IF(I610="",H610,I610),Thongkeduthi!$A$4:$O$43,COUNTA(Thongkeduthi!$A$4:$O$4),FALSE)</f>
        <v>34</v>
      </c>
      <c r="N610" s="47" t="str">
        <f t="shared" si="29"/>
        <v>34.6</v>
      </c>
      <c r="O610" s="47"/>
    </row>
    <row r="611" spans="1:15" ht="16.5" hidden="1" thickBot="1">
      <c r="A611" s="10">
        <f>SUBTOTAL(3,$C$6:C611)</f>
        <v>0</v>
      </c>
      <c r="B611" s="81">
        <v>1223219956</v>
      </c>
      <c r="C611" s="81" t="s">
        <v>710</v>
      </c>
      <c r="D611" s="81">
        <v>15</v>
      </c>
      <c r="E611" s="27">
        <v>9</v>
      </c>
      <c r="F611" s="27">
        <v>2004</v>
      </c>
      <c r="G611" s="27" t="s">
        <v>906</v>
      </c>
      <c r="H611" s="27" t="s">
        <v>691</v>
      </c>
      <c r="I611" s="10" t="s">
        <v>188</v>
      </c>
      <c r="J611" s="81">
        <v>1120</v>
      </c>
      <c r="K611" s="259">
        <f t="shared" si="28"/>
        <v>6</v>
      </c>
      <c r="L611" s="110" t="str">
        <f t="shared" si="27"/>
        <v>PGDĐT Cư Jút</v>
      </c>
      <c r="M611" s="3">
        <f>VLOOKUP(IF(I611="",H611,I611),Thongkeduthi!$A$4:$O$43,COUNTA(Thongkeduthi!$A$4:$O$4),FALSE)</f>
        <v>34</v>
      </c>
      <c r="N611" s="47" t="str">
        <f t="shared" si="29"/>
        <v>34.6</v>
      </c>
      <c r="O611" s="47"/>
    </row>
    <row r="612" spans="1:15" ht="16.5" hidden="1" thickBot="1">
      <c r="A612" s="10">
        <f>SUBTOTAL(3,$C$6:C612)</f>
        <v>0</v>
      </c>
      <c r="B612" s="81">
        <v>1229244665</v>
      </c>
      <c r="C612" s="81" t="s">
        <v>711</v>
      </c>
      <c r="D612" s="81">
        <v>10</v>
      </c>
      <c r="E612" s="27">
        <v>5</v>
      </c>
      <c r="F612" s="27">
        <v>2004</v>
      </c>
      <c r="G612" s="27" t="s">
        <v>906</v>
      </c>
      <c r="H612" s="27" t="s">
        <v>691</v>
      </c>
      <c r="I612" s="10" t="s">
        <v>188</v>
      </c>
      <c r="J612" s="81">
        <v>1300</v>
      </c>
      <c r="K612" s="259">
        <f t="shared" si="28"/>
        <v>6</v>
      </c>
      <c r="L612" s="110" t="str">
        <f t="shared" si="27"/>
        <v>PGDĐT Cư Jút</v>
      </c>
      <c r="M612" s="3">
        <f>VLOOKUP(IF(I612="",H612,I612),Thongkeduthi!$A$4:$O$43,COUNTA(Thongkeduthi!$A$4:$O$4),FALSE)</f>
        <v>34</v>
      </c>
      <c r="N612" s="47" t="str">
        <f t="shared" si="29"/>
        <v>34.6</v>
      </c>
      <c r="O612" s="47"/>
    </row>
    <row r="613" spans="1:15" ht="16.5" hidden="1" thickBot="1">
      <c r="A613" s="10">
        <f>SUBTOTAL(3,$C$6:C613)</f>
        <v>0</v>
      </c>
      <c r="B613" s="81">
        <v>1226834819</v>
      </c>
      <c r="C613" s="81" t="s">
        <v>712</v>
      </c>
      <c r="D613" s="81">
        <v>6</v>
      </c>
      <c r="E613" s="27">
        <v>7</v>
      </c>
      <c r="F613" s="27">
        <v>2004</v>
      </c>
      <c r="G613" s="27" t="s">
        <v>906</v>
      </c>
      <c r="H613" s="27" t="s">
        <v>691</v>
      </c>
      <c r="I613" s="10" t="s">
        <v>188</v>
      </c>
      <c r="J613" s="81">
        <v>1140</v>
      </c>
      <c r="K613" s="259">
        <f t="shared" si="28"/>
        <v>6</v>
      </c>
      <c r="L613" s="110" t="str">
        <f t="shared" si="27"/>
        <v>PGDĐT Cư Jút</v>
      </c>
      <c r="M613" s="3">
        <f>VLOOKUP(IF(I613="",H613,I613),Thongkeduthi!$A$4:$O$43,COUNTA(Thongkeduthi!$A$4:$O$4),FALSE)</f>
        <v>34</v>
      </c>
      <c r="N613" s="47" t="str">
        <f t="shared" si="29"/>
        <v>34.6</v>
      </c>
      <c r="O613" s="47"/>
    </row>
    <row r="614" spans="1:15" ht="16.5" hidden="1" thickBot="1">
      <c r="A614" s="10">
        <f>SUBTOTAL(3,$C$6:C614)</f>
        <v>0</v>
      </c>
      <c r="B614" s="81">
        <v>1225011676</v>
      </c>
      <c r="C614" s="81" t="s">
        <v>713</v>
      </c>
      <c r="D614" s="81">
        <v>9</v>
      </c>
      <c r="E614" s="27">
        <v>2</v>
      </c>
      <c r="F614" s="27">
        <v>2004</v>
      </c>
      <c r="G614" s="27" t="s">
        <v>906</v>
      </c>
      <c r="H614" s="27" t="s">
        <v>691</v>
      </c>
      <c r="I614" s="10" t="s">
        <v>188</v>
      </c>
      <c r="J614" s="81">
        <v>1260</v>
      </c>
      <c r="K614" s="259">
        <f t="shared" si="28"/>
        <v>6</v>
      </c>
      <c r="L614" s="110" t="str">
        <f t="shared" si="27"/>
        <v>PGDĐT Cư Jút</v>
      </c>
      <c r="M614" s="3">
        <f>VLOOKUP(IF(I614="",H614,I614),Thongkeduthi!$A$4:$O$43,COUNTA(Thongkeduthi!$A$4:$O$4),FALSE)</f>
        <v>34</v>
      </c>
      <c r="N614" s="47" t="str">
        <f t="shared" si="29"/>
        <v>34.6</v>
      </c>
      <c r="O614" s="47"/>
    </row>
    <row r="615" spans="1:15" ht="16.5" hidden="1" thickBot="1">
      <c r="A615" s="10">
        <f>SUBTOTAL(3,$C$6:C615)</f>
        <v>0</v>
      </c>
      <c r="B615" s="81">
        <v>1221231974</v>
      </c>
      <c r="C615" s="81" t="s">
        <v>714</v>
      </c>
      <c r="D615" s="81">
        <v>4</v>
      </c>
      <c r="E615" s="27">
        <v>12</v>
      </c>
      <c r="F615" s="27">
        <v>2004</v>
      </c>
      <c r="G615" s="27" t="s">
        <v>906</v>
      </c>
      <c r="H615" s="27" t="s">
        <v>691</v>
      </c>
      <c r="I615" s="10" t="s">
        <v>188</v>
      </c>
      <c r="J615" s="81">
        <v>1120</v>
      </c>
      <c r="K615" s="259">
        <f t="shared" si="28"/>
        <v>6</v>
      </c>
      <c r="L615" s="110" t="str">
        <f t="shared" si="27"/>
        <v>PGDĐT Cư Jút</v>
      </c>
      <c r="M615" s="3">
        <f>VLOOKUP(IF(I615="",H615,I615),Thongkeduthi!$A$4:$O$43,COUNTA(Thongkeduthi!$A$4:$O$4),FALSE)</f>
        <v>34</v>
      </c>
      <c r="N615" s="47" t="str">
        <f t="shared" si="29"/>
        <v>34.6</v>
      </c>
      <c r="O615" s="47"/>
    </row>
    <row r="616" spans="1:15" ht="16.5" hidden="1" thickBot="1">
      <c r="A616" s="10">
        <f>SUBTOTAL(3,$C$6:C616)</f>
        <v>0</v>
      </c>
      <c r="B616" s="27">
        <v>1214559415</v>
      </c>
      <c r="C616" s="27" t="s">
        <v>715</v>
      </c>
      <c r="D616" s="10">
        <v>15</v>
      </c>
      <c r="E616" s="10">
        <v>10</v>
      </c>
      <c r="F616" s="10">
        <v>2003</v>
      </c>
      <c r="G616" s="10" t="s">
        <v>114</v>
      </c>
      <c r="H616" s="10" t="s">
        <v>697</v>
      </c>
      <c r="I616" s="10" t="s">
        <v>188</v>
      </c>
      <c r="J616" s="27">
        <v>1850</v>
      </c>
      <c r="K616" s="259">
        <f t="shared" si="28"/>
        <v>7</v>
      </c>
      <c r="L616" s="110" t="str">
        <f t="shared" si="27"/>
        <v>PGDĐT Cư Jút</v>
      </c>
      <c r="M616" s="3">
        <f>VLOOKUP(IF(I616="",H616,I616),Thongkeduthi!$A$4:$O$43,COUNTA(Thongkeduthi!$A$4:$O$4),FALSE)</f>
        <v>34</v>
      </c>
      <c r="N616" s="47" t="str">
        <f t="shared" si="29"/>
        <v>34.7</v>
      </c>
      <c r="O616" s="47"/>
    </row>
    <row r="617" spans="1:15" ht="16.5" hidden="1" thickBot="1">
      <c r="A617" s="10">
        <f>SUBTOTAL(3,$C$6:C617)</f>
        <v>0</v>
      </c>
      <c r="B617" s="27">
        <v>1221821102</v>
      </c>
      <c r="C617" s="27" t="s">
        <v>716</v>
      </c>
      <c r="D617" s="10">
        <v>18</v>
      </c>
      <c r="E617" s="10">
        <v>10</v>
      </c>
      <c r="F617" s="10">
        <v>2003</v>
      </c>
      <c r="G617" s="10" t="s">
        <v>114</v>
      </c>
      <c r="H617" s="10" t="s">
        <v>697</v>
      </c>
      <c r="I617" s="10" t="s">
        <v>188</v>
      </c>
      <c r="J617" s="27">
        <v>1830</v>
      </c>
      <c r="K617" s="259">
        <f t="shared" si="28"/>
        <v>7</v>
      </c>
      <c r="L617" s="110" t="str">
        <f t="shared" si="27"/>
        <v>PGDĐT Cư Jút</v>
      </c>
      <c r="M617" s="3">
        <f>VLOOKUP(IF(I617="",H617,I617),Thongkeduthi!$A$4:$O$43,COUNTA(Thongkeduthi!$A$4:$O$4),FALSE)</f>
        <v>34</v>
      </c>
      <c r="N617" s="47" t="str">
        <f t="shared" si="29"/>
        <v>34.7</v>
      </c>
      <c r="O617" s="47"/>
    </row>
    <row r="618" spans="1:15" ht="16.5" hidden="1" thickBot="1">
      <c r="A618" s="10">
        <f>SUBTOTAL(3,$C$6:C618)</f>
        <v>0</v>
      </c>
      <c r="B618" s="79">
        <v>1230094666</v>
      </c>
      <c r="C618" s="79" t="s">
        <v>717</v>
      </c>
      <c r="D618" s="79">
        <v>2</v>
      </c>
      <c r="E618" s="27">
        <v>4</v>
      </c>
      <c r="F618" s="10">
        <v>2003</v>
      </c>
      <c r="G618" s="27" t="s">
        <v>114</v>
      </c>
      <c r="H618" s="27" t="s">
        <v>691</v>
      </c>
      <c r="I618" s="10" t="s">
        <v>188</v>
      </c>
      <c r="J618" s="79">
        <v>1840</v>
      </c>
      <c r="K618" s="259">
        <f t="shared" si="28"/>
        <v>7</v>
      </c>
      <c r="L618" s="110" t="str">
        <f t="shared" si="27"/>
        <v>PGDĐT Cư Jút</v>
      </c>
      <c r="M618" s="3">
        <f>VLOOKUP(IF(I618="",H618,I618),Thongkeduthi!$A$4:$O$43,COUNTA(Thongkeduthi!$A$4:$O$4),FALSE)</f>
        <v>34</v>
      </c>
      <c r="N618" s="47" t="str">
        <f t="shared" si="29"/>
        <v>34.7</v>
      </c>
      <c r="O618" s="47"/>
    </row>
    <row r="619" spans="1:15" ht="16.5" hidden="1" thickBot="1">
      <c r="A619" s="10">
        <f>SUBTOTAL(3,$C$6:C619)</f>
        <v>0</v>
      </c>
      <c r="B619" s="27">
        <v>1222428626</v>
      </c>
      <c r="C619" s="27" t="s">
        <v>718</v>
      </c>
      <c r="D619" s="10">
        <v>16</v>
      </c>
      <c r="E619" s="10">
        <v>4</v>
      </c>
      <c r="F619" s="10">
        <v>2003</v>
      </c>
      <c r="G619" s="10" t="s">
        <v>114</v>
      </c>
      <c r="H619" s="10" t="s">
        <v>697</v>
      </c>
      <c r="I619" s="10" t="s">
        <v>188</v>
      </c>
      <c r="J619" s="27">
        <v>1510</v>
      </c>
      <c r="K619" s="259">
        <f t="shared" si="28"/>
        <v>7</v>
      </c>
      <c r="L619" s="110" t="str">
        <f t="shared" si="27"/>
        <v>PGDĐT Cư Jút</v>
      </c>
      <c r="M619" s="3">
        <f>VLOOKUP(IF(I619="",H619,I619),Thongkeduthi!$A$4:$O$43,COUNTA(Thongkeduthi!$A$4:$O$4),FALSE)</f>
        <v>34</v>
      </c>
      <c r="N619" s="47" t="str">
        <f t="shared" si="29"/>
        <v>34.7</v>
      </c>
      <c r="O619" s="47"/>
    </row>
    <row r="620" spans="1:15" ht="16.5" hidden="1" thickBot="1">
      <c r="A620" s="10">
        <f>SUBTOTAL(3,$C$6:C620)</f>
        <v>0</v>
      </c>
      <c r="B620" s="79">
        <v>1210740681</v>
      </c>
      <c r="C620" s="79" t="s">
        <v>719</v>
      </c>
      <c r="D620" s="79">
        <v>2</v>
      </c>
      <c r="E620" s="27">
        <v>9</v>
      </c>
      <c r="F620" s="10">
        <v>2003</v>
      </c>
      <c r="G620" s="27" t="s">
        <v>114</v>
      </c>
      <c r="H620" s="27" t="s">
        <v>691</v>
      </c>
      <c r="I620" s="10" t="s">
        <v>188</v>
      </c>
      <c r="J620" s="79">
        <v>1770</v>
      </c>
      <c r="K620" s="259">
        <f t="shared" si="28"/>
        <v>7</v>
      </c>
      <c r="L620" s="110" t="str">
        <f t="shared" si="27"/>
        <v>PGDĐT Cư Jút</v>
      </c>
      <c r="M620" s="3">
        <f>VLOOKUP(IF(I620="",H620,I620),Thongkeduthi!$A$4:$O$43,COUNTA(Thongkeduthi!$A$4:$O$4),FALSE)</f>
        <v>34</v>
      </c>
      <c r="N620" s="47" t="str">
        <f t="shared" si="29"/>
        <v>34.7</v>
      </c>
      <c r="O620" s="47"/>
    </row>
    <row r="621" spans="1:15" ht="16.5" hidden="1" thickBot="1">
      <c r="A621" s="10">
        <f>SUBTOTAL(3,$C$6:C621)</f>
        <v>0</v>
      </c>
      <c r="B621" s="79">
        <v>105624482</v>
      </c>
      <c r="C621" s="79" t="s">
        <v>720</v>
      </c>
      <c r="D621" s="79">
        <v>2</v>
      </c>
      <c r="E621" s="27">
        <v>11</v>
      </c>
      <c r="F621" s="10">
        <v>2003</v>
      </c>
      <c r="G621" s="27" t="s">
        <v>114</v>
      </c>
      <c r="H621" s="27" t="s">
        <v>691</v>
      </c>
      <c r="I621" s="10" t="s">
        <v>188</v>
      </c>
      <c r="J621" s="79">
        <v>1690</v>
      </c>
      <c r="K621" s="259">
        <f t="shared" si="28"/>
        <v>7</v>
      </c>
      <c r="L621" s="110" t="str">
        <f t="shared" si="27"/>
        <v>PGDĐT Cư Jút</v>
      </c>
      <c r="M621" s="3">
        <f>VLOOKUP(IF(I621="",H621,I621),Thongkeduthi!$A$4:$O$43,COUNTA(Thongkeduthi!$A$4:$O$4),FALSE)</f>
        <v>34</v>
      </c>
      <c r="N621" s="47" t="str">
        <f t="shared" si="29"/>
        <v>34.7</v>
      </c>
      <c r="O621" s="47"/>
    </row>
    <row r="622" spans="1:15" ht="16.5" hidden="1" thickBot="1">
      <c r="A622" s="10">
        <f>SUBTOTAL(3,$C$6:C622)</f>
        <v>0</v>
      </c>
      <c r="B622" s="79">
        <v>1226528848</v>
      </c>
      <c r="C622" s="79" t="s">
        <v>721</v>
      </c>
      <c r="D622" s="79">
        <v>3</v>
      </c>
      <c r="E622" s="27">
        <v>12</v>
      </c>
      <c r="F622" s="10">
        <v>2003</v>
      </c>
      <c r="G622" s="27" t="s">
        <v>114</v>
      </c>
      <c r="H622" s="27" t="s">
        <v>691</v>
      </c>
      <c r="I622" s="10" t="s">
        <v>188</v>
      </c>
      <c r="J622" s="79">
        <v>1830</v>
      </c>
      <c r="K622" s="259">
        <f t="shared" si="28"/>
        <v>7</v>
      </c>
      <c r="L622" s="110" t="str">
        <f t="shared" si="27"/>
        <v>PGDĐT Cư Jút</v>
      </c>
      <c r="M622" s="3">
        <f>VLOOKUP(IF(I622="",H622,I622),Thongkeduthi!$A$4:$O$43,COUNTA(Thongkeduthi!$A$4:$O$4),FALSE)</f>
        <v>34</v>
      </c>
      <c r="N622" s="47" t="str">
        <f t="shared" si="29"/>
        <v>34.7</v>
      </c>
      <c r="O622" s="47"/>
    </row>
    <row r="623" spans="1:15" ht="16.5" hidden="1" thickBot="1">
      <c r="A623" s="10">
        <f>SUBTOTAL(3,$C$6:C623)</f>
        <v>0</v>
      </c>
      <c r="B623" s="79">
        <v>1209363983</v>
      </c>
      <c r="C623" s="79" t="s">
        <v>722</v>
      </c>
      <c r="D623" s="79">
        <v>4</v>
      </c>
      <c r="E623" s="27">
        <v>7</v>
      </c>
      <c r="F623" s="10">
        <v>2003</v>
      </c>
      <c r="G623" s="27" t="s">
        <v>114</v>
      </c>
      <c r="H623" s="27" t="s">
        <v>691</v>
      </c>
      <c r="I623" s="10" t="s">
        <v>188</v>
      </c>
      <c r="J623" s="79">
        <v>1820</v>
      </c>
      <c r="K623" s="259">
        <f t="shared" si="28"/>
        <v>7</v>
      </c>
      <c r="L623" s="110" t="str">
        <f t="shared" si="27"/>
        <v>PGDĐT Cư Jút</v>
      </c>
      <c r="M623" s="3">
        <f>VLOOKUP(IF(I623="",H623,I623),Thongkeduthi!$A$4:$O$43,COUNTA(Thongkeduthi!$A$4:$O$4),FALSE)</f>
        <v>34</v>
      </c>
      <c r="N623" s="47" t="str">
        <f t="shared" si="29"/>
        <v>34.7</v>
      </c>
      <c r="O623" s="47"/>
    </row>
    <row r="624" spans="1:15" ht="16.5" hidden="1" thickBot="1">
      <c r="A624" s="10">
        <f>SUBTOTAL(3,$C$6:C624)</f>
        <v>0</v>
      </c>
      <c r="B624" s="85">
        <v>1222472719</v>
      </c>
      <c r="C624" s="46" t="s">
        <v>723</v>
      </c>
      <c r="D624" s="46">
        <v>21</v>
      </c>
      <c r="E624" s="46">
        <v>4</v>
      </c>
      <c r="F624" s="10">
        <v>2003</v>
      </c>
      <c r="G624" s="46" t="s">
        <v>114</v>
      </c>
      <c r="H624" s="46" t="s">
        <v>724</v>
      </c>
      <c r="I624" s="10" t="s">
        <v>188</v>
      </c>
      <c r="J624" s="46">
        <v>1360</v>
      </c>
      <c r="K624" s="259">
        <f t="shared" si="28"/>
        <v>7</v>
      </c>
      <c r="L624" s="110" t="str">
        <f t="shared" si="27"/>
        <v>PGDĐT Cư Jút</v>
      </c>
      <c r="M624" s="3">
        <f>VLOOKUP(IF(I624="",H624,I624),Thongkeduthi!$A$4:$O$43,COUNTA(Thongkeduthi!$A$4:$O$4),FALSE)</f>
        <v>34</v>
      </c>
      <c r="N624" s="47" t="str">
        <f t="shared" si="29"/>
        <v>34.7</v>
      </c>
      <c r="O624" s="47"/>
    </row>
    <row r="625" spans="1:15" ht="16.5" hidden="1" thickBot="1">
      <c r="A625" s="10">
        <f>SUBTOTAL(3,$C$6:C625)</f>
        <v>0</v>
      </c>
      <c r="B625" s="79">
        <v>1221758494</v>
      </c>
      <c r="C625" s="79" t="s">
        <v>725</v>
      </c>
      <c r="D625" s="79">
        <v>3</v>
      </c>
      <c r="E625" s="27">
        <v>9</v>
      </c>
      <c r="F625" s="10">
        <v>2003</v>
      </c>
      <c r="G625" s="27" t="s">
        <v>114</v>
      </c>
      <c r="H625" s="27" t="s">
        <v>691</v>
      </c>
      <c r="I625" s="10" t="s">
        <v>188</v>
      </c>
      <c r="J625" s="79">
        <v>1620</v>
      </c>
      <c r="K625" s="259">
        <f t="shared" si="28"/>
        <v>7</v>
      </c>
      <c r="L625" s="110" t="str">
        <f t="shared" si="27"/>
        <v>PGDĐT Cư Jút</v>
      </c>
      <c r="M625" s="3">
        <f>VLOOKUP(IF(I625="",H625,I625),Thongkeduthi!$A$4:$O$43,COUNTA(Thongkeduthi!$A$4:$O$4),FALSE)</f>
        <v>34</v>
      </c>
      <c r="N625" s="47" t="str">
        <f t="shared" si="29"/>
        <v>34.7</v>
      </c>
      <c r="O625" s="47"/>
    </row>
    <row r="626" spans="1:15" ht="16.5" hidden="1" thickBot="1">
      <c r="A626" s="10">
        <f>SUBTOTAL(3,$C$6:C626)</f>
        <v>0</v>
      </c>
      <c r="B626" s="30">
        <v>1223960538</v>
      </c>
      <c r="C626" s="10" t="s">
        <v>726</v>
      </c>
      <c r="D626" s="10">
        <v>10</v>
      </c>
      <c r="E626" s="10">
        <v>5</v>
      </c>
      <c r="F626" s="10">
        <v>2003</v>
      </c>
      <c r="G626" s="10" t="s">
        <v>114</v>
      </c>
      <c r="H626" s="72" t="s">
        <v>705</v>
      </c>
      <c r="I626" s="10" t="s">
        <v>188</v>
      </c>
      <c r="J626" s="10">
        <v>1300</v>
      </c>
      <c r="K626" s="259">
        <f t="shared" si="28"/>
        <v>7</v>
      </c>
      <c r="L626" s="110" t="str">
        <f t="shared" si="27"/>
        <v>PGDĐT Cư Jút</v>
      </c>
      <c r="M626" s="3">
        <f>VLOOKUP(IF(I626="",H626,I626),Thongkeduthi!$A$4:$O$43,COUNTA(Thongkeduthi!$A$4:$O$4),FALSE)</f>
        <v>34</v>
      </c>
      <c r="N626" s="47" t="str">
        <f t="shared" si="29"/>
        <v>34.7</v>
      </c>
      <c r="O626" s="47"/>
    </row>
    <row r="627" spans="1:15" ht="16.5" hidden="1" thickBot="1">
      <c r="A627" s="10">
        <f>SUBTOTAL(3,$C$6:C627)</f>
        <v>0</v>
      </c>
      <c r="B627" s="27">
        <v>1225793713</v>
      </c>
      <c r="C627" s="27" t="s">
        <v>727</v>
      </c>
      <c r="D627" s="10">
        <v>27</v>
      </c>
      <c r="E627" s="10">
        <v>2</v>
      </c>
      <c r="F627" s="10">
        <v>2003</v>
      </c>
      <c r="G627" s="10" t="s">
        <v>114</v>
      </c>
      <c r="H627" s="10" t="s">
        <v>697</v>
      </c>
      <c r="I627" s="10" t="s">
        <v>188</v>
      </c>
      <c r="J627" s="27">
        <v>1410</v>
      </c>
      <c r="K627" s="259">
        <f t="shared" si="28"/>
        <v>7</v>
      </c>
      <c r="L627" s="110" t="str">
        <f t="shared" si="27"/>
        <v>PGDĐT Cư Jút</v>
      </c>
      <c r="M627" s="3">
        <f>VLOOKUP(IF(I627="",H627,I627),Thongkeduthi!$A$4:$O$43,COUNTA(Thongkeduthi!$A$4:$O$4),FALSE)</f>
        <v>34</v>
      </c>
      <c r="N627" s="47" t="str">
        <f t="shared" si="29"/>
        <v>34.7</v>
      </c>
      <c r="O627" s="47"/>
    </row>
    <row r="628" spans="1:15" ht="16.5" hidden="1" thickBot="1">
      <c r="A628" s="10">
        <f>SUBTOTAL(3,$C$6:C628)</f>
        <v>0</v>
      </c>
      <c r="B628" s="79">
        <v>1222783339</v>
      </c>
      <c r="C628" s="79" t="s">
        <v>728</v>
      </c>
      <c r="D628" s="79">
        <v>12</v>
      </c>
      <c r="E628" s="27">
        <v>2</v>
      </c>
      <c r="F628" s="10">
        <v>2003</v>
      </c>
      <c r="G628" s="27" t="s">
        <v>114</v>
      </c>
      <c r="H628" s="27" t="s">
        <v>691</v>
      </c>
      <c r="I628" s="10" t="s">
        <v>188</v>
      </c>
      <c r="J628" s="79">
        <v>1840</v>
      </c>
      <c r="K628" s="259">
        <f t="shared" si="28"/>
        <v>7</v>
      </c>
      <c r="L628" s="110" t="str">
        <f t="shared" si="27"/>
        <v>PGDĐT Cư Jút</v>
      </c>
      <c r="M628" s="3">
        <f>VLOOKUP(IF(I628="",H628,I628),Thongkeduthi!$A$4:$O$43,COUNTA(Thongkeduthi!$A$4:$O$4),FALSE)</f>
        <v>34</v>
      </c>
      <c r="N628" s="47" t="str">
        <f t="shared" si="29"/>
        <v>34.7</v>
      </c>
      <c r="O628" s="47"/>
    </row>
    <row r="629" spans="1:15" ht="16.5" hidden="1" thickBot="1">
      <c r="A629" s="10">
        <f>SUBTOTAL(3,$C$6:C629)</f>
        <v>0</v>
      </c>
      <c r="B629" s="30">
        <v>1222945895</v>
      </c>
      <c r="C629" s="10" t="s">
        <v>729</v>
      </c>
      <c r="D629" s="10">
        <v>28</v>
      </c>
      <c r="E629" s="10">
        <v>9</v>
      </c>
      <c r="F629" s="10">
        <v>2003</v>
      </c>
      <c r="G629" s="10" t="s">
        <v>114</v>
      </c>
      <c r="H629" s="72" t="s">
        <v>705</v>
      </c>
      <c r="I629" s="10" t="s">
        <v>188</v>
      </c>
      <c r="J629" s="10">
        <v>1090</v>
      </c>
      <c r="K629" s="259">
        <f t="shared" si="28"/>
        <v>7</v>
      </c>
      <c r="L629" s="110" t="str">
        <f t="shared" si="27"/>
        <v>PGDĐT Cư Jút</v>
      </c>
      <c r="M629" s="3">
        <f>VLOOKUP(IF(I629="",H629,I629),Thongkeduthi!$A$4:$O$43,COUNTA(Thongkeduthi!$A$4:$O$4),FALSE)</f>
        <v>34</v>
      </c>
      <c r="N629" s="47" t="str">
        <f t="shared" si="29"/>
        <v>34.7</v>
      </c>
      <c r="O629" s="47"/>
    </row>
    <row r="630" spans="1:15" ht="16.5" hidden="1" thickBot="1">
      <c r="A630" s="10">
        <f>SUBTOTAL(3,$C$6:C630)</f>
        <v>0</v>
      </c>
      <c r="B630" s="27">
        <v>1222148616</v>
      </c>
      <c r="C630" s="27" t="s">
        <v>730</v>
      </c>
      <c r="D630" s="10">
        <v>17</v>
      </c>
      <c r="E630" s="10">
        <v>2</v>
      </c>
      <c r="F630" s="10">
        <v>2003</v>
      </c>
      <c r="G630" s="10" t="s">
        <v>114</v>
      </c>
      <c r="H630" s="10" t="s">
        <v>697</v>
      </c>
      <c r="I630" s="10" t="s">
        <v>188</v>
      </c>
      <c r="J630" s="27">
        <v>1450</v>
      </c>
      <c r="K630" s="259">
        <f t="shared" si="28"/>
        <v>7</v>
      </c>
      <c r="L630" s="110" t="str">
        <f t="shared" si="27"/>
        <v>PGDĐT Cư Jút</v>
      </c>
      <c r="M630" s="3">
        <f>VLOOKUP(IF(I630="",H630,I630),Thongkeduthi!$A$4:$O$43,COUNTA(Thongkeduthi!$A$4:$O$4),FALSE)</f>
        <v>34</v>
      </c>
      <c r="N630" s="47" t="str">
        <f t="shared" si="29"/>
        <v>34.7</v>
      </c>
      <c r="O630" s="47"/>
    </row>
    <row r="631" spans="1:15" ht="16.5" hidden="1" thickBot="1">
      <c r="A631" s="10">
        <f>SUBTOTAL(3,$C$6:C631)</f>
        <v>0</v>
      </c>
      <c r="B631" s="27">
        <v>1222434855</v>
      </c>
      <c r="C631" s="27" t="s">
        <v>731</v>
      </c>
      <c r="D631" s="10">
        <v>6</v>
      </c>
      <c r="E631" s="10">
        <v>7</v>
      </c>
      <c r="F631" s="10">
        <v>2003</v>
      </c>
      <c r="G631" s="10" t="s">
        <v>114</v>
      </c>
      <c r="H631" s="10" t="s">
        <v>697</v>
      </c>
      <c r="I631" s="10" t="s">
        <v>188</v>
      </c>
      <c r="J631" s="27">
        <v>1630</v>
      </c>
      <c r="K631" s="259">
        <f t="shared" si="28"/>
        <v>7</v>
      </c>
      <c r="L631" s="110" t="str">
        <f t="shared" si="27"/>
        <v>PGDĐT Cư Jút</v>
      </c>
      <c r="M631" s="3">
        <f>VLOOKUP(IF(I631="",H631,I631),Thongkeduthi!$A$4:$O$43,COUNTA(Thongkeduthi!$A$4:$O$4),FALSE)</f>
        <v>34</v>
      </c>
      <c r="N631" s="47" t="str">
        <f t="shared" si="29"/>
        <v>34.7</v>
      </c>
      <c r="O631" s="47"/>
    </row>
    <row r="632" spans="1:15" ht="16.5" hidden="1" thickBot="1">
      <c r="A632" s="10">
        <f>SUBTOTAL(3,$C$6:C632)</f>
        <v>0</v>
      </c>
      <c r="B632" s="27">
        <v>1230430520</v>
      </c>
      <c r="C632" s="27" t="s">
        <v>732</v>
      </c>
      <c r="D632" s="10">
        <v>10</v>
      </c>
      <c r="E632" s="10">
        <v>6</v>
      </c>
      <c r="F632" s="10">
        <v>2003</v>
      </c>
      <c r="G632" s="10" t="s">
        <v>114</v>
      </c>
      <c r="H632" s="10" t="s">
        <v>697</v>
      </c>
      <c r="I632" s="10" t="s">
        <v>188</v>
      </c>
      <c r="J632" s="27">
        <v>1340</v>
      </c>
      <c r="K632" s="259">
        <f t="shared" si="28"/>
        <v>7</v>
      </c>
      <c r="L632" s="110" t="str">
        <f t="shared" si="27"/>
        <v>PGDĐT Cư Jút</v>
      </c>
      <c r="M632" s="3">
        <f>VLOOKUP(IF(I632="",H632,I632),Thongkeduthi!$A$4:$O$43,COUNTA(Thongkeduthi!$A$4:$O$4),FALSE)</f>
        <v>34</v>
      </c>
      <c r="N632" s="47" t="str">
        <f t="shared" si="29"/>
        <v>34.7</v>
      </c>
      <c r="O632" s="47"/>
    </row>
    <row r="633" spans="1:15" ht="16.5" hidden="1" thickBot="1">
      <c r="A633" s="10">
        <f>SUBTOTAL(3,$C$6:C633)</f>
        <v>0</v>
      </c>
      <c r="B633" s="85">
        <v>1222443362</v>
      </c>
      <c r="C633" s="46" t="s">
        <v>733</v>
      </c>
      <c r="D633" s="46">
        <v>28</v>
      </c>
      <c r="E633" s="46">
        <v>2</v>
      </c>
      <c r="F633" s="10">
        <v>2003</v>
      </c>
      <c r="G633" s="46" t="s">
        <v>114</v>
      </c>
      <c r="H633" s="46" t="s">
        <v>724</v>
      </c>
      <c r="I633" s="10" t="s">
        <v>188</v>
      </c>
      <c r="J633" s="46">
        <v>1110</v>
      </c>
      <c r="K633" s="259">
        <f t="shared" si="28"/>
        <v>7</v>
      </c>
      <c r="L633" s="110" t="str">
        <f t="shared" si="27"/>
        <v>PGDĐT Cư Jút</v>
      </c>
      <c r="M633" s="3">
        <f>VLOOKUP(IF(I633="",H633,I633),Thongkeduthi!$A$4:$O$43,COUNTA(Thongkeduthi!$A$4:$O$4),FALSE)</f>
        <v>34</v>
      </c>
      <c r="N633" s="47" t="str">
        <f t="shared" si="29"/>
        <v>34.7</v>
      </c>
      <c r="O633" s="47"/>
    </row>
    <row r="634" spans="1:15" ht="16.5" hidden="1" thickBot="1">
      <c r="A634" s="10">
        <f>SUBTOTAL(3,$C$6:C634)</f>
        <v>0</v>
      </c>
      <c r="B634" s="27">
        <v>1224917193</v>
      </c>
      <c r="C634" s="27" t="s">
        <v>734</v>
      </c>
      <c r="D634" s="10">
        <v>19</v>
      </c>
      <c r="E634" s="10">
        <v>2</v>
      </c>
      <c r="F634" s="10">
        <v>2003</v>
      </c>
      <c r="G634" s="10" t="s">
        <v>114</v>
      </c>
      <c r="H634" s="10" t="s">
        <v>697</v>
      </c>
      <c r="I634" s="10" t="s">
        <v>188</v>
      </c>
      <c r="J634" s="27">
        <v>1550</v>
      </c>
      <c r="K634" s="259">
        <f t="shared" si="28"/>
        <v>7</v>
      </c>
      <c r="L634" s="110" t="str">
        <f t="shared" si="27"/>
        <v>PGDĐT Cư Jút</v>
      </c>
      <c r="M634" s="3">
        <f>VLOOKUP(IF(I634="",H634,I634),Thongkeduthi!$A$4:$O$43,COUNTA(Thongkeduthi!$A$4:$O$4),FALSE)</f>
        <v>34</v>
      </c>
      <c r="N634" s="47" t="str">
        <f t="shared" si="29"/>
        <v>34.7</v>
      </c>
      <c r="O634" s="47"/>
    </row>
    <row r="635" spans="1:15" ht="16.5" hidden="1" thickBot="1">
      <c r="A635" s="10">
        <f>SUBTOTAL(3,$C$6:C635)</f>
        <v>0</v>
      </c>
      <c r="B635" s="79">
        <v>1222658102</v>
      </c>
      <c r="C635" s="79" t="s">
        <v>735</v>
      </c>
      <c r="D635" s="79">
        <v>5</v>
      </c>
      <c r="E635" s="27">
        <v>10</v>
      </c>
      <c r="F635" s="10">
        <v>2003</v>
      </c>
      <c r="G635" s="27" t="s">
        <v>114</v>
      </c>
      <c r="H635" s="27" t="s">
        <v>691</v>
      </c>
      <c r="I635" s="10" t="s">
        <v>188</v>
      </c>
      <c r="J635" s="79">
        <v>1770</v>
      </c>
      <c r="K635" s="259">
        <f t="shared" si="28"/>
        <v>7</v>
      </c>
      <c r="L635" s="110" t="str">
        <f t="shared" si="27"/>
        <v>PGDĐT Cư Jút</v>
      </c>
      <c r="M635" s="3">
        <f>VLOOKUP(IF(I635="",H635,I635),Thongkeduthi!$A$4:$O$43,COUNTA(Thongkeduthi!$A$4:$O$4),FALSE)</f>
        <v>34</v>
      </c>
      <c r="N635" s="47" t="str">
        <f t="shared" si="29"/>
        <v>34.7</v>
      </c>
      <c r="O635" s="47"/>
    </row>
    <row r="636" spans="1:15" ht="16.5" hidden="1" thickBot="1">
      <c r="A636" s="10">
        <f>SUBTOTAL(3,$C$6:C636)</f>
        <v>0</v>
      </c>
      <c r="B636" s="79">
        <v>1222109395</v>
      </c>
      <c r="C636" s="79" t="s">
        <v>736</v>
      </c>
      <c r="D636" s="79">
        <v>9</v>
      </c>
      <c r="E636" s="27">
        <v>10</v>
      </c>
      <c r="F636" s="10">
        <v>2003</v>
      </c>
      <c r="G636" s="27" t="s">
        <v>114</v>
      </c>
      <c r="H636" s="27" t="s">
        <v>691</v>
      </c>
      <c r="I636" s="10" t="s">
        <v>188</v>
      </c>
      <c r="J636" s="79">
        <v>1650</v>
      </c>
      <c r="K636" s="259">
        <f t="shared" si="28"/>
        <v>7</v>
      </c>
      <c r="L636" s="110" t="str">
        <f t="shared" si="27"/>
        <v>PGDĐT Cư Jút</v>
      </c>
      <c r="M636" s="3">
        <f>VLOOKUP(IF(I636="",H636,I636),Thongkeduthi!$A$4:$O$43,COUNTA(Thongkeduthi!$A$4:$O$4),FALSE)</f>
        <v>34</v>
      </c>
      <c r="N636" s="47" t="str">
        <f t="shared" si="29"/>
        <v>34.7</v>
      </c>
      <c r="O636" s="47"/>
    </row>
    <row r="637" spans="1:15" ht="16.5" hidden="1" thickBot="1">
      <c r="A637" s="10">
        <f>SUBTOTAL(3,$C$6:C637)</f>
        <v>0</v>
      </c>
      <c r="B637" s="73">
        <v>1225927003</v>
      </c>
      <c r="C637" s="73" t="s">
        <v>737</v>
      </c>
      <c r="D637" s="86">
        <v>23</v>
      </c>
      <c r="E637" s="86">
        <v>8</v>
      </c>
      <c r="F637" s="10">
        <v>2003</v>
      </c>
      <c r="G637" s="86" t="s">
        <v>114</v>
      </c>
      <c r="H637" s="10" t="s">
        <v>697</v>
      </c>
      <c r="I637" s="10" t="s">
        <v>188</v>
      </c>
      <c r="J637" s="73">
        <v>1240</v>
      </c>
      <c r="K637" s="259">
        <f t="shared" si="28"/>
        <v>7</v>
      </c>
      <c r="L637" s="110" t="str">
        <f t="shared" si="27"/>
        <v>PGDĐT Cư Jút</v>
      </c>
      <c r="M637" s="3">
        <f>VLOOKUP(IF(I637="",H637,I637),Thongkeduthi!$A$4:$O$43,COUNTA(Thongkeduthi!$A$4:$O$4),FALSE)</f>
        <v>34</v>
      </c>
      <c r="N637" s="47" t="str">
        <f t="shared" si="29"/>
        <v>34.7</v>
      </c>
      <c r="O637" s="47"/>
    </row>
    <row r="638" spans="1:15" ht="16.5" hidden="1" thickBot="1">
      <c r="A638" s="10">
        <f>SUBTOTAL(3,$C$6:C638)</f>
        <v>0</v>
      </c>
      <c r="B638" s="27">
        <v>1219968384</v>
      </c>
      <c r="C638" s="27" t="s">
        <v>738</v>
      </c>
      <c r="D638" s="10">
        <v>13</v>
      </c>
      <c r="E638" s="10">
        <v>5</v>
      </c>
      <c r="F638" s="10">
        <v>2003</v>
      </c>
      <c r="G638" s="10" t="s">
        <v>114</v>
      </c>
      <c r="H638" s="10" t="s">
        <v>697</v>
      </c>
      <c r="I638" s="10" t="s">
        <v>188</v>
      </c>
      <c r="J638" s="27">
        <v>1460</v>
      </c>
      <c r="K638" s="259">
        <f t="shared" si="28"/>
        <v>7</v>
      </c>
      <c r="L638" s="110" t="str">
        <f t="shared" ref="L638:L701" si="30">"PGDĐT "&amp;I638</f>
        <v>PGDĐT Cư Jút</v>
      </c>
      <c r="M638" s="3">
        <f>VLOOKUP(IF(I638="",H638,I638),Thongkeduthi!$A$4:$O$43,COUNTA(Thongkeduthi!$A$4:$O$4),FALSE)</f>
        <v>34</v>
      </c>
      <c r="N638" s="47" t="str">
        <f t="shared" si="29"/>
        <v>34.7</v>
      </c>
      <c r="O638" s="47"/>
    </row>
    <row r="639" spans="1:15" ht="16.5" hidden="1" thickBot="1">
      <c r="A639" s="10">
        <f>SUBTOTAL(3,$C$6:C639)</f>
        <v>0</v>
      </c>
      <c r="B639" s="79">
        <v>1223193944</v>
      </c>
      <c r="C639" s="79" t="s">
        <v>739</v>
      </c>
      <c r="D639" s="79">
        <v>6</v>
      </c>
      <c r="E639" s="27">
        <v>7</v>
      </c>
      <c r="F639" s="10">
        <v>2003</v>
      </c>
      <c r="G639" s="27" t="s">
        <v>114</v>
      </c>
      <c r="H639" s="27" t="s">
        <v>691</v>
      </c>
      <c r="I639" s="10" t="s">
        <v>188</v>
      </c>
      <c r="J639" s="79">
        <v>1590</v>
      </c>
      <c r="K639" s="259">
        <f t="shared" si="28"/>
        <v>7</v>
      </c>
      <c r="L639" s="110" t="str">
        <f t="shared" si="30"/>
        <v>PGDĐT Cư Jút</v>
      </c>
      <c r="M639" s="3">
        <f>VLOOKUP(IF(I639="",H639,I639),Thongkeduthi!$A$4:$O$43,COUNTA(Thongkeduthi!$A$4:$O$4),FALSE)</f>
        <v>34</v>
      </c>
      <c r="N639" s="47" t="str">
        <f t="shared" si="29"/>
        <v>34.7</v>
      </c>
      <c r="O639" s="47"/>
    </row>
    <row r="640" spans="1:15" ht="16.5" hidden="1" thickBot="1">
      <c r="A640" s="10">
        <f>SUBTOTAL(3,$C$6:C640)</f>
        <v>0</v>
      </c>
      <c r="B640" s="79">
        <v>1221713093</v>
      </c>
      <c r="C640" s="79" t="s">
        <v>740</v>
      </c>
      <c r="D640" s="79">
        <v>18</v>
      </c>
      <c r="E640" s="27">
        <v>9</v>
      </c>
      <c r="F640" s="10">
        <v>2003</v>
      </c>
      <c r="G640" s="27" t="s">
        <v>114</v>
      </c>
      <c r="H640" s="27" t="s">
        <v>691</v>
      </c>
      <c r="I640" s="10" t="s">
        <v>188</v>
      </c>
      <c r="J640" s="79">
        <v>1370</v>
      </c>
      <c r="K640" s="259">
        <f t="shared" si="28"/>
        <v>7</v>
      </c>
      <c r="L640" s="110" t="str">
        <f t="shared" si="30"/>
        <v>PGDĐT Cư Jút</v>
      </c>
      <c r="M640" s="3">
        <f>VLOOKUP(IF(I640="",H640,I640),Thongkeduthi!$A$4:$O$43,COUNTA(Thongkeduthi!$A$4:$O$4),FALSE)</f>
        <v>34</v>
      </c>
      <c r="N640" s="47" t="str">
        <f t="shared" si="29"/>
        <v>34.7</v>
      </c>
      <c r="O640" s="47"/>
    </row>
    <row r="641" spans="1:15" ht="16.5" hidden="1" thickBot="1">
      <c r="A641" s="10">
        <f>SUBTOTAL(3,$C$6:C641)</f>
        <v>0</v>
      </c>
      <c r="B641" s="30">
        <v>1223515208</v>
      </c>
      <c r="C641" s="10" t="s">
        <v>741</v>
      </c>
      <c r="D641" s="10">
        <v>23</v>
      </c>
      <c r="E641" s="10">
        <v>3</v>
      </c>
      <c r="F641" s="10">
        <v>2003</v>
      </c>
      <c r="G641" s="10" t="s">
        <v>114</v>
      </c>
      <c r="H641" s="10" t="s">
        <v>742</v>
      </c>
      <c r="I641" s="10" t="s">
        <v>188</v>
      </c>
      <c r="J641" s="10">
        <v>1150</v>
      </c>
      <c r="K641" s="259">
        <f t="shared" si="28"/>
        <v>7</v>
      </c>
      <c r="L641" s="110" t="str">
        <f t="shared" si="30"/>
        <v>PGDĐT Cư Jút</v>
      </c>
      <c r="M641" s="3">
        <f>VLOOKUP(IF(I641="",H641,I641),Thongkeduthi!$A$4:$O$43,COUNTA(Thongkeduthi!$A$4:$O$4),FALSE)</f>
        <v>34</v>
      </c>
      <c r="N641" s="47" t="str">
        <f t="shared" si="29"/>
        <v>34.7</v>
      </c>
      <c r="O641" s="47"/>
    </row>
    <row r="642" spans="1:15" ht="16.5" hidden="1" thickBot="1">
      <c r="A642" s="10">
        <f>SUBTOTAL(3,$C$6:C642)</f>
        <v>0</v>
      </c>
      <c r="B642" s="30">
        <v>1223377457</v>
      </c>
      <c r="C642" s="10" t="s">
        <v>743</v>
      </c>
      <c r="D642" s="10">
        <v>3</v>
      </c>
      <c r="E642" s="10">
        <v>9</v>
      </c>
      <c r="F642" s="10">
        <v>2003</v>
      </c>
      <c r="G642" s="10" t="s">
        <v>114</v>
      </c>
      <c r="H642" s="10" t="s">
        <v>744</v>
      </c>
      <c r="I642" s="10" t="s">
        <v>188</v>
      </c>
      <c r="J642" s="10">
        <v>1120</v>
      </c>
      <c r="K642" s="259">
        <f t="shared" si="28"/>
        <v>7</v>
      </c>
      <c r="L642" s="110" t="str">
        <f t="shared" si="30"/>
        <v>PGDĐT Cư Jút</v>
      </c>
      <c r="M642" s="3">
        <f>VLOOKUP(IF(I642="",H642,I642),Thongkeduthi!$A$4:$O$43,COUNTA(Thongkeduthi!$A$4:$O$4),FALSE)</f>
        <v>34</v>
      </c>
      <c r="N642" s="47" t="str">
        <f t="shared" si="29"/>
        <v>34.7</v>
      </c>
      <c r="O642" s="47"/>
    </row>
    <row r="643" spans="1:15" ht="16.5" hidden="1" thickBot="1">
      <c r="A643" s="10">
        <f>SUBTOTAL(3,$C$6:C643)</f>
        <v>0</v>
      </c>
      <c r="B643" s="30">
        <v>1229263498</v>
      </c>
      <c r="C643" s="10" t="s">
        <v>745</v>
      </c>
      <c r="D643" s="10">
        <v>12</v>
      </c>
      <c r="E643" s="10">
        <v>12</v>
      </c>
      <c r="F643" s="10">
        <v>2003</v>
      </c>
      <c r="G643" s="10" t="s">
        <v>114</v>
      </c>
      <c r="H643" s="10" t="s">
        <v>744</v>
      </c>
      <c r="I643" s="10" t="s">
        <v>188</v>
      </c>
      <c r="J643" s="10">
        <v>1300</v>
      </c>
      <c r="K643" s="259">
        <f t="shared" si="28"/>
        <v>7</v>
      </c>
      <c r="L643" s="110" t="str">
        <f t="shared" si="30"/>
        <v>PGDĐT Cư Jút</v>
      </c>
      <c r="M643" s="3">
        <f>VLOOKUP(IF(I643="",H643,I643),Thongkeduthi!$A$4:$O$43,COUNTA(Thongkeduthi!$A$4:$O$4),FALSE)</f>
        <v>34</v>
      </c>
      <c r="N643" s="47" t="str">
        <f t="shared" si="29"/>
        <v>34.7</v>
      </c>
      <c r="O643" s="47"/>
    </row>
    <row r="644" spans="1:15" ht="16.5" hidden="1" thickBot="1">
      <c r="A644" s="10">
        <f>SUBTOTAL(3,$C$6:C644)</f>
        <v>0</v>
      </c>
      <c r="B644" s="30">
        <v>1222858055</v>
      </c>
      <c r="C644" s="10" t="s">
        <v>746</v>
      </c>
      <c r="D644" s="10">
        <v>19</v>
      </c>
      <c r="E644" s="10">
        <v>2</v>
      </c>
      <c r="F644" s="10">
        <v>2003</v>
      </c>
      <c r="G644" s="10" t="s">
        <v>114</v>
      </c>
      <c r="H644" s="72" t="s">
        <v>705</v>
      </c>
      <c r="I644" s="10" t="s">
        <v>188</v>
      </c>
      <c r="J644" s="10">
        <v>1490</v>
      </c>
      <c r="K644" s="259">
        <f t="shared" si="28"/>
        <v>7</v>
      </c>
      <c r="L644" s="110" t="str">
        <f t="shared" si="30"/>
        <v>PGDĐT Cư Jút</v>
      </c>
      <c r="M644" s="3">
        <f>VLOOKUP(IF(I644="",H644,I644),Thongkeduthi!$A$4:$O$43,COUNTA(Thongkeduthi!$A$4:$O$4),FALSE)</f>
        <v>34</v>
      </c>
      <c r="N644" s="47" t="str">
        <f t="shared" si="29"/>
        <v>34.7</v>
      </c>
      <c r="O644" s="47"/>
    </row>
    <row r="645" spans="1:15" ht="16.5" hidden="1" thickBot="1">
      <c r="A645" s="10">
        <f>SUBTOTAL(3,$C$6:C645)</f>
        <v>0</v>
      </c>
      <c r="B645" s="79">
        <v>1222015298</v>
      </c>
      <c r="C645" s="79" t="s">
        <v>736</v>
      </c>
      <c r="D645" s="79">
        <v>3</v>
      </c>
      <c r="E645" s="27">
        <v>4</v>
      </c>
      <c r="F645" s="10">
        <v>2003</v>
      </c>
      <c r="G645" s="27" t="s">
        <v>114</v>
      </c>
      <c r="H645" s="27" t="s">
        <v>691</v>
      </c>
      <c r="I645" s="10" t="s">
        <v>188</v>
      </c>
      <c r="J645" s="79">
        <v>1530</v>
      </c>
      <c r="K645" s="259">
        <f t="shared" si="28"/>
        <v>7</v>
      </c>
      <c r="L645" s="110" t="str">
        <f t="shared" si="30"/>
        <v>PGDĐT Cư Jút</v>
      </c>
      <c r="M645" s="3">
        <f>VLOOKUP(IF(I645="",H645,I645),Thongkeduthi!$A$4:$O$43,COUNTA(Thongkeduthi!$A$4:$O$4),FALSE)</f>
        <v>34</v>
      </c>
      <c r="N645" s="47" t="str">
        <f t="shared" si="29"/>
        <v>34.7</v>
      </c>
      <c r="O645" s="47"/>
    </row>
    <row r="646" spans="1:15" ht="16.5" hidden="1" thickBot="1">
      <c r="A646" s="10">
        <f>SUBTOTAL(3,$C$6:C646)</f>
        <v>0</v>
      </c>
      <c r="B646" s="30">
        <v>1222940036</v>
      </c>
      <c r="C646" s="10" t="s">
        <v>747</v>
      </c>
      <c r="D646" s="10">
        <v>24</v>
      </c>
      <c r="E646" s="10">
        <v>5</v>
      </c>
      <c r="F646" s="10">
        <v>2003</v>
      </c>
      <c r="G646" s="10" t="s">
        <v>114</v>
      </c>
      <c r="H646" s="72" t="s">
        <v>705</v>
      </c>
      <c r="I646" s="10" t="s">
        <v>188</v>
      </c>
      <c r="J646" s="10">
        <v>1380</v>
      </c>
      <c r="K646" s="259">
        <f t="shared" si="28"/>
        <v>7</v>
      </c>
      <c r="L646" s="110" t="str">
        <f t="shared" si="30"/>
        <v>PGDĐT Cư Jút</v>
      </c>
      <c r="M646" s="3">
        <f>VLOOKUP(IF(I646="",H646,I646),Thongkeduthi!$A$4:$O$43,COUNTA(Thongkeduthi!$A$4:$O$4),FALSE)</f>
        <v>34</v>
      </c>
      <c r="N646" s="47" t="str">
        <f t="shared" si="29"/>
        <v>34.7</v>
      </c>
      <c r="O646" s="47"/>
    </row>
    <row r="647" spans="1:15" ht="16.5" hidden="1" thickBot="1">
      <c r="A647" s="10">
        <f>SUBTOTAL(3,$C$6:C647)</f>
        <v>0</v>
      </c>
      <c r="B647" s="79">
        <v>1222662483</v>
      </c>
      <c r="C647" s="79" t="s">
        <v>748</v>
      </c>
      <c r="D647" s="79">
        <v>7</v>
      </c>
      <c r="E647" s="27">
        <v>12</v>
      </c>
      <c r="F647" s="10">
        <v>2003</v>
      </c>
      <c r="G647" s="27" t="s">
        <v>114</v>
      </c>
      <c r="H647" s="27" t="s">
        <v>691</v>
      </c>
      <c r="I647" s="10" t="s">
        <v>188</v>
      </c>
      <c r="J647" s="79">
        <v>1170</v>
      </c>
      <c r="K647" s="259">
        <f t="shared" ref="K647:K710" si="31">IF(I647="",VALUE(LEFT(G647,2)),VALUE(LEFT(G647,1)))</f>
        <v>7</v>
      </c>
      <c r="L647" s="110" t="str">
        <f t="shared" si="30"/>
        <v>PGDĐT Cư Jút</v>
      </c>
      <c r="M647" s="3">
        <f>VLOOKUP(IF(I647="",H647,I647),Thongkeduthi!$A$4:$O$43,COUNTA(Thongkeduthi!$A$4:$O$4),FALSE)</f>
        <v>34</v>
      </c>
      <c r="N647" s="47" t="str">
        <f t="shared" ref="N647:N710" si="32">M647&amp;"."&amp;K647</f>
        <v>34.7</v>
      </c>
      <c r="O647" s="47"/>
    </row>
    <row r="648" spans="1:15" ht="16.5" hidden="1" thickBot="1">
      <c r="A648" s="10">
        <f>SUBTOTAL(3,$C$6:C648)</f>
        <v>0</v>
      </c>
      <c r="B648" s="79">
        <v>1222972879</v>
      </c>
      <c r="C648" s="79" t="s">
        <v>749</v>
      </c>
      <c r="D648" s="79">
        <v>8</v>
      </c>
      <c r="E648" s="27">
        <v>9</v>
      </c>
      <c r="F648" s="10">
        <v>2003</v>
      </c>
      <c r="G648" s="27" t="s">
        <v>114</v>
      </c>
      <c r="H648" s="27" t="s">
        <v>691</v>
      </c>
      <c r="I648" s="10" t="s">
        <v>188</v>
      </c>
      <c r="J648" s="79">
        <v>1430</v>
      </c>
      <c r="K648" s="259">
        <f t="shared" si="31"/>
        <v>7</v>
      </c>
      <c r="L648" s="110" t="str">
        <f t="shared" si="30"/>
        <v>PGDĐT Cư Jút</v>
      </c>
      <c r="M648" s="3">
        <f>VLOOKUP(IF(I648="",H648,I648),Thongkeduthi!$A$4:$O$43,COUNTA(Thongkeduthi!$A$4:$O$4),FALSE)</f>
        <v>34</v>
      </c>
      <c r="N648" s="47" t="str">
        <f t="shared" si="32"/>
        <v>34.7</v>
      </c>
      <c r="O648" s="47"/>
    </row>
    <row r="649" spans="1:15" ht="16.5" hidden="1" thickBot="1">
      <c r="A649" s="10">
        <f>SUBTOTAL(3,$C$6:C649)</f>
        <v>0</v>
      </c>
      <c r="B649" s="27">
        <v>1227016272</v>
      </c>
      <c r="C649" s="27" t="s">
        <v>750</v>
      </c>
      <c r="D649" s="27">
        <v>9</v>
      </c>
      <c r="E649" s="27">
        <v>2</v>
      </c>
      <c r="F649" s="10">
        <v>2003</v>
      </c>
      <c r="G649" s="27" t="s">
        <v>114</v>
      </c>
      <c r="H649" s="46" t="s">
        <v>751</v>
      </c>
      <c r="I649" s="10" t="s">
        <v>188</v>
      </c>
      <c r="J649" s="27">
        <v>1380</v>
      </c>
      <c r="K649" s="259">
        <f t="shared" si="31"/>
        <v>7</v>
      </c>
      <c r="L649" s="110" t="str">
        <f t="shared" si="30"/>
        <v>PGDĐT Cư Jút</v>
      </c>
      <c r="M649" s="3">
        <f>VLOOKUP(IF(I649="",H649,I649),Thongkeduthi!$A$4:$O$43,COUNTA(Thongkeduthi!$A$4:$O$4),FALSE)</f>
        <v>34</v>
      </c>
      <c r="N649" s="47" t="str">
        <f t="shared" si="32"/>
        <v>34.7</v>
      </c>
      <c r="O649" s="47"/>
    </row>
    <row r="650" spans="1:15" ht="16.5" hidden="1" thickBot="1">
      <c r="A650" s="10">
        <f>SUBTOTAL(3,$C$6:C650)</f>
        <v>0</v>
      </c>
      <c r="B650" s="30">
        <v>1223321719</v>
      </c>
      <c r="C650" s="10" t="s">
        <v>752</v>
      </c>
      <c r="D650" s="10">
        <v>5</v>
      </c>
      <c r="E650" s="10">
        <v>1</v>
      </c>
      <c r="F650" s="10">
        <v>2003</v>
      </c>
      <c r="G650" s="10" t="s">
        <v>114</v>
      </c>
      <c r="H650" s="10" t="s">
        <v>744</v>
      </c>
      <c r="I650" s="10" t="s">
        <v>188</v>
      </c>
      <c r="J650" s="10">
        <v>1170</v>
      </c>
      <c r="K650" s="259">
        <f t="shared" si="31"/>
        <v>7</v>
      </c>
      <c r="L650" s="110" t="str">
        <f t="shared" si="30"/>
        <v>PGDĐT Cư Jút</v>
      </c>
      <c r="M650" s="3">
        <f>VLOOKUP(IF(I650="",H650,I650),Thongkeduthi!$A$4:$O$43,COUNTA(Thongkeduthi!$A$4:$O$4),FALSE)</f>
        <v>34</v>
      </c>
      <c r="N650" s="47" t="str">
        <f t="shared" si="32"/>
        <v>34.7</v>
      </c>
      <c r="O650" s="47"/>
    </row>
    <row r="651" spans="1:15" ht="16.5" hidden="1" thickBot="1">
      <c r="A651" s="10">
        <f>SUBTOTAL(3,$C$6:C651)</f>
        <v>0</v>
      </c>
      <c r="B651" s="30">
        <v>1210522350</v>
      </c>
      <c r="C651" s="10" t="s">
        <v>753</v>
      </c>
      <c r="D651" s="10">
        <v>12</v>
      </c>
      <c r="E651" s="10">
        <v>12</v>
      </c>
      <c r="F651" s="10">
        <v>2003</v>
      </c>
      <c r="G651" s="10" t="s">
        <v>114</v>
      </c>
      <c r="H651" s="10" t="s">
        <v>742</v>
      </c>
      <c r="I651" s="10" t="s">
        <v>188</v>
      </c>
      <c r="J651" s="10">
        <v>1290</v>
      </c>
      <c r="K651" s="259">
        <f t="shared" si="31"/>
        <v>7</v>
      </c>
      <c r="L651" s="110" t="str">
        <f t="shared" si="30"/>
        <v>PGDĐT Cư Jút</v>
      </c>
      <c r="M651" s="3">
        <f>VLOOKUP(IF(I651="",H651,I651),Thongkeduthi!$A$4:$O$43,COUNTA(Thongkeduthi!$A$4:$O$4),FALSE)</f>
        <v>34</v>
      </c>
      <c r="N651" s="47" t="str">
        <f t="shared" si="32"/>
        <v>34.7</v>
      </c>
      <c r="O651" s="47"/>
    </row>
    <row r="652" spans="1:15" ht="16.5" hidden="1" thickBot="1">
      <c r="A652" s="10">
        <f>SUBTOTAL(3,$C$6:C652)</f>
        <v>0</v>
      </c>
      <c r="B652" s="79">
        <v>1222323862</v>
      </c>
      <c r="C652" s="79" t="s">
        <v>754</v>
      </c>
      <c r="D652" s="79">
        <v>25</v>
      </c>
      <c r="E652" s="27">
        <v>5</v>
      </c>
      <c r="F652" s="10">
        <v>2003</v>
      </c>
      <c r="G652" s="27" t="s">
        <v>114</v>
      </c>
      <c r="H652" s="27" t="s">
        <v>691</v>
      </c>
      <c r="I652" s="10" t="s">
        <v>188</v>
      </c>
      <c r="J652" s="79">
        <v>1220</v>
      </c>
      <c r="K652" s="259">
        <f t="shared" si="31"/>
        <v>7</v>
      </c>
      <c r="L652" s="110" t="str">
        <f t="shared" si="30"/>
        <v>PGDĐT Cư Jút</v>
      </c>
      <c r="M652" s="3">
        <f>VLOOKUP(IF(I652="",H652,I652),Thongkeduthi!$A$4:$O$43,COUNTA(Thongkeduthi!$A$4:$O$4),FALSE)</f>
        <v>34</v>
      </c>
      <c r="N652" s="47" t="str">
        <f t="shared" si="32"/>
        <v>34.7</v>
      </c>
      <c r="O652" s="47"/>
    </row>
    <row r="653" spans="1:15" ht="16.5" hidden="1" thickBot="1">
      <c r="A653" s="10">
        <f>SUBTOTAL(3,$C$6:C653)</f>
        <v>0</v>
      </c>
      <c r="B653" s="79">
        <v>1222549757</v>
      </c>
      <c r="C653" s="79" t="s">
        <v>755</v>
      </c>
      <c r="D653" s="79">
        <v>6</v>
      </c>
      <c r="E653" s="27">
        <v>4</v>
      </c>
      <c r="F653" s="10">
        <v>2003</v>
      </c>
      <c r="G653" s="27" t="s">
        <v>114</v>
      </c>
      <c r="H653" s="27" t="s">
        <v>691</v>
      </c>
      <c r="I653" s="10" t="s">
        <v>188</v>
      </c>
      <c r="J653" s="79">
        <v>1300</v>
      </c>
      <c r="K653" s="259">
        <f t="shared" si="31"/>
        <v>7</v>
      </c>
      <c r="L653" s="110" t="str">
        <f t="shared" si="30"/>
        <v>PGDĐT Cư Jút</v>
      </c>
      <c r="M653" s="3">
        <f>VLOOKUP(IF(I653="",H653,I653),Thongkeduthi!$A$4:$O$43,COUNTA(Thongkeduthi!$A$4:$O$4),FALSE)</f>
        <v>34</v>
      </c>
      <c r="N653" s="47" t="str">
        <f t="shared" si="32"/>
        <v>34.7</v>
      </c>
      <c r="O653" s="47"/>
    </row>
    <row r="654" spans="1:15" ht="16.5" hidden="1" thickBot="1">
      <c r="A654" s="10">
        <f>SUBTOTAL(3,$C$6:C654)</f>
        <v>0</v>
      </c>
      <c r="B654" s="79">
        <v>1223590438</v>
      </c>
      <c r="C654" s="79" t="s">
        <v>756</v>
      </c>
      <c r="D654" s="79">
        <v>3</v>
      </c>
      <c r="E654" s="27">
        <v>9</v>
      </c>
      <c r="F654" s="10">
        <v>2003</v>
      </c>
      <c r="G654" s="27" t="s">
        <v>114</v>
      </c>
      <c r="H654" s="27" t="s">
        <v>691</v>
      </c>
      <c r="I654" s="10" t="s">
        <v>188</v>
      </c>
      <c r="J654" s="79">
        <v>1580</v>
      </c>
      <c r="K654" s="259">
        <f t="shared" si="31"/>
        <v>7</v>
      </c>
      <c r="L654" s="110" t="str">
        <f t="shared" si="30"/>
        <v>PGDĐT Cư Jút</v>
      </c>
      <c r="M654" s="3">
        <f>VLOOKUP(IF(I654="",H654,I654),Thongkeduthi!$A$4:$O$43,COUNTA(Thongkeduthi!$A$4:$O$4),FALSE)</f>
        <v>34</v>
      </c>
      <c r="N654" s="47" t="str">
        <f t="shared" si="32"/>
        <v>34.7</v>
      </c>
      <c r="O654" s="47"/>
    </row>
    <row r="655" spans="1:15" ht="16.5" hidden="1" thickBot="1">
      <c r="A655" s="10">
        <f>SUBTOTAL(3,$C$6:C655)</f>
        <v>0</v>
      </c>
      <c r="B655" s="79">
        <v>1224889620</v>
      </c>
      <c r="C655" s="79" t="s">
        <v>757</v>
      </c>
      <c r="D655" s="79">
        <v>16</v>
      </c>
      <c r="E655" s="27">
        <v>2</v>
      </c>
      <c r="F655" s="10">
        <v>2003</v>
      </c>
      <c r="G655" s="27" t="s">
        <v>114</v>
      </c>
      <c r="H655" s="27" t="s">
        <v>691</v>
      </c>
      <c r="I655" s="10" t="s">
        <v>188</v>
      </c>
      <c r="J655" s="79">
        <v>1310</v>
      </c>
      <c r="K655" s="259">
        <f t="shared" si="31"/>
        <v>7</v>
      </c>
      <c r="L655" s="110" t="str">
        <f t="shared" si="30"/>
        <v>PGDĐT Cư Jút</v>
      </c>
      <c r="M655" s="3">
        <f>VLOOKUP(IF(I655="",H655,I655),Thongkeduthi!$A$4:$O$43,COUNTA(Thongkeduthi!$A$4:$O$4),FALSE)</f>
        <v>34</v>
      </c>
      <c r="N655" s="47" t="str">
        <f t="shared" si="32"/>
        <v>34.7</v>
      </c>
      <c r="O655" s="47"/>
    </row>
    <row r="656" spans="1:15" ht="16.5" hidden="1" thickBot="1">
      <c r="A656" s="10">
        <f>SUBTOTAL(3,$C$6:C656)</f>
        <v>0</v>
      </c>
      <c r="B656" s="79">
        <v>90774684</v>
      </c>
      <c r="C656" s="79" t="s">
        <v>758</v>
      </c>
      <c r="D656" s="79">
        <v>9</v>
      </c>
      <c r="E656" s="27">
        <v>11</v>
      </c>
      <c r="F656" s="10">
        <v>2003</v>
      </c>
      <c r="G656" s="27" t="s">
        <v>114</v>
      </c>
      <c r="H656" s="27" t="s">
        <v>691</v>
      </c>
      <c r="I656" s="10" t="s">
        <v>188</v>
      </c>
      <c r="J656" s="79">
        <v>1200</v>
      </c>
      <c r="K656" s="259">
        <f t="shared" si="31"/>
        <v>7</v>
      </c>
      <c r="L656" s="110" t="str">
        <f t="shared" si="30"/>
        <v>PGDĐT Cư Jút</v>
      </c>
      <c r="M656" s="3">
        <f>VLOOKUP(IF(I656="",H656,I656),Thongkeduthi!$A$4:$O$43,COUNTA(Thongkeduthi!$A$4:$O$4),FALSE)</f>
        <v>34</v>
      </c>
      <c r="N656" s="47" t="str">
        <f t="shared" si="32"/>
        <v>34.7</v>
      </c>
      <c r="O656" s="47"/>
    </row>
    <row r="657" spans="1:15" ht="16.5" hidden="1" thickBot="1">
      <c r="A657" s="10">
        <f>SUBTOTAL(3,$C$6:C657)</f>
        <v>0</v>
      </c>
      <c r="B657" s="85">
        <v>1222444788</v>
      </c>
      <c r="C657" s="46" t="s">
        <v>759</v>
      </c>
      <c r="D657" s="46">
        <v>5</v>
      </c>
      <c r="E657" s="46">
        <v>5</v>
      </c>
      <c r="F657" s="10">
        <v>2003</v>
      </c>
      <c r="G657" s="46" t="s">
        <v>114</v>
      </c>
      <c r="H657" s="46" t="s">
        <v>724</v>
      </c>
      <c r="I657" s="10" t="s">
        <v>188</v>
      </c>
      <c r="J657" s="46">
        <v>1110</v>
      </c>
      <c r="K657" s="259">
        <f t="shared" si="31"/>
        <v>7</v>
      </c>
      <c r="L657" s="110" t="str">
        <f t="shared" si="30"/>
        <v>PGDĐT Cư Jút</v>
      </c>
      <c r="M657" s="3">
        <f>VLOOKUP(IF(I657="",H657,I657),Thongkeduthi!$A$4:$O$43,COUNTA(Thongkeduthi!$A$4:$O$4),FALSE)</f>
        <v>34</v>
      </c>
      <c r="N657" s="47" t="str">
        <f t="shared" si="32"/>
        <v>34.7</v>
      </c>
      <c r="O657" s="47"/>
    </row>
    <row r="658" spans="1:15" ht="16.5" hidden="1" thickBot="1">
      <c r="A658" s="10">
        <f>SUBTOTAL(3,$C$6:C658)</f>
        <v>0</v>
      </c>
      <c r="B658" s="79">
        <v>1222663499</v>
      </c>
      <c r="C658" s="79" t="s">
        <v>760</v>
      </c>
      <c r="D658" s="79">
        <v>27</v>
      </c>
      <c r="E658" s="27">
        <v>5</v>
      </c>
      <c r="F658" s="10">
        <v>2003</v>
      </c>
      <c r="G658" s="27" t="s">
        <v>114</v>
      </c>
      <c r="H658" s="27" t="s">
        <v>691</v>
      </c>
      <c r="I658" s="10" t="s">
        <v>188</v>
      </c>
      <c r="J658" s="79">
        <v>1310</v>
      </c>
      <c r="K658" s="259">
        <f t="shared" si="31"/>
        <v>7</v>
      </c>
      <c r="L658" s="110" t="str">
        <f t="shared" si="30"/>
        <v>PGDĐT Cư Jút</v>
      </c>
      <c r="M658" s="3">
        <f>VLOOKUP(IF(I658="",H658,I658),Thongkeduthi!$A$4:$O$43,COUNTA(Thongkeduthi!$A$4:$O$4),FALSE)</f>
        <v>34</v>
      </c>
      <c r="N658" s="47" t="str">
        <f t="shared" si="32"/>
        <v>34.7</v>
      </c>
      <c r="O658" s="47"/>
    </row>
    <row r="659" spans="1:15" ht="16.5" hidden="1" thickBot="1">
      <c r="A659" s="10">
        <f>SUBTOTAL(3,$C$6:C659)</f>
        <v>0</v>
      </c>
      <c r="B659" s="79">
        <v>1230476914</v>
      </c>
      <c r="C659" s="79" t="s">
        <v>761</v>
      </c>
      <c r="D659" s="79">
        <v>6</v>
      </c>
      <c r="E659" s="27">
        <v>7</v>
      </c>
      <c r="F659" s="10">
        <v>2003</v>
      </c>
      <c r="G659" s="27" t="s">
        <v>114</v>
      </c>
      <c r="H659" s="27" t="s">
        <v>691</v>
      </c>
      <c r="I659" s="10" t="s">
        <v>188</v>
      </c>
      <c r="J659" s="79">
        <v>1610</v>
      </c>
      <c r="K659" s="259">
        <f t="shared" si="31"/>
        <v>7</v>
      </c>
      <c r="L659" s="110" t="str">
        <f t="shared" si="30"/>
        <v>PGDĐT Cư Jút</v>
      </c>
      <c r="M659" s="3">
        <f>VLOOKUP(IF(I659="",H659,I659),Thongkeduthi!$A$4:$O$43,COUNTA(Thongkeduthi!$A$4:$O$4),FALSE)</f>
        <v>34</v>
      </c>
      <c r="N659" s="47" t="str">
        <f t="shared" si="32"/>
        <v>34.7</v>
      </c>
      <c r="O659" s="47"/>
    </row>
    <row r="660" spans="1:15" ht="16.5" hidden="1" thickBot="1">
      <c r="A660" s="10">
        <f>SUBTOTAL(3,$C$6:C660)</f>
        <v>0</v>
      </c>
      <c r="B660" s="30">
        <v>1224601227</v>
      </c>
      <c r="C660" s="10" t="s">
        <v>762</v>
      </c>
      <c r="D660" s="10">
        <v>21</v>
      </c>
      <c r="E660" s="10">
        <v>10</v>
      </c>
      <c r="F660" s="10">
        <v>2003</v>
      </c>
      <c r="G660" s="10" t="s">
        <v>114</v>
      </c>
      <c r="H660" s="10" t="s">
        <v>763</v>
      </c>
      <c r="I660" s="10" t="s">
        <v>188</v>
      </c>
      <c r="J660" s="10">
        <v>1200</v>
      </c>
      <c r="K660" s="259">
        <f t="shared" si="31"/>
        <v>7</v>
      </c>
      <c r="L660" s="110" t="str">
        <f t="shared" si="30"/>
        <v>PGDĐT Cư Jút</v>
      </c>
      <c r="M660" s="3">
        <f>VLOOKUP(IF(I660="",H660,I660),Thongkeduthi!$A$4:$O$43,COUNTA(Thongkeduthi!$A$4:$O$4),FALSE)</f>
        <v>34</v>
      </c>
      <c r="N660" s="47" t="str">
        <f t="shared" si="32"/>
        <v>34.7</v>
      </c>
      <c r="O660" s="47"/>
    </row>
    <row r="661" spans="1:15" ht="16.5" hidden="1" thickBot="1">
      <c r="A661" s="10">
        <f>SUBTOTAL(3,$C$6:C661)</f>
        <v>0</v>
      </c>
      <c r="B661" s="31">
        <v>1211309276</v>
      </c>
      <c r="C661" s="27" t="s">
        <v>764</v>
      </c>
      <c r="D661" s="27">
        <v>27</v>
      </c>
      <c r="E661" s="27">
        <v>6</v>
      </c>
      <c r="F661" s="10">
        <v>2003</v>
      </c>
      <c r="G661" s="10" t="s">
        <v>114</v>
      </c>
      <c r="H661" s="72" t="s">
        <v>705</v>
      </c>
      <c r="I661" s="10" t="s">
        <v>188</v>
      </c>
      <c r="J661" s="10">
        <v>1270</v>
      </c>
      <c r="K661" s="259">
        <f t="shared" si="31"/>
        <v>7</v>
      </c>
      <c r="L661" s="110" t="str">
        <f t="shared" si="30"/>
        <v>PGDĐT Cư Jút</v>
      </c>
      <c r="M661" s="3">
        <f>VLOOKUP(IF(I661="",H661,I661),Thongkeduthi!$A$4:$O$43,COUNTA(Thongkeduthi!$A$4:$O$4),FALSE)</f>
        <v>34</v>
      </c>
      <c r="N661" s="47" t="str">
        <f t="shared" si="32"/>
        <v>34.7</v>
      </c>
      <c r="O661" s="47"/>
    </row>
    <row r="662" spans="1:15" ht="16.5" hidden="1" thickBot="1">
      <c r="A662" s="10">
        <f>SUBTOTAL(3,$C$6:C662)</f>
        <v>0</v>
      </c>
      <c r="B662" s="121">
        <v>1227159025</v>
      </c>
      <c r="C662" s="121" t="s">
        <v>765</v>
      </c>
      <c r="D662" s="121">
        <v>24</v>
      </c>
      <c r="E662" s="73">
        <v>4</v>
      </c>
      <c r="F662" s="10">
        <v>2003</v>
      </c>
      <c r="G662" s="73" t="s">
        <v>114</v>
      </c>
      <c r="H662" s="27" t="s">
        <v>691</v>
      </c>
      <c r="I662" s="10" t="s">
        <v>188</v>
      </c>
      <c r="J662" s="121">
        <v>1460</v>
      </c>
      <c r="K662" s="259">
        <f t="shared" si="31"/>
        <v>7</v>
      </c>
      <c r="L662" s="110" t="str">
        <f t="shared" si="30"/>
        <v>PGDĐT Cư Jút</v>
      </c>
      <c r="M662" s="3">
        <f>VLOOKUP(IF(I662="",H662,I662),Thongkeduthi!$A$4:$O$43,COUNTA(Thongkeduthi!$A$4:$O$4),FALSE)</f>
        <v>34</v>
      </c>
      <c r="N662" s="47" t="str">
        <f t="shared" si="32"/>
        <v>34.7</v>
      </c>
      <c r="O662" s="47"/>
    </row>
    <row r="663" spans="1:15" ht="16.5" hidden="1" thickBot="1">
      <c r="A663" s="10">
        <f>SUBTOTAL(3,$C$6:C663)</f>
        <v>0</v>
      </c>
      <c r="B663" s="79">
        <v>1229591926</v>
      </c>
      <c r="C663" s="79" t="s">
        <v>766</v>
      </c>
      <c r="D663" s="79">
        <v>25</v>
      </c>
      <c r="E663" s="27">
        <v>6</v>
      </c>
      <c r="F663" s="10">
        <v>2003</v>
      </c>
      <c r="G663" s="27" t="s">
        <v>114</v>
      </c>
      <c r="H663" s="27" t="s">
        <v>691</v>
      </c>
      <c r="I663" s="10" t="s">
        <v>188</v>
      </c>
      <c r="J663" s="79">
        <v>1320</v>
      </c>
      <c r="K663" s="259">
        <f t="shared" si="31"/>
        <v>7</v>
      </c>
      <c r="L663" s="110" t="str">
        <f t="shared" si="30"/>
        <v>PGDĐT Cư Jút</v>
      </c>
      <c r="M663" s="3">
        <f>VLOOKUP(IF(I663="",H663,I663),Thongkeduthi!$A$4:$O$43,COUNTA(Thongkeduthi!$A$4:$O$4),FALSE)</f>
        <v>34</v>
      </c>
      <c r="N663" s="47" t="str">
        <f t="shared" si="32"/>
        <v>34.7</v>
      </c>
      <c r="O663" s="47"/>
    </row>
    <row r="664" spans="1:15" ht="16.5" hidden="1" thickBot="1">
      <c r="A664" s="10">
        <f>SUBTOTAL(3,$C$6:C664)</f>
        <v>0</v>
      </c>
      <c r="B664" s="326">
        <v>1230793420</v>
      </c>
      <c r="C664" s="10" t="s">
        <v>767</v>
      </c>
      <c r="D664" s="10">
        <v>4</v>
      </c>
      <c r="E664" s="10">
        <v>1</v>
      </c>
      <c r="F664" s="10">
        <v>2003</v>
      </c>
      <c r="G664" s="10" t="s">
        <v>114</v>
      </c>
      <c r="H664" s="72" t="s">
        <v>705</v>
      </c>
      <c r="I664" s="10" t="s">
        <v>188</v>
      </c>
      <c r="J664" s="10">
        <v>1280</v>
      </c>
      <c r="K664" s="259">
        <f t="shared" si="31"/>
        <v>7</v>
      </c>
      <c r="L664" s="110" t="str">
        <f t="shared" si="30"/>
        <v>PGDĐT Cư Jút</v>
      </c>
      <c r="M664" s="3">
        <f>VLOOKUP(IF(I664="",H664,I664),Thongkeduthi!$A$4:$O$43,COUNTA(Thongkeduthi!$A$4:$O$4),FALSE)</f>
        <v>34</v>
      </c>
      <c r="N664" s="47" t="str">
        <f t="shared" si="32"/>
        <v>34.7</v>
      </c>
      <c r="O664" s="47"/>
    </row>
    <row r="665" spans="1:15" ht="16.5" hidden="1" thickBot="1">
      <c r="A665" s="10">
        <f>SUBTOTAL(3,$C$6:C665)</f>
        <v>0</v>
      </c>
      <c r="B665" s="79">
        <v>1223197602</v>
      </c>
      <c r="C665" s="79" t="s">
        <v>768</v>
      </c>
      <c r="D665" s="79">
        <v>8</v>
      </c>
      <c r="E665" s="27">
        <v>8</v>
      </c>
      <c r="F665" s="10">
        <v>2003</v>
      </c>
      <c r="G665" s="27" t="s">
        <v>114</v>
      </c>
      <c r="H665" s="27" t="s">
        <v>691</v>
      </c>
      <c r="I665" s="10" t="s">
        <v>188</v>
      </c>
      <c r="J665" s="79">
        <v>1130</v>
      </c>
      <c r="K665" s="259">
        <f t="shared" si="31"/>
        <v>7</v>
      </c>
      <c r="L665" s="110" t="str">
        <f t="shared" si="30"/>
        <v>PGDĐT Cư Jút</v>
      </c>
      <c r="M665" s="3">
        <f>VLOOKUP(IF(I665="",H665,I665),Thongkeduthi!$A$4:$O$43,COUNTA(Thongkeduthi!$A$4:$O$4),FALSE)</f>
        <v>34</v>
      </c>
      <c r="N665" s="47" t="str">
        <f t="shared" si="32"/>
        <v>34.7</v>
      </c>
      <c r="O665" s="47"/>
    </row>
    <row r="666" spans="1:15" ht="16.5" hidden="1" thickBot="1">
      <c r="A666" s="10">
        <f>SUBTOTAL(3,$C$6:C666)</f>
        <v>0</v>
      </c>
      <c r="B666" s="79">
        <v>1228762832</v>
      </c>
      <c r="C666" s="79" t="s">
        <v>769</v>
      </c>
      <c r="D666" s="79">
        <v>7</v>
      </c>
      <c r="E666" s="27">
        <v>3</v>
      </c>
      <c r="F666" s="10">
        <v>2003</v>
      </c>
      <c r="G666" s="27" t="s">
        <v>114</v>
      </c>
      <c r="H666" s="27" t="s">
        <v>691</v>
      </c>
      <c r="I666" s="10" t="s">
        <v>188</v>
      </c>
      <c r="J666" s="79">
        <v>1150</v>
      </c>
      <c r="K666" s="259">
        <f t="shared" si="31"/>
        <v>7</v>
      </c>
      <c r="L666" s="110" t="str">
        <f t="shared" si="30"/>
        <v>PGDĐT Cư Jút</v>
      </c>
      <c r="M666" s="3">
        <f>VLOOKUP(IF(I666="",H666,I666),Thongkeduthi!$A$4:$O$43,COUNTA(Thongkeduthi!$A$4:$O$4),FALSE)</f>
        <v>34</v>
      </c>
      <c r="N666" s="47" t="str">
        <f t="shared" si="32"/>
        <v>34.7</v>
      </c>
      <c r="O666" s="47"/>
    </row>
    <row r="667" spans="1:15" ht="16.5" hidden="1" thickBot="1">
      <c r="A667" s="10">
        <f>SUBTOTAL(3,$C$6:C667)</f>
        <v>0</v>
      </c>
      <c r="B667" s="79">
        <v>1220219674</v>
      </c>
      <c r="C667" s="79" t="s">
        <v>770</v>
      </c>
      <c r="D667" s="79">
        <v>12</v>
      </c>
      <c r="E667" s="27">
        <v>6</v>
      </c>
      <c r="F667" s="10">
        <v>2003</v>
      </c>
      <c r="G667" s="27" t="s">
        <v>114</v>
      </c>
      <c r="H667" s="27" t="s">
        <v>691</v>
      </c>
      <c r="I667" s="10" t="s">
        <v>188</v>
      </c>
      <c r="J667" s="79">
        <v>1210</v>
      </c>
      <c r="K667" s="259">
        <f t="shared" si="31"/>
        <v>7</v>
      </c>
      <c r="L667" s="110" t="str">
        <f t="shared" si="30"/>
        <v>PGDĐT Cư Jút</v>
      </c>
      <c r="M667" s="3">
        <f>VLOOKUP(IF(I667="",H667,I667),Thongkeduthi!$A$4:$O$43,COUNTA(Thongkeduthi!$A$4:$O$4),FALSE)</f>
        <v>34</v>
      </c>
      <c r="N667" s="47" t="str">
        <f t="shared" si="32"/>
        <v>34.7</v>
      </c>
      <c r="O667" s="47"/>
    </row>
    <row r="668" spans="1:15" ht="16.5" hidden="1" thickBot="1">
      <c r="A668" s="10">
        <f>SUBTOTAL(3,$C$6:C668)</f>
        <v>0</v>
      </c>
      <c r="B668" s="27">
        <v>1222245748</v>
      </c>
      <c r="C668" s="27" t="s">
        <v>771</v>
      </c>
      <c r="D668" s="10">
        <v>20</v>
      </c>
      <c r="E668" s="10">
        <v>8</v>
      </c>
      <c r="F668" s="10">
        <v>2003</v>
      </c>
      <c r="G668" s="10" t="s">
        <v>114</v>
      </c>
      <c r="H668" s="10" t="s">
        <v>697</v>
      </c>
      <c r="I668" s="10" t="s">
        <v>188</v>
      </c>
      <c r="J668" s="27">
        <v>1170</v>
      </c>
      <c r="K668" s="259">
        <f t="shared" si="31"/>
        <v>7</v>
      </c>
      <c r="L668" s="110" t="str">
        <f t="shared" si="30"/>
        <v>PGDĐT Cư Jút</v>
      </c>
      <c r="M668" s="3">
        <f>VLOOKUP(IF(I668="",H668,I668),Thongkeduthi!$A$4:$O$43,COUNTA(Thongkeduthi!$A$4:$O$4),FALSE)</f>
        <v>34</v>
      </c>
      <c r="N668" s="47" t="str">
        <f t="shared" si="32"/>
        <v>34.7</v>
      </c>
      <c r="O668" s="47"/>
    </row>
    <row r="669" spans="1:15" ht="16.5" hidden="1" thickBot="1">
      <c r="A669" s="10">
        <f>SUBTOTAL(3,$C$6:C669)</f>
        <v>0</v>
      </c>
      <c r="B669" s="79">
        <v>1222345424</v>
      </c>
      <c r="C669" s="79" t="s">
        <v>772</v>
      </c>
      <c r="D669" s="79">
        <v>21</v>
      </c>
      <c r="E669" s="27">
        <v>2</v>
      </c>
      <c r="F669" s="10">
        <v>2003</v>
      </c>
      <c r="G669" s="27" t="s">
        <v>114</v>
      </c>
      <c r="H669" s="27" t="s">
        <v>691</v>
      </c>
      <c r="I669" s="10" t="s">
        <v>188</v>
      </c>
      <c r="J669" s="79">
        <v>1330</v>
      </c>
      <c r="K669" s="259">
        <f t="shared" si="31"/>
        <v>7</v>
      </c>
      <c r="L669" s="110" t="str">
        <f t="shared" si="30"/>
        <v>PGDĐT Cư Jút</v>
      </c>
      <c r="M669" s="3">
        <f>VLOOKUP(IF(I669="",H669,I669),Thongkeduthi!$A$4:$O$43,COUNTA(Thongkeduthi!$A$4:$O$4),FALSE)</f>
        <v>34</v>
      </c>
      <c r="N669" s="47" t="str">
        <f t="shared" si="32"/>
        <v>34.7</v>
      </c>
      <c r="O669" s="47"/>
    </row>
    <row r="670" spans="1:15" ht="16.5" hidden="1" thickBot="1">
      <c r="A670" s="10">
        <f>SUBTOTAL(3,$C$6:C670)</f>
        <v>0</v>
      </c>
      <c r="B670" s="121">
        <v>1228199472</v>
      </c>
      <c r="C670" s="121" t="s">
        <v>773</v>
      </c>
      <c r="D670" s="121">
        <v>22</v>
      </c>
      <c r="E670" s="73">
        <v>6</v>
      </c>
      <c r="F670" s="73">
        <v>2003</v>
      </c>
      <c r="G670" s="73" t="s">
        <v>114</v>
      </c>
      <c r="H670" s="73" t="s">
        <v>691</v>
      </c>
      <c r="I670" s="10" t="s">
        <v>188</v>
      </c>
      <c r="J670" s="121">
        <v>1140</v>
      </c>
      <c r="K670" s="259">
        <f t="shared" si="31"/>
        <v>7</v>
      </c>
      <c r="L670" s="110" t="str">
        <f t="shared" si="30"/>
        <v>PGDĐT Cư Jút</v>
      </c>
      <c r="M670" s="3">
        <f>VLOOKUP(IF(I670="",H670,I670),Thongkeduthi!$A$4:$O$43,COUNTA(Thongkeduthi!$A$4:$O$4),FALSE)</f>
        <v>34</v>
      </c>
      <c r="N670" s="47" t="str">
        <f t="shared" si="32"/>
        <v>34.7</v>
      </c>
      <c r="O670" s="47"/>
    </row>
    <row r="671" spans="1:15" ht="16.5" hidden="1" thickBot="1">
      <c r="A671" s="10">
        <f>SUBTOTAL(3,$C$6:C671)</f>
        <v>0</v>
      </c>
      <c r="B671" s="81">
        <v>1223476877</v>
      </c>
      <c r="C671" s="81" t="s">
        <v>774</v>
      </c>
      <c r="D671" s="81">
        <v>12</v>
      </c>
      <c r="E671" s="27">
        <v>3</v>
      </c>
      <c r="F671" s="27">
        <v>2002</v>
      </c>
      <c r="G671" s="27" t="s">
        <v>122</v>
      </c>
      <c r="H671" s="27" t="s">
        <v>691</v>
      </c>
      <c r="I671" s="10" t="s">
        <v>188</v>
      </c>
      <c r="J671" s="81">
        <v>1080</v>
      </c>
      <c r="K671" s="259">
        <f t="shared" si="31"/>
        <v>8</v>
      </c>
      <c r="L671" s="110" t="str">
        <f t="shared" si="30"/>
        <v>PGDĐT Cư Jút</v>
      </c>
      <c r="M671" s="3">
        <f>VLOOKUP(IF(I671="",H671,I671),Thongkeduthi!$A$4:$O$43,COUNTA(Thongkeduthi!$A$4:$O$4),FALSE)</f>
        <v>34</v>
      </c>
      <c r="N671" s="47" t="str">
        <f t="shared" si="32"/>
        <v>34.8</v>
      </c>
      <c r="O671" s="47"/>
    </row>
    <row r="672" spans="1:15" ht="16.5" hidden="1" thickBot="1">
      <c r="A672" s="10">
        <f>SUBTOTAL(3,$C$6:C672)</f>
        <v>0</v>
      </c>
      <c r="B672" s="122">
        <v>1225456414</v>
      </c>
      <c r="C672" s="72" t="s">
        <v>775</v>
      </c>
      <c r="D672" s="72">
        <v>28</v>
      </c>
      <c r="E672" s="72">
        <v>12</v>
      </c>
      <c r="F672" s="72">
        <v>2001</v>
      </c>
      <c r="G672" s="72" t="s">
        <v>122</v>
      </c>
      <c r="H672" s="72" t="s">
        <v>705</v>
      </c>
      <c r="I672" s="10" t="s">
        <v>188</v>
      </c>
      <c r="J672" s="10">
        <v>1440</v>
      </c>
      <c r="K672" s="259">
        <f t="shared" si="31"/>
        <v>8</v>
      </c>
      <c r="L672" s="110" t="str">
        <f t="shared" si="30"/>
        <v>PGDĐT Cư Jút</v>
      </c>
      <c r="M672" s="3">
        <f>VLOOKUP(IF(I672="",H672,I672),Thongkeduthi!$A$4:$O$43,COUNTA(Thongkeduthi!$A$4:$O$4),FALSE)</f>
        <v>34</v>
      </c>
      <c r="N672" s="47" t="str">
        <f t="shared" si="32"/>
        <v>34.8</v>
      </c>
      <c r="O672" s="47"/>
    </row>
    <row r="673" spans="1:15" ht="16.5" hidden="1" thickBot="1">
      <c r="A673" s="10">
        <f>SUBTOTAL(3,$C$6:C673)</f>
        <v>0</v>
      </c>
      <c r="B673" s="27">
        <v>1226219633</v>
      </c>
      <c r="C673" s="27" t="s">
        <v>776</v>
      </c>
      <c r="D673" s="10">
        <v>1</v>
      </c>
      <c r="E673" s="10">
        <v>4</v>
      </c>
      <c r="F673" s="10">
        <v>2002</v>
      </c>
      <c r="G673" s="10" t="s">
        <v>122</v>
      </c>
      <c r="H673" s="10" t="s">
        <v>697</v>
      </c>
      <c r="I673" s="10" t="s">
        <v>188</v>
      </c>
      <c r="J673" s="27">
        <v>1310</v>
      </c>
      <c r="K673" s="259">
        <f t="shared" si="31"/>
        <v>8</v>
      </c>
      <c r="L673" s="110" t="str">
        <f t="shared" si="30"/>
        <v>PGDĐT Cư Jút</v>
      </c>
      <c r="M673" s="3">
        <f>VLOOKUP(IF(I673="",H673,I673),Thongkeduthi!$A$4:$O$43,COUNTA(Thongkeduthi!$A$4:$O$4),FALSE)</f>
        <v>34</v>
      </c>
      <c r="N673" s="47" t="str">
        <f t="shared" si="32"/>
        <v>34.8</v>
      </c>
      <c r="O673" s="47"/>
    </row>
    <row r="674" spans="1:15" ht="16.5" hidden="1" thickBot="1">
      <c r="A674" s="10">
        <f>SUBTOTAL(3,$C$6:C674)</f>
        <v>0</v>
      </c>
      <c r="B674" s="81">
        <v>1223078727</v>
      </c>
      <c r="C674" s="81" t="s">
        <v>777</v>
      </c>
      <c r="D674" s="81">
        <v>3</v>
      </c>
      <c r="E674" s="27">
        <v>4</v>
      </c>
      <c r="F674" s="10">
        <v>2002</v>
      </c>
      <c r="G674" s="27" t="s">
        <v>122</v>
      </c>
      <c r="H674" s="27" t="s">
        <v>691</v>
      </c>
      <c r="I674" s="10" t="s">
        <v>188</v>
      </c>
      <c r="J674" s="81">
        <v>1480</v>
      </c>
      <c r="K674" s="259">
        <f t="shared" si="31"/>
        <v>8</v>
      </c>
      <c r="L674" s="110" t="str">
        <f t="shared" si="30"/>
        <v>PGDĐT Cư Jút</v>
      </c>
      <c r="M674" s="3">
        <f>VLOOKUP(IF(I674="",H674,I674),Thongkeduthi!$A$4:$O$43,COUNTA(Thongkeduthi!$A$4:$O$4),FALSE)</f>
        <v>34</v>
      </c>
      <c r="N674" s="47" t="str">
        <f t="shared" si="32"/>
        <v>34.8</v>
      </c>
      <c r="O674" s="47"/>
    </row>
    <row r="675" spans="1:15" ht="16.5" hidden="1" thickBot="1">
      <c r="A675" s="10">
        <f>SUBTOTAL(3,$C$6:C675)</f>
        <v>0</v>
      </c>
      <c r="B675" s="30">
        <v>1225087041</v>
      </c>
      <c r="C675" s="10" t="s">
        <v>778</v>
      </c>
      <c r="D675" s="10">
        <v>3</v>
      </c>
      <c r="E675" s="10">
        <v>7</v>
      </c>
      <c r="F675" s="10">
        <v>2002</v>
      </c>
      <c r="G675" s="10" t="s">
        <v>122</v>
      </c>
      <c r="H675" s="10" t="s">
        <v>742</v>
      </c>
      <c r="I675" s="10" t="s">
        <v>188</v>
      </c>
      <c r="J675" s="10">
        <v>1430</v>
      </c>
      <c r="K675" s="259">
        <f t="shared" si="31"/>
        <v>8</v>
      </c>
      <c r="L675" s="110" t="str">
        <f t="shared" si="30"/>
        <v>PGDĐT Cư Jút</v>
      </c>
      <c r="M675" s="3">
        <f>VLOOKUP(IF(I675="",H675,I675),Thongkeduthi!$A$4:$O$43,COUNTA(Thongkeduthi!$A$4:$O$4),FALSE)</f>
        <v>34</v>
      </c>
      <c r="N675" s="47" t="str">
        <f t="shared" si="32"/>
        <v>34.8</v>
      </c>
      <c r="O675" s="47"/>
    </row>
    <row r="676" spans="1:15" ht="16.5" hidden="1" thickBot="1">
      <c r="A676" s="10">
        <f>SUBTOTAL(3,$C$6:C676)</f>
        <v>0</v>
      </c>
      <c r="B676" s="122">
        <v>1222041294</v>
      </c>
      <c r="C676" s="72" t="s">
        <v>779</v>
      </c>
      <c r="D676" s="72">
        <v>13</v>
      </c>
      <c r="E676" s="72">
        <v>1</v>
      </c>
      <c r="F676" s="10">
        <v>2002</v>
      </c>
      <c r="G676" s="72" t="s">
        <v>122</v>
      </c>
      <c r="H676" s="72" t="s">
        <v>705</v>
      </c>
      <c r="I676" s="10" t="s">
        <v>188</v>
      </c>
      <c r="J676" s="10">
        <v>1310</v>
      </c>
      <c r="K676" s="259">
        <f t="shared" si="31"/>
        <v>8</v>
      </c>
      <c r="L676" s="110" t="str">
        <f t="shared" si="30"/>
        <v>PGDĐT Cư Jút</v>
      </c>
      <c r="M676" s="3">
        <f>VLOOKUP(IF(I676="",H676,I676),Thongkeduthi!$A$4:$O$43,COUNTA(Thongkeduthi!$A$4:$O$4),FALSE)</f>
        <v>34</v>
      </c>
      <c r="N676" s="47" t="str">
        <f t="shared" si="32"/>
        <v>34.8</v>
      </c>
      <c r="O676" s="47"/>
    </row>
    <row r="677" spans="1:15" ht="16.5" hidden="1" thickBot="1">
      <c r="A677" s="10">
        <f>SUBTOTAL(3,$C$6:C677)</f>
        <v>0</v>
      </c>
      <c r="B677" s="122">
        <v>1223334945</v>
      </c>
      <c r="C677" s="72" t="s">
        <v>780</v>
      </c>
      <c r="D677" s="72">
        <v>4</v>
      </c>
      <c r="E677" s="72">
        <v>11</v>
      </c>
      <c r="F677" s="10">
        <v>2002</v>
      </c>
      <c r="G677" s="72" t="s">
        <v>122</v>
      </c>
      <c r="H677" s="72" t="s">
        <v>705</v>
      </c>
      <c r="I677" s="10" t="s">
        <v>188</v>
      </c>
      <c r="J677" s="10">
        <v>1370</v>
      </c>
      <c r="K677" s="259">
        <f t="shared" si="31"/>
        <v>8</v>
      </c>
      <c r="L677" s="110" t="str">
        <f t="shared" si="30"/>
        <v>PGDĐT Cư Jút</v>
      </c>
      <c r="M677" s="3">
        <f>VLOOKUP(IF(I677="",H677,I677),Thongkeduthi!$A$4:$O$43,COUNTA(Thongkeduthi!$A$4:$O$4),FALSE)</f>
        <v>34</v>
      </c>
      <c r="N677" s="47" t="str">
        <f t="shared" si="32"/>
        <v>34.8</v>
      </c>
      <c r="O677" s="47"/>
    </row>
    <row r="678" spans="1:15" ht="16.5" hidden="1" thickBot="1">
      <c r="A678" s="10">
        <f>SUBTOTAL(3,$C$6:C678)</f>
        <v>0</v>
      </c>
      <c r="B678" s="81">
        <v>1228906521</v>
      </c>
      <c r="C678" s="81" t="s">
        <v>781</v>
      </c>
      <c r="D678" s="81">
        <v>1</v>
      </c>
      <c r="E678" s="27">
        <v>12</v>
      </c>
      <c r="F678" s="10">
        <v>2002</v>
      </c>
      <c r="G678" s="27" t="s">
        <v>122</v>
      </c>
      <c r="H678" s="27" t="s">
        <v>691</v>
      </c>
      <c r="I678" s="10" t="s">
        <v>188</v>
      </c>
      <c r="J678" s="81">
        <v>1380</v>
      </c>
      <c r="K678" s="259">
        <f t="shared" si="31"/>
        <v>8</v>
      </c>
      <c r="L678" s="110" t="str">
        <f t="shared" si="30"/>
        <v>PGDĐT Cư Jút</v>
      </c>
      <c r="M678" s="3">
        <f>VLOOKUP(IF(I678="",H678,I678),Thongkeduthi!$A$4:$O$43,COUNTA(Thongkeduthi!$A$4:$O$4),FALSE)</f>
        <v>34</v>
      </c>
      <c r="N678" s="47" t="str">
        <f t="shared" si="32"/>
        <v>34.8</v>
      </c>
      <c r="O678" s="47"/>
    </row>
    <row r="679" spans="1:15" ht="16.5" hidden="1" thickBot="1">
      <c r="A679" s="10">
        <f>SUBTOTAL(3,$C$6:C679)</f>
        <v>0</v>
      </c>
      <c r="B679" s="81">
        <v>1227138714</v>
      </c>
      <c r="C679" s="81" t="s">
        <v>782</v>
      </c>
      <c r="D679" s="81">
        <v>2</v>
      </c>
      <c r="E679" s="27">
        <v>11</v>
      </c>
      <c r="F679" s="10">
        <v>2002</v>
      </c>
      <c r="G679" s="27" t="s">
        <v>122</v>
      </c>
      <c r="H679" s="27" t="s">
        <v>691</v>
      </c>
      <c r="I679" s="10" t="s">
        <v>188</v>
      </c>
      <c r="J679" s="81">
        <v>1400</v>
      </c>
      <c r="K679" s="259">
        <f t="shared" si="31"/>
        <v>8</v>
      </c>
      <c r="L679" s="110" t="str">
        <f t="shared" si="30"/>
        <v>PGDĐT Cư Jút</v>
      </c>
      <c r="M679" s="3">
        <f>VLOOKUP(IF(I679="",H679,I679),Thongkeduthi!$A$4:$O$43,COUNTA(Thongkeduthi!$A$4:$O$4),FALSE)</f>
        <v>34</v>
      </c>
      <c r="N679" s="47" t="str">
        <f t="shared" si="32"/>
        <v>34.8</v>
      </c>
      <c r="O679" s="47"/>
    </row>
    <row r="680" spans="1:15" ht="16.5" hidden="1" thickBot="1">
      <c r="A680" s="10">
        <f>SUBTOTAL(3,$C$6:C680)</f>
        <v>0</v>
      </c>
      <c r="B680" s="81">
        <v>1222900357</v>
      </c>
      <c r="C680" s="81" t="s">
        <v>783</v>
      </c>
      <c r="D680" s="81">
        <v>23</v>
      </c>
      <c r="E680" s="27">
        <v>6</v>
      </c>
      <c r="F680" s="10">
        <v>2002</v>
      </c>
      <c r="G680" s="27" t="s">
        <v>122</v>
      </c>
      <c r="H680" s="27" t="s">
        <v>691</v>
      </c>
      <c r="I680" s="10" t="s">
        <v>188</v>
      </c>
      <c r="J680" s="81">
        <v>1070</v>
      </c>
      <c r="K680" s="259">
        <f t="shared" si="31"/>
        <v>8</v>
      </c>
      <c r="L680" s="110" t="str">
        <f t="shared" si="30"/>
        <v>PGDĐT Cư Jút</v>
      </c>
      <c r="M680" s="3">
        <f>VLOOKUP(IF(I680="",H680,I680),Thongkeduthi!$A$4:$O$43,COUNTA(Thongkeduthi!$A$4:$O$4),FALSE)</f>
        <v>34</v>
      </c>
      <c r="N680" s="47" t="str">
        <f t="shared" si="32"/>
        <v>34.8</v>
      </c>
      <c r="O680" s="47"/>
    </row>
    <row r="681" spans="1:15" ht="16.5" hidden="1" thickBot="1">
      <c r="A681" s="10">
        <f>SUBTOTAL(3,$C$6:C681)</f>
        <v>0</v>
      </c>
      <c r="B681" s="87">
        <v>1224511147</v>
      </c>
      <c r="C681" s="10" t="s">
        <v>784</v>
      </c>
      <c r="D681" s="10">
        <v>9</v>
      </c>
      <c r="E681" s="10">
        <v>7</v>
      </c>
      <c r="F681" s="10">
        <v>2002</v>
      </c>
      <c r="G681" s="10" t="s">
        <v>122</v>
      </c>
      <c r="H681" s="10" t="s">
        <v>763</v>
      </c>
      <c r="I681" s="10" t="s">
        <v>188</v>
      </c>
      <c r="J681" s="10">
        <v>1210</v>
      </c>
      <c r="K681" s="259">
        <f t="shared" si="31"/>
        <v>8</v>
      </c>
      <c r="L681" s="110" t="str">
        <f t="shared" si="30"/>
        <v>PGDĐT Cư Jút</v>
      </c>
      <c r="M681" s="3">
        <f>VLOOKUP(IF(I681="",H681,I681),Thongkeduthi!$A$4:$O$43,COUNTA(Thongkeduthi!$A$4:$O$4),FALSE)</f>
        <v>34</v>
      </c>
      <c r="N681" s="47" t="str">
        <f t="shared" si="32"/>
        <v>34.8</v>
      </c>
      <c r="O681" s="47"/>
    </row>
    <row r="682" spans="1:15" ht="16.5" hidden="1" thickBot="1">
      <c r="A682" s="10">
        <f>SUBTOTAL(3,$C$6:C682)</f>
        <v>0</v>
      </c>
      <c r="B682" s="81">
        <v>1228743511</v>
      </c>
      <c r="C682" s="81" t="s">
        <v>785</v>
      </c>
      <c r="D682" s="81">
        <v>16</v>
      </c>
      <c r="E682" s="27">
        <v>5</v>
      </c>
      <c r="F682" s="10">
        <v>2002</v>
      </c>
      <c r="G682" s="27" t="s">
        <v>122</v>
      </c>
      <c r="H682" s="27" t="s">
        <v>691</v>
      </c>
      <c r="I682" s="10" t="s">
        <v>188</v>
      </c>
      <c r="J682" s="81">
        <v>1080</v>
      </c>
      <c r="K682" s="259">
        <f t="shared" si="31"/>
        <v>8</v>
      </c>
      <c r="L682" s="110" t="str">
        <f t="shared" si="30"/>
        <v>PGDĐT Cư Jút</v>
      </c>
      <c r="M682" s="3">
        <f>VLOOKUP(IF(I682="",H682,I682),Thongkeduthi!$A$4:$O$43,COUNTA(Thongkeduthi!$A$4:$O$4),FALSE)</f>
        <v>34</v>
      </c>
      <c r="N682" s="47" t="str">
        <f t="shared" si="32"/>
        <v>34.8</v>
      </c>
      <c r="O682" s="47"/>
    </row>
    <row r="683" spans="1:15" ht="16.5" hidden="1" thickBot="1">
      <c r="A683" s="10">
        <f>SUBTOTAL(3,$C$6:C683)</f>
        <v>0</v>
      </c>
      <c r="B683" s="81">
        <v>1224497073</v>
      </c>
      <c r="C683" s="81" t="s">
        <v>786</v>
      </c>
      <c r="D683" s="81">
        <v>17</v>
      </c>
      <c r="E683" s="27">
        <v>7</v>
      </c>
      <c r="F683" s="10">
        <v>2002</v>
      </c>
      <c r="G683" s="27" t="s">
        <v>122</v>
      </c>
      <c r="H683" s="27" t="s">
        <v>691</v>
      </c>
      <c r="I683" s="10" t="s">
        <v>188</v>
      </c>
      <c r="J683" s="81">
        <v>1170</v>
      </c>
      <c r="K683" s="259">
        <f t="shared" si="31"/>
        <v>8</v>
      </c>
      <c r="L683" s="110" t="str">
        <f t="shared" si="30"/>
        <v>PGDĐT Cư Jút</v>
      </c>
      <c r="M683" s="3">
        <f>VLOOKUP(IF(I683="",H683,I683),Thongkeduthi!$A$4:$O$43,COUNTA(Thongkeduthi!$A$4:$O$4),FALSE)</f>
        <v>34</v>
      </c>
      <c r="N683" s="47" t="str">
        <f t="shared" si="32"/>
        <v>34.8</v>
      </c>
      <c r="O683" s="47"/>
    </row>
    <row r="684" spans="1:15" ht="16.5" hidden="1" thickBot="1">
      <c r="A684" s="10">
        <f>SUBTOTAL(3,$C$6:C684)</f>
        <v>0</v>
      </c>
      <c r="B684" s="81">
        <v>1223744944</v>
      </c>
      <c r="C684" s="81" t="s">
        <v>787</v>
      </c>
      <c r="D684" s="81">
        <v>4</v>
      </c>
      <c r="E684" s="27">
        <v>11</v>
      </c>
      <c r="F684" s="10">
        <v>2002</v>
      </c>
      <c r="G684" s="27" t="s">
        <v>122</v>
      </c>
      <c r="H684" s="27" t="s">
        <v>691</v>
      </c>
      <c r="I684" s="10" t="s">
        <v>188</v>
      </c>
      <c r="J684" s="81">
        <v>1140</v>
      </c>
      <c r="K684" s="259">
        <f t="shared" si="31"/>
        <v>8</v>
      </c>
      <c r="L684" s="110" t="str">
        <f t="shared" si="30"/>
        <v>PGDĐT Cư Jút</v>
      </c>
      <c r="M684" s="3">
        <f>VLOOKUP(IF(I684="",H684,I684),Thongkeduthi!$A$4:$O$43,COUNTA(Thongkeduthi!$A$4:$O$4),FALSE)</f>
        <v>34</v>
      </c>
      <c r="N684" s="47" t="str">
        <f t="shared" si="32"/>
        <v>34.8</v>
      </c>
      <c r="O684" s="47"/>
    </row>
    <row r="685" spans="1:15" ht="16.5" hidden="1" thickBot="1">
      <c r="A685" s="10">
        <f>SUBTOTAL(3,$C$6:C685)</f>
        <v>0</v>
      </c>
      <c r="B685" s="85">
        <v>1222507151</v>
      </c>
      <c r="C685" s="46" t="s">
        <v>788</v>
      </c>
      <c r="D685" s="46">
        <v>12</v>
      </c>
      <c r="E685" s="46">
        <v>4</v>
      </c>
      <c r="F685" s="10">
        <v>2002</v>
      </c>
      <c r="G685" s="46" t="s">
        <v>122</v>
      </c>
      <c r="H685" s="46" t="s">
        <v>724</v>
      </c>
      <c r="I685" s="10" t="s">
        <v>188</v>
      </c>
      <c r="J685" s="46">
        <v>1030</v>
      </c>
      <c r="K685" s="259">
        <f t="shared" si="31"/>
        <v>8</v>
      </c>
      <c r="L685" s="110" t="str">
        <f t="shared" si="30"/>
        <v>PGDĐT Cư Jút</v>
      </c>
      <c r="M685" s="3">
        <f>VLOOKUP(IF(I685="",H685,I685),Thongkeduthi!$A$4:$O$43,COUNTA(Thongkeduthi!$A$4:$O$4),FALSE)</f>
        <v>34</v>
      </c>
      <c r="N685" s="47" t="str">
        <f t="shared" si="32"/>
        <v>34.8</v>
      </c>
      <c r="O685" s="47"/>
    </row>
    <row r="686" spans="1:15" ht="16.5" hidden="1" thickBot="1">
      <c r="A686" s="10">
        <f>SUBTOTAL(3,$C$6:C686)</f>
        <v>0</v>
      </c>
      <c r="B686" s="81">
        <v>1210192837</v>
      </c>
      <c r="C686" s="81" t="s">
        <v>789</v>
      </c>
      <c r="D686" s="81">
        <v>22</v>
      </c>
      <c r="E686" s="27">
        <v>10</v>
      </c>
      <c r="F686" s="10">
        <v>2002</v>
      </c>
      <c r="G686" s="27" t="s">
        <v>122</v>
      </c>
      <c r="H686" s="27" t="s">
        <v>691</v>
      </c>
      <c r="I686" s="10" t="s">
        <v>188</v>
      </c>
      <c r="J686" s="81">
        <v>1280</v>
      </c>
      <c r="K686" s="259">
        <f t="shared" si="31"/>
        <v>8</v>
      </c>
      <c r="L686" s="110" t="str">
        <f t="shared" si="30"/>
        <v>PGDĐT Cư Jút</v>
      </c>
      <c r="M686" s="3">
        <f>VLOOKUP(IF(I686="",H686,I686),Thongkeduthi!$A$4:$O$43,COUNTA(Thongkeduthi!$A$4:$O$4),FALSE)</f>
        <v>34</v>
      </c>
      <c r="N686" s="47" t="str">
        <f t="shared" si="32"/>
        <v>34.8</v>
      </c>
      <c r="O686" s="47"/>
    </row>
    <row r="687" spans="1:15" ht="16.5" hidden="1" thickBot="1">
      <c r="A687" s="10">
        <f>SUBTOTAL(3,$C$6:C687)</f>
        <v>0</v>
      </c>
      <c r="B687" s="81">
        <v>1201770699</v>
      </c>
      <c r="C687" s="81" t="s">
        <v>790</v>
      </c>
      <c r="D687" s="81">
        <v>5</v>
      </c>
      <c r="E687" s="27">
        <v>6</v>
      </c>
      <c r="F687" s="10">
        <v>2002</v>
      </c>
      <c r="G687" s="27" t="s">
        <v>122</v>
      </c>
      <c r="H687" s="27" t="s">
        <v>691</v>
      </c>
      <c r="I687" s="10" t="s">
        <v>188</v>
      </c>
      <c r="J687" s="81">
        <v>1090</v>
      </c>
      <c r="K687" s="259">
        <f t="shared" si="31"/>
        <v>8</v>
      </c>
      <c r="L687" s="110" t="str">
        <f t="shared" si="30"/>
        <v>PGDĐT Cư Jút</v>
      </c>
      <c r="M687" s="3">
        <f>VLOOKUP(IF(I687="",H687,I687),Thongkeduthi!$A$4:$O$43,COUNTA(Thongkeduthi!$A$4:$O$4),FALSE)</f>
        <v>34</v>
      </c>
      <c r="N687" s="47" t="str">
        <f t="shared" si="32"/>
        <v>34.8</v>
      </c>
      <c r="O687" s="47"/>
    </row>
    <row r="688" spans="1:15" ht="16.5" hidden="1" thickBot="1">
      <c r="A688" s="10">
        <f>SUBTOTAL(3,$C$6:C688)</f>
        <v>0</v>
      </c>
      <c r="B688" s="27">
        <v>1230259260</v>
      </c>
      <c r="C688" s="27" t="s">
        <v>791</v>
      </c>
      <c r="D688" s="10">
        <v>9</v>
      </c>
      <c r="E688" s="10">
        <v>8</v>
      </c>
      <c r="F688" s="10">
        <v>2002</v>
      </c>
      <c r="G688" s="10" t="s">
        <v>122</v>
      </c>
      <c r="H688" s="10" t="s">
        <v>697</v>
      </c>
      <c r="I688" s="10" t="s">
        <v>188</v>
      </c>
      <c r="J688" s="27">
        <v>1270</v>
      </c>
      <c r="K688" s="259">
        <f t="shared" si="31"/>
        <v>8</v>
      </c>
      <c r="L688" s="110" t="str">
        <f t="shared" si="30"/>
        <v>PGDĐT Cư Jút</v>
      </c>
      <c r="M688" s="3">
        <f>VLOOKUP(IF(I688="",H688,I688),Thongkeduthi!$A$4:$O$43,COUNTA(Thongkeduthi!$A$4:$O$4),FALSE)</f>
        <v>34</v>
      </c>
      <c r="N688" s="47" t="str">
        <f t="shared" si="32"/>
        <v>34.8</v>
      </c>
      <c r="O688" s="47"/>
    </row>
    <row r="689" spans="1:15" ht="16.5" hidden="1" thickBot="1">
      <c r="A689" s="10">
        <f>SUBTOTAL(3,$C$6:C689)</f>
        <v>0</v>
      </c>
      <c r="B689" s="123">
        <v>1225242561</v>
      </c>
      <c r="C689" s="123" t="s">
        <v>792</v>
      </c>
      <c r="D689" s="123">
        <v>6</v>
      </c>
      <c r="E689" s="73">
        <v>9</v>
      </c>
      <c r="F689" s="73">
        <v>2002</v>
      </c>
      <c r="G689" s="73" t="s">
        <v>122</v>
      </c>
      <c r="H689" s="73" t="s">
        <v>691</v>
      </c>
      <c r="I689" s="10" t="s">
        <v>188</v>
      </c>
      <c r="J689" s="123">
        <v>1260</v>
      </c>
      <c r="K689" s="259">
        <f t="shared" si="31"/>
        <v>8</v>
      </c>
      <c r="L689" s="110" t="str">
        <f t="shared" si="30"/>
        <v>PGDĐT Cư Jút</v>
      </c>
      <c r="M689" s="3">
        <f>VLOOKUP(IF(I689="",H689,I689),Thongkeduthi!$A$4:$O$43,COUNTA(Thongkeduthi!$A$4:$O$4),FALSE)</f>
        <v>34</v>
      </c>
      <c r="N689" s="47" t="str">
        <f t="shared" si="32"/>
        <v>34.8</v>
      </c>
      <c r="O689" s="47"/>
    </row>
    <row r="690" spans="1:15" ht="16.5" hidden="1" thickBot="1">
      <c r="A690" s="10">
        <f>SUBTOTAL(3,$C$6:C690)</f>
        <v>0</v>
      </c>
      <c r="B690" s="30">
        <v>1221899277</v>
      </c>
      <c r="C690" s="10" t="s">
        <v>793</v>
      </c>
      <c r="D690" s="10">
        <v>28</v>
      </c>
      <c r="E690" s="10">
        <v>10</v>
      </c>
      <c r="F690" s="10">
        <v>2001</v>
      </c>
      <c r="G690" s="10" t="s">
        <v>125</v>
      </c>
      <c r="H690" s="10" t="s">
        <v>763</v>
      </c>
      <c r="I690" s="10" t="s">
        <v>188</v>
      </c>
      <c r="J690" s="10">
        <v>1130</v>
      </c>
      <c r="K690" s="259">
        <f t="shared" si="31"/>
        <v>9</v>
      </c>
      <c r="L690" s="110" t="str">
        <f t="shared" si="30"/>
        <v>PGDĐT Cư Jút</v>
      </c>
      <c r="M690" s="3">
        <f>VLOOKUP(IF(I690="",H690,I690),Thongkeduthi!$A$4:$O$43,COUNTA(Thongkeduthi!$A$4:$O$4),FALSE)</f>
        <v>34</v>
      </c>
      <c r="N690" s="47" t="str">
        <f t="shared" si="32"/>
        <v>34.9</v>
      </c>
      <c r="O690" s="47"/>
    </row>
    <row r="691" spans="1:15" ht="16.5" hidden="1" thickBot="1">
      <c r="A691" s="10">
        <f>SUBTOTAL(3,$C$6:C691)</f>
        <v>0</v>
      </c>
      <c r="B691" s="81">
        <v>1223356024</v>
      </c>
      <c r="C691" s="81" t="s">
        <v>794</v>
      </c>
      <c r="D691" s="27">
        <v>12</v>
      </c>
      <c r="E691" s="27">
        <v>4</v>
      </c>
      <c r="F691" s="10">
        <v>2001</v>
      </c>
      <c r="G691" s="27" t="s">
        <v>125</v>
      </c>
      <c r="H691" s="27" t="s">
        <v>691</v>
      </c>
      <c r="I691" s="10" t="s">
        <v>188</v>
      </c>
      <c r="J691" s="81">
        <v>1200</v>
      </c>
      <c r="K691" s="259">
        <f t="shared" si="31"/>
        <v>9</v>
      </c>
      <c r="L691" s="110" t="str">
        <f t="shared" si="30"/>
        <v>PGDĐT Cư Jút</v>
      </c>
      <c r="M691" s="3">
        <f>VLOOKUP(IF(I691="",H691,I691),Thongkeduthi!$A$4:$O$43,COUNTA(Thongkeduthi!$A$4:$O$4),FALSE)</f>
        <v>34</v>
      </c>
      <c r="N691" s="47" t="str">
        <f t="shared" si="32"/>
        <v>34.9</v>
      </c>
      <c r="O691" s="47"/>
    </row>
    <row r="692" spans="1:15" ht="16.5" hidden="1" thickBot="1">
      <c r="A692" s="10">
        <f>SUBTOTAL(3,$C$6:C692)</f>
        <v>0</v>
      </c>
      <c r="B692" s="81">
        <v>1226213992</v>
      </c>
      <c r="C692" s="81" t="s">
        <v>795</v>
      </c>
      <c r="D692" s="27">
        <v>2</v>
      </c>
      <c r="E692" s="27">
        <v>6</v>
      </c>
      <c r="F692" s="10">
        <v>2001</v>
      </c>
      <c r="G692" s="27" t="s">
        <v>125</v>
      </c>
      <c r="H692" s="27" t="s">
        <v>691</v>
      </c>
      <c r="I692" s="10" t="s">
        <v>188</v>
      </c>
      <c r="J692" s="81">
        <v>1270</v>
      </c>
      <c r="K692" s="259">
        <f t="shared" si="31"/>
        <v>9</v>
      </c>
      <c r="L692" s="110" t="str">
        <f t="shared" si="30"/>
        <v>PGDĐT Cư Jút</v>
      </c>
      <c r="M692" s="3">
        <f>VLOOKUP(IF(I692="",H692,I692),Thongkeduthi!$A$4:$O$43,COUNTA(Thongkeduthi!$A$4:$O$4),FALSE)</f>
        <v>34</v>
      </c>
      <c r="N692" s="47" t="str">
        <f t="shared" si="32"/>
        <v>34.9</v>
      </c>
      <c r="O692" s="47"/>
    </row>
    <row r="693" spans="1:15" ht="16.5" hidden="1" thickBot="1">
      <c r="A693" s="10">
        <f>SUBTOTAL(3,$C$6:C693)</f>
        <v>0</v>
      </c>
      <c r="B693" s="30">
        <v>1223018631</v>
      </c>
      <c r="C693" s="10" t="s">
        <v>796</v>
      </c>
      <c r="D693" s="10">
        <v>29</v>
      </c>
      <c r="E693" s="10">
        <v>12</v>
      </c>
      <c r="F693" s="10">
        <v>2001</v>
      </c>
      <c r="G693" s="27" t="s">
        <v>125</v>
      </c>
      <c r="H693" s="72" t="s">
        <v>705</v>
      </c>
      <c r="I693" s="10" t="s">
        <v>188</v>
      </c>
      <c r="J693" s="10">
        <v>1010</v>
      </c>
      <c r="K693" s="259">
        <f t="shared" si="31"/>
        <v>9</v>
      </c>
      <c r="L693" s="110" t="str">
        <f t="shared" si="30"/>
        <v>PGDĐT Cư Jút</v>
      </c>
      <c r="M693" s="3">
        <f>VLOOKUP(IF(I693="",H693,I693),Thongkeduthi!$A$4:$O$43,COUNTA(Thongkeduthi!$A$4:$O$4),FALSE)</f>
        <v>34</v>
      </c>
      <c r="N693" s="47" t="str">
        <f t="shared" si="32"/>
        <v>34.9</v>
      </c>
      <c r="O693" s="47"/>
    </row>
    <row r="694" spans="1:15" ht="16.5" hidden="1" thickBot="1">
      <c r="A694" s="10">
        <f>SUBTOTAL(3,$C$6:C694)</f>
        <v>0</v>
      </c>
      <c r="B694" s="30">
        <v>1211813086</v>
      </c>
      <c r="C694" s="10" t="s">
        <v>797</v>
      </c>
      <c r="D694" s="10">
        <v>1</v>
      </c>
      <c r="E694" s="10">
        <v>7</v>
      </c>
      <c r="F694" s="10">
        <v>2001</v>
      </c>
      <c r="G694" s="10" t="s">
        <v>125</v>
      </c>
      <c r="H694" s="10" t="s">
        <v>763</v>
      </c>
      <c r="I694" s="10" t="s">
        <v>188</v>
      </c>
      <c r="J694" s="10">
        <v>910</v>
      </c>
      <c r="K694" s="259">
        <f t="shared" si="31"/>
        <v>9</v>
      </c>
      <c r="L694" s="110" t="str">
        <f t="shared" si="30"/>
        <v>PGDĐT Cư Jút</v>
      </c>
      <c r="M694" s="3">
        <f>VLOOKUP(IF(I694="",H694,I694),Thongkeduthi!$A$4:$O$43,COUNTA(Thongkeduthi!$A$4:$O$4),FALSE)</f>
        <v>34</v>
      </c>
      <c r="N694" s="47" t="str">
        <f t="shared" si="32"/>
        <v>34.9</v>
      </c>
      <c r="O694" s="47"/>
    </row>
    <row r="695" spans="1:15" ht="16.5" hidden="1" thickBot="1">
      <c r="A695" s="10">
        <f>SUBTOTAL(3,$C$6:C695)</f>
        <v>0</v>
      </c>
      <c r="B695" s="81">
        <v>1210718450</v>
      </c>
      <c r="C695" s="81" t="s">
        <v>798</v>
      </c>
      <c r="D695" s="27">
        <v>11</v>
      </c>
      <c r="E695" s="27">
        <v>10</v>
      </c>
      <c r="F695" s="27">
        <v>2001</v>
      </c>
      <c r="G695" s="27" t="s">
        <v>125</v>
      </c>
      <c r="H695" s="27" t="s">
        <v>691</v>
      </c>
      <c r="I695" s="10" t="s">
        <v>188</v>
      </c>
      <c r="J695" s="81">
        <v>1180</v>
      </c>
      <c r="K695" s="259">
        <f t="shared" si="31"/>
        <v>9</v>
      </c>
      <c r="L695" s="110" t="str">
        <f t="shared" si="30"/>
        <v>PGDĐT Cư Jút</v>
      </c>
      <c r="M695" s="3">
        <f>VLOOKUP(IF(I695="",H695,I695),Thongkeduthi!$A$4:$O$43,COUNTA(Thongkeduthi!$A$4:$O$4),FALSE)</f>
        <v>34</v>
      </c>
      <c r="N695" s="47" t="str">
        <f t="shared" si="32"/>
        <v>34.9</v>
      </c>
      <c r="O695" s="47"/>
    </row>
    <row r="696" spans="1:15" ht="16.5" hidden="1" thickBot="1">
      <c r="A696" s="10">
        <f>SUBTOTAL(3,$C$6:C696)</f>
        <v>0</v>
      </c>
      <c r="B696" s="27">
        <v>1221737602</v>
      </c>
      <c r="C696" s="27" t="s">
        <v>799</v>
      </c>
      <c r="D696" s="10">
        <v>3</v>
      </c>
      <c r="E696" s="10">
        <v>9</v>
      </c>
      <c r="F696" s="10">
        <v>2001</v>
      </c>
      <c r="G696" s="10" t="s">
        <v>125</v>
      </c>
      <c r="H696" s="10" t="s">
        <v>697</v>
      </c>
      <c r="I696" s="10" t="s">
        <v>188</v>
      </c>
      <c r="J696" s="27">
        <v>1030</v>
      </c>
      <c r="K696" s="259">
        <f t="shared" si="31"/>
        <v>9</v>
      </c>
      <c r="L696" s="110" t="str">
        <f t="shared" si="30"/>
        <v>PGDĐT Cư Jút</v>
      </c>
      <c r="M696" s="3">
        <f>VLOOKUP(IF(I696="",H696,I696),Thongkeduthi!$A$4:$O$43,COUNTA(Thongkeduthi!$A$4:$O$4),FALSE)</f>
        <v>34</v>
      </c>
      <c r="N696" s="47" t="str">
        <f t="shared" si="32"/>
        <v>34.9</v>
      </c>
      <c r="O696" s="47"/>
    </row>
    <row r="697" spans="1:15" ht="16.5" hidden="1" thickBot="1">
      <c r="A697" s="10">
        <f>SUBTOTAL(3,$C$6:C697)</f>
        <v>0</v>
      </c>
      <c r="B697" s="27">
        <v>1222224216</v>
      </c>
      <c r="C697" s="27" t="s">
        <v>800</v>
      </c>
      <c r="D697" s="10">
        <v>21</v>
      </c>
      <c r="E697" s="10">
        <v>11</v>
      </c>
      <c r="F697" s="10">
        <v>2001</v>
      </c>
      <c r="G697" s="10" t="s">
        <v>125</v>
      </c>
      <c r="H697" s="10" t="s">
        <v>697</v>
      </c>
      <c r="I697" s="10" t="s">
        <v>188</v>
      </c>
      <c r="J697" s="27">
        <v>1030</v>
      </c>
      <c r="K697" s="259">
        <f t="shared" si="31"/>
        <v>9</v>
      </c>
      <c r="L697" s="110" t="str">
        <f t="shared" si="30"/>
        <v>PGDĐT Cư Jút</v>
      </c>
      <c r="M697" s="3">
        <f>VLOOKUP(IF(I697="",H697,I697),Thongkeduthi!$A$4:$O$43,COUNTA(Thongkeduthi!$A$4:$O$4),FALSE)</f>
        <v>34</v>
      </c>
      <c r="N697" s="47" t="str">
        <f t="shared" si="32"/>
        <v>34.9</v>
      </c>
      <c r="O697" s="47"/>
    </row>
    <row r="698" spans="1:15" ht="16.5" hidden="1" thickBot="1">
      <c r="A698" s="10">
        <f>SUBTOTAL(3,$C$6:C698)</f>
        <v>0</v>
      </c>
      <c r="B698" s="81">
        <v>1221756331</v>
      </c>
      <c r="C698" s="81" t="s">
        <v>801</v>
      </c>
      <c r="D698" s="27">
        <v>6</v>
      </c>
      <c r="E698" s="27">
        <v>2</v>
      </c>
      <c r="F698" s="10">
        <v>2001</v>
      </c>
      <c r="G698" s="27" t="s">
        <v>125</v>
      </c>
      <c r="H698" s="27" t="s">
        <v>691</v>
      </c>
      <c r="I698" s="10" t="s">
        <v>188</v>
      </c>
      <c r="J698" s="81">
        <v>1460</v>
      </c>
      <c r="K698" s="259">
        <f t="shared" si="31"/>
        <v>9</v>
      </c>
      <c r="L698" s="110" t="str">
        <f t="shared" si="30"/>
        <v>PGDĐT Cư Jút</v>
      </c>
      <c r="M698" s="3">
        <f>VLOOKUP(IF(I698="",H698,I698),Thongkeduthi!$A$4:$O$43,COUNTA(Thongkeduthi!$A$4:$O$4),FALSE)</f>
        <v>34</v>
      </c>
      <c r="N698" s="47" t="str">
        <f t="shared" si="32"/>
        <v>34.9</v>
      </c>
      <c r="O698" s="47"/>
    </row>
    <row r="699" spans="1:15" ht="16.5" hidden="1" thickBot="1">
      <c r="A699" s="10">
        <f>SUBTOTAL(3,$C$6:C699)</f>
        <v>0</v>
      </c>
      <c r="B699" s="30">
        <v>1224411236</v>
      </c>
      <c r="C699" s="10" t="s">
        <v>802</v>
      </c>
      <c r="D699" s="10">
        <v>20</v>
      </c>
      <c r="E699" s="10">
        <v>3</v>
      </c>
      <c r="F699" s="10">
        <v>2001</v>
      </c>
      <c r="G699" s="10" t="s">
        <v>125</v>
      </c>
      <c r="H699" s="10" t="s">
        <v>763</v>
      </c>
      <c r="I699" s="10" t="s">
        <v>188</v>
      </c>
      <c r="J699" s="10">
        <v>910</v>
      </c>
      <c r="K699" s="259">
        <f t="shared" si="31"/>
        <v>9</v>
      </c>
      <c r="L699" s="110" t="str">
        <f t="shared" si="30"/>
        <v>PGDĐT Cư Jút</v>
      </c>
      <c r="M699" s="3">
        <f>VLOOKUP(IF(I699="",H699,I699),Thongkeduthi!$A$4:$O$43,COUNTA(Thongkeduthi!$A$4:$O$4),FALSE)</f>
        <v>34</v>
      </c>
      <c r="N699" s="47" t="str">
        <f t="shared" si="32"/>
        <v>34.9</v>
      </c>
      <c r="O699" s="47"/>
    </row>
    <row r="700" spans="1:15" ht="16.5" hidden="1" thickBot="1">
      <c r="A700" s="10">
        <f>SUBTOTAL(3,$C$6:C700)</f>
        <v>0</v>
      </c>
      <c r="B700" s="31">
        <v>1223112249</v>
      </c>
      <c r="C700" s="27" t="s">
        <v>803</v>
      </c>
      <c r="D700" s="27">
        <v>2</v>
      </c>
      <c r="E700" s="27">
        <v>10</v>
      </c>
      <c r="F700" s="10">
        <v>2001</v>
      </c>
      <c r="G700" s="27" t="s">
        <v>125</v>
      </c>
      <c r="H700" s="72" t="s">
        <v>705</v>
      </c>
      <c r="I700" s="10" t="s">
        <v>188</v>
      </c>
      <c r="J700" s="10">
        <v>1020</v>
      </c>
      <c r="K700" s="259">
        <f t="shared" si="31"/>
        <v>9</v>
      </c>
      <c r="L700" s="110" t="str">
        <f t="shared" si="30"/>
        <v>PGDĐT Cư Jút</v>
      </c>
      <c r="M700" s="3">
        <f>VLOOKUP(IF(I700="",H700,I700),Thongkeduthi!$A$4:$O$43,COUNTA(Thongkeduthi!$A$4:$O$4),FALSE)</f>
        <v>34</v>
      </c>
      <c r="N700" s="47" t="str">
        <f t="shared" si="32"/>
        <v>34.9</v>
      </c>
      <c r="O700" s="47"/>
    </row>
    <row r="701" spans="1:15" ht="16.5" hidden="1" thickBot="1">
      <c r="A701" s="10">
        <f>SUBTOTAL(3,$C$6:C701)</f>
        <v>0</v>
      </c>
      <c r="B701" s="27">
        <v>1228592235</v>
      </c>
      <c r="C701" s="27" t="s">
        <v>804</v>
      </c>
      <c r="D701" s="10">
        <v>25</v>
      </c>
      <c r="E701" s="10">
        <v>11</v>
      </c>
      <c r="F701" s="10">
        <v>2001</v>
      </c>
      <c r="G701" s="10" t="s">
        <v>125</v>
      </c>
      <c r="H701" s="10" t="s">
        <v>697</v>
      </c>
      <c r="I701" s="10" t="s">
        <v>188</v>
      </c>
      <c r="J701" s="27">
        <v>850</v>
      </c>
      <c r="K701" s="259">
        <f t="shared" si="31"/>
        <v>9</v>
      </c>
      <c r="L701" s="110" t="str">
        <f t="shared" si="30"/>
        <v>PGDĐT Cư Jút</v>
      </c>
      <c r="M701" s="3">
        <f>VLOOKUP(IF(I701="",H701,I701),Thongkeduthi!$A$4:$O$43,COUNTA(Thongkeduthi!$A$4:$O$4),FALSE)</f>
        <v>34</v>
      </c>
      <c r="N701" s="47" t="str">
        <f t="shared" si="32"/>
        <v>34.9</v>
      </c>
      <c r="O701" s="47"/>
    </row>
    <row r="702" spans="1:15" ht="16.5" hidden="1" thickBot="1">
      <c r="A702" s="10">
        <f>SUBTOTAL(3,$C$6:C702)</f>
        <v>0</v>
      </c>
      <c r="B702" s="30">
        <v>1223247000</v>
      </c>
      <c r="C702" s="10" t="s">
        <v>805</v>
      </c>
      <c r="D702" s="10">
        <v>29</v>
      </c>
      <c r="E702" s="10">
        <v>1</v>
      </c>
      <c r="F702" s="10">
        <v>2001</v>
      </c>
      <c r="G702" s="10" t="s">
        <v>125</v>
      </c>
      <c r="H702" s="10" t="s">
        <v>742</v>
      </c>
      <c r="I702" s="10" t="s">
        <v>188</v>
      </c>
      <c r="J702" s="10">
        <v>850</v>
      </c>
      <c r="K702" s="259">
        <f t="shared" si="31"/>
        <v>9</v>
      </c>
      <c r="L702" s="110" t="str">
        <f t="shared" ref="L702:L765" si="33">"PGDĐT "&amp;I702</f>
        <v>PGDĐT Cư Jút</v>
      </c>
      <c r="M702" s="3">
        <f>VLOOKUP(IF(I702="",H702,I702),Thongkeduthi!$A$4:$O$43,COUNTA(Thongkeduthi!$A$4:$O$4),FALSE)</f>
        <v>34</v>
      </c>
      <c r="N702" s="47" t="str">
        <f t="shared" si="32"/>
        <v>34.9</v>
      </c>
      <c r="O702" s="47"/>
    </row>
    <row r="703" spans="1:15" ht="16.5" hidden="1" thickBot="1">
      <c r="A703" s="10">
        <f>SUBTOTAL(3,$C$6:C703)</f>
        <v>0</v>
      </c>
      <c r="B703" s="27">
        <v>88928854</v>
      </c>
      <c r="C703" s="27" t="s">
        <v>806</v>
      </c>
      <c r="D703" s="10">
        <v>14</v>
      </c>
      <c r="E703" s="10">
        <v>5</v>
      </c>
      <c r="F703" s="10">
        <v>2001</v>
      </c>
      <c r="G703" s="10" t="s">
        <v>125</v>
      </c>
      <c r="H703" s="10" t="s">
        <v>697</v>
      </c>
      <c r="I703" s="10" t="s">
        <v>188</v>
      </c>
      <c r="J703" s="27">
        <v>810</v>
      </c>
      <c r="K703" s="259">
        <f t="shared" si="31"/>
        <v>9</v>
      </c>
      <c r="L703" s="110" t="str">
        <f t="shared" si="33"/>
        <v>PGDĐT Cư Jút</v>
      </c>
      <c r="M703" s="3">
        <f>VLOOKUP(IF(I703="",H703,I703),Thongkeduthi!$A$4:$O$43,COUNTA(Thongkeduthi!$A$4:$O$4),FALSE)</f>
        <v>34</v>
      </c>
      <c r="N703" s="47" t="str">
        <f t="shared" si="32"/>
        <v>34.9</v>
      </c>
      <c r="O703" s="47"/>
    </row>
    <row r="704" spans="1:15" ht="16.5" hidden="1" thickBot="1">
      <c r="A704" s="10">
        <f>SUBTOTAL(3,$C$6:C704)</f>
        <v>0</v>
      </c>
      <c r="B704" s="30">
        <v>1229324260</v>
      </c>
      <c r="C704" s="10" t="s">
        <v>807</v>
      </c>
      <c r="D704" s="10">
        <v>18</v>
      </c>
      <c r="E704" s="10">
        <v>4</v>
      </c>
      <c r="F704" s="10">
        <v>2001</v>
      </c>
      <c r="G704" s="27" t="s">
        <v>125</v>
      </c>
      <c r="H704" s="72" t="s">
        <v>705</v>
      </c>
      <c r="I704" s="10" t="s">
        <v>188</v>
      </c>
      <c r="J704" s="10">
        <v>890</v>
      </c>
      <c r="K704" s="259">
        <f t="shared" si="31"/>
        <v>9</v>
      </c>
      <c r="L704" s="110" t="str">
        <f t="shared" si="33"/>
        <v>PGDĐT Cư Jút</v>
      </c>
      <c r="M704" s="3">
        <f>VLOOKUP(IF(I704="",H704,I704),Thongkeduthi!$A$4:$O$43,COUNTA(Thongkeduthi!$A$4:$O$4),FALSE)</f>
        <v>34</v>
      </c>
      <c r="N704" s="47" t="str">
        <f t="shared" si="32"/>
        <v>34.9</v>
      </c>
      <c r="O704" s="47"/>
    </row>
    <row r="705" spans="1:15" ht="16.5" hidden="1" thickBot="1">
      <c r="A705" s="10">
        <f>SUBTOTAL(3,$C$6:C705)</f>
        <v>0</v>
      </c>
      <c r="B705" s="81">
        <v>1222156716</v>
      </c>
      <c r="C705" s="81" t="s">
        <v>808</v>
      </c>
      <c r="D705" s="27">
        <v>8</v>
      </c>
      <c r="E705" s="27">
        <v>11</v>
      </c>
      <c r="F705" s="10">
        <v>2001</v>
      </c>
      <c r="G705" s="27" t="s">
        <v>125</v>
      </c>
      <c r="H705" s="27" t="s">
        <v>691</v>
      </c>
      <c r="I705" s="10" t="s">
        <v>188</v>
      </c>
      <c r="J705" s="81">
        <v>1160</v>
      </c>
      <c r="K705" s="259">
        <f t="shared" si="31"/>
        <v>9</v>
      </c>
      <c r="L705" s="110" t="str">
        <f t="shared" si="33"/>
        <v>PGDĐT Cư Jút</v>
      </c>
      <c r="M705" s="3">
        <f>VLOOKUP(IF(I705="",H705,I705),Thongkeduthi!$A$4:$O$43,COUNTA(Thongkeduthi!$A$4:$O$4),FALSE)</f>
        <v>34</v>
      </c>
      <c r="N705" s="47" t="str">
        <f t="shared" si="32"/>
        <v>34.9</v>
      </c>
      <c r="O705" s="47"/>
    </row>
    <row r="706" spans="1:15" ht="16.5" hidden="1" thickBot="1">
      <c r="A706" s="10">
        <f>SUBTOTAL(3,$C$6:C706)</f>
        <v>0</v>
      </c>
      <c r="B706" s="88">
        <v>1222444479</v>
      </c>
      <c r="C706" s="89" t="s">
        <v>809</v>
      </c>
      <c r="D706" s="89">
        <v>5</v>
      </c>
      <c r="E706" s="89">
        <v>9</v>
      </c>
      <c r="F706" s="86">
        <v>2001</v>
      </c>
      <c r="G706" s="89" t="s">
        <v>125</v>
      </c>
      <c r="H706" s="46" t="s">
        <v>724</v>
      </c>
      <c r="I706" s="10" t="s">
        <v>188</v>
      </c>
      <c r="J706" s="89">
        <v>800</v>
      </c>
      <c r="K706" s="259">
        <f t="shared" si="31"/>
        <v>9</v>
      </c>
      <c r="L706" s="110" t="str">
        <f t="shared" si="33"/>
        <v>PGDĐT Cư Jút</v>
      </c>
      <c r="M706" s="3">
        <f>VLOOKUP(IF(I706="",H706,I706),Thongkeduthi!$A$4:$O$43,COUNTA(Thongkeduthi!$A$4:$O$4),FALSE)</f>
        <v>34</v>
      </c>
      <c r="N706" s="47" t="str">
        <f t="shared" si="32"/>
        <v>34.9</v>
      </c>
      <c r="O706" s="47"/>
    </row>
    <row r="707" spans="1:15" ht="16.5" hidden="1" thickBot="1">
      <c r="A707" s="10">
        <f>SUBTOTAL(3,$C$6:C707)</f>
        <v>0</v>
      </c>
      <c r="B707" s="81">
        <v>1211214751</v>
      </c>
      <c r="C707" s="81" t="s">
        <v>810</v>
      </c>
      <c r="D707" s="27">
        <v>6</v>
      </c>
      <c r="E707" s="27">
        <v>4</v>
      </c>
      <c r="F707" s="10">
        <v>2001</v>
      </c>
      <c r="G707" s="27" t="s">
        <v>125</v>
      </c>
      <c r="H707" s="27" t="s">
        <v>691</v>
      </c>
      <c r="I707" s="10" t="s">
        <v>188</v>
      </c>
      <c r="J707" s="81">
        <v>1150</v>
      </c>
      <c r="K707" s="259">
        <f t="shared" si="31"/>
        <v>9</v>
      </c>
      <c r="L707" s="110" t="str">
        <f t="shared" si="33"/>
        <v>PGDĐT Cư Jút</v>
      </c>
      <c r="M707" s="3">
        <f>VLOOKUP(IF(I707="",H707,I707),Thongkeduthi!$A$4:$O$43,COUNTA(Thongkeduthi!$A$4:$O$4),FALSE)</f>
        <v>34</v>
      </c>
      <c r="N707" s="47" t="str">
        <f t="shared" si="32"/>
        <v>34.9</v>
      </c>
      <c r="O707" s="47"/>
    </row>
    <row r="708" spans="1:15" ht="16.5" hidden="1" thickBot="1">
      <c r="A708" s="10">
        <f>SUBTOTAL(3,$C$6:C708)</f>
        <v>0</v>
      </c>
      <c r="B708" s="30">
        <v>1227573463</v>
      </c>
      <c r="C708" s="10" t="s">
        <v>811</v>
      </c>
      <c r="D708" s="10">
        <v>21</v>
      </c>
      <c r="E708" s="10">
        <v>1</v>
      </c>
      <c r="F708" s="10">
        <v>2001</v>
      </c>
      <c r="G708" s="27" t="s">
        <v>125</v>
      </c>
      <c r="H708" s="72" t="s">
        <v>705</v>
      </c>
      <c r="I708" s="10" t="s">
        <v>188</v>
      </c>
      <c r="J708" s="10">
        <v>860</v>
      </c>
      <c r="K708" s="259">
        <f t="shared" si="31"/>
        <v>9</v>
      </c>
      <c r="L708" s="110" t="str">
        <f t="shared" si="33"/>
        <v>PGDĐT Cư Jút</v>
      </c>
      <c r="M708" s="3">
        <f>VLOOKUP(IF(I708="",H708,I708),Thongkeduthi!$A$4:$O$43,COUNTA(Thongkeduthi!$A$4:$O$4),FALSE)</f>
        <v>34</v>
      </c>
      <c r="N708" s="47" t="str">
        <f t="shared" si="32"/>
        <v>34.9</v>
      </c>
      <c r="O708" s="47"/>
    </row>
    <row r="709" spans="1:15" ht="16.5" hidden="1" thickBot="1">
      <c r="A709" s="10">
        <f>SUBTOTAL(3,$C$6:C709)</f>
        <v>0</v>
      </c>
      <c r="B709" s="81">
        <v>1221575142</v>
      </c>
      <c r="C709" s="81" t="s">
        <v>812</v>
      </c>
      <c r="D709" s="27">
        <v>12</v>
      </c>
      <c r="E709" s="27">
        <v>10</v>
      </c>
      <c r="F709" s="10">
        <v>2001</v>
      </c>
      <c r="G709" s="27" t="s">
        <v>125</v>
      </c>
      <c r="H709" s="27" t="s">
        <v>691</v>
      </c>
      <c r="I709" s="10" t="s">
        <v>188</v>
      </c>
      <c r="J709" s="81">
        <v>1020</v>
      </c>
      <c r="K709" s="259">
        <f t="shared" si="31"/>
        <v>9</v>
      </c>
      <c r="L709" s="110" t="str">
        <f t="shared" si="33"/>
        <v>PGDĐT Cư Jút</v>
      </c>
      <c r="M709" s="3">
        <f>VLOOKUP(IF(I709="",H709,I709),Thongkeduthi!$A$4:$O$43,COUNTA(Thongkeduthi!$A$4:$O$4),FALSE)</f>
        <v>34</v>
      </c>
      <c r="N709" s="47" t="str">
        <f t="shared" si="32"/>
        <v>34.9</v>
      </c>
      <c r="O709" s="47"/>
    </row>
    <row r="710" spans="1:15" ht="16.5" hidden="1" thickBot="1">
      <c r="A710" s="10">
        <f>SUBTOTAL(3,$C$6:C710)</f>
        <v>0</v>
      </c>
      <c r="B710" s="72">
        <v>1227309160</v>
      </c>
      <c r="C710" s="72" t="s">
        <v>814</v>
      </c>
      <c r="D710" s="90" t="s">
        <v>468</v>
      </c>
      <c r="E710" s="90" t="s">
        <v>438</v>
      </c>
      <c r="F710" s="90" t="s">
        <v>601</v>
      </c>
      <c r="G710" s="74" t="s">
        <v>815</v>
      </c>
      <c r="H710" s="124" t="s">
        <v>816</v>
      </c>
      <c r="I710" s="10" t="s">
        <v>91</v>
      </c>
      <c r="J710" s="10">
        <v>1880</v>
      </c>
      <c r="K710" s="259">
        <f t="shared" si="31"/>
        <v>3</v>
      </c>
      <c r="L710" s="110" t="str">
        <f t="shared" si="33"/>
        <v>PGDĐT Đăk Mil</v>
      </c>
      <c r="M710" s="3">
        <f>VLOOKUP(IF(I710="",H710,I710),Thongkeduthi!$A$4:$O$43,COUNTA(Thongkeduthi!$A$4:$O$4),FALSE)</f>
        <v>35</v>
      </c>
      <c r="N710" s="47" t="str">
        <f t="shared" si="32"/>
        <v>35.3</v>
      </c>
      <c r="O710" s="47"/>
    </row>
    <row r="711" spans="1:15" ht="16.5" hidden="1" thickBot="1">
      <c r="A711" s="10">
        <f>SUBTOTAL(3,$C$6:C711)</f>
        <v>0</v>
      </c>
      <c r="B711" s="79">
        <v>1228052690</v>
      </c>
      <c r="C711" s="79" t="s">
        <v>817</v>
      </c>
      <c r="D711" s="79">
        <v>20</v>
      </c>
      <c r="E711" s="79">
        <v>1</v>
      </c>
      <c r="F711" s="79">
        <v>2007</v>
      </c>
      <c r="G711" s="79" t="s">
        <v>818</v>
      </c>
      <c r="H711" s="79" t="s">
        <v>819</v>
      </c>
      <c r="I711" s="10" t="s">
        <v>91</v>
      </c>
      <c r="J711" s="10">
        <v>1870</v>
      </c>
      <c r="K711" s="259">
        <f t="shared" ref="K711:K774" si="34">IF(I711="",VALUE(LEFT(G711,2)),VALUE(LEFT(G711,1)))</f>
        <v>3</v>
      </c>
      <c r="L711" s="110" t="str">
        <f t="shared" si="33"/>
        <v>PGDĐT Đăk Mil</v>
      </c>
      <c r="M711" s="3">
        <f>VLOOKUP(IF(I711="",H711,I711),Thongkeduthi!$A$4:$O$43,COUNTA(Thongkeduthi!$A$4:$O$4),FALSE)</f>
        <v>35</v>
      </c>
      <c r="N711" s="47" t="str">
        <f t="shared" ref="N711:N774" si="35">M711&amp;"."&amp;K711</f>
        <v>35.3</v>
      </c>
      <c r="O711" s="47"/>
    </row>
    <row r="712" spans="1:15" ht="16.5" hidden="1" thickBot="1">
      <c r="A712" s="10">
        <f>SUBTOTAL(3,$C$6:C712)</f>
        <v>0</v>
      </c>
      <c r="B712" s="79">
        <v>1219714488</v>
      </c>
      <c r="C712" s="79" t="s">
        <v>820</v>
      </c>
      <c r="D712" s="79">
        <v>16</v>
      </c>
      <c r="E712" s="79">
        <v>10</v>
      </c>
      <c r="F712" s="79">
        <v>2007</v>
      </c>
      <c r="G712" s="79" t="s">
        <v>821</v>
      </c>
      <c r="H712" s="79" t="s">
        <v>819</v>
      </c>
      <c r="I712" s="10" t="s">
        <v>91</v>
      </c>
      <c r="J712" s="10">
        <v>1840</v>
      </c>
      <c r="K712" s="259">
        <f t="shared" si="34"/>
        <v>3</v>
      </c>
      <c r="L712" s="110" t="str">
        <f t="shared" si="33"/>
        <v>PGDĐT Đăk Mil</v>
      </c>
      <c r="M712" s="3">
        <f>VLOOKUP(IF(I712="",H712,I712),Thongkeduthi!$A$4:$O$43,COUNTA(Thongkeduthi!$A$4:$O$4),FALSE)</f>
        <v>35</v>
      </c>
      <c r="N712" s="47" t="str">
        <f t="shared" si="35"/>
        <v>35.3</v>
      </c>
      <c r="O712" s="47"/>
    </row>
    <row r="713" spans="1:15" ht="16.5" hidden="1" thickBot="1">
      <c r="A713" s="10">
        <f>SUBTOTAL(3,$C$6:C713)</f>
        <v>0</v>
      </c>
      <c r="B713" s="79">
        <v>1221283157</v>
      </c>
      <c r="C713" s="79" t="s">
        <v>822</v>
      </c>
      <c r="D713" s="79">
        <v>20</v>
      </c>
      <c r="E713" s="79">
        <v>11</v>
      </c>
      <c r="F713" s="79">
        <v>2007</v>
      </c>
      <c r="G713" s="79" t="s">
        <v>821</v>
      </c>
      <c r="H713" s="79" t="s">
        <v>819</v>
      </c>
      <c r="I713" s="10" t="s">
        <v>91</v>
      </c>
      <c r="J713" s="10">
        <v>1800</v>
      </c>
      <c r="K713" s="259">
        <f t="shared" si="34"/>
        <v>3</v>
      </c>
      <c r="L713" s="110" t="str">
        <f t="shared" si="33"/>
        <v>PGDĐT Đăk Mil</v>
      </c>
      <c r="M713" s="3">
        <f>VLOOKUP(IF(I713="",H713,I713),Thongkeduthi!$A$4:$O$43,COUNTA(Thongkeduthi!$A$4:$O$4),FALSE)</f>
        <v>35</v>
      </c>
      <c r="N713" s="47" t="str">
        <f t="shared" si="35"/>
        <v>35.3</v>
      </c>
      <c r="O713" s="47"/>
    </row>
    <row r="714" spans="1:15" ht="16.5" hidden="1" thickBot="1">
      <c r="A714" s="10">
        <f>SUBTOTAL(3,$C$6:C714)</f>
        <v>0</v>
      </c>
      <c r="B714" s="72">
        <v>1225006052</v>
      </c>
      <c r="C714" s="72" t="s">
        <v>823</v>
      </c>
      <c r="D714" s="90" t="s">
        <v>128</v>
      </c>
      <c r="E714" s="90" t="s">
        <v>427</v>
      </c>
      <c r="F714" s="90" t="s">
        <v>601</v>
      </c>
      <c r="G714" s="74" t="s">
        <v>824</v>
      </c>
      <c r="H714" s="124" t="s">
        <v>816</v>
      </c>
      <c r="I714" s="10" t="s">
        <v>91</v>
      </c>
      <c r="J714" s="10">
        <v>1800</v>
      </c>
      <c r="K714" s="259">
        <f t="shared" si="34"/>
        <v>3</v>
      </c>
      <c r="L714" s="110" t="str">
        <f t="shared" si="33"/>
        <v>PGDĐT Đăk Mil</v>
      </c>
      <c r="M714" s="3">
        <f>VLOOKUP(IF(I714="",H714,I714),Thongkeduthi!$A$4:$O$43,COUNTA(Thongkeduthi!$A$4:$O$4),FALSE)</f>
        <v>35</v>
      </c>
      <c r="N714" s="47" t="str">
        <f t="shared" si="35"/>
        <v>35.3</v>
      </c>
      <c r="O714" s="47"/>
    </row>
    <row r="715" spans="1:15" ht="16.5" hidden="1" thickBot="1">
      <c r="A715" s="10">
        <f>SUBTOTAL(3,$C$6:C715)</f>
        <v>0</v>
      </c>
      <c r="B715" s="79">
        <v>1222931168</v>
      </c>
      <c r="C715" s="79" t="s">
        <v>825</v>
      </c>
      <c r="D715" s="79">
        <v>14</v>
      </c>
      <c r="E715" s="79">
        <v>8</v>
      </c>
      <c r="F715" s="79">
        <v>2007</v>
      </c>
      <c r="G715" s="79" t="s">
        <v>818</v>
      </c>
      <c r="H715" s="79" t="s">
        <v>819</v>
      </c>
      <c r="I715" s="10" t="s">
        <v>91</v>
      </c>
      <c r="J715" s="10">
        <v>1770</v>
      </c>
      <c r="K715" s="259">
        <f t="shared" si="34"/>
        <v>3</v>
      </c>
      <c r="L715" s="110" t="str">
        <f t="shared" si="33"/>
        <v>PGDĐT Đăk Mil</v>
      </c>
      <c r="M715" s="3">
        <f>VLOOKUP(IF(I715="",H715,I715),Thongkeduthi!$A$4:$O$43,COUNTA(Thongkeduthi!$A$4:$O$4),FALSE)</f>
        <v>35</v>
      </c>
      <c r="N715" s="47" t="str">
        <f t="shared" si="35"/>
        <v>35.3</v>
      </c>
      <c r="O715" s="47"/>
    </row>
    <row r="716" spans="1:15" ht="16.5" hidden="1" thickBot="1">
      <c r="A716" s="10">
        <f>SUBTOTAL(3,$C$6:C716)</f>
        <v>0</v>
      </c>
      <c r="B716" s="72">
        <v>1225095664</v>
      </c>
      <c r="C716" s="72" t="s">
        <v>826</v>
      </c>
      <c r="D716" s="90" t="s">
        <v>453</v>
      </c>
      <c r="E716" s="90" t="s">
        <v>428</v>
      </c>
      <c r="F716" s="90" t="s">
        <v>601</v>
      </c>
      <c r="G716" s="74" t="s">
        <v>815</v>
      </c>
      <c r="H716" s="124" t="s">
        <v>816</v>
      </c>
      <c r="I716" s="10" t="s">
        <v>91</v>
      </c>
      <c r="J716" s="10">
        <v>1750</v>
      </c>
      <c r="K716" s="259">
        <f t="shared" si="34"/>
        <v>3</v>
      </c>
      <c r="L716" s="110" t="str">
        <f t="shared" si="33"/>
        <v>PGDĐT Đăk Mil</v>
      </c>
      <c r="M716" s="3">
        <f>VLOOKUP(IF(I716="",H716,I716),Thongkeduthi!$A$4:$O$43,COUNTA(Thongkeduthi!$A$4:$O$4),FALSE)</f>
        <v>35</v>
      </c>
      <c r="N716" s="47" t="str">
        <f t="shared" si="35"/>
        <v>35.3</v>
      </c>
      <c r="O716" s="47"/>
    </row>
    <row r="717" spans="1:15" ht="16.5" hidden="1" thickBot="1">
      <c r="A717" s="10">
        <f>SUBTOTAL(3,$C$6:C717)</f>
        <v>0</v>
      </c>
      <c r="B717" s="72">
        <v>1224190459</v>
      </c>
      <c r="C717" s="72" t="s">
        <v>827</v>
      </c>
      <c r="D717" s="90" t="s">
        <v>427</v>
      </c>
      <c r="E717" s="90" t="s">
        <v>414</v>
      </c>
      <c r="F717" s="90" t="s">
        <v>601</v>
      </c>
      <c r="G717" s="74" t="s">
        <v>815</v>
      </c>
      <c r="H717" s="124" t="s">
        <v>816</v>
      </c>
      <c r="I717" s="10" t="s">
        <v>91</v>
      </c>
      <c r="J717" s="10">
        <v>1670</v>
      </c>
      <c r="K717" s="259">
        <f t="shared" si="34"/>
        <v>3</v>
      </c>
      <c r="L717" s="110" t="str">
        <f t="shared" si="33"/>
        <v>PGDĐT Đăk Mil</v>
      </c>
      <c r="M717" s="3">
        <f>VLOOKUP(IF(I717="",H717,I717),Thongkeduthi!$A$4:$O$43,COUNTA(Thongkeduthi!$A$4:$O$4),FALSE)</f>
        <v>35</v>
      </c>
      <c r="N717" s="47" t="str">
        <f t="shared" si="35"/>
        <v>35.3</v>
      </c>
      <c r="O717" s="47"/>
    </row>
    <row r="718" spans="1:15" ht="16.5" hidden="1" thickBot="1">
      <c r="A718" s="10">
        <f>SUBTOTAL(3,$C$6:C718)</f>
        <v>0</v>
      </c>
      <c r="B718" s="72">
        <v>1222910206</v>
      </c>
      <c r="C718" s="72" t="s">
        <v>828</v>
      </c>
      <c r="D718" s="90" t="s">
        <v>414</v>
      </c>
      <c r="E718" s="90" t="s">
        <v>424</v>
      </c>
      <c r="F718" s="90" t="s">
        <v>601</v>
      </c>
      <c r="G718" s="74" t="s">
        <v>815</v>
      </c>
      <c r="H718" s="124" t="s">
        <v>816</v>
      </c>
      <c r="I718" s="10" t="s">
        <v>91</v>
      </c>
      <c r="J718" s="10">
        <v>1660</v>
      </c>
      <c r="K718" s="259">
        <f t="shared" si="34"/>
        <v>3</v>
      </c>
      <c r="L718" s="110" t="str">
        <f t="shared" si="33"/>
        <v>PGDĐT Đăk Mil</v>
      </c>
      <c r="M718" s="3">
        <f>VLOOKUP(IF(I718="",H718,I718),Thongkeduthi!$A$4:$O$43,COUNTA(Thongkeduthi!$A$4:$O$4),FALSE)</f>
        <v>35</v>
      </c>
      <c r="N718" s="47" t="str">
        <f t="shared" si="35"/>
        <v>35.3</v>
      </c>
      <c r="O718" s="47"/>
    </row>
    <row r="719" spans="1:15" ht="16.5" hidden="1" thickBot="1">
      <c r="A719" s="10">
        <f>SUBTOTAL(3,$C$6:C719)</f>
        <v>0</v>
      </c>
      <c r="B719" s="79">
        <v>1221886666</v>
      </c>
      <c r="C719" s="79" t="s">
        <v>829</v>
      </c>
      <c r="D719" s="79">
        <v>8</v>
      </c>
      <c r="E719" s="79">
        <v>4</v>
      </c>
      <c r="F719" s="79">
        <v>2008</v>
      </c>
      <c r="G719" s="79" t="s">
        <v>818</v>
      </c>
      <c r="H719" s="79" t="s">
        <v>819</v>
      </c>
      <c r="I719" s="10" t="s">
        <v>91</v>
      </c>
      <c r="J719" s="10">
        <v>1610</v>
      </c>
      <c r="K719" s="259">
        <f t="shared" si="34"/>
        <v>3</v>
      </c>
      <c r="L719" s="110" t="str">
        <f t="shared" si="33"/>
        <v>PGDĐT Đăk Mil</v>
      </c>
      <c r="M719" s="3">
        <f>VLOOKUP(IF(I719="",H719,I719),Thongkeduthi!$A$4:$O$43,COUNTA(Thongkeduthi!$A$4:$O$4),FALSE)</f>
        <v>35</v>
      </c>
      <c r="N719" s="47" t="str">
        <f t="shared" si="35"/>
        <v>35.3</v>
      </c>
      <c r="O719" s="47"/>
    </row>
    <row r="720" spans="1:15" ht="16.5" hidden="1" thickBot="1">
      <c r="A720" s="10">
        <f>SUBTOTAL(3,$C$6:C720)</f>
        <v>0</v>
      </c>
      <c r="B720" s="33">
        <v>1226282186</v>
      </c>
      <c r="C720" s="33" t="s">
        <v>830</v>
      </c>
      <c r="D720" s="30" t="s">
        <v>449</v>
      </c>
      <c r="E720" s="30" t="s">
        <v>414</v>
      </c>
      <c r="F720" s="30" t="s">
        <v>601</v>
      </c>
      <c r="G720" s="10" t="s">
        <v>815</v>
      </c>
      <c r="H720" s="124" t="s">
        <v>816</v>
      </c>
      <c r="I720" s="10" t="s">
        <v>91</v>
      </c>
      <c r="J720" s="10">
        <v>1600</v>
      </c>
      <c r="K720" s="259">
        <f t="shared" si="34"/>
        <v>3</v>
      </c>
      <c r="L720" s="110" t="str">
        <f t="shared" si="33"/>
        <v>PGDĐT Đăk Mil</v>
      </c>
      <c r="M720" s="3">
        <f>VLOOKUP(IF(I720="",H720,I720),Thongkeduthi!$A$4:$O$43,COUNTA(Thongkeduthi!$A$4:$O$4),FALSE)</f>
        <v>35</v>
      </c>
      <c r="N720" s="47" t="str">
        <f t="shared" si="35"/>
        <v>35.3</v>
      </c>
      <c r="O720" s="47"/>
    </row>
    <row r="721" spans="1:15" ht="16.5" hidden="1" thickBot="1">
      <c r="A721" s="10">
        <f>SUBTOTAL(3,$C$6:C721)</f>
        <v>0</v>
      </c>
      <c r="B721" s="33">
        <v>1224356672</v>
      </c>
      <c r="C721" s="33" t="s">
        <v>831</v>
      </c>
      <c r="D721" s="30" t="s">
        <v>167</v>
      </c>
      <c r="E721" s="30" t="s">
        <v>419</v>
      </c>
      <c r="F721" s="30" t="s">
        <v>601</v>
      </c>
      <c r="G721" s="10" t="s">
        <v>815</v>
      </c>
      <c r="H721" s="124" t="s">
        <v>816</v>
      </c>
      <c r="I721" s="10" t="s">
        <v>91</v>
      </c>
      <c r="J721" s="10">
        <v>1600</v>
      </c>
      <c r="K721" s="259">
        <f t="shared" si="34"/>
        <v>3</v>
      </c>
      <c r="L721" s="110" t="str">
        <f t="shared" si="33"/>
        <v>PGDĐT Đăk Mil</v>
      </c>
      <c r="M721" s="3">
        <f>VLOOKUP(IF(I721="",H721,I721),Thongkeduthi!$A$4:$O$43,COUNTA(Thongkeduthi!$A$4:$O$4),FALSE)</f>
        <v>35</v>
      </c>
      <c r="N721" s="47" t="str">
        <f t="shared" si="35"/>
        <v>35.3</v>
      </c>
      <c r="O721" s="47"/>
    </row>
    <row r="722" spans="1:15" ht="16.5" hidden="1" thickBot="1">
      <c r="A722" s="10">
        <f>SUBTOTAL(3,$C$6:C722)</f>
        <v>0</v>
      </c>
      <c r="B722" s="72">
        <v>1229605689</v>
      </c>
      <c r="C722" s="72" t="s">
        <v>832</v>
      </c>
      <c r="D722" s="90" t="s">
        <v>117</v>
      </c>
      <c r="E722" s="90" t="s">
        <v>427</v>
      </c>
      <c r="F722" s="90" t="s">
        <v>601</v>
      </c>
      <c r="G722" s="74" t="s">
        <v>815</v>
      </c>
      <c r="H722" s="124" t="s">
        <v>816</v>
      </c>
      <c r="I722" s="10" t="s">
        <v>91</v>
      </c>
      <c r="J722" s="10">
        <v>1580</v>
      </c>
      <c r="K722" s="259">
        <f t="shared" si="34"/>
        <v>3</v>
      </c>
      <c r="L722" s="110" t="str">
        <f t="shared" si="33"/>
        <v>PGDĐT Đăk Mil</v>
      </c>
      <c r="M722" s="3">
        <f>VLOOKUP(IF(I722="",H722,I722),Thongkeduthi!$A$4:$O$43,COUNTA(Thongkeduthi!$A$4:$O$4),FALSE)</f>
        <v>35</v>
      </c>
      <c r="N722" s="47" t="str">
        <f t="shared" si="35"/>
        <v>35.3</v>
      </c>
      <c r="O722" s="47"/>
    </row>
    <row r="723" spans="1:15" ht="16.5" hidden="1" thickBot="1">
      <c r="A723" s="10">
        <f>SUBTOTAL(3,$C$6:C723)</f>
        <v>0</v>
      </c>
      <c r="B723" s="72">
        <v>1229464217</v>
      </c>
      <c r="C723" s="72" t="s">
        <v>833</v>
      </c>
      <c r="D723" s="90" t="s">
        <v>413</v>
      </c>
      <c r="E723" s="90" t="s">
        <v>444</v>
      </c>
      <c r="F723" s="90" t="s">
        <v>601</v>
      </c>
      <c r="G723" s="74" t="s">
        <v>815</v>
      </c>
      <c r="H723" s="124" t="s">
        <v>816</v>
      </c>
      <c r="I723" s="10" t="s">
        <v>91</v>
      </c>
      <c r="J723" s="10">
        <v>1560</v>
      </c>
      <c r="K723" s="259">
        <f t="shared" si="34"/>
        <v>3</v>
      </c>
      <c r="L723" s="110" t="str">
        <f t="shared" si="33"/>
        <v>PGDĐT Đăk Mil</v>
      </c>
      <c r="M723" s="3">
        <f>VLOOKUP(IF(I723="",H723,I723),Thongkeduthi!$A$4:$O$43,COUNTA(Thongkeduthi!$A$4:$O$4),FALSE)</f>
        <v>35</v>
      </c>
      <c r="N723" s="47" t="str">
        <f t="shared" si="35"/>
        <v>35.3</v>
      </c>
      <c r="O723" s="47"/>
    </row>
    <row r="724" spans="1:15" ht="16.5" hidden="1" thickBot="1">
      <c r="A724" s="10">
        <f>SUBTOTAL(3,$C$6:C724)</f>
        <v>0</v>
      </c>
      <c r="B724" s="10">
        <v>1229002246</v>
      </c>
      <c r="C724" s="10" t="s">
        <v>834</v>
      </c>
      <c r="D724" s="10">
        <v>11</v>
      </c>
      <c r="E724" s="10">
        <v>1</v>
      </c>
      <c r="F724" s="10">
        <v>2007</v>
      </c>
      <c r="G724" s="10" t="s">
        <v>835</v>
      </c>
      <c r="H724" s="10" t="s">
        <v>836</v>
      </c>
      <c r="I724" s="10" t="s">
        <v>91</v>
      </c>
      <c r="J724" s="10">
        <v>1410</v>
      </c>
      <c r="K724" s="259">
        <f t="shared" si="34"/>
        <v>3</v>
      </c>
      <c r="L724" s="110" t="str">
        <f t="shared" si="33"/>
        <v>PGDĐT Đăk Mil</v>
      </c>
      <c r="M724" s="3">
        <f>VLOOKUP(IF(I724="",H724,I724),Thongkeduthi!$A$4:$O$43,COUNTA(Thongkeduthi!$A$4:$O$4),FALSE)</f>
        <v>35</v>
      </c>
      <c r="N724" s="47" t="str">
        <f t="shared" si="35"/>
        <v>35.3</v>
      </c>
      <c r="O724" s="47"/>
    </row>
    <row r="725" spans="1:15" ht="16.5" hidden="1" thickBot="1">
      <c r="A725" s="10">
        <f>SUBTOTAL(3,$C$6:C725)</f>
        <v>0</v>
      </c>
      <c r="B725" s="33">
        <v>1224163576</v>
      </c>
      <c r="C725" s="33" t="s">
        <v>837</v>
      </c>
      <c r="D725" s="30" t="s">
        <v>438</v>
      </c>
      <c r="E725" s="30" t="s">
        <v>449</v>
      </c>
      <c r="F725" s="30" t="s">
        <v>601</v>
      </c>
      <c r="G725" s="10" t="s">
        <v>815</v>
      </c>
      <c r="H725" s="124" t="s">
        <v>816</v>
      </c>
      <c r="I725" s="10" t="s">
        <v>91</v>
      </c>
      <c r="J725" s="10">
        <v>1340</v>
      </c>
      <c r="K725" s="259">
        <f t="shared" si="34"/>
        <v>3</v>
      </c>
      <c r="L725" s="110" t="str">
        <f t="shared" si="33"/>
        <v>PGDĐT Đăk Mil</v>
      </c>
      <c r="M725" s="3">
        <f>VLOOKUP(IF(I725="",H725,I725),Thongkeduthi!$A$4:$O$43,COUNTA(Thongkeduthi!$A$4:$O$4),FALSE)</f>
        <v>35</v>
      </c>
      <c r="N725" s="47" t="str">
        <f t="shared" si="35"/>
        <v>35.3</v>
      </c>
      <c r="O725" s="47"/>
    </row>
    <row r="726" spans="1:15" ht="16.5" hidden="1" thickBot="1">
      <c r="A726" s="10">
        <f>SUBTOTAL(3,$C$6:C726)</f>
        <v>0</v>
      </c>
      <c r="B726" s="79">
        <v>1229910301</v>
      </c>
      <c r="C726" s="79" t="s">
        <v>838</v>
      </c>
      <c r="D726" s="91" t="s">
        <v>438</v>
      </c>
      <c r="E726" s="91" t="s">
        <v>424</v>
      </c>
      <c r="F726" s="33">
        <v>2007</v>
      </c>
      <c r="G726" s="33" t="s">
        <v>839</v>
      </c>
      <c r="H726" s="33" t="s">
        <v>840</v>
      </c>
      <c r="I726" s="10" t="s">
        <v>91</v>
      </c>
      <c r="J726" s="10">
        <v>1210</v>
      </c>
      <c r="K726" s="259">
        <f t="shared" si="34"/>
        <v>3</v>
      </c>
      <c r="L726" s="110" t="str">
        <f t="shared" si="33"/>
        <v>PGDĐT Đăk Mil</v>
      </c>
      <c r="M726" s="3">
        <f>VLOOKUP(IF(I726="",H726,I726),Thongkeduthi!$A$4:$O$43,COUNTA(Thongkeduthi!$A$4:$O$4),FALSE)</f>
        <v>35</v>
      </c>
      <c r="N726" s="47" t="str">
        <f t="shared" si="35"/>
        <v>35.3</v>
      </c>
      <c r="O726" s="47"/>
    </row>
    <row r="727" spans="1:15" ht="16.5" hidden="1" thickBot="1">
      <c r="A727" s="10">
        <f>SUBTOTAL(3,$C$6:C727)</f>
        <v>0</v>
      </c>
      <c r="B727" s="33">
        <v>1224734084</v>
      </c>
      <c r="C727" s="33" t="s">
        <v>841</v>
      </c>
      <c r="D727" s="30" t="s">
        <v>432</v>
      </c>
      <c r="E727" s="30" t="s">
        <v>419</v>
      </c>
      <c r="F727" s="30" t="s">
        <v>601</v>
      </c>
      <c r="G727" s="10" t="s">
        <v>815</v>
      </c>
      <c r="H727" s="124" t="s">
        <v>816</v>
      </c>
      <c r="I727" s="10" t="s">
        <v>91</v>
      </c>
      <c r="J727" s="10">
        <v>1160</v>
      </c>
      <c r="K727" s="259">
        <f t="shared" si="34"/>
        <v>3</v>
      </c>
      <c r="L727" s="110" t="str">
        <f t="shared" si="33"/>
        <v>PGDĐT Đăk Mil</v>
      </c>
      <c r="M727" s="3">
        <f>VLOOKUP(IF(I727="",H727,I727),Thongkeduthi!$A$4:$O$43,COUNTA(Thongkeduthi!$A$4:$O$4),FALSE)</f>
        <v>35</v>
      </c>
      <c r="N727" s="47" t="str">
        <f t="shared" si="35"/>
        <v>35.3</v>
      </c>
      <c r="O727" s="47"/>
    </row>
    <row r="728" spans="1:15" ht="16.5" hidden="1" thickBot="1">
      <c r="A728" s="10">
        <f>SUBTOTAL(3,$C$6:C728)</f>
        <v>0</v>
      </c>
      <c r="B728" s="33">
        <v>1224523991</v>
      </c>
      <c r="C728" s="33" t="s">
        <v>842</v>
      </c>
      <c r="D728" s="30" t="s">
        <v>111</v>
      </c>
      <c r="E728" s="30" t="s">
        <v>424</v>
      </c>
      <c r="F728" s="30" t="s">
        <v>601</v>
      </c>
      <c r="G728" s="10" t="s">
        <v>815</v>
      </c>
      <c r="H728" s="124" t="s">
        <v>816</v>
      </c>
      <c r="I728" s="10" t="s">
        <v>91</v>
      </c>
      <c r="J728" s="10">
        <v>1150</v>
      </c>
      <c r="K728" s="259">
        <f t="shared" si="34"/>
        <v>3</v>
      </c>
      <c r="L728" s="110" t="str">
        <f t="shared" si="33"/>
        <v>PGDĐT Đăk Mil</v>
      </c>
      <c r="M728" s="3">
        <f>VLOOKUP(IF(I728="",H728,I728),Thongkeduthi!$A$4:$O$43,COUNTA(Thongkeduthi!$A$4:$O$4),FALSE)</f>
        <v>35</v>
      </c>
      <c r="N728" s="47" t="str">
        <f t="shared" si="35"/>
        <v>35.3</v>
      </c>
      <c r="O728" s="47"/>
    </row>
    <row r="729" spans="1:15" ht="16.5" hidden="1" thickBot="1">
      <c r="A729" s="10">
        <f>SUBTOTAL(3,$C$6:C729)</f>
        <v>0</v>
      </c>
      <c r="B729" s="30">
        <v>1219934234</v>
      </c>
      <c r="C729" s="10" t="s">
        <v>843</v>
      </c>
      <c r="D729" s="10">
        <v>17</v>
      </c>
      <c r="E729" s="10">
        <v>3</v>
      </c>
      <c r="F729" s="10">
        <v>2007</v>
      </c>
      <c r="G729" s="10" t="s">
        <v>120</v>
      </c>
      <c r="H729" s="10" t="s">
        <v>844</v>
      </c>
      <c r="I729" s="10" t="s">
        <v>91</v>
      </c>
      <c r="J729" s="10">
        <v>1130</v>
      </c>
      <c r="K729" s="259">
        <f t="shared" si="34"/>
        <v>3</v>
      </c>
      <c r="L729" s="110" t="str">
        <f t="shared" si="33"/>
        <v>PGDĐT Đăk Mil</v>
      </c>
      <c r="M729" s="3">
        <f>VLOOKUP(IF(I729="",H729,I729),Thongkeduthi!$A$4:$O$43,COUNTA(Thongkeduthi!$A$4:$O$4),FALSE)</f>
        <v>35</v>
      </c>
      <c r="N729" s="47" t="str">
        <f t="shared" si="35"/>
        <v>35.3</v>
      </c>
      <c r="O729" s="47"/>
    </row>
    <row r="730" spans="1:15" ht="16.5" hidden="1" thickBot="1">
      <c r="A730" s="10">
        <f>SUBTOTAL(3,$C$6:C730)</f>
        <v>0</v>
      </c>
      <c r="B730" s="27">
        <v>1229218831</v>
      </c>
      <c r="C730" s="92" t="s">
        <v>845</v>
      </c>
      <c r="D730" s="30" t="s">
        <v>103</v>
      </c>
      <c r="E730" s="30" t="s">
        <v>156</v>
      </c>
      <c r="F730" s="30" t="s">
        <v>601</v>
      </c>
      <c r="G730" s="10" t="s">
        <v>846</v>
      </c>
      <c r="H730" s="10" t="s">
        <v>847</v>
      </c>
      <c r="I730" s="10" t="s">
        <v>91</v>
      </c>
      <c r="J730" s="10">
        <v>1130</v>
      </c>
      <c r="K730" s="259">
        <f t="shared" si="34"/>
        <v>3</v>
      </c>
      <c r="L730" s="110" t="str">
        <f t="shared" si="33"/>
        <v>PGDĐT Đăk Mil</v>
      </c>
      <c r="M730" s="3">
        <f>VLOOKUP(IF(I730="",H730,I730),Thongkeduthi!$A$4:$O$43,COUNTA(Thongkeduthi!$A$4:$O$4),FALSE)</f>
        <v>35</v>
      </c>
      <c r="N730" s="47" t="str">
        <f t="shared" si="35"/>
        <v>35.3</v>
      </c>
      <c r="O730" s="47"/>
    </row>
    <row r="731" spans="1:15" ht="16.5" hidden="1" thickBot="1">
      <c r="A731" s="10">
        <f>SUBTOTAL(3,$C$6:C731)</f>
        <v>0</v>
      </c>
      <c r="B731" s="27">
        <v>1226287760</v>
      </c>
      <c r="C731" s="92" t="s">
        <v>848</v>
      </c>
      <c r="D731" s="30" t="s">
        <v>171</v>
      </c>
      <c r="E731" s="30" t="s">
        <v>156</v>
      </c>
      <c r="F731" s="30" t="s">
        <v>601</v>
      </c>
      <c r="G731" s="10" t="s">
        <v>849</v>
      </c>
      <c r="H731" s="10" t="s">
        <v>847</v>
      </c>
      <c r="I731" s="10" t="s">
        <v>91</v>
      </c>
      <c r="J731" s="10">
        <v>1130</v>
      </c>
      <c r="K731" s="259">
        <f t="shared" si="34"/>
        <v>3</v>
      </c>
      <c r="L731" s="110" t="str">
        <f t="shared" si="33"/>
        <v>PGDĐT Đăk Mil</v>
      </c>
      <c r="M731" s="3">
        <f>VLOOKUP(IF(I731="",H731,I731),Thongkeduthi!$A$4:$O$43,COUNTA(Thongkeduthi!$A$4:$O$4),FALSE)</f>
        <v>35</v>
      </c>
      <c r="N731" s="47" t="str">
        <f t="shared" si="35"/>
        <v>35.3</v>
      </c>
      <c r="O731" s="47"/>
    </row>
    <row r="732" spans="1:15" ht="16.5" hidden="1" thickBot="1">
      <c r="A732" s="10">
        <f>SUBTOTAL(3,$C$6:C732)</f>
        <v>0</v>
      </c>
      <c r="B732" s="10">
        <v>1229560560</v>
      </c>
      <c r="C732" s="10" t="s">
        <v>850</v>
      </c>
      <c r="D732" s="10">
        <v>9</v>
      </c>
      <c r="E732" s="10">
        <v>2</v>
      </c>
      <c r="F732" s="10">
        <v>2007</v>
      </c>
      <c r="G732" s="10" t="s">
        <v>846</v>
      </c>
      <c r="H732" s="10" t="s">
        <v>851</v>
      </c>
      <c r="I732" s="10" t="s">
        <v>91</v>
      </c>
      <c r="J732" s="10">
        <v>1120</v>
      </c>
      <c r="K732" s="259">
        <f t="shared" si="34"/>
        <v>3</v>
      </c>
      <c r="L732" s="110" t="str">
        <f t="shared" si="33"/>
        <v>PGDĐT Đăk Mil</v>
      </c>
      <c r="M732" s="3">
        <f>VLOOKUP(IF(I732="",H732,I732),Thongkeduthi!$A$4:$O$43,COUNTA(Thongkeduthi!$A$4:$O$4),FALSE)</f>
        <v>35</v>
      </c>
      <c r="N732" s="47" t="str">
        <f t="shared" si="35"/>
        <v>35.3</v>
      </c>
      <c r="O732" s="47"/>
    </row>
    <row r="733" spans="1:15" ht="16.5" hidden="1" thickBot="1">
      <c r="A733" s="10">
        <f>SUBTOTAL(3,$C$6:C733)</f>
        <v>0</v>
      </c>
      <c r="B733" s="28">
        <v>1223784587</v>
      </c>
      <c r="C733" s="28" t="s">
        <v>852</v>
      </c>
      <c r="D733" s="28">
        <v>8</v>
      </c>
      <c r="E733" s="28">
        <v>9</v>
      </c>
      <c r="F733" s="28">
        <v>2007</v>
      </c>
      <c r="G733" s="28" t="s">
        <v>853</v>
      </c>
      <c r="H733" s="28" t="s">
        <v>854</v>
      </c>
      <c r="I733" s="10" t="s">
        <v>91</v>
      </c>
      <c r="J733" s="10">
        <v>1100</v>
      </c>
      <c r="K733" s="259">
        <f t="shared" si="34"/>
        <v>3</v>
      </c>
      <c r="L733" s="110" t="str">
        <f t="shared" si="33"/>
        <v>PGDĐT Đăk Mil</v>
      </c>
      <c r="M733" s="3">
        <f>VLOOKUP(IF(I733="",H733,I733),Thongkeduthi!$A$4:$O$43,COUNTA(Thongkeduthi!$A$4:$O$4),FALSE)</f>
        <v>35</v>
      </c>
      <c r="N733" s="47" t="str">
        <f t="shared" si="35"/>
        <v>35.3</v>
      </c>
      <c r="O733" s="47"/>
    </row>
    <row r="734" spans="1:15" ht="16.5" hidden="1" thickBot="1">
      <c r="A734" s="10">
        <f>SUBTOTAL(3,$C$6:C734)</f>
        <v>0</v>
      </c>
      <c r="B734" s="28">
        <v>1226084860</v>
      </c>
      <c r="C734" s="28" t="s">
        <v>855</v>
      </c>
      <c r="D734" s="28">
        <v>17</v>
      </c>
      <c r="E734" s="28">
        <v>8</v>
      </c>
      <c r="F734" s="28">
        <v>2007</v>
      </c>
      <c r="G734" s="28" t="s">
        <v>853</v>
      </c>
      <c r="H734" s="28" t="s">
        <v>854</v>
      </c>
      <c r="I734" s="10" t="s">
        <v>91</v>
      </c>
      <c r="J734" s="10">
        <v>1060</v>
      </c>
      <c r="K734" s="259">
        <f t="shared" si="34"/>
        <v>3</v>
      </c>
      <c r="L734" s="110" t="str">
        <f t="shared" si="33"/>
        <v>PGDĐT Đăk Mil</v>
      </c>
      <c r="M734" s="3">
        <f>VLOOKUP(IF(I734="",H734,I734),Thongkeduthi!$A$4:$O$43,COUNTA(Thongkeduthi!$A$4:$O$4),FALSE)</f>
        <v>35</v>
      </c>
      <c r="N734" s="47" t="str">
        <f t="shared" si="35"/>
        <v>35.3</v>
      </c>
      <c r="O734" s="47"/>
    </row>
    <row r="735" spans="1:15" ht="16.5" hidden="1" thickBot="1">
      <c r="A735" s="10">
        <f>SUBTOTAL(3,$C$6:C735)</f>
        <v>0</v>
      </c>
      <c r="B735" s="79">
        <v>1221796015</v>
      </c>
      <c r="C735" s="79" t="s">
        <v>856</v>
      </c>
      <c r="D735" s="91" t="s">
        <v>419</v>
      </c>
      <c r="E735" s="91" t="s">
        <v>414</v>
      </c>
      <c r="F735" s="91" t="s">
        <v>601</v>
      </c>
      <c r="G735" s="33" t="s">
        <v>821</v>
      </c>
      <c r="H735" s="33" t="s">
        <v>840</v>
      </c>
      <c r="I735" s="10" t="s">
        <v>91</v>
      </c>
      <c r="J735" s="10">
        <v>1060</v>
      </c>
      <c r="K735" s="259">
        <f t="shared" si="34"/>
        <v>3</v>
      </c>
      <c r="L735" s="110" t="str">
        <f t="shared" si="33"/>
        <v>PGDĐT Đăk Mil</v>
      </c>
      <c r="M735" s="3">
        <f>VLOOKUP(IF(I735="",H735,I735),Thongkeduthi!$A$4:$O$43,COUNTA(Thongkeduthi!$A$4:$O$4),FALSE)</f>
        <v>35</v>
      </c>
      <c r="N735" s="47" t="str">
        <f t="shared" si="35"/>
        <v>35.3</v>
      </c>
      <c r="O735" s="47"/>
    </row>
    <row r="736" spans="1:15" ht="16.5" hidden="1" thickBot="1">
      <c r="A736" s="10">
        <f>SUBTOTAL(3,$C$6:C736)</f>
        <v>0</v>
      </c>
      <c r="B736" s="10">
        <v>1226374181</v>
      </c>
      <c r="C736" s="10" t="s">
        <v>857</v>
      </c>
      <c r="D736" s="10">
        <v>30</v>
      </c>
      <c r="E736" s="10">
        <v>9</v>
      </c>
      <c r="F736" s="10">
        <v>2007</v>
      </c>
      <c r="G736" s="10" t="s">
        <v>824</v>
      </c>
      <c r="H736" s="10" t="s">
        <v>858</v>
      </c>
      <c r="I736" s="10" t="s">
        <v>91</v>
      </c>
      <c r="J736" s="10">
        <v>1040</v>
      </c>
      <c r="K736" s="259">
        <f t="shared" si="34"/>
        <v>3</v>
      </c>
      <c r="L736" s="110" t="str">
        <f t="shared" si="33"/>
        <v>PGDĐT Đăk Mil</v>
      </c>
      <c r="M736" s="3">
        <f>VLOOKUP(IF(I736="",H736,I736),Thongkeduthi!$A$4:$O$43,COUNTA(Thongkeduthi!$A$4:$O$4),FALSE)</f>
        <v>35</v>
      </c>
      <c r="N736" s="47" t="str">
        <f t="shared" si="35"/>
        <v>35.3</v>
      </c>
      <c r="O736" s="47"/>
    </row>
    <row r="737" spans="1:15" ht="16.5" hidden="1" thickBot="1">
      <c r="A737" s="10">
        <f>SUBTOTAL(3,$C$6:C737)</f>
        <v>0</v>
      </c>
      <c r="B737" s="10">
        <v>1225617659</v>
      </c>
      <c r="C737" s="10" t="s">
        <v>859</v>
      </c>
      <c r="D737" s="10">
        <v>6</v>
      </c>
      <c r="E737" s="10">
        <v>11</v>
      </c>
      <c r="F737" s="10">
        <v>2007</v>
      </c>
      <c r="G737" s="10" t="s">
        <v>824</v>
      </c>
      <c r="H737" s="10" t="s">
        <v>858</v>
      </c>
      <c r="I737" s="10" t="s">
        <v>91</v>
      </c>
      <c r="J737" s="10">
        <v>1030</v>
      </c>
      <c r="K737" s="259">
        <f t="shared" si="34"/>
        <v>3</v>
      </c>
      <c r="L737" s="110" t="str">
        <f t="shared" si="33"/>
        <v>PGDĐT Đăk Mil</v>
      </c>
      <c r="M737" s="3">
        <f>VLOOKUP(IF(I737="",H737,I737),Thongkeduthi!$A$4:$O$43,COUNTA(Thongkeduthi!$A$4:$O$4),FALSE)</f>
        <v>35</v>
      </c>
      <c r="N737" s="47" t="str">
        <f t="shared" si="35"/>
        <v>35.3</v>
      </c>
      <c r="O737" s="47"/>
    </row>
    <row r="738" spans="1:15" ht="16.5" hidden="1" thickBot="1">
      <c r="A738" s="10">
        <f>SUBTOTAL(3,$C$6:C738)</f>
        <v>0</v>
      </c>
      <c r="B738" s="30">
        <v>1223198492</v>
      </c>
      <c r="C738" s="10" t="s">
        <v>860</v>
      </c>
      <c r="D738" s="10">
        <v>29</v>
      </c>
      <c r="E738" s="10">
        <v>6</v>
      </c>
      <c r="F738" s="10">
        <v>2007</v>
      </c>
      <c r="G738" s="10" t="s">
        <v>120</v>
      </c>
      <c r="H738" s="10" t="s">
        <v>844</v>
      </c>
      <c r="I738" s="10" t="s">
        <v>91</v>
      </c>
      <c r="J738" s="10">
        <v>1010</v>
      </c>
      <c r="K738" s="259">
        <f t="shared" si="34"/>
        <v>3</v>
      </c>
      <c r="L738" s="110" t="str">
        <f t="shared" si="33"/>
        <v>PGDĐT Đăk Mil</v>
      </c>
      <c r="M738" s="3">
        <f>VLOOKUP(IF(I738="",H738,I738),Thongkeduthi!$A$4:$O$43,COUNTA(Thongkeduthi!$A$4:$O$4),FALSE)</f>
        <v>35</v>
      </c>
      <c r="N738" s="47" t="str">
        <f t="shared" si="35"/>
        <v>35.3</v>
      </c>
      <c r="O738" s="47"/>
    </row>
    <row r="739" spans="1:15" ht="16.5" hidden="1" thickBot="1">
      <c r="A739" s="10">
        <f>SUBTOTAL(3,$C$6:C739)</f>
        <v>0</v>
      </c>
      <c r="B739" s="30">
        <v>1223274492</v>
      </c>
      <c r="C739" s="10" t="s">
        <v>861</v>
      </c>
      <c r="D739" s="10">
        <v>2</v>
      </c>
      <c r="E739" s="10">
        <v>1</v>
      </c>
      <c r="F739" s="10">
        <v>2007</v>
      </c>
      <c r="G739" s="10" t="s">
        <v>120</v>
      </c>
      <c r="H739" s="10" t="s">
        <v>844</v>
      </c>
      <c r="I739" s="10" t="s">
        <v>91</v>
      </c>
      <c r="J739" s="10">
        <v>1010</v>
      </c>
      <c r="K739" s="259">
        <f t="shared" si="34"/>
        <v>3</v>
      </c>
      <c r="L739" s="110" t="str">
        <f t="shared" si="33"/>
        <v>PGDĐT Đăk Mil</v>
      </c>
      <c r="M739" s="3">
        <f>VLOOKUP(IF(I739="",H739,I739),Thongkeduthi!$A$4:$O$43,COUNTA(Thongkeduthi!$A$4:$O$4),FALSE)</f>
        <v>35</v>
      </c>
      <c r="N739" s="47" t="str">
        <f t="shared" si="35"/>
        <v>35.3</v>
      </c>
      <c r="O739" s="47"/>
    </row>
    <row r="740" spans="1:15" ht="16.5" hidden="1" thickBot="1">
      <c r="A740" s="10">
        <f>SUBTOTAL(3,$C$6:C740)</f>
        <v>0</v>
      </c>
      <c r="B740" s="72">
        <v>1222137453</v>
      </c>
      <c r="C740" s="72" t="s">
        <v>862</v>
      </c>
      <c r="D740" s="90" t="s">
        <v>161</v>
      </c>
      <c r="E740" s="90" t="s">
        <v>449</v>
      </c>
      <c r="F740" s="90" t="s">
        <v>863</v>
      </c>
      <c r="G740" s="74" t="s">
        <v>864</v>
      </c>
      <c r="H740" s="124" t="s">
        <v>816</v>
      </c>
      <c r="I740" s="10" t="s">
        <v>91</v>
      </c>
      <c r="J740" s="10">
        <v>1750</v>
      </c>
      <c r="K740" s="259">
        <f t="shared" si="34"/>
        <v>4</v>
      </c>
      <c r="L740" s="110" t="str">
        <f t="shared" si="33"/>
        <v>PGDĐT Đăk Mil</v>
      </c>
      <c r="M740" s="3">
        <f>VLOOKUP(IF(I740="",H740,I740),Thongkeduthi!$A$4:$O$43,COUNTA(Thongkeduthi!$A$4:$O$4),FALSE)</f>
        <v>35</v>
      </c>
      <c r="N740" s="47" t="str">
        <f t="shared" si="35"/>
        <v>35.4</v>
      </c>
      <c r="O740" s="47"/>
    </row>
    <row r="741" spans="1:15" ht="16.5" hidden="1" thickBot="1">
      <c r="A741" s="10">
        <f>SUBTOTAL(3,$C$6:C741)</f>
        <v>0</v>
      </c>
      <c r="B741" s="10">
        <v>1224222918</v>
      </c>
      <c r="C741" s="10" t="s">
        <v>865</v>
      </c>
      <c r="D741" s="10">
        <v>1</v>
      </c>
      <c r="E741" s="10">
        <v>2</v>
      </c>
      <c r="F741" s="10">
        <v>2006</v>
      </c>
      <c r="G741" s="10" t="s">
        <v>866</v>
      </c>
      <c r="H741" s="10" t="s">
        <v>819</v>
      </c>
      <c r="I741" s="10" t="s">
        <v>91</v>
      </c>
      <c r="J741" s="10">
        <v>1740</v>
      </c>
      <c r="K741" s="259">
        <f t="shared" si="34"/>
        <v>4</v>
      </c>
      <c r="L741" s="110" t="str">
        <f t="shared" si="33"/>
        <v>PGDĐT Đăk Mil</v>
      </c>
      <c r="M741" s="3">
        <f>VLOOKUP(IF(I741="",H741,I741),Thongkeduthi!$A$4:$O$43,COUNTA(Thongkeduthi!$A$4:$O$4),FALSE)</f>
        <v>35</v>
      </c>
      <c r="N741" s="47" t="str">
        <f t="shared" si="35"/>
        <v>35.4</v>
      </c>
      <c r="O741" s="47"/>
    </row>
    <row r="742" spans="1:15" ht="16.5" hidden="1" thickBot="1">
      <c r="A742" s="10">
        <f>SUBTOTAL(3,$C$6:C742)</f>
        <v>0</v>
      </c>
      <c r="B742" s="72">
        <v>1225013907</v>
      </c>
      <c r="C742" s="72" t="s">
        <v>867</v>
      </c>
      <c r="D742" s="90" t="s">
        <v>105</v>
      </c>
      <c r="E742" s="90" t="s">
        <v>449</v>
      </c>
      <c r="F742" s="90" t="s">
        <v>863</v>
      </c>
      <c r="G742" s="74" t="s">
        <v>868</v>
      </c>
      <c r="H742" s="124" t="s">
        <v>816</v>
      </c>
      <c r="I742" s="10" t="s">
        <v>91</v>
      </c>
      <c r="J742" s="10">
        <v>1700</v>
      </c>
      <c r="K742" s="259">
        <f t="shared" si="34"/>
        <v>4</v>
      </c>
      <c r="L742" s="110" t="str">
        <f t="shared" si="33"/>
        <v>PGDĐT Đăk Mil</v>
      </c>
      <c r="M742" s="3">
        <f>VLOOKUP(IF(I742="",H742,I742),Thongkeduthi!$A$4:$O$43,COUNTA(Thongkeduthi!$A$4:$O$4),FALSE)</f>
        <v>35</v>
      </c>
      <c r="N742" s="47" t="str">
        <f t="shared" si="35"/>
        <v>35.4</v>
      </c>
      <c r="O742" s="47"/>
    </row>
    <row r="743" spans="1:15" ht="16.5" hidden="1" thickBot="1">
      <c r="A743" s="10">
        <f>SUBTOTAL(3,$C$6:C743)</f>
        <v>0</v>
      </c>
      <c r="B743" s="79">
        <v>1209222893</v>
      </c>
      <c r="C743" s="79" t="s">
        <v>869</v>
      </c>
      <c r="D743" s="91">
        <v>31</v>
      </c>
      <c r="E743" s="91">
        <v>1</v>
      </c>
      <c r="F743" s="33">
        <v>2006</v>
      </c>
      <c r="G743" s="33" t="s">
        <v>156</v>
      </c>
      <c r="H743" s="33" t="s">
        <v>844</v>
      </c>
      <c r="I743" s="10" t="s">
        <v>91</v>
      </c>
      <c r="J743" s="10">
        <v>1570</v>
      </c>
      <c r="K743" s="259">
        <f t="shared" si="34"/>
        <v>4</v>
      </c>
      <c r="L743" s="110" t="str">
        <f t="shared" si="33"/>
        <v>PGDĐT Đăk Mil</v>
      </c>
      <c r="M743" s="3">
        <f>VLOOKUP(IF(I743="",H743,I743),Thongkeduthi!$A$4:$O$43,COUNTA(Thongkeduthi!$A$4:$O$4),FALSE)</f>
        <v>35</v>
      </c>
      <c r="N743" s="47" t="str">
        <f t="shared" si="35"/>
        <v>35.4</v>
      </c>
      <c r="O743" s="47"/>
    </row>
    <row r="744" spans="1:15" ht="16.5" hidden="1" thickBot="1">
      <c r="A744" s="10">
        <f>SUBTOTAL(3,$C$6:C744)</f>
        <v>0</v>
      </c>
      <c r="B744" s="72">
        <v>1220119954</v>
      </c>
      <c r="C744" s="72" t="s">
        <v>870</v>
      </c>
      <c r="D744" s="90" t="s">
        <v>468</v>
      </c>
      <c r="E744" s="90" t="s">
        <v>432</v>
      </c>
      <c r="F744" s="90" t="s">
        <v>863</v>
      </c>
      <c r="G744" s="74" t="s">
        <v>871</v>
      </c>
      <c r="H744" s="124" t="s">
        <v>816</v>
      </c>
      <c r="I744" s="10" t="s">
        <v>91</v>
      </c>
      <c r="J744" s="10">
        <v>1560</v>
      </c>
      <c r="K744" s="259">
        <f t="shared" si="34"/>
        <v>4</v>
      </c>
      <c r="L744" s="110" t="str">
        <f t="shared" si="33"/>
        <v>PGDĐT Đăk Mil</v>
      </c>
      <c r="M744" s="3">
        <f>VLOOKUP(IF(I744="",H744,I744),Thongkeduthi!$A$4:$O$43,COUNTA(Thongkeduthi!$A$4:$O$4),FALSE)</f>
        <v>35</v>
      </c>
      <c r="N744" s="47" t="str">
        <f t="shared" si="35"/>
        <v>35.4</v>
      </c>
      <c r="O744" s="47"/>
    </row>
    <row r="745" spans="1:15" ht="16.5" hidden="1" thickBot="1">
      <c r="A745" s="10">
        <f>SUBTOTAL(3,$C$6:C745)</f>
        <v>0</v>
      </c>
      <c r="B745" s="79">
        <v>1212300386</v>
      </c>
      <c r="C745" s="79" t="s">
        <v>872</v>
      </c>
      <c r="D745" s="91">
        <v>7</v>
      </c>
      <c r="E745" s="91">
        <v>1</v>
      </c>
      <c r="F745" s="91">
        <v>2006</v>
      </c>
      <c r="G745" s="33" t="s">
        <v>156</v>
      </c>
      <c r="H745" s="33" t="s">
        <v>844</v>
      </c>
      <c r="I745" s="10" t="s">
        <v>91</v>
      </c>
      <c r="J745" s="10">
        <v>1520</v>
      </c>
      <c r="K745" s="259">
        <f t="shared" si="34"/>
        <v>4</v>
      </c>
      <c r="L745" s="110" t="str">
        <f t="shared" si="33"/>
        <v>PGDĐT Đăk Mil</v>
      </c>
      <c r="M745" s="3">
        <f>VLOOKUP(IF(I745="",H745,I745),Thongkeduthi!$A$4:$O$43,COUNTA(Thongkeduthi!$A$4:$O$4),FALSE)</f>
        <v>35</v>
      </c>
      <c r="N745" s="47" t="str">
        <f t="shared" si="35"/>
        <v>35.4</v>
      </c>
      <c r="O745" s="47"/>
    </row>
    <row r="746" spans="1:15" ht="16.5" hidden="1" thickBot="1">
      <c r="A746" s="10">
        <f>SUBTOTAL(3,$C$6:C746)</f>
        <v>0</v>
      </c>
      <c r="B746" s="72">
        <v>1226075812</v>
      </c>
      <c r="C746" s="72" t="s">
        <v>873</v>
      </c>
      <c r="D746" s="90" t="s">
        <v>432</v>
      </c>
      <c r="E746" s="90" t="s">
        <v>427</v>
      </c>
      <c r="F746" s="90" t="s">
        <v>863</v>
      </c>
      <c r="G746" s="74" t="s">
        <v>871</v>
      </c>
      <c r="H746" s="124" t="s">
        <v>816</v>
      </c>
      <c r="I746" s="10" t="s">
        <v>91</v>
      </c>
      <c r="J746" s="10">
        <v>1520</v>
      </c>
      <c r="K746" s="259">
        <f t="shared" si="34"/>
        <v>4</v>
      </c>
      <c r="L746" s="110" t="str">
        <f t="shared" si="33"/>
        <v>PGDĐT Đăk Mil</v>
      </c>
      <c r="M746" s="3">
        <f>VLOOKUP(IF(I746="",H746,I746),Thongkeduthi!$A$4:$O$43,COUNTA(Thongkeduthi!$A$4:$O$4),FALSE)</f>
        <v>35</v>
      </c>
      <c r="N746" s="47" t="str">
        <f t="shared" si="35"/>
        <v>35.4</v>
      </c>
      <c r="O746" s="47"/>
    </row>
    <row r="747" spans="1:15" ht="16.5" hidden="1" thickBot="1">
      <c r="A747" s="10">
        <f>SUBTOTAL(3,$C$6:C747)</f>
        <v>0</v>
      </c>
      <c r="B747" s="27">
        <v>1229022099</v>
      </c>
      <c r="C747" s="27" t="s">
        <v>874</v>
      </c>
      <c r="D747" s="27">
        <v>30</v>
      </c>
      <c r="E747" s="27">
        <v>8</v>
      </c>
      <c r="F747" s="27">
        <v>2006</v>
      </c>
      <c r="G747" s="27" t="s">
        <v>866</v>
      </c>
      <c r="H747" s="10" t="s">
        <v>819</v>
      </c>
      <c r="I747" s="10" t="s">
        <v>91</v>
      </c>
      <c r="J747" s="10">
        <v>1480</v>
      </c>
      <c r="K747" s="259">
        <f t="shared" si="34"/>
        <v>4</v>
      </c>
      <c r="L747" s="110" t="str">
        <f t="shared" si="33"/>
        <v>PGDĐT Đăk Mil</v>
      </c>
      <c r="M747" s="3">
        <f>VLOOKUP(IF(I747="",H747,I747),Thongkeduthi!$A$4:$O$43,COUNTA(Thongkeduthi!$A$4:$O$4),FALSE)</f>
        <v>35</v>
      </c>
      <c r="N747" s="47" t="str">
        <f t="shared" si="35"/>
        <v>35.4</v>
      </c>
      <c r="O747" s="47"/>
    </row>
    <row r="748" spans="1:15" ht="16.5" hidden="1" thickBot="1">
      <c r="A748" s="10">
        <f>SUBTOTAL(3,$C$6:C748)</f>
        <v>0</v>
      </c>
      <c r="B748" s="10">
        <v>1224824313</v>
      </c>
      <c r="C748" s="10" t="s">
        <v>875</v>
      </c>
      <c r="D748" s="10" t="s">
        <v>449</v>
      </c>
      <c r="E748" s="10" t="s">
        <v>427</v>
      </c>
      <c r="F748" s="10" t="s">
        <v>863</v>
      </c>
      <c r="G748" s="10" t="s">
        <v>871</v>
      </c>
      <c r="H748" s="124" t="s">
        <v>816</v>
      </c>
      <c r="I748" s="10" t="s">
        <v>91</v>
      </c>
      <c r="J748" s="10">
        <v>1440</v>
      </c>
      <c r="K748" s="259">
        <f t="shared" si="34"/>
        <v>4</v>
      </c>
      <c r="L748" s="110" t="str">
        <f t="shared" si="33"/>
        <v>PGDĐT Đăk Mil</v>
      </c>
      <c r="M748" s="3">
        <f>VLOOKUP(IF(I748="",H748,I748),Thongkeduthi!$A$4:$O$43,COUNTA(Thongkeduthi!$A$4:$O$4),FALSE)</f>
        <v>35</v>
      </c>
      <c r="N748" s="47" t="str">
        <f t="shared" si="35"/>
        <v>35.4</v>
      </c>
      <c r="O748" s="47"/>
    </row>
    <row r="749" spans="1:15" ht="16.5" hidden="1" thickBot="1">
      <c r="A749" s="10">
        <f>SUBTOTAL(3,$C$6:C749)</f>
        <v>0</v>
      </c>
      <c r="B749" s="27">
        <v>1209003012</v>
      </c>
      <c r="C749" s="27" t="s">
        <v>876</v>
      </c>
      <c r="D749" s="27">
        <v>1</v>
      </c>
      <c r="E749" s="27">
        <v>1</v>
      </c>
      <c r="F749" s="27">
        <v>2006</v>
      </c>
      <c r="G749" s="27" t="s">
        <v>866</v>
      </c>
      <c r="H749" s="10" t="s">
        <v>819</v>
      </c>
      <c r="I749" s="10" t="s">
        <v>91</v>
      </c>
      <c r="J749" s="10">
        <v>1400</v>
      </c>
      <c r="K749" s="259">
        <f t="shared" si="34"/>
        <v>4</v>
      </c>
      <c r="L749" s="110" t="str">
        <f t="shared" si="33"/>
        <v>PGDĐT Đăk Mil</v>
      </c>
      <c r="M749" s="3">
        <f>VLOOKUP(IF(I749="",H749,I749),Thongkeduthi!$A$4:$O$43,COUNTA(Thongkeduthi!$A$4:$O$4),FALSE)</f>
        <v>35</v>
      </c>
      <c r="N749" s="47" t="str">
        <f t="shared" si="35"/>
        <v>35.4</v>
      </c>
      <c r="O749" s="47"/>
    </row>
    <row r="750" spans="1:15" ht="16.5" hidden="1" thickBot="1">
      <c r="A750" s="10">
        <f>SUBTOTAL(3,$C$6:C750)</f>
        <v>0</v>
      </c>
      <c r="B750" s="72">
        <v>1218545602</v>
      </c>
      <c r="C750" s="72" t="s">
        <v>877</v>
      </c>
      <c r="D750" s="90" t="s">
        <v>117</v>
      </c>
      <c r="E750" s="90" t="s">
        <v>414</v>
      </c>
      <c r="F750" s="90" t="s">
        <v>863</v>
      </c>
      <c r="G750" s="74" t="s">
        <v>878</v>
      </c>
      <c r="H750" s="124" t="s">
        <v>816</v>
      </c>
      <c r="I750" s="10" t="s">
        <v>91</v>
      </c>
      <c r="J750" s="10">
        <v>1390</v>
      </c>
      <c r="K750" s="259">
        <f t="shared" si="34"/>
        <v>4</v>
      </c>
      <c r="L750" s="110" t="str">
        <f t="shared" si="33"/>
        <v>PGDĐT Đăk Mil</v>
      </c>
      <c r="M750" s="3">
        <f>VLOOKUP(IF(I750="",H750,I750),Thongkeduthi!$A$4:$O$43,COUNTA(Thongkeduthi!$A$4:$O$4),FALSE)</f>
        <v>35</v>
      </c>
      <c r="N750" s="47" t="str">
        <f t="shared" si="35"/>
        <v>35.4</v>
      </c>
      <c r="O750" s="47"/>
    </row>
    <row r="751" spans="1:15" ht="16.5" hidden="1" thickBot="1">
      <c r="A751" s="10">
        <f>SUBTOTAL(3,$C$6:C751)</f>
        <v>0</v>
      </c>
      <c r="B751" s="27">
        <v>1227658677</v>
      </c>
      <c r="C751" s="27" t="s">
        <v>879</v>
      </c>
      <c r="D751" s="27">
        <v>21</v>
      </c>
      <c r="E751" s="27">
        <v>5</v>
      </c>
      <c r="F751" s="27">
        <v>2006</v>
      </c>
      <c r="G751" s="27" t="s">
        <v>866</v>
      </c>
      <c r="H751" s="10" t="s">
        <v>819</v>
      </c>
      <c r="I751" s="10" t="s">
        <v>91</v>
      </c>
      <c r="J751" s="10">
        <v>1370</v>
      </c>
      <c r="K751" s="259">
        <f t="shared" si="34"/>
        <v>4</v>
      </c>
      <c r="L751" s="110" t="str">
        <f t="shared" si="33"/>
        <v>PGDĐT Đăk Mil</v>
      </c>
      <c r="M751" s="3">
        <f>VLOOKUP(IF(I751="",H751,I751),Thongkeduthi!$A$4:$O$43,COUNTA(Thongkeduthi!$A$4:$O$4),FALSE)</f>
        <v>35</v>
      </c>
      <c r="N751" s="47" t="str">
        <f t="shared" si="35"/>
        <v>35.4</v>
      </c>
      <c r="O751" s="47"/>
    </row>
    <row r="752" spans="1:15" ht="16.5" hidden="1" thickBot="1">
      <c r="A752" s="10">
        <f>SUBTOTAL(3,$C$6:C752)</f>
        <v>0</v>
      </c>
      <c r="B752" s="27">
        <v>1211966660</v>
      </c>
      <c r="C752" s="27" t="s">
        <v>880</v>
      </c>
      <c r="D752" s="27">
        <v>22</v>
      </c>
      <c r="E752" s="27">
        <v>4</v>
      </c>
      <c r="F752" s="27">
        <v>2006</v>
      </c>
      <c r="G752" s="27" t="s">
        <v>881</v>
      </c>
      <c r="H752" s="10" t="s">
        <v>819</v>
      </c>
      <c r="I752" s="10" t="s">
        <v>91</v>
      </c>
      <c r="J752" s="10">
        <v>1340</v>
      </c>
      <c r="K752" s="259">
        <f t="shared" si="34"/>
        <v>4</v>
      </c>
      <c r="L752" s="110" t="str">
        <f t="shared" si="33"/>
        <v>PGDĐT Đăk Mil</v>
      </c>
      <c r="M752" s="3">
        <f>VLOOKUP(IF(I752="",H752,I752),Thongkeduthi!$A$4:$O$43,COUNTA(Thongkeduthi!$A$4:$O$4),FALSE)</f>
        <v>35</v>
      </c>
      <c r="N752" s="47" t="str">
        <f t="shared" si="35"/>
        <v>35.4</v>
      </c>
      <c r="O752" s="47"/>
    </row>
    <row r="753" spans="1:15" ht="16.5" hidden="1" thickBot="1">
      <c r="A753" s="10">
        <f>SUBTOTAL(3,$C$6:C753)</f>
        <v>0</v>
      </c>
      <c r="B753" s="27">
        <v>1222862517</v>
      </c>
      <c r="C753" s="27" t="s">
        <v>882</v>
      </c>
      <c r="D753" s="27">
        <v>11</v>
      </c>
      <c r="E753" s="27">
        <v>7</v>
      </c>
      <c r="F753" s="27">
        <v>2006</v>
      </c>
      <c r="G753" s="27" t="s">
        <v>866</v>
      </c>
      <c r="H753" s="10" t="s">
        <v>819</v>
      </c>
      <c r="I753" s="10" t="s">
        <v>91</v>
      </c>
      <c r="J753" s="10">
        <v>1320</v>
      </c>
      <c r="K753" s="259">
        <f t="shared" si="34"/>
        <v>4</v>
      </c>
      <c r="L753" s="110" t="str">
        <f t="shared" si="33"/>
        <v>PGDĐT Đăk Mil</v>
      </c>
      <c r="M753" s="3">
        <f>VLOOKUP(IF(I753="",H753,I753),Thongkeduthi!$A$4:$O$43,COUNTA(Thongkeduthi!$A$4:$O$4),FALSE)</f>
        <v>35</v>
      </c>
      <c r="N753" s="47" t="str">
        <f t="shared" si="35"/>
        <v>35.4</v>
      </c>
      <c r="O753" s="47"/>
    </row>
    <row r="754" spans="1:15" ht="16.5" hidden="1" thickBot="1">
      <c r="A754" s="10">
        <f>SUBTOTAL(3,$C$6:C754)</f>
        <v>0</v>
      </c>
      <c r="B754" s="33">
        <v>1228907979</v>
      </c>
      <c r="C754" s="33" t="s">
        <v>883</v>
      </c>
      <c r="D754" s="30" t="s">
        <v>431</v>
      </c>
      <c r="E754" s="30" t="s">
        <v>414</v>
      </c>
      <c r="F754" s="30" t="s">
        <v>863</v>
      </c>
      <c r="G754" s="10" t="s">
        <v>871</v>
      </c>
      <c r="H754" s="124" t="s">
        <v>816</v>
      </c>
      <c r="I754" s="10" t="s">
        <v>91</v>
      </c>
      <c r="J754" s="10">
        <v>1290</v>
      </c>
      <c r="K754" s="259">
        <f t="shared" si="34"/>
        <v>4</v>
      </c>
      <c r="L754" s="110" t="str">
        <f t="shared" si="33"/>
        <v>PGDĐT Đăk Mil</v>
      </c>
      <c r="M754" s="3">
        <f>VLOOKUP(IF(I754="",H754,I754),Thongkeduthi!$A$4:$O$43,COUNTA(Thongkeduthi!$A$4:$O$4),FALSE)</f>
        <v>35</v>
      </c>
      <c r="N754" s="47" t="str">
        <f t="shared" si="35"/>
        <v>35.4</v>
      </c>
      <c r="O754" s="47"/>
    </row>
    <row r="755" spans="1:15" ht="16.5" hidden="1" thickBot="1">
      <c r="A755" s="10">
        <f>SUBTOTAL(3,$C$6:C755)</f>
        <v>0</v>
      </c>
      <c r="B755" s="72">
        <v>1219759869</v>
      </c>
      <c r="C755" s="72" t="s">
        <v>884</v>
      </c>
      <c r="D755" s="90" t="s">
        <v>117</v>
      </c>
      <c r="E755" s="90" t="s">
        <v>428</v>
      </c>
      <c r="F755" s="90" t="s">
        <v>863</v>
      </c>
      <c r="G755" s="74" t="s">
        <v>868</v>
      </c>
      <c r="H755" s="124" t="s">
        <v>816</v>
      </c>
      <c r="I755" s="10" t="s">
        <v>91</v>
      </c>
      <c r="J755" s="10">
        <v>1240</v>
      </c>
      <c r="K755" s="259">
        <f t="shared" si="34"/>
        <v>4</v>
      </c>
      <c r="L755" s="110" t="str">
        <f t="shared" si="33"/>
        <v>PGDĐT Đăk Mil</v>
      </c>
      <c r="M755" s="3">
        <f>VLOOKUP(IF(I755="",H755,I755),Thongkeduthi!$A$4:$O$43,COUNTA(Thongkeduthi!$A$4:$O$4),FALSE)</f>
        <v>35</v>
      </c>
      <c r="N755" s="47" t="str">
        <f t="shared" si="35"/>
        <v>35.4</v>
      </c>
      <c r="O755" s="47"/>
    </row>
    <row r="756" spans="1:15" ht="16.5" hidden="1" thickBot="1">
      <c r="A756" s="10">
        <f>SUBTOTAL(3,$C$6:C756)</f>
        <v>0</v>
      </c>
      <c r="B756" s="33">
        <v>1227031347</v>
      </c>
      <c r="C756" s="33" t="s">
        <v>885</v>
      </c>
      <c r="D756" s="30" t="s">
        <v>173</v>
      </c>
      <c r="E756" s="30" t="s">
        <v>432</v>
      </c>
      <c r="F756" s="30" t="s">
        <v>863</v>
      </c>
      <c r="G756" s="10" t="s">
        <v>878</v>
      </c>
      <c r="H756" s="124" t="s">
        <v>816</v>
      </c>
      <c r="I756" s="10" t="s">
        <v>91</v>
      </c>
      <c r="J756" s="10">
        <v>1210</v>
      </c>
      <c r="K756" s="259">
        <f t="shared" si="34"/>
        <v>4</v>
      </c>
      <c r="L756" s="110" t="str">
        <f t="shared" si="33"/>
        <v>PGDĐT Đăk Mil</v>
      </c>
      <c r="M756" s="3">
        <f>VLOOKUP(IF(I756="",H756,I756),Thongkeduthi!$A$4:$O$43,COUNTA(Thongkeduthi!$A$4:$O$4),FALSE)</f>
        <v>35</v>
      </c>
      <c r="N756" s="47" t="str">
        <f t="shared" si="35"/>
        <v>35.4</v>
      </c>
      <c r="O756" s="47"/>
    </row>
    <row r="757" spans="1:15" ht="16.5" hidden="1" thickBot="1">
      <c r="A757" s="10">
        <f>SUBTOTAL(3,$C$6:C757)</f>
        <v>0</v>
      </c>
      <c r="B757" s="27">
        <v>1229776622</v>
      </c>
      <c r="C757" s="27" t="s">
        <v>886</v>
      </c>
      <c r="D757" s="27">
        <v>6</v>
      </c>
      <c r="E757" s="27">
        <v>7</v>
      </c>
      <c r="F757" s="27">
        <v>2006</v>
      </c>
      <c r="G757" s="27" t="s">
        <v>866</v>
      </c>
      <c r="H757" s="10" t="s">
        <v>819</v>
      </c>
      <c r="I757" s="10" t="s">
        <v>91</v>
      </c>
      <c r="J757" s="10">
        <v>1160</v>
      </c>
      <c r="K757" s="259">
        <f t="shared" si="34"/>
        <v>4</v>
      </c>
      <c r="L757" s="110" t="str">
        <f t="shared" si="33"/>
        <v>PGDĐT Đăk Mil</v>
      </c>
      <c r="M757" s="3">
        <f>VLOOKUP(IF(I757="",H757,I757),Thongkeduthi!$A$4:$O$43,COUNTA(Thongkeduthi!$A$4:$O$4),FALSE)</f>
        <v>35</v>
      </c>
      <c r="N757" s="47" t="str">
        <f t="shared" si="35"/>
        <v>35.4</v>
      </c>
      <c r="O757" s="47"/>
    </row>
    <row r="758" spans="1:15" ht="16.5" hidden="1" thickBot="1">
      <c r="A758" s="10">
        <f>SUBTOTAL(3,$C$6:C758)</f>
        <v>0</v>
      </c>
      <c r="B758" s="72">
        <v>1224101027</v>
      </c>
      <c r="C758" s="72" t="s">
        <v>887</v>
      </c>
      <c r="D758" s="90" t="s">
        <v>424</v>
      </c>
      <c r="E758" s="90" t="s">
        <v>419</v>
      </c>
      <c r="F758" s="90" t="s">
        <v>863</v>
      </c>
      <c r="G758" s="74" t="s">
        <v>864</v>
      </c>
      <c r="H758" s="124" t="s">
        <v>816</v>
      </c>
      <c r="I758" s="10" t="s">
        <v>91</v>
      </c>
      <c r="J758" s="10">
        <v>1140</v>
      </c>
      <c r="K758" s="259">
        <f t="shared" si="34"/>
        <v>4</v>
      </c>
      <c r="L758" s="110" t="str">
        <f t="shared" si="33"/>
        <v>PGDĐT Đăk Mil</v>
      </c>
      <c r="M758" s="3">
        <f>VLOOKUP(IF(I758="",H758,I758),Thongkeduthi!$A$4:$O$43,COUNTA(Thongkeduthi!$A$4:$O$4),FALSE)</f>
        <v>35</v>
      </c>
      <c r="N758" s="47" t="str">
        <f t="shared" si="35"/>
        <v>35.4</v>
      </c>
      <c r="O758" s="47"/>
    </row>
    <row r="759" spans="1:15" ht="16.5" hidden="1" thickBot="1">
      <c r="A759" s="10">
        <f>SUBTOTAL(3,$C$6:C759)</f>
        <v>0</v>
      </c>
      <c r="B759" s="33">
        <v>1224440085</v>
      </c>
      <c r="C759" s="33" t="s">
        <v>888</v>
      </c>
      <c r="D759" s="30" t="s">
        <v>118</v>
      </c>
      <c r="E759" s="30" t="s">
        <v>424</v>
      </c>
      <c r="F759" s="30" t="s">
        <v>863</v>
      </c>
      <c r="G759" s="10" t="s">
        <v>868</v>
      </c>
      <c r="H759" s="124" t="s">
        <v>816</v>
      </c>
      <c r="I759" s="10" t="s">
        <v>91</v>
      </c>
      <c r="J759" s="10">
        <v>1140</v>
      </c>
      <c r="K759" s="259">
        <f t="shared" si="34"/>
        <v>4</v>
      </c>
      <c r="L759" s="110" t="str">
        <f t="shared" si="33"/>
        <v>PGDĐT Đăk Mil</v>
      </c>
      <c r="M759" s="3">
        <f>VLOOKUP(IF(I759="",H759,I759),Thongkeduthi!$A$4:$O$43,COUNTA(Thongkeduthi!$A$4:$O$4),FALSE)</f>
        <v>35</v>
      </c>
      <c r="N759" s="47" t="str">
        <f t="shared" si="35"/>
        <v>35.4</v>
      </c>
      <c r="O759" s="47"/>
    </row>
    <row r="760" spans="1:15" ht="16.5" hidden="1" thickBot="1">
      <c r="A760" s="10">
        <f>SUBTOTAL(3,$C$6:C760)</f>
        <v>0</v>
      </c>
      <c r="B760" s="33">
        <v>1229437118</v>
      </c>
      <c r="C760" s="33" t="s">
        <v>889</v>
      </c>
      <c r="D760" s="30" t="s">
        <v>413</v>
      </c>
      <c r="E760" s="30" t="s">
        <v>419</v>
      </c>
      <c r="F760" s="30" t="s">
        <v>863</v>
      </c>
      <c r="G760" s="10" t="s">
        <v>864</v>
      </c>
      <c r="H760" s="124" t="s">
        <v>816</v>
      </c>
      <c r="I760" s="10" t="s">
        <v>91</v>
      </c>
      <c r="J760" s="10">
        <v>1120</v>
      </c>
      <c r="K760" s="259">
        <f t="shared" si="34"/>
        <v>4</v>
      </c>
      <c r="L760" s="110" t="str">
        <f t="shared" si="33"/>
        <v>PGDĐT Đăk Mil</v>
      </c>
      <c r="M760" s="3">
        <f>VLOOKUP(IF(I760="",H760,I760),Thongkeduthi!$A$4:$O$43,COUNTA(Thongkeduthi!$A$4:$O$4),FALSE)</f>
        <v>35</v>
      </c>
      <c r="N760" s="47" t="str">
        <f t="shared" si="35"/>
        <v>35.4</v>
      </c>
      <c r="O760" s="47"/>
    </row>
    <row r="761" spans="1:15" ht="16.5" hidden="1" thickBot="1">
      <c r="A761" s="10">
        <f>SUBTOTAL(3,$C$6:C761)</f>
        <v>0</v>
      </c>
      <c r="B761" s="27">
        <v>1228746606</v>
      </c>
      <c r="C761" s="27" t="s">
        <v>890</v>
      </c>
      <c r="D761" s="27">
        <v>4</v>
      </c>
      <c r="E761" s="27">
        <v>8</v>
      </c>
      <c r="F761" s="27">
        <v>2006</v>
      </c>
      <c r="G761" s="27" t="s">
        <v>891</v>
      </c>
      <c r="H761" s="10" t="s">
        <v>819</v>
      </c>
      <c r="I761" s="10" t="s">
        <v>91</v>
      </c>
      <c r="J761" s="10">
        <v>1070</v>
      </c>
      <c r="K761" s="259">
        <f t="shared" si="34"/>
        <v>4</v>
      </c>
      <c r="L761" s="110" t="str">
        <f t="shared" si="33"/>
        <v>PGDĐT Đăk Mil</v>
      </c>
      <c r="M761" s="3">
        <f>VLOOKUP(IF(I761="",H761,I761),Thongkeduthi!$A$4:$O$43,COUNTA(Thongkeduthi!$A$4:$O$4),FALSE)</f>
        <v>35</v>
      </c>
      <c r="N761" s="47" t="str">
        <f t="shared" si="35"/>
        <v>35.4</v>
      </c>
      <c r="O761" s="47"/>
    </row>
    <row r="762" spans="1:15" ht="16.5" hidden="1" thickBot="1">
      <c r="A762" s="10">
        <f>SUBTOTAL(3,$C$6:C762)</f>
        <v>0</v>
      </c>
      <c r="B762" s="10">
        <v>1223095152</v>
      </c>
      <c r="C762" s="10" t="s">
        <v>892</v>
      </c>
      <c r="D762" s="10" t="s">
        <v>432</v>
      </c>
      <c r="E762" s="10" t="s">
        <v>427</v>
      </c>
      <c r="F762" s="10" t="s">
        <v>863</v>
      </c>
      <c r="G762" s="10" t="s">
        <v>871</v>
      </c>
      <c r="H762" s="124" t="s">
        <v>816</v>
      </c>
      <c r="I762" s="10" t="s">
        <v>91</v>
      </c>
      <c r="J762" s="10">
        <v>1070</v>
      </c>
      <c r="K762" s="259">
        <f t="shared" si="34"/>
        <v>4</v>
      </c>
      <c r="L762" s="110" t="str">
        <f t="shared" si="33"/>
        <v>PGDĐT Đăk Mil</v>
      </c>
      <c r="M762" s="3">
        <f>VLOOKUP(IF(I762="",H762,I762),Thongkeduthi!$A$4:$O$43,COUNTA(Thongkeduthi!$A$4:$O$4),FALSE)</f>
        <v>35</v>
      </c>
      <c r="N762" s="47" t="str">
        <f t="shared" si="35"/>
        <v>35.4</v>
      </c>
      <c r="O762" s="47"/>
    </row>
    <row r="763" spans="1:15" ht="16.5" hidden="1" thickBot="1">
      <c r="A763" s="10">
        <f>SUBTOTAL(3,$C$6:C763)</f>
        <v>0</v>
      </c>
      <c r="B763" s="10">
        <v>1225622071</v>
      </c>
      <c r="C763" s="10" t="s">
        <v>893</v>
      </c>
      <c r="D763" s="10" t="s">
        <v>111</v>
      </c>
      <c r="E763" s="10" t="s">
        <v>432</v>
      </c>
      <c r="F763" s="10" t="s">
        <v>863</v>
      </c>
      <c r="G763" s="10" t="s">
        <v>868</v>
      </c>
      <c r="H763" s="124" t="s">
        <v>816</v>
      </c>
      <c r="I763" s="10" t="s">
        <v>91</v>
      </c>
      <c r="J763" s="10">
        <v>1030</v>
      </c>
      <c r="K763" s="259">
        <f t="shared" si="34"/>
        <v>4</v>
      </c>
      <c r="L763" s="110" t="str">
        <f t="shared" si="33"/>
        <v>PGDĐT Đăk Mil</v>
      </c>
      <c r="M763" s="3">
        <f>VLOOKUP(IF(I763="",H763,I763),Thongkeduthi!$A$4:$O$43,COUNTA(Thongkeduthi!$A$4:$O$4),FALSE)</f>
        <v>35</v>
      </c>
      <c r="N763" s="47" t="str">
        <f t="shared" si="35"/>
        <v>35.4</v>
      </c>
      <c r="O763" s="47"/>
    </row>
    <row r="764" spans="1:15" ht="16.5" hidden="1" thickBot="1">
      <c r="A764" s="10">
        <f>SUBTOTAL(3,$C$6:C764)</f>
        <v>0</v>
      </c>
      <c r="B764" s="12">
        <v>1224198897</v>
      </c>
      <c r="C764" s="32" t="s">
        <v>894</v>
      </c>
      <c r="D764" s="93" t="s">
        <v>427</v>
      </c>
      <c r="E764" s="93" t="s">
        <v>111</v>
      </c>
      <c r="F764" s="93" t="s">
        <v>895</v>
      </c>
      <c r="G764" s="28" t="s">
        <v>896</v>
      </c>
      <c r="H764" s="28" t="s">
        <v>897</v>
      </c>
      <c r="I764" s="10" t="s">
        <v>91</v>
      </c>
      <c r="J764" s="28">
        <v>1810</v>
      </c>
      <c r="K764" s="259">
        <f t="shared" si="34"/>
        <v>5</v>
      </c>
      <c r="L764" s="110" t="str">
        <f t="shared" si="33"/>
        <v>PGDĐT Đăk Mil</v>
      </c>
      <c r="M764" s="3">
        <f>VLOOKUP(IF(I764="",H764,I764),Thongkeduthi!$A$4:$O$43,COUNTA(Thongkeduthi!$A$4:$O$4),FALSE)</f>
        <v>35</v>
      </c>
      <c r="N764" s="47" t="str">
        <f t="shared" si="35"/>
        <v>35.5</v>
      </c>
      <c r="O764" s="47"/>
    </row>
    <row r="765" spans="1:15" ht="16.5" hidden="1" thickBot="1">
      <c r="A765" s="10">
        <f>SUBTOTAL(3,$C$6:C765)</f>
        <v>0</v>
      </c>
      <c r="B765" s="28">
        <v>1225338900</v>
      </c>
      <c r="C765" s="28" t="s">
        <v>898</v>
      </c>
      <c r="D765" s="28" t="s">
        <v>111</v>
      </c>
      <c r="E765" s="28" t="s">
        <v>414</v>
      </c>
      <c r="F765" s="28" t="s">
        <v>895</v>
      </c>
      <c r="G765" s="28" t="s">
        <v>899</v>
      </c>
      <c r="H765" s="28" t="s">
        <v>897</v>
      </c>
      <c r="I765" s="10" t="s">
        <v>91</v>
      </c>
      <c r="J765" s="28">
        <v>1780</v>
      </c>
      <c r="K765" s="259">
        <f t="shared" si="34"/>
        <v>5</v>
      </c>
      <c r="L765" s="110" t="str">
        <f t="shared" si="33"/>
        <v>PGDĐT Đăk Mil</v>
      </c>
      <c r="M765" s="3">
        <f>VLOOKUP(IF(I765="",H765,I765),Thongkeduthi!$A$4:$O$43,COUNTA(Thongkeduthi!$A$4:$O$4),FALSE)</f>
        <v>35</v>
      </c>
      <c r="N765" s="47" t="str">
        <f t="shared" si="35"/>
        <v>35.5</v>
      </c>
      <c r="O765" s="47"/>
    </row>
    <row r="766" spans="1:15" ht="16.5" hidden="1" thickBot="1">
      <c r="A766" s="10">
        <f>SUBTOTAL(3,$C$6:C766)</f>
        <v>0</v>
      </c>
      <c r="B766" s="34">
        <v>1229658806</v>
      </c>
      <c r="C766" s="34" t="s">
        <v>900</v>
      </c>
      <c r="D766" s="94" t="s">
        <v>103</v>
      </c>
      <c r="E766" s="94" t="s">
        <v>414</v>
      </c>
      <c r="F766" s="94" t="s">
        <v>895</v>
      </c>
      <c r="G766" s="34" t="s">
        <v>899</v>
      </c>
      <c r="H766" s="28" t="s">
        <v>897</v>
      </c>
      <c r="I766" s="10" t="s">
        <v>91</v>
      </c>
      <c r="J766" s="28">
        <v>1720</v>
      </c>
      <c r="K766" s="259">
        <f t="shared" si="34"/>
        <v>5</v>
      </c>
      <c r="L766" s="110" t="str">
        <f t="shared" ref="L766:L829" si="36">"PGDĐT "&amp;I766</f>
        <v>PGDĐT Đăk Mil</v>
      </c>
      <c r="M766" s="3">
        <f>VLOOKUP(IF(I766="",H766,I766),Thongkeduthi!$A$4:$O$43,COUNTA(Thongkeduthi!$A$4:$O$4),FALSE)</f>
        <v>35</v>
      </c>
      <c r="N766" s="47" t="str">
        <f t="shared" si="35"/>
        <v>35.5</v>
      </c>
      <c r="O766" s="47"/>
    </row>
    <row r="767" spans="1:15" ht="16.5" hidden="1" thickBot="1">
      <c r="A767" s="10">
        <f>SUBTOTAL(3,$C$6:C767)</f>
        <v>0</v>
      </c>
      <c r="B767" s="28">
        <v>1229563612</v>
      </c>
      <c r="C767" s="28" t="s">
        <v>901</v>
      </c>
      <c r="D767" s="28" t="s">
        <v>173</v>
      </c>
      <c r="E767" s="28" t="s">
        <v>428</v>
      </c>
      <c r="F767" s="28" t="s">
        <v>895</v>
      </c>
      <c r="G767" s="28" t="s">
        <v>896</v>
      </c>
      <c r="H767" s="28" t="s">
        <v>897</v>
      </c>
      <c r="I767" s="10" t="s">
        <v>91</v>
      </c>
      <c r="J767" s="28">
        <v>1680</v>
      </c>
      <c r="K767" s="259">
        <f t="shared" si="34"/>
        <v>5</v>
      </c>
      <c r="L767" s="110" t="str">
        <f t="shared" si="36"/>
        <v>PGDĐT Đăk Mil</v>
      </c>
      <c r="M767" s="3">
        <f>VLOOKUP(IF(I767="",H767,I767),Thongkeduthi!$A$4:$O$43,COUNTA(Thongkeduthi!$A$4:$O$4),FALSE)</f>
        <v>35</v>
      </c>
      <c r="N767" s="47" t="str">
        <f t="shared" si="35"/>
        <v>35.5</v>
      </c>
      <c r="O767" s="47"/>
    </row>
    <row r="768" spans="1:15" ht="16.5" hidden="1" thickBot="1">
      <c r="A768" s="10">
        <f>SUBTOTAL(3,$C$6:C768)</f>
        <v>0</v>
      </c>
      <c r="B768" s="28">
        <v>1213947728</v>
      </c>
      <c r="C768" s="28" t="s">
        <v>902</v>
      </c>
      <c r="D768" s="28" t="s">
        <v>449</v>
      </c>
      <c r="E768" s="28" t="s">
        <v>424</v>
      </c>
      <c r="F768" s="28" t="s">
        <v>895</v>
      </c>
      <c r="G768" s="28" t="s">
        <v>896</v>
      </c>
      <c r="H768" s="28" t="s">
        <v>897</v>
      </c>
      <c r="I768" s="10" t="s">
        <v>91</v>
      </c>
      <c r="J768" s="28">
        <v>1670</v>
      </c>
      <c r="K768" s="259">
        <f t="shared" si="34"/>
        <v>5</v>
      </c>
      <c r="L768" s="110" t="str">
        <f t="shared" si="36"/>
        <v>PGDĐT Đăk Mil</v>
      </c>
      <c r="M768" s="3">
        <f>VLOOKUP(IF(I768="",H768,I768),Thongkeduthi!$A$4:$O$43,COUNTA(Thongkeduthi!$A$4:$O$4),FALSE)</f>
        <v>35</v>
      </c>
      <c r="N768" s="47" t="str">
        <f t="shared" si="35"/>
        <v>35.5</v>
      </c>
      <c r="O768" s="47"/>
    </row>
    <row r="769" spans="1:15" ht="16.5" hidden="1" thickBot="1">
      <c r="A769" s="10">
        <f>SUBTOTAL(3,$C$6:C769)</f>
        <v>0</v>
      </c>
      <c r="B769" s="34">
        <v>1229875445</v>
      </c>
      <c r="C769" s="34" t="s">
        <v>903</v>
      </c>
      <c r="D769" s="94" t="s">
        <v>431</v>
      </c>
      <c r="E769" s="94" t="s">
        <v>427</v>
      </c>
      <c r="F769" s="94" t="s">
        <v>895</v>
      </c>
      <c r="G769" s="34" t="s">
        <v>904</v>
      </c>
      <c r="H769" s="28" t="s">
        <v>897</v>
      </c>
      <c r="I769" s="10" t="s">
        <v>91</v>
      </c>
      <c r="J769" s="28">
        <v>1590</v>
      </c>
      <c r="K769" s="259">
        <f t="shared" si="34"/>
        <v>5</v>
      </c>
      <c r="L769" s="110" t="str">
        <f t="shared" si="36"/>
        <v>PGDĐT Đăk Mil</v>
      </c>
      <c r="M769" s="3">
        <f>VLOOKUP(IF(I769="",H769,I769),Thongkeduthi!$A$4:$O$43,COUNTA(Thongkeduthi!$A$4:$O$4),FALSE)</f>
        <v>35</v>
      </c>
      <c r="N769" s="47" t="str">
        <f t="shared" si="35"/>
        <v>35.5</v>
      </c>
      <c r="O769" s="47"/>
    </row>
    <row r="770" spans="1:15" ht="16.5" hidden="1" thickBot="1">
      <c r="A770" s="10">
        <f>SUBTOTAL(3,$C$6:C770)</f>
        <v>0</v>
      </c>
      <c r="B770" s="12">
        <v>1225467400</v>
      </c>
      <c r="C770" s="28" t="s">
        <v>905</v>
      </c>
      <c r="D770" s="28" t="s">
        <v>906</v>
      </c>
      <c r="E770" s="28" t="s">
        <v>159</v>
      </c>
      <c r="F770" s="28" t="s">
        <v>895</v>
      </c>
      <c r="G770" s="28" t="s">
        <v>907</v>
      </c>
      <c r="H770" s="28" t="s">
        <v>847</v>
      </c>
      <c r="I770" s="10" t="s">
        <v>91</v>
      </c>
      <c r="J770" s="10">
        <v>1590</v>
      </c>
      <c r="K770" s="259">
        <f t="shared" si="34"/>
        <v>5</v>
      </c>
      <c r="L770" s="110" t="str">
        <f t="shared" si="36"/>
        <v>PGDĐT Đăk Mil</v>
      </c>
      <c r="M770" s="3">
        <f>VLOOKUP(IF(I770="",H770,I770),Thongkeduthi!$A$4:$O$43,COUNTA(Thongkeduthi!$A$4:$O$4),FALSE)</f>
        <v>35</v>
      </c>
      <c r="N770" s="47" t="str">
        <f t="shared" si="35"/>
        <v>35.5</v>
      </c>
      <c r="O770" s="47"/>
    </row>
    <row r="771" spans="1:15" ht="16.5" hidden="1" thickBot="1">
      <c r="A771" s="10">
        <f>SUBTOTAL(3,$C$6:C771)</f>
        <v>0</v>
      </c>
      <c r="B771" s="34">
        <v>1228907735</v>
      </c>
      <c r="C771" s="34" t="s">
        <v>908</v>
      </c>
      <c r="D771" s="94" t="s">
        <v>111</v>
      </c>
      <c r="E771" s="94" t="s">
        <v>413</v>
      </c>
      <c r="F771" s="94" t="s">
        <v>895</v>
      </c>
      <c r="G771" s="34" t="s">
        <v>896</v>
      </c>
      <c r="H771" s="28" t="s">
        <v>897</v>
      </c>
      <c r="I771" s="10" t="s">
        <v>91</v>
      </c>
      <c r="J771" s="28">
        <v>1520</v>
      </c>
      <c r="K771" s="259">
        <f t="shared" si="34"/>
        <v>5</v>
      </c>
      <c r="L771" s="110" t="str">
        <f t="shared" si="36"/>
        <v>PGDĐT Đăk Mil</v>
      </c>
      <c r="M771" s="3">
        <f>VLOOKUP(IF(I771="",H771,I771),Thongkeduthi!$A$4:$O$43,COUNTA(Thongkeduthi!$A$4:$O$4),FALSE)</f>
        <v>35</v>
      </c>
      <c r="N771" s="47" t="str">
        <f t="shared" si="35"/>
        <v>35.5</v>
      </c>
      <c r="O771" s="47"/>
    </row>
    <row r="772" spans="1:15" ht="16.5" hidden="1" thickBot="1">
      <c r="A772" s="10">
        <f>SUBTOTAL(3,$C$6:C772)</f>
        <v>0</v>
      </c>
      <c r="B772" s="10">
        <v>1228045654</v>
      </c>
      <c r="C772" s="10" t="s">
        <v>909</v>
      </c>
      <c r="D772" s="10">
        <v>15</v>
      </c>
      <c r="E772" s="10">
        <v>7</v>
      </c>
      <c r="F772" s="10">
        <v>2005</v>
      </c>
      <c r="G772" s="10" t="s">
        <v>910</v>
      </c>
      <c r="H772" s="33" t="s">
        <v>819</v>
      </c>
      <c r="I772" s="10" t="s">
        <v>91</v>
      </c>
      <c r="J772" s="10">
        <v>1510</v>
      </c>
      <c r="K772" s="259">
        <f t="shared" si="34"/>
        <v>5</v>
      </c>
      <c r="L772" s="110" t="str">
        <f t="shared" si="36"/>
        <v>PGDĐT Đăk Mil</v>
      </c>
      <c r="M772" s="3">
        <f>VLOOKUP(IF(I772="",H772,I772),Thongkeduthi!$A$4:$O$43,COUNTA(Thongkeduthi!$A$4:$O$4),FALSE)</f>
        <v>35</v>
      </c>
      <c r="N772" s="47" t="str">
        <f t="shared" si="35"/>
        <v>35.5</v>
      </c>
      <c r="O772" s="47"/>
    </row>
    <row r="773" spans="1:15" ht="16.5" hidden="1" thickBot="1">
      <c r="A773" s="10">
        <f>SUBTOTAL(3,$C$6:C773)</f>
        <v>0</v>
      </c>
      <c r="B773" s="28">
        <v>1229679590</v>
      </c>
      <c r="C773" s="28" t="s">
        <v>911</v>
      </c>
      <c r="D773" s="93" t="s">
        <v>480</v>
      </c>
      <c r="E773" s="93" t="s">
        <v>111</v>
      </c>
      <c r="F773" s="93" t="s">
        <v>895</v>
      </c>
      <c r="G773" s="28" t="s">
        <v>904</v>
      </c>
      <c r="H773" s="28" t="s">
        <v>897</v>
      </c>
      <c r="I773" s="10" t="s">
        <v>91</v>
      </c>
      <c r="J773" s="28">
        <v>1500</v>
      </c>
      <c r="K773" s="259">
        <f t="shared" si="34"/>
        <v>5</v>
      </c>
      <c r="L773" s="110" t="str">
        <f t="shared" si="36"/>
        <v>PGDĐT Đăk Mil</v>
      </c>
      <c r="M773" s="3">
        <f>VLOOKUP(IF(I773="",H773,I773),Thongkeduthi!$A$4:$O$43,COUNTA(Thongkeduthi!$A$4:$O$4),FALSE)</f>
        <v>35</v>
      </c>
      <c r="N773" s="47" t="str">
        <f t="shared" si="35"/>
        <v>35.5</v>
      </c>
      <c r="O773" s="47"/>
    </row>
    <row r="774" spans="1:15" ht="16.5" hidden="1" thickBot="1">
      <c r="A774" s="10">
        <f>SUBTOTAL(3,$C$6:C774)</f>
        <v>0</v>
      </c>
      <c r="B774" s="34">
        <v>1227182455</v>
      </c>
      <c r="C774" s="34" t="s">
        <v>912</v>
      </c>
      <c r="D774" s="94" t="s">
        <v>444</v>
      </c>
      <c r="E774" s="94" t="s">
        <v>432</v>
      </c>
      <c r="F774" s="94" t="s">
        <v>895</v>
      </c>
      <c r="G774" s="34" t="s">
        <v>904</v>
      </c>
      <c r="H774" s="28" t="s">
        <v>897</v>
      </c>
      <c r="I774" s="10" t="s">
        <v>91</v>
      </c>
      <c r="J774" s="28">
        <v>1490</v>
      </c>
      <c r="K774" s="259">
        <f t="shared" si="34"/>
        <v>5</v>
      </c>
      <c r="L774" s="110" t="str">
        <f t="shared" si="36"/>
        <v>PGDĐT Đăk Mil</v>
      </c>
      <c r="M774" s="3">
        <f>VLOOKUP(IF(I774="",H774,I774),Thongkeduthi!$A$4:$O$43,COUNTA(Thongkeduthi!$A$4:$O$4),FALSE)</f>
        <v>35</v>
      </c>
      <c r="N774" s="47" t="str">
        <f t="shared" si="35"/>
        <v>35.5</v>
      </c>
      <c r="O774" s="47"/>
    </row>
    <row r="775" spans="1:15" ht="16.5" hidden="1" thickBot="1">
      <c r="A775" s="10">
        <f>SUBTOTAL(3,$C$6:C775)</f>
        <v>0</v>
      </c>
      <c r="B775" s="28">
        <v>1226901048</v>
      </c>
      <c r="C775" s="28" t="s">
        <v>913</v>
      </c>
      <c r="D775" s="93" t="s">
        <v>413</v>
      </c>
      <c r="E775" s="93" t="s">
        <v>96</v>
      </c>
      <c r="F775" s="93" t="s">
        <v>895</v>
      </c>
      <c r="G775" s="28" t="s">
        <v>904</v>
      </c>
      <c r="H775" s="28" t="s">
        <v>897</v>
      </c>
      <c r="I775" s="10" t="s">
        <v>91</v>
      </c>
      <c r="J775" s="28">
        <v>1480</v>
      </c>
      <c r="K775" s="259">
        <f t="shared" ref="K775:K838" si="37">IF(I775="",VALUE(LEFT(G775,2)),VALUE(LEFT(G775,1)))</f>
        <v>5</v>
      </c>
      <c r="L775" s="110" t="str">
        <f t="shared" si="36"/>
        <v>PGDĐT Đăk Mil</v>
      </c>
      <c r="M775" s="3">
        <f>VLOOKUP(IF(I775="",H775,I775),Thongkeduthi!$A$4:$O$43,COUNTA(Thongkeduthi!$A$4:$O$4),FALSE)</f>
        <v>35</v>
      </c>
      <c r="N775" s="47" t="str">
        <f t="shared" ref="N775:N838" si="38">M775&amp;"."&amp;K775</f>
        <v>35.5</v>
      </c>
      <c r="O775" s="47"/>
    </row>
    <row r="776" spans="1:15" ht="16.5" hidden="1" thickBot="1">
      <c r="A776" s="10">
        <f>SUBTOTAL(3,$C$6:C776)</f>
        <v>0</v>
      </c>
      <c r="B776" s="34">
        <v>1222618799</v>
      </c>
      <c r="C776" s="34" t="s">
        <v>911</v>
      </c>
      <c r="D776" s="94" t="s">
        <v>164</v>
      </c>
      <c r="E776" s="94" t="s">
        <v>427</v>
      </c>
      <c r="F776" s="94" t="s">
        <v>895</v>
      </c>
      <c r="G776" s="34" t="s">
        <v>896</v>
      </c>
      <c r="H776" s="28" t="s">
        <v>897</v>
      </c>
      <c r="I776" s="10" t="s">
        <v>91</v>
      </c>
      <c r="J776" s="28">
        <v>1480</v>
      </c>
      <c r="K776" s="259">
        <f t="shared" si="37"/>
        <v>5</v>
      </c>
      <c r="L776" s="110" t="str">
        <f t="shared" si="36"/>
        <v>PGDĐT Đăk Mil</v>
      </c>
      <c r="M776" s="3">
        <f>VLOOKUP(IF(I776="",H776,I776),Thongkeduthi!$A$4:$O$43,COUNTA(Thongkeduthi!$A$4:$O$4),FALSE)</f>
        <v>35</v>
      </c>
      <c r="N776" s="47" t="str">
        <f t="shared" si="38"/>
        <v>35.5</v>
      </c>
      <c r="O776" s="47"/>
    </row>
    <row r="777" spans="1:15" ht="16.5" hidden="1" thickBot="1">
      <c r="A777" s="10">
        <f>SUBTOTAL(3,$C$6:C777)</f>
        <v>0</v>
      </c>
      <c r="B777" s="79">
        <v>1229682234</v>
      </c>
      <c r="C777" s="79" t="s">
        <v>914</v>
      </c>
      <c r="D777" s="91">
        <v>23</v>
      </c>
      <c r="E777" s="91">
        <v>9</v>
      </c>
      <c r="F777" s="91">
        <v>2005</v>
      </c>
      <c r="G777" s="33" t="s">
        <v>910</v>
      </c>
      <c r="H777" s="33" t="s">
        <v>819</v>
      </c>
      <c r="I777" s="10" t="s">
        <v>91</v>
      </c>
      <c r="J777" s="10">
        <v>1420</v>
      </c>
      <c r="K777" s="259">
        <f t="shared" si="37"/>
        <v>5</v>
      </c>
      <c r="L777" s="110" t="str">
        <f t="shared" si="36"/>
        <v>PGDĐT Đăk Mil</v>
      </c>
      <c r="M777" s="3">
        <f>VLOOKUP(IF(I777="",H777,I777),Thongkeduthi!$A$4:$O$43,COUNTA(Thongkeduthi!$A$4:$O$4),FALSE)</f>
        <v>35</v>
      </c>
      <c r="N777" s="47" t="str">
        <f t="shared" si="38"/>
        <v>35.5</v>
      </c>
      <c r="O777" s="47"/>
    </row>
    <row r="778" spans="1:15" ht="16.5" hidden="1" thickBot="1">
      <c r="A778" s="10">
        <f>SUBTOTAL(3,$C$6:C778)</f>
        <v>0</v>
      </c>
      <c r="B778" s="79">
        <v>1223056252</v>
      </c>
      <c r="C778" s="79" t="s">
        <v>915</v>
      </c>
      <c r="D778" s="79">
        <v>2</v>
      </c>
      <c r="E778" s="79">
        <v>9</v>
      </c>
      <c r="F778" s="79">
        <v>2005</v>
      </c>
      <c r="G778" s="79" t="s">
        <v>910</v>
      </c>
      <c r="H778" s="33" t="s">
        <v>819</v>
      </c>
      <c r="I778" s="10" t="s">
        <v>91</v>
      </c>
      <c r="J778" s="10">
        <v>1390</v>
      </c>
      <c r="K778" s="259">
        <f t="shared" si="37"/>
        <v>5</v>
      </c>
      <c r="L778" s="110" t="str">
        <f t="shared" si="36"/>
        <v>PGDĐT Đăk Mil</v>
      </c>
      <c r="M778" s="3">
        <f>VLOOKUP(IF(I778="",H778,I778),Thongkeduthi!$A$4:$O$43,COUNTA(Thongkeduthi!$A$4:$O$4),FALSE)</f>
        <v>35</v>
      </c>
      <c r="N778" s="47" t="str">
        <f t="shared" si="38"/>
        <v>35.5</v>
      </c>
      <c r="O778" s="47"/>
    </row>
    <row r="779" spans="1:15" ht="16.5" hidden="1" thickBot="1">
      <c r="A779" s="10">
        <f>SUBTOTAL(3,$C$6:C779)</f>
        <v>0</v>
      </c>
      <c r="B779" s="79">
        <v>1220715972</v>
      </c>
      <c r="C779" s="79" t="s">
        <v>916</v>
      </c>
      <c r="D779" s="91">
        <v>6</v>
      </c>
      <c r="E779" s="91">
        <v>4</v>
      </c>
      <c r="F779" s="91">
        <v>2005</v>
      </c>
      <c r="G779" s="33" t="s">
        <v>917</v>
      </c>
      <c r="H779" s="33" t="s">
        <v>819</v>
      </c>
      <c r="I779" s="10" t="s">
        <v>91</v>
      </c>
      <c r="J779" s="10">
        <v>1390</v>
      </c>
      <c r="K779" s="259">
        <f t="shared" si="37"/>
        <v>5</v>
      </c>
      <c r="L779" s="110" t="str">
        <f t="shared" si="36"/>
        <v>PGDĐT Đăk Mil</v>
      </c>
      <c r="M779" s="3">
        <f>VLOOKUP(IF(I779="",H779,I779),Thongkeduthi!$A$4:$O$43,COUNTA(Thongkeduthi!$A$4:$O$4),FALSE)</f>
        <v>35</v>
      </c>
      <c r="N779" s="47" t="str">
        <f t="shared" si="38"/>
        <v>35.5</v>
      </c>
      <c r="O779" s="47"/>
    </row>
    <row r="780" spans="1:15" ht="16.5" hidden="1" thickBot="1">
      <c r="A780" s="10">
        <f>SUBTOTAL(3,$C$6:C780)</f>
        <v>0</v>
      </c>
      <c r="B780" s="79">
        <v>1224234253</v>
      </c>
      <c r="C780" s="79" t="s">
        <v>918</v>
      </c>
      <c r="D780" s="91">
        <v>19</v>
      </c>
      <c r="E780" s="91">
        <v>6</v>
      </c>
      <c r="F780" s="33">
        <v>2005</v>
      </c>
      <c r="G780" s="33" t="s">
        <v>910</v>
      </c>
      <c r="H780" s="33" t="s">
        <v>819</v>
      </c>
      <c r="I780" s="10" t="s">
        <v>91</v>
      </c>
      <c r="J780" s="10">
        <v>1390</v>
      </c>
      <c r="K780" s="259">
        <f t="shared" si="37"/>
        <v>5</v>
      </c>
      <c r="L780" s="110" t="str">
        <f t="shared" si="36"/>
        <v>PGDĐT Đăk Mil</v>
      </c>
      <c r="M780" s="3">
        <f>VLOOKUP(IF(I780="",H780,I780),Thongkeduthi!$A$4:$O$43,COUNTA(Thongkeduthi!$A$4:$O$4),FALSE)</f>
        <v>35</v>
      </c>
      <c r="N780" s="47" t="str">
        <f t="shared" si="38"/>
        <v>35.5</v>
      </c>
      <c r="O780" s="47"/>
    </row>
    <row r="781" spans="1:15" ht="16.5" hidden="1" thickBot="1">
      <c r="A781" s="10">
        <f>SUBTOTAL(3,$C$6:C781)</f>
        <v>0</v>
      </c>
      <c r="B781" s="34">
        <v>1223812431</v>
      </c>
      <c r="C781" s="34" t="s">
        <v>919</v>
      </c>
      <c r="D781" s="94" t="s">
        <v>444</v>
      </c>
      <c r="E781" s="94" t="s">
        <v>96</v>
      </c>
      <c r="F781" s="94" t="s">
        <v>895</v>
      </c>
      <c r="G781" s="34" t="s">
        <v>896</v>
      </c>
      <c r="H781" s="28" t="s">
        <v>897</v>
      </c>
      <c r="I781" s="10" t="s">
        <v>91</v>
      </c>
      <c r="J781" s="28">
        <v>1370</v>
      </c>
      <c r="K781" s="259">
        <f t="shared" si="37"/>
        <v>5</v>
      </c>
      <c r="L781" s="110" t="str">
        <f t="shared" si="36"/>
        <v>PGDĐT Đăk Mil</v>
      </c>
      <c r="M781" s="3">
        <f>VLOOKUP(IF(I781="",H781,I781),Thongkeduthi!$A$4:$O$43,COUNTA(Thongkeduthi!$A$4:$O$4),FALSE)</f>
        <v>35</v>
      </c>
      <c r="N781" s="47" t="str">
        <f t="shared" si="38"/>
        <v>35.5</v>
      </c>
      <c r="O781" s="47"/>
    </row>
    <row r="782" spans="1:15" ht="16.5" hidden="1" thickBot="1">
      <c r="A782" s="10">
        <f>SUBTOTAL(3,$C$6:C782)</f>
        <v>0</v>
      </c>
      <c r="B782" s="28">
        <v>1224367835</v>
      </c>
      <c r="C782" s="28" t="s">
        <v>920</v>
      </c>
      <c r="D782" s="28" t="s">
        <v>118</v>
      </c>
      <c r="E782" s="28" t="s">
        <v>432</v>
      </c>
      <c r="F782" s="28" t="s">
        <v>895</v>
      </c>
      <c r="G782" s="28" t="s">
        <v>899</v>
      </c>
      <c r="H782" s="28" t="s">
        <v>897</v>
      </c>
      <c r="I782" s="10" t="s">
        <v>91</v>
      </c>
      <c r="J782" s="28">
        <v>1340</v>
      </c>
      <c r="K782" s="259">
        <f t="shared" si="37"/>
        <v>5</v>
      </c>
      <c r="L782" s="110" t="str">
        <f t="shared" si="36"/>
        <v>PGDĐT Đăk Mil</v>
      </c>
      <c r="M782" s="3">
        <f>VLOOKUP(IF(I782="",H782,I782),Thongkeduthi!$A$4:$O$43,COUNTA(Thongkeduthi!$A$4:$O$4),FALSE)</f>
        <v>35</v>
      </c>
      <c r="N782" s="47" t="str">
        <f t="shared" si="38"/>
        <v>35.5</v>
      </c>
      <c r="O782" s="47"/>
    </row>
    <row r="783" spans="1:15" ht="16.5" hidden="1" thickBot="1">
      <c r="A783" s="10">
        <f>SUBTOTAL(3,$C$6:C783)</f>
        <v>0</v>
      </c>
      <c r="B783" s="34">
        <v>1227704993</v>
      </c>
      <c r="C783" s="34" t="s">
        <v>921</v>
      </c>
      <c r="D783" s="94" t="s">
        <v>99</v>
      </c>
      <c r="E783" s="94" t="s">
        <v>428</v>
      </c>
      <c r="F783" s="94" t="s">
        <v>895</v>
      </c>
      <c r="G783" s="34" t="s">
        <v>896</v>
      </c>
      <c r="H783" s="28" t="s">
        <v>897</v>
      </c>
      <c r="I783" s="10" t="s">
        <v>91</v>
      </c>
      <c r="J783" s="28">
        <v>1240</v>
      </c>
      <c r="K783" s="259">
        <f t="shared" si="37"/>
        <v>5</v>
      </c>
      <c r="L783" s="110" t="str">
        <f t="shared" si="36"/>
        <v>PGDĐT Đăk Mil</v>
      </c>
      <c r="M783" s="3">
        <f>VLOOKUP(IF(I783="",H783,I783),Thongkeduthi!$A$4:$O$43,COUNTA(Thongkeduthi!$A$4:$O$4),FALSE)</f>
        <v>35</v>
      </c>
      <c r="N783" s="47" t="str">
        <f t="shared" si="38"/>
        <v>35.5</v>
      </c>
      <c r="O783" s="47"/>
    </row>
    <row r="784" spans="1:15" ht="16.5" hidden="1" thickBot="1">
      <c r="A784" s="10">
        <f>SUBTOTAL(3,$C$6:C784)</f>
        <v>0</v>
      </c>
      <c r="B784" s="315">
        <v>1225242734</v>
      </c>
      <c r="C784" s="28" t="s">
        <v>922</v>
      </c>
      <c r="D784" s="93" t="s">
        <v>483</v>
      </c>
      <c r="E784" s="93" t="s">
        <v>414</v>
      </c>
      <c r="F784" s="93" t="s">
        <v>895</v>
      </c>
      <c r="G784" s="28" t="s">
        <v>904</v>
      </c>
      <c r="H784" s="28" t="s">
        <v>897</v>
      </c>
      <c r="I784" s="10" t="s">
        <v>91</v>
      </c>
      <c r="J784" s="28">
        <v>1120</v>
      </c>
      <c r="K784" s="259">
        <f t="shared" si="37"/>
        <v>5</v>
      </c>
      <c r="L784" s="110" t="str">
        <f t="shared" si="36"/>
        <v>PGDĐT Đăk Mil</v>
      </c>
      <c r="M784" s="3">
        <f>VLOOKUP(IF(I784="",H784,I784),Thongkeduthi!$A$4:$O$43,COUNTA(Thongkeduthi!$A$4:$O$4),FALSE)</f>
        <v>35</v>
      </c>
      <c r="N784" s="47" t="str">
        <f t="shared" si="38"/>
        <v>35.5</v>
      </c>
      <c r="O784" s="47"/>
    </row>
    <row r="785" spans="1:15" ht="16.5" hidden="1" thickBot="1">
      <c r="A785" s="10">
        <f>SUBTOTAL(3,$C$6:C785)</f>
        <v>0</v>
      </c>
      <c r="B785" s="10">
        <v>1223960696</v>
      </c>
      <c r="C785" s="10" t="s">
        <v>923</v>
      </c>
      <c r="D785" s="10">
        <v>11</v>
      </c>
      <c r="E785" s="10">
        <v>6</v>
      </c>
      <c r="F785" s="10">
        <v>2005</v>
      </c>
      <c r="G785" s="10" t="s">
        <v>910</v>
      </c>
      <c r="H785" s="10" t="s">
        <v>836</v>
      </c>
      <c r="I785" s="10" t="s">
        <v>91</v>
      </c>
      <c r="J785" s="10">
        <v>1030</v>
      </c>
      <c r="K785" s="259">
        <f t="shared" si="37"/>
        <v>5</v>
      </c>
      <c r="L785" s="110" t="str">
        <f t="shared" si="36"/>
        <v>PGDĐT Đăk Mil</v>
      </c>
      <c r="M785" s="3">
        <f>VLOOKUP(IF(I785="",H785,I785),Thongkeduthi!$A$4:$O$43,COUNTA(Thongkeduthi!$A$4:$O$4),FALSE)</f>
        <v>35</v>
      </c>
      <c r="N785" s="47" t="str">
        <f t="shared" si="38"/>
        <v>35.5</v>
      </c>
      <c r="O785" s="47"/>
    </row>
    <row r="786" spans="1:15" ht="16.5" hidden="1" thickBot="1">
      <c r="A786" s="10">
        <f>SUBTOTAL(3,$C$6:C786)</f>
        <v>0</v>
      </c>
      <c r="B786" s="28">
        <v>1226044997</v>
      </c>
      <c r="C786" s="28" t="s">
        <v>924</v>
      </c>
      <c r="D786" s="28" t="s">
        <v>161</v>
      </c>
      <c r="E786" s="28" t="s">
        <v>171</v>
      </c>
      <c r="F786" s="28" t="s">
        <v>895</v>
      </c>
      <c r="G786" s="28" t="s">
        <v>907</v>
      </c>
      <c r="H786" s="28" t="s">
        <v>847</v>
      </c>
      <c r="I786" s="10" t="s">
        <v>91</v>
      </c>
      <c r="J786" s="10">
        <v>1020</v>
      </c>
      <c r="K786" s="259">
        <f t="shared" si="37"/>
        <v>5</v>
      </c>
      <c r="L786" s="110" t="str">
        <f t="shared" si="36"/>
        <v>PGDĐT Đăk Mil</v>
      </c>
      <c r="M786" s="3">
        <f>VLOOKUP(IF(I786="",H786,I786),Thongkeduthi!$A$4:$O$43,COUNTA(Thongkeduthi!$A$4:$O$4),FALSE)</f>
        <v>35</v>
      </c>
      <c r="N786" s="47" t="str">
        <f t="shared" si="38"/>
        <v>35.5</v>
      </c>
      <c r="O786" s="47"/>
    </row>
    <row r="787" spans="1:15" ht="16.5" hidden="1" thickBot="1">
      <c r="A787" s="10">
        <f>SUBTOTAL(3,$C$6:C787)</f>
        <v>0</v>
      </c>
      <c r="B787" s="28">
        <v>1222633912</v>
      </c>
      <c r="C787" s="28" t="s">
        <v>661</v>
      </c>
      <c r="D787" s="28" t="s">
        <v>468</v>
      </c>
      <c r="E787" s="28" t="s">
        <v>111</v>
      </c>
      <c r="F787" s="28" t="s">
        <v>895</v>
      </c>
      <c r="G787" s="28" t="s">
        <v>907</v>
      </c>
      <c r="H787" s="28" t="s">
        <v>847</v>
      </c>
      <c r="I787" s="10" t="s">
        <v>91</v>
      </c>
      <c r="J787" s="10">
        <v>1020</v>
      </c>
      <c r="K787" s="259">
        <f t="shared" si="37"/>
        <v>5</v>
      </c>
      <c r="L787" s="110" t="str">
        <f t="shared" si="36"/>
        <v>PGDĐT Đăk Mil</v>
      </c>
      <c r="M787" s="3">
        <f>VLOOKUP(IF(I787="",H787,I787),Thongkeduthi!$A$4:$O$43,COUNTA(Thongkeduthi!$A$4:$O$4),FALSE)</f>
        <v>35</v>
      </c>
      <c r="N787" s="47" t="str">
        <f t="shared" si="38"/>
        <v>35.5</v>
      </c>
      <c r="O787" s="47"/>
    </row>
    <row r="788" spans="1:15" ht="16.5" hidden="1" thickBot="1">
      <c r="A788" s="10">
        <f>SUBTOTAL(3,$C$6:C788)</f>
        <v>0</v>
      </c>
      <c r="B788" s="125">
        <v>1223574003</v>
      </c>
      <c r="C788" s="79" t="s">
        <v>925</v>
      </c>
      <c r="D788" s="10">
        <v>2</v>
      </c>
      <c r="E788" s="10">
        <v>1</v>
      </c>
      <c r="F788" s="10">
        <v>2004</v>
      </c>
      <c r="G788" s="10" t="s">
        <v>926</v>
      </c>
      <c r="H788" s="10" t="s">
        <v>927</v>
      </c>
      <c r="I788" s="10" t="s">
        <v>91</v>
      </c>
      <c r="J788" s="95">
        <v>1770</v>
      </c>
      <c r="K788" s="259">
        <f t="shared" si="37"/>
        <v>6</v>
      </c>
      <c r="L788" s="110" t="str">
        <f t="shared" si="36"/>
        <v>PGDĐT Đăk Mil</v>
      </c>
      <c r="M788" s="3">
        <f>VLOOKUP(IF(I788="",H788,I788),Thongkeduthi!$A$4:$O$43,COUNTA(Thongkeduthi!$A$4:$O$4),FALSE)</f>
        <v>35</v>
      </c>
      <c r="N788" s="47" t="str">
        <f t="shared" si="38"/>
        <v>35.6</v>
      </c>
      <c r="O788" s="47"/>
    </row>
    <row r="789" spans="1:15" ht="16.5" hidden="1" thickBot="1">
      <c r="A789" s="10">
        <f>SUBTOTAL(3,$C$6:C789)</f>
        <v>0</v>
      </c>
      <c r="B789" s="10">
        <v>1222699976</v>
      </c>
      <c r="C789" s="10" t="s">
        <v>928</v>
      </c>
      <c r="D789" s="10">
        <v>27</v>
      </c>
      <c r="E789" s="10">
        <v>2</v>
      </c>
      <c r="F789" s="10">
        <v>2004</v>
      </c>
      <c r="G789" s="10" t="s">
        <v>929</v>
      </c>
      <c r="H789" s="10" t="s">
        <v>930</v>
      </c>
      <c r="I789" s="10" t="s">
        <v>91</v>
      </c>
      <c r="J789" s="95">
        <v>1720</v>
      </c>
      <c r="K789" s="259">
        <f t="shared" si="37"/>
        <v>6</v>
      </c>
      <c r="L789" s="110" t="str">
        <f t="shared" si="36"/>
        <v>PGDĐT Đăk Mil</v>
      </c>
      <c r="M789" s="3">
        <f>VLOOKUP(IF(I789="",H789,I789),Thongkeduthi!$A$4:$O$43,COUNTA(Thongkeduthi!$A$4:$O$4),FALSE)</f>
        <v>35</v>
      </c>
      <c r="N789" s="47" t="str">
        <f t="shared" si="38"/>
        <v>35.6</v>
      </c>
      <c r="O789" s="47"/>
    </row>
    <row r="790" spans="1:15" ht="16.5" hidden="1" thickBot="1">
      <c r="A790" s="10">
        <f>SUBTOTAL(3,$C$6:C790)</f>
        <v>0</v>
      </c>
      <c r="B790" s="10">
        <v>1223009390</v>
      </c>
      <c r="C790" s="10" t="s">
        <v>931</v>
      </c>
      <c r="D790" s="10">
        <v>2</v>
      </c>
      <c r="E790" s="10">
        <v>2</v>
      </c>
      <c r="F790" s="10">
        <v>2004</v>
      </c>
      <c r="G790" s="10" t="s">
        <v>932</v>
      </c>
      <c r="H790" s="10" t="s">
        <v>933</v>
      </c>
      <c r="I790" s="10" t="s">
        <v>91</v>
      </c>
      <c r="J790" s="95">
        <v>1700</v>
      </c>
      <c r="K790" s="259">
        <f t="shared" si="37"/>
        <v>6</v>
      </c>
      <c r="L790" s="110" t="str">
        <f t="shared" si="36"/>
        <v>PGDĐT Đăk Mil</v>
      </c>
      <c r="M790" s="3">
        <f>VLOOKUP(IF(I790="",H790,I790),Thongkeduthi!$A$4:$O$43,COUNTA(Thongkeduthi!$A$4:$O$4),FALSE)</f>
        <v>35</v>
      </c>
      <c r="N790" s="47" t="str">
        <f t="shared" si="38"/>
        <v>35.6</v>
      </c>
      <c r="O790" s="47"/>
    </row>
    <row r="791" spans="1:15" ht="16.5" hidden="1" thickBot="1">
      <c r="A791" s="10">
        <f>SUBTOTAL(3,$C$6:C791)</f>
        <v>0</v>
      </c>
      <c r="B791" s="10">
        <v>106575087</v>
      </c>
      <c r="C791" s="10" t="s">
        <v>934</v>
      </c>
      <c r="D791" s="10">
        <v>15</v>
      </c>
      <c r="E791" s="10">
        <v>1</v>
      </c>
      <c r="F791" s="10">
        <v>2004</v>
      </c>
      <c r="G791" s="10" t="s">
        <v>929</v>
      </c>
      <c r="H791" s="10" t="s">
        <v>930</v>
      </c>
      <c r="I791" s="10" t="s">
        <v>91</v>
      </c>
      <c r="J791" s="95">
        <v>1700</v>
      </c>
      <c r="K791" s="259">
        <f t="shared" si="37"/>
        <v>6</v>
      </c>
      <c r="L791" s="110" t="str">
        <f t="shared" si="36"/>
        <v>PGDĐT Đăk Mil</v>
      </c>
      <c r="M791" s="3">
        <f>VLOOKUP(IF(I791="",H791,I791),Thongkeduthi!$A$4:$O$43,COUNTA(Thongkeduthi!$A$4:$O$4),FALSE)</f>
        <v>35</v>
      </c>
      <c r="N791" s="47" t="str">
        <f t="shared" si="38"/>
        <v>35.6</v>
      </c>
      <c r="O791" s="47"/>
    </row>
    <row r="792" spans="1:15" ht="16.5" hidden="1" thickBot="1">
      <c r="A792" s="10">
        <f>SUBTOTAL(3,$C$6:C792)</f>
        <v>0</v>
      </c>
      <c r="B792" s="10">
        <v>1224506737</v>
      </c>
      <c r="C792" s="10" t="s">
        <v>935</v>
      </c>
      <c r="D792" s="10">
        <v>24</v>
      </c>
      <c r="E792" s="10">
        <v>6</v>
      </c>
      <c r="F792" s="10">
        <v>2004</v>
      </c>
      <c r="G792" s="10" t="s">
        <v>929</v>
      </c>
      <c r="H792" s="10" t="s">
        <v>930</v>
      </c>
      <c r="I792" s="10" t="s">
        <v>91</v>
      </c>
      <c r="J792" s="95">
        <v>1680</v>
      </c>
      <c r="K792" s="259">
        <f t="shared" si="37"/>
        <v>6</v>
      </c>
      <c r="L792" s="110" t="str">
        <f t="shared" si="36"/>
        <v>PGDĐT Đăk Mil</v>
      </c>
      <c r="M792" s="3">
        <f>VLOOKUP(IF(I792="",H792,I792),Thongkeduthi!$A$4:$O$43,COUNTA(Thongkeduthi!$A$4:$O$4),FALSE)</f>
        <v>35</v>
      </c>
      <c r="N792" s="47" t="str">
        <f t="shared" si="38"/>
        <v>35.6</v>
      </c>
      <c r="O792" s="47"/>
    </row>
    <row r="793" spans="1:15" ht="16.5" hidden="1" thickBot="1">
      <c r="A793" s="10">
        <f>SUBTOTAL(3,$C$6:C793)</f>
        <v>0</v>
      </c>
      <c r="B793" s="10">
        <v>1222371917</v>
      </c>
      <c r="C793" s="10" t="s">
        <v>936</v>
      </c>
      <c r="D793" s="10">
        <v>8</v>
      </c>
      <c r="E793" s="10">
        <v>2</v>
      </c>
      <c r="F793" s="10">
        <v>2004</v>
      </c>
      <c r="G793" s="10" t="s">
        <v>929</v>
      </c>
      <c r="H793" s="10" t="s">
        <v>930</v>
      </c>
      <c r="I793" s="10" t="s">
        <v>91</v>
      </c>
      <c r="J793" s="95">
        <v>1600</v>
      </c>
      <c r="K793" s="259">
        <f t="shared" si="37"/>
        <v>6</v>
      </c>
      <c r="L793" s="110" t="str">
        <f t="shared" si="36"/>
        <v>PGDĐT Đăk Mil</v>
      </c>
      <c r="M793" s="3">
        <f>VLOOKUP(IF(I793="",H793,I793),Thongkeduthi!$A$4:$O$43,COUNTA(Thongkeduthi!$A$4:$O$4),FALSE)</f>
        <v>35</v>
      </c>
      <c r="N793" s="47" t="str">
        <f t="shared" si="38"/>
        <v>35.6</v>
      </c>
      <c r="O793" s="47"/>
    </row>
    <row r="794" spans="1:15" ht="16.5" hidden="1" thickBot="1">
      <c r="A794" s="10">
        <f>SUBTOTAL(3,$C$6:C794)</f>
        <v>0</v>
      </c>
      <c r="B794" s="10">
        <v>1209335712</v>
      </c>
      <c r="C794" s="10" t="s">
        <v>937</v>
      </c>
      <c r="D794" s="10">
        <v>5</v>
      </c>
      <c r="E794" s="10">
        <v>4</v>
      </c>
      <c r="F794" s="10">
        <v>2004</v>
      </c>
      <c r="G794" s="10" t="s">
        <v>929</v>
      </c>
      <c r="H794" s="10" t="s">
        <v>930</v>
      </c>
      <c r="I794" s="10" t="s">
        <v>91</v>
      </c>
      <c r="J794" s="95">
        <v>1440</v>
      </c>
      <c r="K794" s="259">
        <f t="shared" si="37"/>
        <v>6</v>
      </c>
      <c r="L794" s="110" t="str">
        <f t="shared" si="36"/>
        <v>PGDĐT Đăk Mil</v>
      </c>
      <c r="M794" s="3">
        <f>VLOOKUP(IF(I794="",H794,I794),Thongkeduthi!$A$4:$O$43,COUNTA(Thongkeduthi!$A$4:$O$4),FALSE)</f>
        <v>35</v>
      </c>
      <c r="N794" s="47" t="str">
        <f t="shared" si="38"/>
        <v>35.6</v>
      </c>
      <c r="O794" s="47"/>
    </row>
    <row r="795" spans="1:15" ht="16.5" hidden="1" thickBot="1">
      <c r="A795" s="10">
        <f>SUBTOTAL(3,$C$6:C795)</f>
        <v>0</v>
      </c>
      <c r="B795" s="10">
        <v>1222711348</v>
      </c>
      <c r="C795" s="10" t="s">
        <v>938</v>
      </c>
      <c r="D795" s="10">
        <v>17</v>
      </c>
      <c r="E795" s="10">
        <v>7</v>
      </c>
      <c r="F795" s="10">
        <v>2004</v>
      </c>
      <c r="G795" s="10" t="s">
        <v>929</v>
      </c>
      <c r="H795" s="10" t="s">
        <v>930</v>
      </c>
      <c r="I795" s="10" t="s">
        <v>91</v>
      </c>
      <c r="J795" s="95">
        <v>1410</v>
      </c>
      <c r="K795" s="259">
        <f t="shared" si="37"/>
        <v>6</v>
      </c>
      <c r="L795" s="110" t="str">
        <f t="shared" si="36"/>
        <v>PGDĐT Đăk Mil</v>
      </c>
      <c r="M795" s="3">
        <f>VLOOKUP(IF(I795="",H795,I795),Thongkeduthi!$A$4:$O$43,COUNTA(Thongkeduthi!$A$4:$O$4),FALSE)</f>
        <v>35</v>
      </c>
      <c r="N795" s="47" t="str">
        <f t="shared" si="38"/>
        <v>35.6</v>
      </c>
      <c r="O795" s="47"/>
    </row>
    <row r="796" spans="1:15" ht="16.5" hidden="1" thickBot="1">
      <c r="A796" s="10">
        <f>SUBTOTAL(3,$C$6:C796)</f>
        <v>0</v>
      </c>
      <c r="B796" s="10">
        <v>1222667823</v>
      </c>
      <c r="C796" s="10" t="s">
        <v>939</v>
      </c>
      <c r="D796" s="10">
        <v>28</v>
      </c>
      <c r="E796" s="10">
        <v>2</v>
      </c>
      <c r="F796" s="10">
        <v>2004</v>
      </c>
      <c r="G796" s="10" t="s">
        <v>929</v>
      </c>
      <c r="H796" s="10" t="s">
        <v>930</v>
      </c>
      <c r="I796" s="10" t="s">
        <v>91</v>
      </c>
      <c r="J796" s="95">
        <v>1390</v>
      </c>
      <c r="K796" s="259">
        <f t="shared" si="37"/>
        <v>6</v>
      </c>
      <c r="L796" s="110" t="str">
        <f t="shared" si="36"/>
        <v>PGDĐT Đăk Mil</v>
      </c>
      <c r="M796" s="3">
        <f>VLOOKUP(IF(I796="",H796,I796),Thongkeduthi!$A$4:$O$43,COUNTA(Thongkeduthi!$A$4:$O$4),FALSE)</f>
        <v>35</v>
      </c>
      <c r="N796" s="47" t="str">
        <f t="shared" si="38"/>
        <v>35.6</v>
      </c>
      <c r="O796" s="47"/>
    </row>
    <row r="797" spans="1:15" ht="16.5" hidden="1" thickBot="1">
      <c r="A797" s="10">
        <f>SUBTOTAL(3,$C$6:C797)</f>
        <v>0</v>
      </c>
      <c r="B797" s="10">
        <v>1223366616</v>
      </c>
      <c r="C797" s="10" t="s">
        <v>940</v>
      </c>
      <c r="D797" s="10">
        <v>30</v>
      </c>
      <c r="E797" s="10">
        <v>3</v>
      </c>
      <c r="F797" s="10">
        <v>2004</v>
      </c>
      <c r="G797" s="10" t="s">
        <v>932</v>
      </c>
      <c r="H797" s="10" t="s">
        <v>933</v>
      </c>
      <c r="I797" s="10" t="s">
        <v>91</v>
      </c>
      <c r="J797" s="95">
        <v>1360</v>
      </c>
      <c r="K797" s="259">
        <f t="shared" si="37"/>
        <v>6</v>
      </c>
      <c r="L797" s="110" t="str">
        <f t="shared" si="36"/>
        <v>PGDĐT Đăk Mil</v>
      </c>
      <c r="M797" s="3">
        <f>VLOOKUP(IF(I797="",H797,I797),Thongkeduthi!$A$4:$O$43,COUNTA(Thongkeduthi!$A$4:$O$4),FALSE)</f>
        <v>35</v>
      </c>
      <c r="N797" s="47" t="str">
        <f t="shared" si="38"/>
        <v>35.6</v>
      </c>
      <c r="O797" s="47"/>
    </row>
    <row r="798" spans="1:15" ht="16.5" hidden="1" thickBot="1">
      <c r="A798" s="10">
        <f>SUBTOTAL(3,$C$6:C798)</f>
        <v>0</v>
      </c>
      <c r="B798" s="33">
        <v>1227141466</v>
      </c>
      <c r="C798" s="10" t="s">
        <v>941</v>
      </c>
      <c r="D798" s="10">
        <v>4</v>
      </c>
      <c r="E798" s="10">
        <v>2</v>
      </c>
      <c r="F798" s="10">
        <v>2004</v>
      </c>
      <c r="G798" s="10" t="s">
        <v>906</v>
      </c>
      <c r="H798" s="10" t="s">
        <v>942</v>
      </c>
      <c r="I798" s="10" t="s">
        <v>91</v>
      </c>
      <c r="J798" s="96">
        <v>1290</v>
      </c>
      <c r="K798" s="259">
        <f t="shared" si="37"/>
        <v>6</v>
      </c>
      <c r="L798" s="110" t="str">
        <f t="shared" si="36"/>
        <v>PGDĐT Đăk Mil</v>
      </c>
      <c r="M798" s="3">
        <f>VLOOKUP(IF(I798="",H798,I798),Thongkeduthi!$A$4:$O$43,COUNTA(Thongkeduthi!$A$4:$O$4),FALSE)</f>
        <v>35</v>
      </c>
      <c r="N798" s="47" t="str">
        <f t="shared" si="38"/>
        <v>35.6</v>
      </c>
      <c r="O798" s="47"/>
    </row>
    <row r="799" spans="1:15" ht="16.5" hidden="1" thickBot="1">
      <c r="A799" s="10">
        <f>SUBTOTAL(3,$C$6:C799)</f>
        <v>0</v>
      </c>
      <c r="B799" s="10">
        <v>1222945427</v>
      </c>
      <c r="C799" s="10" t="s">
        <v>943</v>
      </c>
      <c r="D799" s="10">
        <v>16</v>
      </c>
      <c r="E799" s="10">
        <v>6</v>
      </c>
      <c r="F799" s="10">
        <v>2004</v>
      </c>
      <c r="G799" s="10" t="s">
        <v>932</v>
      </c>
      <c r="H799" s="10" t="s">
        <v>933</v>
      </c>
      <c r="I799" s="10" t="s">
        <v>91</v>
      </c>
      <c r="J799" s="95">
        <v>1260</v>
      </c>
      <c r="K799" s="259">
        <f t="shared" si="37"/>
        <v>6</v>
      </c>
      <c r="L799" s="110" t="str">
        <f t="shared" si="36"/>
        <v>PGDĐT Đăk Mil</v>
      </c>
      <c r="M799" s="3">
        <f>VLOOKUP(IF(I799="",H799,I799),Thongkeduthi!$A$4:$O$43,COUNTA(Thongkeduthi!$A$4:$O$4),FALSE)</f>
        <v>35</v>
      </c>
      <c r="N799" s="47" t="str">
        <f t="shared" si="38"/>
        <v>35.6</v>
      </c>
      <c r="O799" s="47"/>
    </row>
    <row r="800" spans="1:15" ht="16.5" hidden="1" thickBot="1">
      <c r="A800" s="10">
        <f>SUBTOTAL(3,$C$6:C800)</f>
        <v>0</v>
      </c>
      <c r="B800" s="33">
        <v>106985456</v>
      </c>
      <c r="C800" s="10" t="s">
        <v>944</v>
      </c>
      <c r="D800" s="10">
        <v>1</v>
      </c>
      <c r="E800" s="10">
        <v>2</v>
      </c>
      <c r="F800" s="10">
        <v>2004</v>
      </c>
      <c r="G800" s="10" t="s">
        <v>906</v>
      </c>
      <c r="H800" s="10" t="s">
        <v>942</v>
      </c>
      <c r="I800" s="10" t="s">
        <v>91</v>
      </c>
      <c r="J800" s="96">
        <v>1230</v>
      </c>
      <c r="K800" s="259">
        <f t="shared" si="37"/>
        <v>6</v>
      </c>
      <c r="L800" s="110" t="str">
        <f t="shared" si="36"/>
        <v>PGDĐT Đăk Mil</v>
      </c>
      <c r="M800" s="3">
        <f>VLOOKUP(IF(I800="",H800,I800),Thongkeduthi!$A$4:$O$43,COUNTA(Thongkeduthi!$A$4:$O$4),FALSE)</f>
        <v>35</v>
      </c>
      <c r="N800" s="47" t="str">
        <f t="shared" si="38"/>
        <v>35.6</v>
      </c>
      <c r="O800" s="47"/>
    </row>
    <row r="801" spans="1:15" ht="16.5" hidden="1" thickBot="1">
      <c r="A801" s="10">
        <f>SUBTOTAL(3,$C$6:C801)</f>
        <v>0</v>
      </c>
      <c r="B801" s="33">
        <v>107764876</v>
      </c>
      <c r="C801" s="10" t="s">
        <v>945</v>
      </c>
      <c r="D801" s="10">
        <v>20</v>
      </c>
      <c r="E801" s="10">
        <v>6</v>
      </c>
      <c r="F801" s="10">
        <v>2004</v>
      </c>
      <c r="G801" s="10" t="s">
        <v>906</v>
      </c>
      <c r="H801" s="10" t="s">
        <v>942</v>
      </c>
      <c r="I801" s="10" t="s">
        <v>91</v>
      </c>
      <c r="J801" s="96">
        <v>1170</v>
      </c>
      <c r="K801" s="259">
        <f t="shared" si="37"/>
        <v>6</v>
      </c>
      <c r="L801" s="110" t="str">
        <f t="shared" si="36"/>
        <v>PGDĐT Đăk Mil</v>
      </c>
      <c r="M801" s="3">
        <f>VLOOKUP(IF(I801="",H801,I801),Thongkeduthi!$A$4:$O$43,COUNTA(Thongkeduthi!$A$4:$O$4),FALSE)</f>
        <v>35</v>
      </c>
      <c r="N801" s="47" t="str">
        <f t="shared" si="38"/>
        <v>35.6</v>
      </c>
      <c r="O801" s="47"/>
    </row>
    <row r="802" spans="1:15" ht="16.5" hidden="1" thickBot="1">
      <c r="A802" s="10">
        <f>SUBTOTAL(3,$C$6:C802)</f>
        <v>0</v>
      </c>
      <c r="B802" s="79">
        <v>1223186079</v>
      </c>
      <c r="C802" s="79" t="s">
        <v>946</v>
      </c>
      <c r="D802" s="10">
        <v>28</v>
      </c>
      <c r="E802" s="10">
        <v>9</v>
      </c>
      <c r="F802" s="10">
        <v>2004</v>
      </c>
      <c r="G802" s="10" t="s">
        <v>926</v>
      </c>
      <c r="H802" s="10" t="s">
        <v>927</v>
      </c>
      <c r="I802" s="10" t="s">
        <v>91</v>
      </c>
      <c r="J802" s="95">
        <v>1160</v>
      </c>
      <c r="K802" s="259">
        <f t="shared" si="37"/>
        <v>6</v>
      </c>
      <c r="L802" s="110" t="str">
        <f t="shared" si="36"/>
        <v>PGDĐT Đăk Mil</v>
      </c>
      <c r="M802" s="3">
        <f>VLOOKUP(IF(I802="",H802,I802),Thongkeduthi!$A$4:$O$43,COUNTA(Thongkeduthi!$A$4:$O$4),FALSE)</f>
        <v>35</v>
      </c>
      <c r="N802" s="47" t="str">
        <f t="shared" si="38"/>
        <v>35.6</v>
      </c>
      <c r="O802" s="47"/>
    </row>
    <row r="803" spans="1:15" ht="16.5" hidden="1" thickBot="1">
      <c r="A803" s="10">
        <f>SUBTOTAL(3,$C$6:C803)</f>
        <v>0</v>
      </c>
      <c r="B803" s="10">
        <v>1223428838</v>
      </c>
      <c r="C803" s="10" t="s">
        <v>947</v>
      </c>
      <c r="D803" s="10">
        <v>5</v>
      </c>
      <c r="E803" s="10">
        <v>10</v>
      </c>
      <c r="F803" s="10">
        <v>2004</v>
      </c>
      <c r="G803" s="10" t="s">
        <v>932</v>
      </c>
      <c r="H803" s="10" t="s">
        <v>933</v>
      </c>
      <c r="I803" s="10" t="s">
        <v>91</v>
      </c>
      <c r="J803" s="95">
        <v>1120</v>
      </c>
      <c r="K803" s="259">
        <f t="shared" si="37"/>
        <v>6</v>
      </c>
      <c r="L803" s="110" t="str">
        <f t="shared" si="36"/>
        <v>PGDĐT Đăk Mil</v>
      </c>
      <c r="M803" s="3">
        <f>VLOOKUP(IF(I803="",H803,I803),Thongkeduthi!$A$4:$O$43,COUNTA(Thongkeduthi!$A$4:$O$4),FALSE)</f>
        <v>35</v>
      </c>
      <c r="N803" s="47" t="str">
        <f t="shared" si="38"/>
        <v>35.6</v>
      </c>
      <c r="O803" s="47"/>
    </row>
    <row r="804" spans="1:15" ht="16.5" hidden="1" thickBot="1">
      <c r="A804" s="10">
        <f>SUBTOTAL(3,$C$6:C804)</f>
        <v>0</v>
      </c>
      <c r="B804" s="27">
        <v>1227473096</v>
      </c>
      <c r="C804" s="27" t="s">
        <v>948</v>
      </c>
      <c r="D804" s="27">
        <v>2</v>
      </c>
      <c r="E804" s="27">
        <v>3</v>
      </c>
      <c r="F804" s="27">
        <v>2004</v>
      </c>
      <c r="G804" s="27" t="s">
        <v>932</v>
      </c>
      <c r="H804" s="27" t="s">
        <v>949</v>
      </c>
      <c r="I804" s="10" t="s">
        <v>91</v>
      </c>
      <c r="J804" s="95">
        <v>1120</v>
      </c>
      <c r="K804" s="259">
        <f t="shared" si="37"/>
        <v>6</v>
      </c>
      <c r="L804" s="110" t="str">
        <f t="shared" si="36"/>
        <v>PGDĐT Đăk Mil</v>
      </c>
      <c r="M804" s="3">
        <f>VLOOKUP(IF(I804="",H804,I804),Thongkeduthi!$A$4:$O$43,COUNTA(Thongkeduthi!$A$4:$O$4),FALSE)</f>
        <v>35</v>
      </c>
      <c r="N804" s="47" t="str">
        <f t="shared" si="38"/>
        <v>35.6</v>
      </c>
      <c r="O804" s="47"/>
    </row>
    <row r="805" spans="1:15" ht="16.5" hidden="1" thickBot="1">
      <c r="A805" s="10">
        <f>SUBTOTAL(3,$C$6:C805)</f>
        <v>0</v>
      </c>
      <c r="B805" s="33">
        <v>1224024958</v>
      </c>
      <c r="C805" s="10" t="s">
        <v>950</v>
      </c>
      <c r="D805" s="10">
        <v>2</v>
      </c>
      <c r="E805" s="10">
        <v>1</v>
      </c>
      <c r="F805" s="10">
        <v>2004</v>
      </c>
      <c r="G805" s="10" t="s">
        <v>906</v>
      </c>
      <c r="H805" s="10" t="s">
        <v>942</v>
      </c>
      <c r="I805" s="10" t="s">
        <v>91</v>
      </c>
      <c r="J805" s="96">
        <v>1070</v>
      </c>
      <c r="K805" s="259">
        <f t="shared" si="37"/>
        <v>6</v>
      </c>
      <c r="L805" s="110" t="str">
        <f t="shared" si="36"/>
        <v>PGDĐT Đăk Mil</v>
      </c>
      <c r="M805" s="3">
        <f>VLOOKUP(IF(I805="",H805,I805),Thongkeduthi!$A$4:$O$43,COUNTA(Thongkeduthi!$A$4:$O$4),FALSE)</f>
        <v>35</v>
      </c>
      <c r="N805" s="47" t="str">
        <f t="shared" si="38"/>
        <v>35.6</v>
      </c>
      <c r="O805" s="47"/>
    </row>
    <row r="806" spans="1:15" ht="16.5" hidden="1" thickBot="1">
      <c r="A806" s="10">
        <f>SUBTOTAL(3,$C$6:C806)</f>
        <v>0</v>
      </c>
      <c r="B806" s="33">
        <v>1222984216</v>
      </c>
      <c r="C806" s="10" t="s">
        <v>951</v>
      </c>
      <c r="D806" s="10">
        <v>12</v>
      </c>
      <c r="E806" s="10">
        <v>12</v>
      </c>
      <c r="F806" s="10">
        <v>2004</v>
      </c>
      <c r="G806" s="10" t="s">
        <v>906</v>
      </c>
      <c r="H806" s="10" t="s">
        <v>942</v>
      </c>
      <c r="I806" s="10" t="s">
        <v>91</v>
      </c>
      <c r="J806" s="96">
        <v>1030</v>
      </c>
      <c r="K806" s="259">
        <f t="shared" si="37"/>
        <v>6</v>
      </c>
      <c r="L806" s="110" t="str">
        <f t="shared" si="36"/>
        <v>PGDĐT Đăk Mil</v>
      </c>
      <c r="M806" s="3">
        <f>VLOOKUP(IF(I806="",H806,I806),Thongkeduthi!$A$4:$O$43,COUNTA(Thongkeduthi!$A$4:$O$4),FALSE)</f>
        <v>35</v>
      </c>
      <c r="N806" s="47" t="str">
        <f t="shared" si="38"/>
        <v>35.6</v>
      </c>
      <c r="O806" s="47"/>
    </row>
    <row r="807" spans="1:15" ht="16.5" hidden="1" thickBot="1">
      <c r="A807" s="10">
        <f>SUBTOTAL(3,$C$6:C807)</f>
        <v>0</v>
      </c>
      <c r="B807" s="33">
        <v>1228104937</v>
      </c>
      <c r="C807" s="10" t="s">
        <v>952</v>
      </c>
      <c r="D807" s="10">
        <v>6</v>
      </c>
      <c r="E807" s="10">
        <v>11</v>
      </c>
      <c r="F807" s="10">
        <v>2004</v>
      </c>
      <c r="G807" s="10" t="s">
        <v>906</v>
      </c>
      <c r="H807" s="10" t="s">
        <v>942</v>
      </c>
      <c r="I807" s="10" t="s">
        <v>91</v>
      </c>
      <c r="J807" s="96">
        <v>1010</v>
      </c>
      <c r="K807" s="259">
        <f t="shared" si="37"/>
        <v>6</v>
      </c>
      <c r="L807" s="110" t="str">
        <f t="shared" si="36"/>
        <v>PGDĐT Đăk Mil</v>
      </c>
      <c r="M807" s="3">
        <f>VLOOKUP(IF(I807="",H807,I807),Thongkeduthi!$A$4:$O$43,COUNTA(Thongkeduthi!$A$4:$O$4),FALSE)</f>
        <v>35</v>
      </c>
      <c r="N807" s="47" t="str">
        <f t="shared" si="38"/>
        <v>35.6</v>
      </c>
      <c r="O807" s="47"/>
    </row>
    <row r="808" spans="1:15" ht="16.5" hidden="1" thickBot="1">
      <c r="A808" s="10">
        <f>SUBTOTAL(3,$C$6:C808)</f>
        <v>0</v>
      </c>
      <c r="B808" s="30">
        <v>1225287110</v>
      </c>
      <c r="C808" s="10" t="s">
        <v>953</v>
      </c>
      <c r="D808" s="10">
        <v>5</v>
      </c>
      <c r="E808" s="10">
        <v>1</v>
      </c>
      <c r="F808" s="10">
        <v>2004</v>
      </c>
      <c r="G808" s="10" t="s">
        <v>954</v>
      </c>
      <c r="H808" s="10" t="s">
        <v>955</v>
      </c>
      <c r="I808" s="10" t="s">
        <v>91</v>
      </c>
      <c r="J808" s="96">
        <v>1000</v>
      </c>
      <c r="K808" s="259">
        <f t="shared" si="37"/>
        <v>6</v>
      </c>
      <c r="L808" s="110" t="str">
        <f t="shared" si="36"/>
        <v>PGDĐT Đăk Mil</v>
      </c>
      <c r="M808" s="3">
        <f>VLOOKUP(IF(I808="",H808,I808),Thongkeduthi!$A$4:$O$43,COUNTA(Thongkeduthi!$A$4:$O$4),FALSE)</f>
        <v>35</v>
      </c>
      <c r="N808" s="47" t="str">
        <f t="shared" si="38"/>
        <v>35.6</v>
      </c>
      <c r="O808" s="47"/>
    </row>
    <row r="809" spans="1:15" ht="16.5" hidden="1" thickBot="1">
      <c r="A809" s="10">
        <f>SUBTOTAL(3,$C$6:C809)</f>
        <v>0</v>
      </c>
      <c r="B809" s="10">
        <v>1230217490</v>
      </c>
      <c r="C809" s="10" t="s">
        <v>956</v>
      </c>
      <c r="D809" s="10">
        <v>11</v>
      </c>
      <c r="E809" s="10">
        <v>9</v>
      </c>
      <c r="F809" s="10">
        <v>2003</v>
      </c>
      <c r="G809" s="10" t="s">
        <v>957</v>
      </c>
      <c r="H809" s="10" t="s">
        <v>933</v>
      </c>
      <c r="I809" s="10" t="s">
        <v>91</v>
      </c>
      <c r="J809" s="95">
        <v>1850</v>
      </c>
      <c r="K809" s="259">
        <f t="shared" si="37"/>
        <v>7</v>
      </c>
      <c r="L809" s="110" t="str">
        <f t="shared" si="36"/>
        <v>PGDĐT Đăk Mil</v>
      </c>
      <c r="M809" s="3">
        <f>VLOOKUP(IF(I809="",H809,I809),Thongkeduthi!$A$4:$O$43,COUNTA(Thongkeduthi!$A$4:$O$4),FALSE)</f>
        <v>35</v>
      </c>
      <c r="N809" s="47" t="str">
        <f t="shared" si="38"/>
        <v>35.7</v>
      </c>
      <c r="O809" s="47"/>
    </row>
    <row r="810" spans="1:15" ht="16.5" hidden="1" thickBot="1">
      <c r="A810" s="10">
        <f>SUBTOTAL(3,$C$6:C810)</f>
        <v>0</v>
      </c>
      <c r="B810" s="12">
        <v>1221798231</v>
      </c>
      <c r="C810" s="12" t="s">
        <v>958</v>
      </c>
      <c r="D810" s="12">
        <v>5</v>
      </c>
      <c r="E810" s="12">
        <v>12</v>
      </c>
      <c r="F810" s="12">
        <v>2003</v>
      </c>
      <c r="G810" s="12" t="s">
        <v>957</v>
      </c>
      <c r="H810" s="12" t="s">
        <v>949</v>
      </c>
      <c r="I810" s="10" t="s">
        <v>91</v>
      </c>
      <c r="J810" s="95">
        <v>1840</v>
      </c>
      <c r="K810" s="259">
        <f t="shared" si="37"/>
        <v>7</v>
      </c>
      <c r="L810" s="110" t="str">
        <f t="shared" si="36"/>
        <v>PGDĐT Đăk Mil</v>
      </c>
      <c r="M810" s="3">
        <f>VLOOKUP(IF(I810="",H810,I810),Thongkeduthi!$A$4:$O$43,COUNTA(Thongkeduthi!$A$4:$O$4),FALSE)</f>
        <v>35</v>
      </c>
      <c r="N810" s="47" t="str">
        <f t="shared" si="38"/>
        <v>35.7</v>
      </c>
      <c r="O810" s="47"/>
    </row>
    <row r="811" spans="1:15" ht="16.5" hidden="1" thickBot="1">
      <c r="A811" s="10">
        <f>SUBTOTAL(3,$C$6:C811)</f>
        <v>0</v>
      </c>
      <c r="B811" s="10">
        <v>1222213534</v>
      </c>
      <c r="C811" s="10" t="s">
        <v>959</v>
      </c>
      <c r="D811" s="10">
        <v>24</v>
      </c>
      <c r="E811" s="10">
        <v>3</v>
      </c>
      <c r="F811" s="10">
        <v>2003</v>
      </c>
      <c r="G811" s="10" t="s">
        <v>960</v>
      </c>
      <c r="H811" s="10" t="s">
        <v>930</v>
      </c>
      <c r="I811" s="10" t="s">
        <v>91</v>
      </c>
      <c r="J811" s="95">
        <v>1820</v>
      </c>
      <c r="K811" s="259">
        <f t="shared" si="37"/>
        <v>7</v>
      </c>
      <c r="L811" s="110" t="str">
        <f t="shared" si="36"/>
        <v>PGDĐT Đăk Mil</v>
      </c>
      <c r="M811" s="3">
        <f>VLOOKUP(IF(I811="",H811,I811),Thongkeduthi!$A$4:$O$43,COUNTA(Thongkeduthi!$A$4:$O$4),FALSE)</f>
        <v>35</v>
      </c>
      <c r="N811" s="47" t="str">
        <f t="shared" si="38"/>
        <v>35.7</v>
      </c>
      <c r="O811" s="47"/>
    </row>
    <row r="812" spans="1:15" ht="16.5" hidden="1" thickBot="1">
      <c r="A812" s="10">
        <f>SUBTOTAL(3,$C$6:C812)</f>
        <v>0</v>
      </c>
      <c r="B812" s="10">
        <v>1222677089</v>
      </c>
      <c r="C812" s="10" t="s">
        <v>72</v>
      </c>
      <c r="D812" s="10">
        <v>4</v>
      </c>
      <c r="E812" s="10">
        <v>8</v>
      </c>
      <c r="F812" s="10">
        <v>2003</v>
      </c>
      <c r="G812" s="10" t="s">
        <v>957</v>
      </c>
      <c r="H812" s="10" t="s">
        <v>933</v>
      </c>
      <c r="I812" s="10" t="s">
        <v>91</v>
      </c>
      <c r="J812" s="95">
        <v>1700</v>
      </c>
      <c r="K812" s="259">
        <f t="shared" si="37"/>
        <v>7</v>
      </c>
      <c r="L812" s="110" t="str">
        <f t="shared" si="36"/>
        <v>PGDĐT Đăk Mil</v>
      </c>
      <c r="M812" s="3">
        <f>VLOOKUP(IF(I812="",H812,I812),Thongkeduthi!$A$4:$O$43,COUNTA(Thongkeduthi!$A$4:$O$4),FALSE)</f>
        <v>35</v>
      </c>
      <c r="N812" s="47" t="str">
        <f t="shared" si="38"/>
        <v>35.7</v>
      </c>
      <c r="O812" s="47"/>
    </row>
    <row r="813" spans="1:15" ht="16.5" hidden="1" thickBot="1">
      <c r="A813" s="10">
        <f>SUBTOTAL(3,$C$6:C813)</f>
        <v>0</v>
      </c>
      <c r="B813" s="10">
        <v>1224526717</v>
      </c>
      <c r="C813" s="10" t="s">
        <v>961</v>
      </c>
      <c r="D813" s="10">
        <v>12</v>
      </c>
      <c r="E813" s="10">
        <v>12</v>
      </c>
      <c r="F813" s="10">
        <v>2003</v>
      </c>
      <c r="G813" s="10" t="s">
        <v>962</v>
      </c>
      <c r="H813" s="10" t="s">
        <v>930</v>
      </c>
      <c r="I813" s="10" t="s">
        <v>91</v>
      </c>
      <c r="J813" s="95">
        <v>1690</v>
      </c>
      <c r="K813" s="259">
        <f t="shared" si="37"/>
        <v>7</v>
      </c>
      <c r="L813" s="110" t="str">
        <f t="shared" si="36"/>
        <v>PGDĐT Đăk Mil</v>
      </c>
      <c r="M813" s="3">
        <f>VLOOKUP(IF(I813="",H813,I813),Thongkeduthi!$A$4:$O$43,COUNTA(Thongkeduthi!$A$4:$O$4),FALSE)</f>
        <v>35</v>
      </c>
      <c r="N813" s="47" t="str">
        <f t="shared" si="38"/>
        <v>35.7</v>
      </c>
      <c r="O813" s="47"/>
    </row>
    <row r="814" spans="1:15" ht="16.5" hidden="1" thickBot="1">
      <c r="A814" s="10">
        <f>SUBTOTAL(3,$C$6:C814)</f>
        <v>0</v>
      </c>
      <c r="B814" s="30">
        <v>1222580244</v>
      </c>
      <c r="C814" s="10" t="s">
        <v>963</v>
      </c>
      <c r="D814" s="10">
        <v>15</v>
      </c>
      <c r="E814" s="10">
        <v>7</v>
      </c>
      <c r="F814" s="10">
        <v>2003</v>
      </c>
      <c r="G814" s="10" t="s">
        <v>964</v>
      </c>
      <c r="H814" s="10" t="s">
        <v>965</v>
      </c>
      <c r="I814" s="10" t="s">
        <v>91</v>
      </c>
      <c r="J814" s="95">
        <v>1660</v>
      </c>
      <c r="K814" s="259">
        <f t="shared" si="37"/>
        <v>7</v>
      </c>
      <c r="L814" s="110" t="str">
        <f t="shared" si="36"/>
        <v>PGDĐT Đăk Mil</v>
      </c>
      <c r="M814" s="3">
        <f>VLOOKUP(IF(I814="",H814,I814),Thongkeduthi!$A$4:$O$43,COUNTA(Thongkeduthi!$A$4:$O$4),FALSE)</f>
        <v>35</v>
      </c>
      <c r="N814" s="47" t="str">
        <f t="shared" si="38"/>
        <v>35.7</v>
      </c>
      <c r="O814" s="47"/>
    </row>
    <row r="815" spans="1:15" ht="16.5" hidden="1" thickBot="1">
      <c r="A815" s="10">
        <f>SUBTOTAL(3,$C$6:C815)</f>
        <v>0</v>
      </c>
      <c r="B815" s="33">
        <v>1224626918</v>
      </c>
      <c r="C815" s="10" t="s">
        <v>966</v>
      </c>
      <c r="D815" s="10">
        <v>24</v>
      </c>
      <c r="E815" s="10">
        <v>9</v>
      </c>
      <c r="F815" s="10">
        <v>2003</v>
      </c>
      <c r="G815" s="10" t="s">
        <v>114</v>
      </c>
      <c r="H815" s="10" t="s">
        <v>942</v>
      </c>
      <c r="I815" s="10" t="s">
        <v>91</v>
      </c>
      <c r="J815" s="96">
        <v>1650</v>
      </c>
      <c r="K815" s="259">
        <f t="shared" si="37"/>
        <v>7</v>
      </c>
      <c r="L815" s="110" t="str">
        <f t="shared" si="36"/>
        <v>PGDĐT Đăk Mil</v>
      </c>
      <c r="M815" s="3">
        <f>VLOOKUP(IF(I815="",H815,I815),Thongkeduthi!$A$4:$O$43,COUNTA(Thongkeduthi!$A$4:$O$4),FALSE)</f>
        <v>35</v>
      </c>
      <c r="N815" s="47" t="str">
        <f t="shared" si="38"/>
        <v>35.7</v>
      </c>
      <c r="O815" s="47"/>
    </row>
    <row r="816" spans="1:15" ht="16.5" hidden="1" thickBot="1">
      <c r="A816" s="10">
        <f>SUBTOTAL(3,$C$6:C816)</f>
        <v>0</v>
      </c>
      <c r="B816" s="33">
        <v>1228874198</v>
      </c>
      <c r="C816" s="10" t="s">
        <v>967</v>
      </c>
      <c r="D816" s="10">
        <v>1</v>
      </c>
      <c r="E816" s="10">
        <v>1</v>
      </c>
      <c r="F816" s="10">
        <v>2003</v>
      </c>
      <c r="G816" s="10" t="s">
        <v>114</v>
      </c>
      <c r="H816" s="10" t="s">
        <v>942</v>
      </c>
      <c r="I816" s="10" t="s">
        <v>91</v>
      </c>
      <c r="J816" s="96">
        <v>1650</v>
      </c>
      <c r="K816" s="259">
        <f t="shared" si="37"/>
        <v>7</v>
      </c>
      <c r="L816" s="110" t="str">
        <f t="shared" si="36"/>
        <v>PGDĐT Đăk Mil</v>
      </c>
      <c r="M816" s="3">
        <f>VLOOKUP(IF(I816="",H816,I816),Thongkeduthi!$A$4:$O$43,COUNTA(Thongkeduthi!$A$4:$O$4),FALSE)</f>
        <v>35</v>
      </c>
      <c r="N816" s="47" t="str">
        <f t="shared" si="38"/>
        <v>35.7</v>
      </c>
      <c r="O816" s="47"/>
    </row>
    <row r="817" spans="1:15" ht="16.5" hidden="1" thickBot="1">
      <c r="A817" s="10">
        <f>SUBTOTAL(3,$C$6:C817)</f>
        <v>0</v>
      </c>
      <c r="B817" s="10">
        <v>1224224786</v>
      </c>
      <c r="C817" s="10" t="s">
        <v>968</v>
      </c>
      <c r="D817" s="10">
        <v>9</v>
      </c>
      <c r="E817" s="10">
        <v>7</v>
      </c>
      <c r="F817" s="10">
        <v>2003</v>
      </c>
      <c r="G817" s="10" t="s">
        <v>960</v>
      </c>
      <c r="H817" s="10" t="s">
        <v>930</v>
      </c>
      <c r="I817" s="10" t="s">
        <v>91</v>
      </c>
      <c r="J817" s="95">
        <v>1570</v>
      </c>
      <c r="K817" s="259">
        <f t="shared" si="37"/>
        <v>7</v>
      </c>
      <c r="L817" s="110" t="str">
        <f t="shared" si="36"/>
        <v>PGDĐT Đăk Mil</v>
      </c>
      <c r="M817" s="3">
        <f>VLOOKUP(IF(I817="",H817,I817),Thongkeduthi!$A$4:$O$43,COUNTA(Thongkeduthi!$A$4:$O$4),FALSE)</f>
        <v>35</v>
      </c>
      <c r="N817" s="47" t="str">
        <f t="shared" si="38"/>
        <v>35.7</v>
      </c>
      <c r="O817" s="47"/>
    </row>
    <row r="818" spans="1:15" ht="16.5" hidden="1" thickBot="1">
      <c r="A818" s="10">
        <f>SUBTOTAL(3,$C$6:C818)</f>
        <v>0</v>
      </c>
      <c r="B818" s="12">
        <v>1221630515</v>
      </c>
      <c r="C818" s="12" t="s">
        <v>969</v>
      </c>
      <c r="D818" s="12">
        <v>1</v>
      </c>
      <c r="E818" s="12">
        <v>11</v>
      </c>
      <c r="F818" s="12">
        <v>2003</v>
      </c>
      <c r="G818" s="12" t="s">
        <v>957</v>
      </c>
      <c r="H818" s="12" t="s">
        <v>949</v>
      </c>
      <c r="I818" s="10" t="s">
        <v>91</v>
      </c>
      <c r="J818" s="95">
        <v>1540</v>
      </c>
      <c r="K818" s="259">
        <f t="shared" si="37"/>
        <v>7</v>
      </c>
      <c r="L818" s="110" t="str">
        <f t="shared" si="36"/>
        <v>PGDĐT Đăk Mil</v>
      </c>
      <c r="M818" s="3">
        <f>VLOOKUP(IF(I818="",H818,I818),Thongkeduthi!$A$4:$O$43,COUNTA(Thongkeduthi!$A$4:$O$4),FALSE)</f>
        <v>35</v>
      </c>
      <c r="N818" s="47" t="str">
        <f t="shared" si="38"/>
        <v>35.7</v>
      </c>
      <c r="O818" s="47"/>
    </row>
    <row r="819" spans="1:15" ht="16.5" hidden="1" thickBot="1">
      <c r="A819" s="10">
        <f>SUBTOTAL(3,$C$6:C819)</f>
        <v>0</v>
      </c>
      <c r="B819" s="10">
        <v>1222147829</v>
      </c>
      <c r="C819" s="10" t="s">
        <v>970</v>
      </c>
      <c r="D819" s="10">
        <v>1</v>
      </c>
      <c r="E819" s="10">
        <v>1</v>
      </c>
      <c r="F819" s="10">
        <v>2003</v>
      </c>
      <c r="G819" s="10" t="s">
        <v>957</v>
      </c>
      <c r="H819" s="10" t="s">
        <v>933</v>
      </c>
      <c r="I819" s="10" t="s">
        <v>91</v>
      </c>
      <c r="J819" s="95">
        <v>1530</v>
      </c>
      <c r="K819" s="259">
        <f t="shared" si="37"/>
        <v>7</v>
      </c>
      <c r="L819" s="110" t="str">
        <f t="shared" si="36"/>
        <v>PGDĐT Đăk Mil</v>
      </c>
      <c r="M819" s="3">
        <f>VLOOKUP(IF(I819="",H819,I819),Thongkeduthi!$A$4:$O$43,COUNTA(Thongkeduthi!$A$4:$O$4),FALSE)</f>
        <v>35</v>
      </c>
      <c r="N819" s="47" t="str">
        <f t="shared" si="38"/>
        <v>35.7</v>
      </c>
      <c r="O819" s="47"/>
    </row>
    <row r="820" spans="1:15" ht="16.5" hidden="1" thickBot="1">
      <c r="A820" s="10">
        <f>SUBTOTAL(3,$C$6:C820)</f>
        <v>0</v>
      </c>
      <c r="B820" s="33">
        <v>1225650366</v>
      </c>
      <c r="C820" s="10" t="s">
        <v>971</v>
      </c>
      <c r="D820" s="10">
        <v>29</v>
      </c>
      <c r="E820" s="10">
        <v>9</v>
      </c>
      <c r="F820" s="10">
        <v>2003</v>
      </c>
      <c r="G820" s="10" t="s">
        <v>114</v>
      </c>
      <c r="H820" s="10" t="s">
        <v>942</v>
      </c>
      <c r="I820" s="10" t="s">
        <v>91</v>
      </c>
      <c r="J820" s="96">
        <v>1520</v>
      </c>
      <c r="K820" s="259">
        <f t="shared" si="37"/>
        <v>7</v>
      </c>
      <c r="L820" s="110" t="str">
        <f t="shared" si="36"/>
        <v>PGDĐT Đăk Mil</v>
      </c>
      <c r="M820" s="3">
        <f>VLOOKUP(IF(I820="",H820,I820),Thongkeduthi!$A$4:$O$43,COUNTA(Thongkeduthi!$A$4:$O$4),FALSE)</f>
        <v>35</v>
      </c>
      <c r="N820" s="47" t="str">
        <f t="shared" si="38"/>
        <v>35.7</v>
      </c>
      <c r="O820" s="47"/>
    </row>
    <row r="821" spans="1:15" ht="16.5" hidden="1" thickBot="1">
      <c r="A821" s="10">
        <f>SUBTOTAL(3,$C$6:C821)</f>
        <v>0</v>
      </c>
      <c r="B821" s="10">
        <v>1224339938</v>
      </c>
      <c r="C821" s="10" t="s">
        <v>972</v>
      </c>
      <c r="D821" s="10">
        <v>21</v>
      </c>
      <c r="E821" s="10">
        <v>5</v>
      </c>
      <c r="F821" s="10">
        <v>2003</v>
      </c>
      <c r="G821" s="10" t="s">
        <v>960</v>
      </c>
      <c r="H821" s="10" t="s">
        <v>930</v>
      </c>
      <c r="I821" s="10" t="s">
        <v>91</v>
      </c>
      <c r="J821" s="95">
        <v>1520</v>
      </c>
      <c r="K821" s="259">
        <f t="shared" si="37"/>
        <v>7</v>
      </c>
      <c r="L821" s="110" t="str">
        <f t="shared" si="36"/>
        <v>PGDĐT Đăk Mil</v>
      </c>
      <c r="M821" s="3">
        <f>VLOOKUP(IF(I821="",H821,I821),Thongkeduthi!$A$4:$O$43,COUNTA(Thongkeduthi!$A$4:$O$4),FALSE)</f>
        <v>35</v>
      </c>
      <c r="N821" s="47" t="str">
        <f t="shared" si="38"/>
        <v>35.7</v>
      </c>
      <c r="O821" s="47"/>
    </row>
    <row r="822" spans="1:15" ht="16.5" hidden="1" thickBot="1">
      <c r="A822" s="10">
        <f>SUBTOTAL(3,$C$6:C822)</f>
        <v>0</v>
      </c>
      <c r="B822" s="10">
        <v>1222459844</v>
      </c>
      <c r="C822" s="10" t="s">
        <v>973</v>
      </c>
      <c r="D822" s="10">
        <v>15</v>
      </c>
      <c r="E822" s="10">
        <v>1</v>
      </c>
      <c r="F822" s="10">
        <v>2003</v>
      </c>
      <c r="G822" s="10" t="s">
        <v>957</v>
      </c>
      <c r="H822" s="10" t="s">
        <v>933</v>
      </c>
      <c r="I822" s="10" t="s">
        <v>91</v>
      </c>
      <c r="J822" s="95">
        <v>1510</v>
      </c>
      <c r="K822" s="259">
        <f t="shared" si="37"/>
        <v>7</v>
      </c>
      <c r="L822" s="110" t="str">
        <f t="shared" si="36"/>
        <v>PGDĐT Đăk Mil</v>
      </c>
      <c r="M822" s="3">
        <f>VLOOKUP(IF(I822="",H822,I822),Thongkeduthi!$A$4:$O$43,COUNTA(Thongkeduthi!$A$4:$O$4),FALSE)</f>
        <v>35</v>
      </c>
      <c r="N822" s="47" t="str">
        <f t="shared" si="38"/>
        <v>35.7</v>
      </c>
      <c r="O822" s="47"/>
    </row>
    <row r="823" spans="1:15" ht="16.5" hidden="1" thickBot="1">
      <c r="A823" s="10">
        <f>SUBTOTAL(3,$C$6:C823)</f>
        <v>0</v>
      </c>
      <c r="B823" s="10">
        <v>1221896093</v>
      </c>
      <c r="C823" s="10" t="s">
        <v>974</v>
      </c>
      <c r="D823" s="10">
        <v>8</v>
      </c>
      <c r="E823" s="10">
        <v>9</v>
      </c>
      <c r="F823" s="10">
        <v>2003</v>
      </c>
      <c r="G823" s="10" t="s">
        <v>960</v>
      </c>
      <c r="H823" s="10" t="s">
        <v>930</v>
      </c>
      <c r="I823" s="10" t="s">
        <v>91</v>
      </c>
      <c r="J823" s="95">
        <v>1500</v>
      </c>
      <c r="K823" s="259">
        <f t="shared" si="37"/>
        <v>7</v>
      </c>
      <c r="L823" s="110" t="str">
        <f t="shared" si="36"/>
        <v>PGDĐT Đăk Mil</v>
      </c>
      <c r="M823" s="3">
        <f>VLOOKUP(IF(I823="",H823,I823),Thongkeduthi!$A$4:$O$43,COUNTA(Thongkeduthi!$A$4:$O$4),FALSE)</f>
        <v>35</v>
      </c>
      <c r="N823" s="47" t="str">
        <f t="shared" si="38"/>
        <v>35.7</v>
      </c>
      <c r="O823" s="47"/>
    </row>
    <row r="824" spans="1:15" ht="16.5" hidden="1" thickBot="1">
      <c r="A824" s="10">
        <f>SUBTOTAL(3,$C$6:C824)</f>
        <v>0</v>
      </c>
      <c r="B824" s="79">
        <v>1220289133</v>
      </c>
      <c r="C824" s="79" t="s">
        <v>975</v>
      </c>
      <c r="D824" s="10">
        <v>20</v>
      </c>
      <c r="E824" s="10">
        <v>4</v>
      </c>
      <c r="F824" s="10">
        <v>2003</v>
      </c>
      <c r="G824" s="10" t="s">
        <v>976</v>
      </c>
      <c r="H824" s="10" t="s">
        <v>977</v>
      </c>
      <c r="I824" s="10" t="s">
        <v>91</v>
      </c>
      <c r="J824" s="95">
        <v>1490</v>
      </c>
      <c r="K824" s="259">
        <f t="shared" si="37"/>
        <v>7</v>
      </c>
      <c r="L824" s="110" t="str">
        <f t="shared" si="36"/>
        <v>PGDĐT Đăk Mil</v>
      </c>
      <c r="M824" s="3">
        <f>VLOOKUP(IF(I824="",H824,I824),Thongkeduthi!$A$4:$O$43,COUNTA(Thongkeduthi!$A$4:$O$4),FALSE)</f>
        <v>35</v>
      </c>
      <c r="N824" s="47" t="str">
        <f t="shared" si="38"/>
        <v>35.7</v>
      </c>
      <c r="O824" s="47"/>
    </row>
    <row r="825" spans="1:15" ht="16.5" hidden="1" thickBot="1">
      <c r="A825" s="10">
        <f>SUBTOTAL(3,$C$6:C825)</f>
        <v>0</v>
      </c>
      <c r="B825" s="33">
        <v>1221724579</v>
      </c>
      <c r="C825" s="10" t="s">
        <v>978</v>
      </c>
      <c r="D825" s="10">
        <v>11</v>
      </c>
      <c r="E825" s="10">
        <v>12</v>
      </c>
      <c r="F825" s="10">
        <v>2003</v>
      </c>
      <c r="G825" s="10" t="s">
        <v>114</v>
      </c>
      <c r="H825" s="10" t="s">
        <v>942</v>
      </c>
      <c r="I825" s="10" t="s">
        <v>91</v>
      </c>
      <c r="J825" s="96">
        <v>1470</v>
      </c>
      <c r="K825" s="259">
        <f t="shared" si="37"/>
        <v>7</v>
      </c>
      <c r="L825" s="110" t="str">
        <f t="shared" si="36"/>
        <v>PGDĐT Đăk Mil</v>
      </c>
      <c r="M825" s="3">
        <f>VLOOKUP(IF(I825="",H825,I825),Thongkeduthi!$A$4:$O$43,COUNTA(Thongkeduthi!$A$4:$O$4),FALSE)</f>
        <v>35</v>
      </c>
      <c r="N825" s="47" t="str">
        <f t="shared" si="38"/>
        <v>35.7</v>
      </c>
      <c r="O825" s="47"/>
    </row>
    <row r="826" spans="1:15" ht="16.5" hidden="1" thickBot="1">
      <c r="A826" s="10">
        <f>SUBTOTAL(3,$C$6:C826)</f>
        <v>0</v>
      </c>
      <c r="B826" s="10">
        <v>1222862763</v>
      </c>
      <c r="C826" s="10" t="s">
        <v>979</v>
      </c>
      <c r="D826" s="10">
        <v>10</v>
      </c>
      <c r="E826" s="10">
        <v>2</v>
      </c>
      <c r="F826" s="10">
        <v>2003</v>
      </c>
      <c r="G826" s="10" t="s">
        <v>980</v>
      </c>
      <c r="H826" s="10" t="s">
        <v>930</v>
      </c>
      <c r="I826" s="10" t="s">
        <v>91</v>
      </c>
      <c r="J826" s="95">
        <v>1470</v>
      </c>
      <c r="K826" s="259">
        <f t="shared" si="37"/>
        <v>7</v>
      </c>
      <c r="L826" s="110" t="str">
        <f t="shared" si="36"/>
        <v>PGDĐT Đăk Mil</v>
      </c>
      <c r="M826" s="3">
        <f>VLOOKUP(IF(I826="",H826,I826),Thongkeduthi!$A$4:$O$43,COUNTA(Thongkeduthi!$A$4:$O$4),FALSE)</f>
        <v>35</v>
      </c>
      <c r="N826" s="47" t="str">
        <f t="shared" si="38"/>
        <v>35.7</v>
      </c>
      <c r="O826" s="47"/>
    </row>
    <row r="827" spans="1:15" ht="16.5" hidden="1" thickBot="1">
      <c r="A827" s="10">
        <f>SUBTOTAL(3,$C$6:C827)</f>
        <v>0</v>
      </c>
      <c r="B827" s="33">
        <v>1222906982</v>
      </c>
      <c r="C827" s="10" t="s">
        <v>981</v>
      </c>
      <c r="D827" s="10">
        <v>16</v>
      </c>
      <c r="E827" s="10">
        <v>5</v>
      </c>
      <c r="F827" s="10">
        <v>2003</v>
      </c>
      <c r="G827" s="10" t="s">
        <v>114</v>
      </c>
      <c r="H827" s="10" t="s">
        <v>942</v>
      </c>
      <c r="I827" s="10" t="s">
        <v>91</v>
      </c>
      <c r="J827" s="96">
        <v>1460</v>
      </c>
      <c r="K827" s="259">
        <f t="shared" si="37"/>
        <v>7</v>
      </c>
      <c r="L827" s="110" t="str">
        <f t="shared" si="36"/>
        <v>PGDĐT Đăk Mil</v>
      </c>
      <c r="M827" s="3">
        <f>VLOOKUP(IF(I827="",H827,I827),Thongkeduthi!$A$4:$O$43,COUNTA(Thongkeduthi!$A$4:$O$4),FALSE)</f>
        <v>35</v>
      </c>
      <c r="N827" s="47" t="str">
        <f t="shared" si="38"/>
        <v>35.7</v>
      </c>
      <c r="O827" s="47"/>
    </row>
    <row r="828" spans="1:15" ht="16.5" hidden="1" thickBot="1">
      <c r="A828" s="10">
        <f>SUBTOTAL(3,$C$6:C828)</f>
        <v>0</v>
      </c>
      <c r="B828" s="12">
        <v>1222917766</v>
      </c>
      <c r="C828" s="12" t="s">
        <v>982</v>
      </c>
      <c r="D828" s="12">
        <v>10</v>
      </c>
      <c r="E828" s="12">
        <v>3</v>
      </c>
      <c r="F828" s="12">
        <v>2003</v>
      </c>
      <c r="G828" s="12" t="s">
        <v>957</v>
      </c>
      <c r="H828" s="12" t="s">
        <v>949</v>
      </c>
      <c r="I828" s="10" t="s">
        <v>91</v>
      </c>
      <c r="J828" s="95">
        <v>1450</v>
      </c>
      <c r="K828" s="259">
        <f t="shared" si="37"/>
        <v>7</v>
      </c>
      <c r="L828" s="110" t="str">
        <f t="shared" si="36"/>
        <v>PGDĐT Đăk Mil</v>
      </c>
      <c r="M828" s="3">
        <f>VLOOKUP(IF(I828="",H828,I828),Thongkeduthi!$A$4:$O$43,COUNTA(Thongkeduthi!$A$4:$O$4),FALSE)</f>
        <v>35</v>
      </c>
      <c r="N828" s="47" t="str">
        <f t="shared" si="38"/>
        <v>35.7</v>
      </c>
      <c r="O828" s="47"/>
    </row>
    <row r="829" spans="1:15" ht="16.5" hidden="1" thickBot="1">
      <c r="A829" s="10">
        <f>SUBTOTAL(3,$C$6:C829)</f>
        <v>0</v>
      </c>
      <c r="B829" s="10">
        <v>1221696964</v>
      </c>
      <c r="C829" s="10" t="s">
        <v>983</v>
      </c>
      <c r="D829" s="10">
        <v>30</v>
      </c>
      <c r="E829" s="10">
        <v>4</v>
      </c>
      <c r="F829" s="10">
        <v>2003</v>
      </c>
      <c r="G829" s="10" t="s">
        <v>960</v>
      </c>
      <c r="H829" s="10" t="s">
        <v>930</v>
      </c>
      <c r="I829" s="10" t="s">
        <v>91</v>
      </c>
      <c r="J829" s="95">
        <v>1450</v>
      </c>
      <c r="K829" s="259">
        <f t="shared" si="37"/>
        <v>7</v>
      </c>
      <c r="L829" s="110" t="str">
        <f t="shared" si="36"/>
        <v>PGDĐT Đăk Mil</v>
      </c>
      <c r="M829" s="3">
        <f>VLOOKUP(IF(I829="",H829,I829),Thongkeduthi!$A$4:$O$43,COUNTA(Thongkeduthi!$A$4:$O$4),FALSE)</f>
        <v>35</v>
      </c>
      <c r="N829" s="47" t="str">
        <f t="shared" si="38"/>
        <v>35.7</v>
      </c>
      <c r="O829" s="47"/>
    </row>
    <row r="830" spans="1:15" ht="16.5" hidden="1" thickBot="1">
      <c r="A830" s="10">
        <f>SUBTOTAL(3,$C$6:C830)</f>
        <v>0</v>
      </c>
      <c r="B830" s="79">
        <v>1224907997</v>
      </c>
      <c r="C830" s="79" t="s">
        <v>984</v>
      </c>
      <c r="D830" s="10">
        <v>21</v>
      </c>
      <c r="E830" s="10">
        <v>1</v>
      </c>
      <c r="F830" s="10">
        <v>2003</v>
      </c>
      <c r="G830" s="10" t="s">
        <v>976</v>
      </c>
      <c r="H830" s="10" t="s">
        <v>977</v>
      </c>
      <c r="I830" s="10" t="s">
        <v>91</v>
      </c>
      <c r="J830" s="95">
        <v>1430</v>
      </c>
      <c r="K830" s="259">
        <f t="shared" si="37"/>
        <v>7</v>
      </c>
      <c r="L830" s="110" t="str">
        <f t="shared" ref="L830:L893" si="39">"PGDĐT "&amp;I830</f>
        <v>PGDĐT Đăk Mil</v>
      </c>
      <c r="M830" s="3">
        <f>VLOOKUP(IF(I830="",H830,I830),Thongkeduthi!$A$4:$O$43,COUNTA(Thongkeduthi!$A$4:$O$4),FALSE)</f>
        <v>35</v>
      </c>
      <c r="N830" s="47" t="str">
        <f t="shared" si="38"/>
        <v>35.7</v>
      </c>
      <c r="O830" s="47"/>
    </row>
    <row r="831" spans="1:15" ht="16.5" hidden="1" thickBot="1">
      <c r="A831" s="10">
        <f>SUBTOTAL(3,$C$6:C831)</f>
        <v>0</v>
      </c>
      <c r="B831" s="30">
        <v>1222823168</v>
      </c>
      <c r="C831" s="10" t="s">
        <v>985</v>
      </c>
      <c r="D831" s="10">
        <v>10</v>
      </c>
      <c r="E831" s="10">
        <v>1</v>
      </c>
      <c r="F831" s="10">
        <v>2003</v>
      </c>
      <c r="G831" s="10" t="s">
        <v>986</v>
      </c>
      <c r="H831" s="10" t="s">
        <v>965</v>
      </c>
      <c r="I831" s="10" t="s">
        <v>91</v>
      </c>
      <c r="J831" s="95">
        <v>1420</v>
      </c>
      <c r="K831" s="259">
        <f t="shared" si="37"/>
        <v>7</v>
      </c>
      <c r="L831" s="110" t="str">
        <f t="shared" si="39"/>
        <v>PGDĐT Đăk Mil</v>
      </c>
      <c r="M831" s="3">
        <f>VLOOKUP(IF(I831="",H831,I831),Thongkeduthi!$A$4:$O$43,COUNTA(Thongkeduthi!$A$4:$O$4),FALSE)</f>
        <v>35</v>
      </c>
      <c r="N831" s="47" t="str">
        <f t="shared" si="38"/>
        <v>35.7</v>
      </c>
      <c r="O831" s="47"/>
    </row>
    <row r="832" spans="1:15" ht="16.5" hidden="1" thickBot="1">
      <c r="A832" s="10">
        <f>SUBTOTAL(3,$C$6:C832)</f>
        <v>0</v>
      </c>
      <c r="B832" s="30">
        <v>1223345550</v>
      </c>
      <c r="C832" s="10" t="s">
        <v>987</v>
      </c>
      <c r="D832" s="10">
        <v>19</v>
      </c>
      <c r="E832" s="10">
        <v>10</v>
      </c>
      <c r="F832" s="10">
        <v>2003</v>
      </c>
      <c r="G832" s="10" t="s">
        <v>988</v>
      </c>
      <c r="H832" s="10" t="s">
        <v>989</v>
      </c>
      <c r="I832" s="10" t="s">
        <v>91</v>
      </c>
      <c r="J832" s="96">
        <v>1390</v>
      </c>
      <c r="K832" s="259">
        <f t="shared" si="37"/>
        <v>7</v>
      </c>
      <c r="L832" s="110" t="str">
        <f t="shared" si="39"/>
        <v>PGDĐT Đăk Mil</v>
      </c>
      <c r="M832" s="3">
        <f>VLOOKUP(IF(I832="",H832,I832),Thongkeduthi!$A$4:$O$43,COUNTA(Thongkeduthi!$A$4:$O$4),FALSE)</f>
        <v>35</v>
      </c>
      <c r="N832" s="47" t="str">
        <f t="shared" si="38"/>
        <v>35.7</v>
      </c>
      <c r="O832" s="47"/>
    </row>
    <row r="833" spans="1:15" ht="16.5" hidden="1" thickBot="1">
      <c r="A833" s="10">
        <f>SUBTOTAL(3,$C$6:C833)</f>
        <v>0</v>
      </c>
      <c r="B833" s="33">
        <v>1224346087</v>
      </c>
      <c r="C833" s="10" t="s">
        <v>990</v>
      </c>
      <c r="D833" s="10">
        <v>2</v>
      </c>
      <c r="E833" s="10">
        <v>1</v>
      </c>
      <c r="F833" s="10">
        <v>2003</v>
      </c>
      <c r="G833" s="10" t="s">
        <v>114</v>
      </c>
      <c r="H833" s="10" t="s">
        <v>942</v>
      </c>
      <c r="I833" s="10" t="s">
        <v>91</v>
      </c>
      <c r="J833" s="96">
        <v>1370</v>
      </c>
      <c r="K833" s="259">
        <f t="shared" si="37"/>
        <v>7</v>
      </c>
      <c r="L833" s="110" t="str">
        <f t="shared" si="39"/>
        <v>PGDĐT Đăk Mil</v>
      </c>
      <c r="M833" s="3">
        <f>VLOOKUP(IF(I833="",H833,I833),Thongkeduthi!$A$4:$O$43,COUNTA(Thongkeduthi!$A$4:$O$4),FALSE)</f>
        <v>35</v>
      </c>
      <c r="N833" s="47" t="str">
        <f t="shared" si="38"/>
        <v>35.7</v>
      </c>
      <c r="O833" s="47"/>
    </row>
    <row r="834" spans="1:15" ht="16.5" hidden="1" thickBot="1">
      <c r="A834" s="10">
        <f>SUBTOTAL(3,$C$6:C834)</f>
        <v>0</v>
      </c>
      <c r="B834" s="10">
        <v>1222265735</v>
      </c>
      <c r="C834" s="10" t="s">
        <v>991</v>
      </c>
      <c r="D834" s="10">
        <v>1</v>
      </c>
      <c r="E834" s="10">
        <v>3</v>
      </c>
      <c r="F834" s="10">
        <v>2003</v>
      </c>
      <c r="G834" s="10" t="s">
        <v>957</v>
      </c>
      <c r="H834" s="10" t="s">
        <v>933</v>
      </c>
      <c r="I834" s="10" t="s">
        <v>91</v>
      </c>
      <c r="J834" s="95">
        <v>1330</v>
      </c>
      <c r="K834" s="259">
        <f t="shared" si="37"/>
        <v>7</v>
      </c>
      <c r="L834" s="110" t="str">
        <f t="shared" si="39"/>
        <v>PGDĐT Đăk Mil</v>
      </c>
      <c r="M834" s="3">
        <f>VLOOKUP(IF(I834="",H834,I834),Thongkeduthi!$A$4:$O$43,COUNTA(Thongkeduthi!$A$4:$O$4),FALSE)</f>
        <v>35</v>
      </c>
      <c r="N834" s="47" t="str">
        <f t="shared" si="38"/>
        <v>35.7</v>
      </c>
      <c r="O834" s="47"/>
    </row>
    <row r="835" spans="1:15" ht="16.5" hidden="1" thickBot="1">
      <c r="A835" s="10">
        <f>SUBTOTAL(3,$C$6:C835)</f>
        <v>0</v>
      </c>
      <c r="B835" s="34">
        <v>1224846632</v>
      </c>
      <c r="C835" s="34" t="s">
        <v>992</v>
      </c>
      <c r="D835" s="94" t="s">
        <v>444</v>
      </c>
      <c r="E835" s="94" t="s">
        <v>449</v>
      </c>
      <c r="F835" s="94" t="s">
        <v>993</v>
      </c>
      <c r="G835" s="34" t="s">
        <v>988</v>
      </c>
      <c r="H835" s="74" t="s">
        <v>994</v>
      </c>
      <c r="I835" s="10" t="s">
        <v>91</v>
      </c>
      <c r="J835" s="96">
        <v>1320</v>
      </c>
      <c r="K835" s="259">
        <f t="shared" si="37"/>
        <v>7</v>
      </c>
      <c r="L835" s="110" t="str">
        <f t="shared" si="39"/>
        <v>PGDĐT Đăk Mil</v>
      </c>
      <c r="M835" s="3">
        <f>VLOOKUP(IF(I835="",H835,I835),Thongkeduthi!$A$4:$O$43,COUNTA(Thongkeduthi!$A$4:$O$4),FALSE)</f>
        <v>35</v>
      </c>
      <c r="N835" s="47" t="str">
        <f t="shared" si="38"/>
        <v>35.7</v>
      </c>
      <c r="O835" s="47"/>
    </row>
    <row r="836" spans="1:15" ht="16.5" hidden="1" thickBot="1">
      <c r="A836" s="10">
        <f>SUBTOTAL(3,$C$6:C836)</f>
        <v>0</v>
      </c>
      <c r="B836" s="33">
        <v>1225016572</v>
      </c>
      <c r="C836" s="10" t="s">
        <v>995</v>
      </c>
      <c r="D836" s="10">
        <v>7</v>
      </c>
      <c r="E836" s="10">
        <v>1</v>
      </c>
      <c r="F836" s="10">
        <v>2003</v>
      </c>
      <c r="G836" s="10" t="s">
        <v>114</v>
      </c>
      <c r="H836" s="10" t="s">
        <v>942</v>
      </c>
      <c r="I836" s="10" t="s">
        <v>91</v>
      </c>
      <c r="J836" s="96">
        <v>1310</v>
      </c>
      <c r="K836" s="259">
        <f t="shared" si="37"/>
        <v>7</v>
      </c>
      <c r="L836" s="110" t="str">
        <f t="shared" si="39"/>
        <v>PGDĐT Đăk Mil</v>
      </c>
      <c r="M836" s="3">
        <f>VLOOKUP(IF(I836="",H836,I836),Thongkeduthi!$A$4:$O$43,COUNTA(Thongkeduthi!$A$4:$O$4),FALSE)</f>
        <v>35</v>
      </c>
      <c r="N836" s="47" t="str">
        <f t="shared" si="38"/>
        <v>35.7</v>
      </c>
      <c r="O836" s="47"/>
    </row>
    <row r="837" spans="1:15" ht="16.5" hidden="1" thickBot="1">
      <c r="A837" s="10">
        <f>SUBTOTAL(3,$C$6:C837)</f>
        <v>0</v>
      </c>
      <c r="B837" s="30">
        <v>1223236868</v>
      </c>
      <c r="C837" s="10" t="s">
        <v>996</v>
      </c>
      <c r="D837" s="30" t="s">
        <v>432</v>
      </c>
      <c r="E837" s="10">
        <v>7</v>
      </c>
      <c r="F837" s="10">
        <v>2003</v>
      </c>
      <c r="G837" s="10" t="s">
        <v>988</v>
      </c>
      <c r="H837" s="10" t="s">
        <v>989</v>
      </c>
      <c r="I837" s="10" t="s">
        <v>91</v>
      </c>
      <c r="J837" s="96">
        <v>1300</v>
      </c>
      <c r="K837" s="259">
        <f t="shared" si="37"/>
        <v>7</v>
      </c>
      <c r="L837" s="110" t="str">
        <f t="shared" si="39"/>
        <v>PGDĐT Đăk Mil</v>
      </c>
      <c r="M837" s="3">
        <f>VLOOKUP(IF(I837="",H837,I837),Thongkeduthi!$A$4:$O$43,COUNTA(Thongkeduthi!$A$4:$O$4),FALSE)</f>
        <v>35</v>
      </c>
      <c r="N837" s="47" t="str">
        <f t="shared" si="38"/>
        <v>35.7</v>
      </c>
      <c r="O837" s="47"/>
    </row>
    <row r="838" spans="1:15" ht="16.5" hidden="1" thickBot="1">
      <c r="A838" s="10">
        <f>SUBTOTAL(3,$C$6:C838)</f>
        <v>0</v>
      </c>
      <c r="B838" s="30">
        <v>1223350212</v>
      </c>
      <c r="C838" s="10" t="s">
        <v>997</v>
      </c>
      <c r="D838" s="10">
        <v>29</v>
      </c>
      <c r="E838" s="10">
        <v>3</v>
      </c>
      <c r="F838" s="10">
        <v>2003</v>
      </c>
      <c r="G838" s="10" t="s">
        <v>964</v>
      </c>
      <c r="H838" s="10" t="s">
        <v>965</v>
      </c>
      <c r="I838" s="10" t="s">
        <v>91</v>
      </c>
      <c r="J838" s="95">
        <v>1290</v>
      </c>
      <c r="K838" s="259">
        <f t="shared" si="37"/>
        <v>7</v>
      </c>
      <c r="L838" s="110" t="str">
        <f t="shared" si="39"/>
        <v>PGDĐT Đăk Mil</v>
      </c>
      <c r="M838" s="3">
        <f>VLOOKUP(IF(I838="",H838,I838),Thongkeduthi!$A$4:$O$43,COUNTA(Thongkeduthi!$A$4:$O$4),FALSE)</f>
        <v>35</v>
      </c>
      <c r="N838" s="47" t="str">
        <f t="shared" si="38"/>
        <v>35.7</v>
      </c>
      <c r="O838" s="47"/>
    </row>
    <row r="839" spans="1:15" ht="16.5" hidden="1" thickBot="1">
      <c r="A839" s="10">
        <f>SUBTOTAL(3,$C$6:C839)</f>
        <v>0</v>
      </c>
      <c r="B839" s="30">
        <v>1223433251</v>
      </c>
      <c r="C839" s="10" t="s">
        <v>998</v>
      </c>
      <c r="D839" s="10">
        <v>24</v>
      </c>
      <c r="E839" s="10">
        <v>11</v>
      </c>
      <c r="F839" s="10">
        <v>2003</v>
      </c>
      <c r="G839" s="10" t="s">
        <v>964</v>
      </c>
      <c r="H839" s="10" t="s">
        <v>965</v>
      </c>
      <c r="I839" s="10" t="s">
        <v>91</v>
      </c>
      <c r="J839" s="95">
        <v>1280</v>
      </c>
      <c r="K839" s="259">
        <f t="shared" ref="K839:K902" si="40">IF(I839="",VALUE(LEFT(G839,2)),VALUE(LEFT(G839,1)))</f>
        <v>7</v>
      </c>
      <c r="L839" s="110" t="str">
        <f t="shared" si="39"/>
        <v>PGDĐT Đăk Mil</v>
      </c>
      <c r="M839" s="3">
        <f>VLOOKUP(IF(I839="",H839,I839),Thongkeduthi!$A$4:$O$43,COUNTA(Thongkeduthi!$A$4:$O$4),FALSE)</f>
        <v>35</v>
      </c>
      <c r="N839" s="47" t="str">
        <f t="shared" ref="N839:N902" si="41">M839&amp;"."&amp;K839</f>
        <v>35.7</v>
      </c>
      <c r="O839" s="47"/>
    </row>
    <row r="840" spans="1:15" ht="16.5" hidden="1" thickBot="1">
      <c r="A840" s="10">
        <f>SUBTOTAL(3,$C$6:C840)</f>
        <v>0</v>
      </c>
      <c r="B840" s="10">
        <v>1222414101</v>
      </c>
      <c r="C840" s="10" t="s">
        <v>999</v>
      </c>
      <c r="D840" s="10">
        <v>17</v>
      </c>
      <c r="E840" s="10">
        <v>9</v>
      </c>
      <c r="F840" s="10">
        <v>2003</v>
      </c>
      <c r="G840" s="10" t="s">
        <v>957</v>
      </c>
      <c r="H840" s="10" t="s">
        <v>933</v>
      </c>
      <c r="I840" s="10" t="s">
        <v>91</v>
      </c>
      <c r="J840" s="95">
        <v>1270</v>
      </c>
      <c r="K840" s="259">
        <f t="shared" si="40"/>
        <v>7</v>
      </c>
      <c r="L840" s="110" t="str">
        <f t="shared" si="39"/>
        <v>PGDĐT Đăk Mil</v>
      </c>
      <c r="M840" s="3">
        <f>VLOOKUP(IF(I840="",H840,I840),Thongkeduthi!$A$4:$O$43,COUNTA(Thongkeduthi!$A$4:$O$4),FALSE)</f>
        <v>35</v>
      </c>
      <c r="N840" s="47" t="str">
        <f t="shared" si="41"/>
        <v>35.7</v>
      </c>
      <c r="O840" s="47"/>
    </row>
    <row r="841" spans="1:15" ht="16.5" hidden="1" thickBot="1">
      <c r="A841" s="10">
        <f>SUBTOTAL(3,$C$6:C841)</f>
        <v>0</v>
      </c>
      <c r="B841" s="30">
        <v>1221419061</v>
      </c>
      <c r="C841" s="10" t="s">
        <v>1000</v>
      </c>
      <c r="D841" s="10">
        <v>1</v>
      </c>
      <c r="E841" s="10">
        <v>2</v>
      </c>
      <c r="F841" s="10">
        <v>2003</v>
      </c>
      <c r="G841" s="10" t="s">
        <v>964</v>
      </c>
      <c r="H841" s="10" t="s">
        <v>965</v>
      </c>
      <c r="I841" s="10" t="s">
        <v>91</v>
      </c>
      <c r="J841" s="95">
        <v>1230</v>
      </c>
      <c r="K841" s="259">
        <f t="shared" si="40"/>
        <v>7</v>
      </c>
      <c r="L841" s="110" t="str">
        <f t="shared" si="39"/>
        <v>PGDĐT Đăk Mil</v>
      </c>
      <c r="M841" s="3">
        <f>VLOOKUP(IF(I841="",H841,I841),Thongkeduthi!$A$4:$O$43,COUNTA(Thongkeduthi!$A$4:$O$4),FALSE)</f>
        <v>35</v>
      </c>
      <c r="N841" s="47" t="str">
        <f t="shared" si="41"/>
        <v>35.7</v>
      </c>
      <c r="O841" s="47"/>
    </row>
    <row r="842" spans="1:15" ht="16.5" hidden="1" thickBot="1">
      <c r="A842" s="10">
        <f>SUBTOTAL(3,$C$6:C842)</f>
        <v>0</v>
      </c>
      <c r="B842" s="10">
        <v>1220633968</v>
      </c>
      <c r="C842" s="10" t="s">
        <v>1001</v>
      </c>
      <c r="D842" s="27">
        <v>16</v>
      </c>
      <c r="E842" s="97" t="s">
        <v>438</v>
      </c>
      <c r="F842" s="10">
        <v>2003</v>
      </c>
      <c r="G842" s="10" t="s">
        <v>976</v>
      </c>
      <c r="H842" s="10" t="s">
        <v>1002</v>
      </c>
      <c r="I842" s="10" t="s">
        <v>91</v>
      </c>
      <c r="J842" s="95">
        <v>1190</v>
      </c>
      <c r="K842" s="259">
        <f t="shared" si="40"/>
        <v>7</v>
      </c>
      <c r="L842" s="110" t="str">
        <f t="shared" si="39"/>
        <v>PGDĐT Đăk Mil</v>
      </c>
      <c r="M842" s="3">
        <f>VLOOKUP(IF(I842="",H842,I842),Thongkeduthi!$A$4:$O$43,COUNTA(Thongkeduthi!$A$4:$O$4),FALSE)</f>
        <v>35</v>
      </c>
      <c r="N842" s="47" t="str">
        <f t="shared" si="41"/>
        <v>35.7</v>
      </c>
      <c r="O842" s="47"/>
    </row>
    <row r="843" spans="1:15" ht="16.5" hidden="1" thickBot="1">
      <c r="A843" s="10">
        <f>SUBTOTAL(3,$C$6:C843)</f>
        <v>0</v>
      </c>
      <c r="B843" s="30">
        <v>1223618856</v>
      </c>
      <c r="C843" s="10" t="s">
        <v>1003</v>
      </c>
      <c r="D843" s="10">
        <v>24</v>
      </c>
      <c r="E843" s="10">
        <v>12</v>
      </c>
      <c r="F843" s="10">
        <v>2003</v>
      </c>
      <c r="G843" s="10" t="s">
        <v>964</v>
      </c>
      <c r="H843" s="10" t="s">
        <v>965</v>
      </c>
      <c r="I843" s="10" t="s">
        <v>91</v>
      </c>
      <c r="J843" s="95">
        <v>1170</v>
      </c>
      <c r="K843" s="259">
        <f t="shared" si="40"/>
        <v>7</v>
      </c>
      <c r="L843" s="110" t="str">
        <f t="shared" si="39"/>
        <v>PGDĐT Đăk Mil</v>
      </c>
      <c r="M843" s="3">
        <f>VLOOKUP(IF(I843="",H843,I843),Thongkeduthi!$A$4:$O$43,COUNTA(Thongkeduthi!$A$4:$O$4),FALSE)</f>
        <v>35</v>
      </c>
      <c r="N843" s="47" t="str">
        <f t="shared" si="41"/>
        <v>35.7</v>
      </c>
      <c r="O843" s="47"/>
    </row>
    <row r="844" spans="1:15" ht="16.5" hidden="1" thickBot="1">
      <c r="A844" s="10">
        <f>SUBTOTAL(3,$C$6:C844)</f>
        <v>0</v>
      </c>
      <c r="B844" s="30">
        <v>1224580908</v>
      </c>
      <c r="C844" s="10" t="s">
        <v>1004</v>
      </c>
      <c r="D844" s="10">
        <v>13</v>
      </c>
      <c r="E844" s="10">
        <v>9</v>
      </c>
      <c r="F844" s="10">
        <v>2003</v>
      </c>
      <c r="G844" s="10" t="s">
        <v>988</v>
      </c>
      <c r="H844" s="10" t="s">
        <v>989</v>
      </c>
      <c r="I844" s="10" t="s">
        <v>91</v>
      </c>
      <c r="J844" s="96">
        <v>1160</v>
      </c>
      <c r="K844" s="259">
        <f t="shared" si="40"/>
        <v>7</v>
      </c>
      <c r="L844" s="110" t="str">
        <f t="shared" si="39"/>
        <v>PGDĐT Đăk Mil</v>
      </c>
      <c r="M844" s="3">
        <f>VLOOKUP(IF(I844="",H844,I844),Thongkeduthi!$A$4:$O$43,COUNTA(Thongkeduthi!$A$4:$O$4),FALSE)</f>
        <v>35</v>
      </c>
      <c r="N844" s="47" t="str">
        <f t="shared" si="41"/>
        <v>35.7</v>
      </c>
      <c r="O844" s="47"/>
    </row>
    <row r="845" spans="1:15" ht="16.5" hidden="1" thickBot="1">
      <c r="A845" s="10">
        <f>SUBTOTAL(3,$C$6:C845)</f>
        <v>0</v>
      </c>
      <c r="B845" s="126">
        <v>1225242950</v>
      </c>
      <c r="C845" s="126" t="s">
        <v>1005</v>
      </c>
      <c r="D845" s="94" t="s">
        <v>96</v>
      </c>
      <c r="E845" s="94" t="s">
        <v>444</v>
      </c>
      <c r="F845" s="94" t="s">
        <v>993</v>
      </c>
      <c r="G845" s="34" t="s">
        <v>988</v>
      </c>
      <c r="H845" s="74" t="s">
        <v>994</v>
      </c>
      <c r="I845" s="10" t="s">
        <v>91</v>
      </c>
      <c r="J845" s="96">
        <v>1130</v>
      </c>
      <c r="K845" s="259">
        <f t="shared" si="40"/>
        <v>7</v>
      </c>
      <c r="L845" s="110" t="str">
        <f t="shared" si="39"/>
        <v>PGDĐT Đăk Mil</v>
      </c>
      <c r="M845" s="3">
        <f>VLOOKUP(IF(I845="",H845,I845),Thongkeduthi!$A$4:$O$43,COUNTA(Thongkeduthi!$A$4:$O$4),FALSE)</f>
        <v>35</v>
      </c>
      <c r="N845" s="47" t="str">
        <f t="shared" si="41"/>
        <v>35.7</v>
      </c>
      <c r="O845" s="47"/>
    </row>
    <row r="846" spans="1:15" ht="16.5" hidden="1" thickBot="1">
      <c r="A846" s="10">
        <f>SUBTOTAL(3,$C$6:C846)</f>
        <v>0</v>
      </c>
      <c r="B846" s="79">
        <v>1218470900</v>
      </c>
      <c r="C846" s="82" t="s">
        <v>1006</v>
      </c>
      <c r="D846" s="79">
        <v>4</v>
      </c>
      <c r="E846" s="79">
        <v>2</v>
      </c>
      <c r="F846" s="79">
        <v>2003</v>
      </c>
      <c r="G846" s="79" t="s">
        <v>114</v>
      </c>
      <c r="H846" s="10" t="s">
        <v>1007</v>
      </c>
      <c r="I846" s="10" t="s">
        <v>91</v>
      </c>
      <c r="J846" s="95">
        <v>1110</v>
      </c>
      <c r="K846" s="259">
        <f t="shared" si="40"/>
        <v>7</v>
      </c>
      <c r="L846" s="110" t="str">
        <f t="shared" si="39"/>
        <v>PGDĐT Đăk Mil</v>
      </c>
      <c r="M846" s="3">
        <f>VLOOKUP(IF(I846="",H846,I846),Thongkeduthi!$A$4:$O$43,COUNTA(Thongkeduthi!$A$4:$O$4),FALSE)</f>
        <v>35</v>
      </c>
      <c r="N846" s="47" t="str">
        <f t="shared" si="41"/>
        <v>35.7</v>
      </c>
      <c r="O846" s="47"/>
    </row>
    <row r="847" spans="1:15" ht="16.5" hidden="1" thickBot="1">
      <c r="A847" s="10">
        <f>SUBTOTAL(3,$C$6:C847)</f>
        <v>0</v>
      </c>
      <c r="B847" s="30">
        <v>1226288394</v>
      </c>
      <c r="C847" s="10" t="s">
        <v>1008</v>
      </c>
      <c r="D847" s="10">
        <v>4</v>
      </c>
      <c r="E847" s="10">
        <v>7</v>
      </c>
      <c r="F847" s="10">
        <v>2003</v>
      </c>
      <c r="G847" s="10" t="s">
        <v>988</v>
      </c>
      <c r="H847" s="10" t="s">
        <v>989</v>
      </c>
      <c r="I847" s="10" t="s">
        <v>91</v>
      </c>
      <c r="J847" s="96">
        <v>1100</v>
      </c>
      <c r="K847" s="259">
        <f t="shared" si="40"/>
        <v>7</v>
      </c>
      <c r="L847" s="110" t="str">
        <f t="shared" si="39"/>
        <v>PGDĐT Đăk Mil</v>
      </c>
      <c r="M847" s="3">
        <f>VLOOKUP(IF(I847="",H847,I847),Thongkeduthi!$A$4:$O$43,COUNTA(Thongkeduthi!$A$4:$O$4),FALSE)</f>
        <v>35</v>
      </c>
      <c r="N847" s="47" t="str">
        <f t="shared" si="41"/>
        <v>35.7</v>
      </c>
      <c r="O847" s="47"/>
    </row>
    <row r="848" spans="1:15" ht="16.5" hidden="1" thickBot="1">
      <c r="A848" s="10">
        <f>SUBTOTAL(3,$C$6:C848)</f>
        <v>0</v>
      </c>
      <c r="B848" s="30">
        <v>1224173556</v>
      </c>
      <c r="C848" s="10" t="s">
        <v>411</v>
      </c>
      <c r="D848" s="10">
        <v>16</v>
      </c>
      <c r="E848" s="10">
        <v>12</v>
      </c>
      <c r="F848" s="10">
        <v>2003</v>
      </c>
      <c r="G848" s="10" t="s">
        <v>964</v>
      </c>
      <c r="H848" s="10" t="s">
        <v>965</v>
      </c>
      <c r="I848" s="10" t="s">
        <v>91</v>
      </c>
      <c r="J848" s="95">
        <v>1090</v>
      </c>
      <c r="K848" s="259">
        <f t="shared" si="40"/>
        <v>7</v>
      </c>
      <c r="L848" s="110" t="str">
        <f t="shared" si="39"/>
        <v>PGDĐT Đăk Mil</v>
      </c>
      <c r="M848" s="3">
        <f>VLOOKUP(IF(I848="",H848,I848),Thongkeduthi!$A$4:$O$43,COUNTA(Thongkeduthi!$A$4:$O$4),FALSE)</f>
        <v>35</v>
      </c>
      <c r="N848" s="47" t="str">
        <f t="shared" si="41"/>
        <v>35.7</v>
      </c>
      <c r="O848" s="47"/>
    </row>
    <row r="849" spans="1:15" ht="16.5" hidden="1" thickBot="1">
      <c r="A849" s="10">
        <f>SUBTOTAL(3,$C$6:C849)</f>
        <v>0</v>
      </c>
      <c r="B849" s="126">
        <v>1224914853</v>
      </c>
      <c r="C849" s="126" t="s">
        <v>1009</v>
      </c>
      <c r="D849" s="94">
        <v>13</v>
      </c>
      <c r="E849" s="94" t="s">
        <v>428</v>
      </c>
      <c r="F849" s="94">
        <v>2003</v>
      </c>
      <c r="G849" s="34" t="s">
        <v>988</v>
      </c>
      <c r="H849" s="74" t="s">
        <v>994</v>
      </c>
      <c r="I849" s="10" t="s">
        <v>91</v>
      </c>
      <c r="J849" s="96">
        <v>1070</v>
      </c>
      <c r="K849" s="259">
        <f t="shared" si="40"/>
        <v>7</v>
      </c>
      <c r="L849" s="110" t="str">
        <f t="shared" si="39"/>
        <v>PGDĐT Đăk Mil</v>
      </c>
      <c r="M849" s="3">
        <f>VLOOKUP(IF(I849="",H849,I849),Thongkeduthi!$A$4:$O$43,COUNTA(Thongkeduthi!$A$4:$O$4),FALSE)</f>
        <v>35</v>
      </c>
      <c r="N849" s="47" t="str">
        <f t="shared" si="41"/>
        <v>35.7</v>
      </c>
      <c r="O849" s="47"/>
    </row>
    <row r="850" spans="1:15" ht="16.5" hidden="1" thickBot="1">
      <c r="A850" s="10">
        <f>SUBTOTAL(3,$C$6:C850)</f>
        <v>0</v>
      </c>
      <c r="B850" s="126">
        <v>1224900349</v>
      </c>
      <c r="C850" s="126" t="s">
        <v>1010</v>
      </c>
      <c r="D850" s="94" t="s">
        <v>432</v>
      </c>
      <c r="E850" s="94" t="s">
        <v>432</v>
      </c>
      <c r="F850" s="94" t="s">
        <v>993</v>
      </c>
      <c r="G850" s="34" t="s">
        <v>988</v>
      </c>
      <c r="H850" s="74" t="s">
        <v>994</v>
      </c>
      <c r="I850" s="10" t="s">
        <v>91</v>
      </c>
      <c r="J850" s="95">
        <v>1020</v>
      </c>
      <c r="K850" s="259">
        <f t="shared" si="40"/>
        <v>7</v>
      </c>
      <c r="L850" s="110" t="str">
        <f t="shared" si="39"/>
        <v>PGDĐT Đăk Mil</v>
      </c>
      <c r="M850" s="3">
        <f>VLOOKUP(IF(I850="",H850,I850),Thongkeduthi!$A$4:$O$43,COUNTA(Thongkeduthi!$A$4:$O$4),FALSE)</f>
        <v>35</v>
      </c>
      <c r="N850" s="47" t="str">
        <f t="shared" si="41"/>
        <v>35.7</v>
      </c>
      <c r="O850" s="47"/>
    </row>
    <row r="851" spans="1:15" ht="16.5" hidden="1" thickBot="1">
      <c r="A851" s="10">
        <f>SUBTOTAL(3,$C$6:C851)</f>
        <v>0</v>
      </c>
      <c r="B851" s="79">
        <v>1222050508</v>
      </c>
      <c r="C851" s="79" t="s">
        <v>1011</v>
      </c>
      <c r="D851" s="10">
        <v>16</v>
      </c>
      <c r="E851" s="10">
        <v>1</v>
      </c>
      <c r="F851" s="10">
        <v>2003</v>
      </c>
      <c r="G851" s="10" t="s">
        <v>976</v>
      </c>
      <c r="H851" s="10" t="s">
        <v>977</v>
      </c>
      <c r="I851" s="10" t="s">
        <v>91</v>
      </c>
      <c r="J851" s="95">
        <v>1010</v>
      </c>
      <c r="K851" s="259">
        <f t="shared" si="40"/>
        <v>7</v>
      </c>
      <c r="L851" s="110" t="str">
        <f t="shared" si="39"/>
        <v>PGDĐT Đăk Mil</v>
      </c>
      <c r="M851" s="3">
        <f>VLOOKUP(IF(I851="",H851,I851),Thongkeduthi!$A$4:$O$43,COUNTA(Thongkeduthi!$A$4:$O$4),FALSE)</f>
        <v>35</v>
      </c>
      <c r="N851" s="47" t="str">
        <f t="shared" si="41"/>
        <v>35.7</v>
      </c>
      <c r="O851" s="47"/>
    </row>
    <row r="852" spans="1:15" ht="16.5" hidden="1" thickBot="1">
      <c r="A852" s="10">
        <f>SUBTOTAL(3,$C$6:C852)</f>
        <v>0</v>
      </c>
      <c r="B852" s="10">
        <v>1222084936</v>
      </c>
      <c r="C852" s="10" t="s">
        <v>1012</v>
      </c>
      <c r="D852" s="10">
        <v>17</v>
      </c>
      <c r="E852" s="10">
        <v>1</v>
      </c>
      <c r="F852" s="10">
        <v>2002</v>
      </c>
      <c r="G852" s="10" t="s">
        <v>1013</v>
      </c>
      <c r="H852" s="10" t="s">
        <v>930</v>
      </c>
      <c r="I852" s="10" t="s">
        <v>91</v>
      </c>
      <c r="J852" s="95">
        <v>1630</v>
      </c>
      <c r="K852" s="259">
        <f t="shared" si="40"/>
        <v>8</v>
      </c>
      <c r="L852" s="110" t="str">
        <f t="shared" si="39"/>
        <v>PGDĐT Đăk Mil</v>
      </c>
      <c r="M852" s="3">
        <f>VLOOKUP(IF(I852="",H852,I852),Thongkeduthi!$A$4:$O$43,COUNTA(Thongkeduthi!$A$4:$O$4),FALSE)</f>
        <v>35</v>
      </c>
      <c r="N852" s="47" t="str">
        <f t="shared" si="41"/>
        <v>35.8</v>
      </c>
      <c r="O852" s="47"/>
    </row>
    <row r="853" spans="1:15" ht="16.5" hidden="1" thickBot="1">
      <c r="A853" s="10">
        <f>SUBTOTAL(3,$C$6:C853)</f>
        <v>0</v>
      </c>
      <c r="B853" s="79">
        <v>1200406418</v>
      </c>
      <c r="C853" s="79" t="s">
        <v>1014</v>
      </c>
      <c r="D853" s="10">
        <v>23</v>
      </c>
      <c r="E853" s="10">
        <v>3</v>
      </c>
      <c r="F853" s="10">
        <v>2002</v>
      </c>
      <c r="G853" s="10" t="s">
        <v>1015</v>
      </c>
      <c r="H853" s="10" t="s">
        <v>977</v>
      </c>
      <c r="I853" s="10" t="s">
        <v>91</v>
      </c>
      <c r="J853" s="95">
        <v>1470</v>
      </c>
      <c r="K853" s="259">
        <f t="shared" si="40"/>
        <v>8</v>
      </c>
      <c r="L853" s="110" t="str">
        <f t="shared" si="39"/>
        <v>PGDĐT Đăk Mil</v>
      </c>
      <c r="M853" s="3">
        <f>VLOOKUP(IF(I853="",H853,I853),Thongkeduthi!$A$4:$O$43,COUNTA(Thongkeduthi!$A$4:$O$4),FALSE)</f>
        <v>35</v>
      </c>
      <c r="N853" s="47" t="str">
        <f t="shared" si="41"/>
        <v>35.8</v>
      </c>
      <c r="O853" s="47"/>
    </row>
    <row r="854" spans="1:15" ht="16.5" hidden="1" thickBot="1">
      <c r="A854" s="10">
        <f>SUBTOTAL(3,$C$6:C854)</f>
        <v>0</v>
      </c>
      <c r="B854" s="33">
        <v>1223059593</v>
      </c>
      <c r="C854" s="10" t="s">
        <v>1016</v>
      </c>
      <c r="D854" s="10">
        <v>31</v>
      </c>
      <c r="E854" s="10">
        <v>12</v>
      </c>
      <c r="F854" s="10">
        <v>2001</v>
      </c>
      <c r="G854" s="10" t="s">
        <v>122</v>
      </c>
      <c r="H854" s="10" t="s">
        <v>942</v>
      </c>
      <c r="I854" s="10" t="s">
        <v>91</v>
      </c>
      <c r="J854" s="96">
        <v>1450</v>
      </c>
      <c r="K854" s="259">
        <f t="shared" si="40"/>
        <v>8</v>
      </c>
      <c r="L854" s="110" t="str">
        <f t="shared" si="39"/>
        <v>PGDĐT Đăk Mil</v>
      </c>
      <c r="M854" s="3">
        <f>VLOOKUP(IF(I854="",H854,I854),Thongkeduthi!$A$4:$O$43,COUNTA(Thongkeduthi!$A$4:$O$4),FALSE)</f>
        <v>35</v>
      </c>
      <c r="N854" s="47" t="str">
        <f t="shared" si="41"/>
        <v>35.8</v>
      </c>
      <c r="O854" s="47"/>
    </row>
    <row r="855" spans="1:15" ht="16.5" hidden="1" thickBot="1">
      <c r="A855" s="10">
        <f>SUBTOTAL(3,$C$6:C855)</f>
        <v>0</v>
      </c>
      <c r="B855" s="79">
        <v>1225437127</v>
      </c>
      <c r="C855" s="79" t="s">
        <v>1017</v>
      </c>
      <c r="D855" s="10">
        <v>30</v>
      </c>
      <c r="E855" s="10">
        <v>3</v>
      </c>
      <c r="F855" s="10">
        <v>2002</v>
      </c>
      <c r="G855" s="10" t="s">
        <v>1015</v>
      </c>
      <c r="H855" s="10" t="s">
        <v>977</v>
      </c>
      <c r="I855" s="10" t="s">
        <v>91</v>
      </c>
      <c r="J855" s="95">
        <v>1400</v>
      </c>
      <c r="K855" s="259">
        <f t="shared" si="40"/>
        <v>8</v>
      </c>
      <c r="L855" s="110" t="str">
        <f t="shared" si="39"/>
        <v>PGDĐT Đăk Mil</v>
      </c>
      <c r="M855" s="3">
        <f>VLOOKUP(IF(I855="",H855,I855),Thongkeduthi!$A$4:$O$43,COUNTA(Thongkeduthi!$A$4:$O$4),FALSE)</f>
        <v>35</v>
      </c>
      <c r="N855" s="47" t="str">
        <f t="shared" si="41"/>
        <v>35.8</v>
      </c>
      <c r="O855" s="47"/>
    </row>
    <row r="856" spans="1:15" ht="16.5" hidden="1" thickBot="1">
      <c r="A856" s="10">
        <f>SUBTOTAL(3,$C$6:C856)</f>
        <v>0</v>
      </c>
      <c r="B856" s="10">
        <v>1222835368</v>
      </c>
      <c r="C856" s="10" t="s">
        <v>1018</v>
      </c>
      <c r="D856" s="10">
        <v>1</v>
      </c>
      <c r="E856" s="10">
        <v>1</v>
      </c>
      <c r="F856" s="10">
        <v>2002</v>
      </c>
      <c r="G856" s="10" t="s">
        <v>1013</v>
      </c>
      <c r="H856" s="10" t="s">
        <v>930</v>
      </c>
      <c r="I856" s="10" t="s">
        <v>91</v>
      </c>
      <c r="J856" s="95">
        <v>1380</v>
      </c>
      <c r="K856" s="259">
        <f t="shared" si="40"/>
        <v>8</v>
      </c>
      <c r="L856" s="110" t="str">
        <f t="shared" si="39"/>
        <v>PGDĐT Đăk Mil</v>
      </c>
      <c r="M856" s="3">
        <f>VLOOKUP(IF(I856="",H856,I856),Thongkeduthi!$A$4:$O$43,COUNTA(Thongkeduthi!$A$4:$O$4),FALSE)</f>
        <v>35</v>
      </c>
      <c r="N856" s="47" t="str">
        <f t="shared" si="41"/>
        <v>35.8</v>
      </c>
      <c r="O856" s="47"/>
    </row>
    <row r="857" spans="1:15" ht="16.5" hidden="1" thickBot="1">
      <c r="A857" s="10">
        <f>SUBTOTAL(3,$C$6:C857)</f>
        <v>0</v>
      </c>
      <c r="B857" s="12">
        <v>1225279911</v>
      </c>
      <c r="C857" s="12" t="s">
        <v>1019</v>
      </c>
      <c r="D857" s="12">
        <v>15</v>
      </c>
      <c r="E857" s="12">
        <v>4</v>
      </c>
      <c r="F857" s="12">
        <v>2002</v>
      </c>
      <c r="G857" s="12" t="s">
        <v>1020</v>
      </c>
      <c r="H857" s="12" t="s">
        <v>949</v>
      </c>
      <c r="I857" s="10" t="s">
        <v>91</v>
      </c>
      <c r="J857" s="95">
        <v>1360</v>
      </c>
      <c r="K857" s="259">
        <f t="shared" si="40"/>
        <v>8</v>
      </c>
      <c r="L857" s="110" t="str">
        <f t="shared" si="39"/>
        <v>PGDĐT Đăk Mil</v>
      </c>
      <c r="M857" s="3">
        <f>VLOOKUP(IF(I857="",H857,I857),Thongkeduthi!$A$4:$O$43,COUNTA(Thongkeduthi!$A$4:$O$4),FALSE)</f>
        <v>35</v>
      </c>
      <c r="N857" s="47" t="str">
        <f t="shared" si="41"/>
        <v>35.8</v>
      </c>
      <c r="O857" s="47"/>
    </row>
    <row r="858" spans="1:15" ht="16.5" hidden="1" thickBot="1">
      <c r="A858" s="10">
        <f>SUBTOTAL(3,$C$6:C858)</f>
        <v>0</v>
      </c>
      <c r="B858" s="12">
        <v>1222622487</v>
      </c>
      <c r="C858" s="12" t="s">
        <v>1021</v>
      </c>
      <c r="D858" s="12">
        <v>22</v>
      </c>
      <c r="E858" s="12">
        <v>10</v>
      </c>
      <c r="F858" s="12">
        <v>2002</v>
      </c>
      <c r="G858" s="12" t="s">
        <v>1020</v>
      </c>
      <c r="H858" s="12" t="s">
        <v>949</v>
      </c>
      <c r="I858" s="10" t="s">
        <v>91</v>
      </c>
      <c r="J858" s="95">
        <v>1340</v>
      </c>
      <c r="K858" s="259">
        <f t="shared" si="40"/>
        <v>8</v>
      </c>
      <c r="L858" s="110" t="str">
        <f t="shared" si="39"/>
        <v>PGDĐT Đăk Mil</v>
      </c>
      <c r="M858" s="3">
        <f>VLOOKUP(IF(I858="",H858,I858),Thongkeduthi!$A$4:$O$43,COUNTA(Thongkeduthi!$A$4:$O$4),FALSE)</f>
        <v>35</v>
      </c>
      <c r="N858" s="47" t="str">
        <f t="shared" si="41"/>
        <v>35.8</v>
      </c>
      <c r="O858" s="47"/>
    </row>
    <row r="859" spans="1:15" ht="16.5" hidden="1" thickBot="1">
      <c r="A859" s="10">
        <f>SUBTOTAL(3,$C$6:C859)</f>
        <v>0</v>
      </c>
      <c r="B859" s="10">
        <v>1221541377</v>
      </c>
      <c r="C859" s="10" t="s">
        <v>1022</v>
      </c>
      <c r="D859" s="10">
        <v>11</v>
      </c>
      <c r="E859" s="10">
        <v>10</v>
      </c>
      <c r="F859" s="10">
        <v>2002</v>
      </c>
      <c r="G859" s="10" t="s">
        <v>1020</v>
      </c>
      <c r="H859" s="10" t="s">
        <v>1023</v>
      </c>
      <c r="I859" s="10" t="s">
        <v>91</v>
      </c>
      <c r="J859" s="95">
        <v>1320</v>
      </c>
      <c r="K859" s="259">
        <f t="shared" si="40"/>
        <v>8</v>
      </c>
      <c r="L859" s="110" t="str">
        <f t="shared" si="39"/>
        <v>PGDĐT Đăk Mil</v>
      </c>
      <c r="M859" s="3">
        <f>VLOOKUP(IF(I859="",H859,I859),Thongkeduthi!$A$4:$O$43,COUNTA(Thongkeduthi!$A$4:$O$4),FALSE)</f>
        <v>35</v>
      </c>
      <c r="N859" s="47" t="str">
        <f t="shared" si="41"/>
        <v>35.8</v>
      </c>
      <c r="O859" s="47"/>
    </row>
    <row r="860" spans="1:15" ht="16.5" hidden="1" thickBot="1">
      <c r="A860" s="10">
        <f>SUBTOTAL(3,$C$6:C860)</f>
        <v>0</v>
      </c>
      <c r="B860" s="10">
        <v>1223186635</v>
      </c>
      <c r="C860" s="10" t="s">
        <v>1024</v>
      </c>
      <c r="D860" s="10">
        <v>27</v>
      </c>
      <c r="E860" s="10">
        <v>6</v>
      </c>
      <c r="F860" s="10">
        <v>2002</v>
      </c>
      <c r="G860" s="10" t="s">
        <v>1020</v>
      </c>
      <c r="H860" s="10" t="s">
        <v>1023</v>
      </c>
      <c r="I860" s="10" t="s">
        <v>91</v>
      </c>
      <c r="J860" s="95">
        <v>1300</v>
      </c>
      <c r="K860" s="259">
        <f t="shared" si="40"/>
        <v>8</v>
      </c>
      <c r="L860" s="110" t="str">
        <f t="shared" si="39"/>
        <v>PGDĐT Đăk Mil</v>
      </c>
      <c r="M860" s="3">
        <f>VLOOKUP(IF(I860="",H860,I860),Thongkeduthi!$A$4:$O$43,COUNTA(Thongkeduthi!$A$4:$O$4),FALSE)</f>
        <v>35</v>
      </c>
      <c r="N860" s="47" t="str">
        <f t="shared" si="41"/>
        <v>35.8</v>
      </c>
      <c r="O860" s="47"/>
    </row>
    <row r="861" spans="1:15" ht="16.5" hidden="1" thickBot="1">
      <c r="A861" s="10">
        <f>SUBTOTAL(3,$C$6:C861)</f>
        <v>0</v>
      </c>
      <c r="B861" s="33">
        <v>1222003140</v>
      </c>
      <c r="C861" s="10" t="s">
        <v>1025</v>
      </c>
      <c r="D861" s="10">
        <v>4</v>
      </c>
      <c r="E861" s="10">
        <v>1</v>
      </c>
      <c r="F861" s="10">
        <v>2002</v>
      </c>
      <c r="G861" s="10" t="s">
        <v>122</v>
      </c>
      <c r="H861" s="10" t="s">
        <v>942</v>
      </c>
      <c r="I861" s="10" t="s">
        <v>91</v>
      </c>
      <c r="J861" s="96">
        <v>1300</v>
      </c>
      <c r="K861" s="259">
        <f t="shared" si="40"/>
        <v>8</v>
      </c>
      <c r="L861" s="110" t="str">
        <f t="shared" si="39"/>
        <v>PGDĐT Đăk Mil</v>
      </c>
      <c r="M861" s="3">
        <f>VLOOKUP(IF(I861="",H861,I861),Thongkeduthi!$A$4:$O$43,COUNTA(Thongkeduthi!$A$4:$O$4),FALSE)</f>
        <v>35</v>
      </c>
      <c r="N861" s="47" t="str">
        <f t="shared" si="41"/>
        <v>35.8</v>
      </c>
      <c r="O861" s="47"/>
    </row>
    <row r="862" spans="1:15" ht="16.5" hidden="1" thickBot="1">
      <c r="A862" s="10">
        <f>SUBTOTAL(3,$C$6:C862)</f>
        <v>0</v>
      </c>
      <c r="B862" s="10">
        <v>1210208204</v>
      </c>
      <c r="C862" s="10" t="s">
        <v>1026</v>
      </c>
      <c r="D862" s="10">
        <v>30</v>
      </c>
      <c r="E862" s="10">
        <v>5</v>
      </c>
      <c r="F862" s="10">
        <v>2002</v>
      </c>
      <c r="G862" s="10" t="s">
        <v>1027</v>
      </c>
      <c r="H862" s="10" t="s">
        <v>930</v>
      </c>
      <c r="I862" s="10" t="s">
        <v>91</v>
      </c>
      <c r="J862" s="95">
        <v>1260</v>
      </c>
      <c r="K862" s="259">
        <f t="shared" si="40"/>
        <v>8</v>
      </c>
      <c r="L862" s="110" t="str">
        <f t="shared" si="39"/>
        <v>PGDĐT Đăk Mil</v>
      </c>
      <c r="M862" s="3">
        <f>VLOOKUP(IF(I862="",H862,I862),Thongkeduthi!$A$4:$O$43,COUNTA(Thongkeduthi!$A$4:$O$4),FALSE)</f>
        <v>35</v>
      </c>
      <c r="N862" s="47" t="str">
        <f t="shared" si="41"/>
        <v>35.8</v>
      </c>
      <c r="O862" s="47"/>
    </row>
    <row r="863" spans="1:15" ht="16.5" hidden="1" thickBot="1">
      <c r="A863" s="10">
        <f>SUBTOTAL(3,$C$6:C863)</f>
        <v>0</v>
      </c>
      <c r="B863" s="127">
        <v>1224158526</v>
      </c>
      <c r="C863" s="127" t="s">
        <v>1028</v>
      </c>
      <c r="D863" s="94" t="s">
        <v>431</v>
      </c>
      <c r="E863" s="94" t="s">
        <v>438</v>
      </c>
      <c r="F863" s="94" t="s">
        <v>1029</v>
      </c>
      <c r="G863" s="34" t="s">
        <v>122</v>
      </c>
      <c r="H863" s="34" t="s">
        <v>994</v>
      </c>
      <c r="I863" s="10" t="s">
        <v>91</v>
      </c>
      <c r="J863" s="96">
        <v>1240</v>
      </c>
      <c r="K863" s="259">
        <f t="shared" si="40"/>
        <v>8</v>
      </c>
      <c r="L863" s="110" t="str">
        <f t="shared" si="39"/>
        <v>PGDĐT Đăk Mil</v>
      </c>
      <c r="M863" s="3">
        <f>VLOOKUP(IF(I863="",H863,I863),Thongkeduthi!$A$4:$O$43,COUNTA(Thongkeduthi!$A$4:$O$4),FALSE)</f>
        <v>35</v>
      </c>
      <c r="N863" s="47" t="str">
        <f t="shared" si="41"/>
        <v>35.8</v>
      </c>
      <c r="O863" s="47"/>
    </row>
    <row r="864" spans="1:15" ht="16.5" hidden="1" thickBot="1">
      <c r="A864" s="10">
        <f>SUBTOTAL(3,$C$6:C864)</f>
        <v>0</v>
      </c>
      <c r="B864" s="30">
        <v>1225658706</v>
      </c>
      <c r="C864" s="10" t="s">
        <v>1030</v>
      </c>
      <c r="D864" s="10">
        <v>8</v>
      </c>
      <c r="E864" s="10">
        <v>4</v>
      </c>
      <c r="F864" s="10">
        <v>2002</v>
      </c>
      <c r="G864" s="10" t="s">
        <v>1031</v>
      </c>
      <c r="H864" s="10" t="s">
        <v>1032</v>
      </c>
      <c r="I864" s="10" t="s">
        <v>91</v>
      </c>
      <c r="J864" s="84">
        <v>1230</v>
      </c>
      <c r="K864" s="259">
        <f t="shared" si="40"/>
        <v>8</v>
      </c>
      <c r="L864" s="110" t="str">
        <f t="shared" si="39"/>
        <v>PGDĐT Đăk Mil</v>
      </c>
      <c r="M864" s="3">
        <f>VLOOKUP(IF(I864="",H864,I864),Thongkeduthi!$A$4:$O$43,COUNTA(Thongkeduthi!$A$4:$O$4),FALSE)</f>
        <v>35</v>
      </c>
      <c r="N864" s="47" t="str">
        <f t="shared" si="41"/>
        <v>35.8</v>
      </c>
      <c r="O864" s="47"/>
    </row>
    <row r="865" spans="1:15" ht="16.5" hidden="1" thickBot="1">
      <c r="A865" s="10">
        <f>SUBTOTAL(3,$C$6:C865)</f>
        <v>0</v>
      </c>
      <c r="B865" s="10">
        <v>1220443895</v>
      </c>
      <c r="C865" s="10" t="s">
        <v>1033</v>
      </c>
      <c r="D865" s="10">
        <v>28</v>
      </c>
      <c r="E865" s="10">
        <v>9</v>
      </c>
      <c r="F865" s="10">
        <v>2002</v>
      </c>
      <c r="G865" s="10" t="s">
        <v>1013</v>
      </c>
      <c r="H865" s="10" t="s">
        <v>930</v>
      </c>
      <c r="I865" s="10" t="s">
        <v>91</v>
      </c>
      <c r="J865" s="95">
        <v>1200</v>
      </c>
      <c r="K865" s="259">
        <f t="shared" si="40"/>
        <v>8</v>
      </c>
      <c r="L865" s="110" t="str">
        <f t="shared" si="39"/>
        <v>PGDĐT Đăk Mil</v>
      </c>
      <c r="M865" s="3">
        <f>VLOOKUP(IF(I865="",H865,I865),Thongkeduthi!$A$4:$O$43,COUNTA(Thongkeduthi!$A$4:$O$4),FALSE)</f>
        <v>35</v>
      </c>
      <c r="N865" s="47" t="str">
        <f t="shared" si="41"/>
        <v>35.8</v>
      </c>
      <c r="O865" s="47"/>
    </row>
    <row r="866" spans="1:15" ht="16.5" hidden="1" thickBot="1">
      <c r="A866" s="10">
        <f>SUBTOTAL(3,$C$6:C866)</f>
        <v>0</v>
      </c>
      <c r="B866" s="79">
        <v>1228664593</v>
      </c>
      <c r="C866" s="79" t="s">
        <v>1034</v>
      </c>
      <c r="D866" s="10">
        <v>11</v>
      </c>
      <c r="E866" s="10">
        <v>5</v>
      </c>
      <c r="F866" s="10">
        <v>2002</v>
      </c>
      <c r="G866" s="10" t="s">
        <v>1015</v>
      </c>
      <c r="H866" s="10" t="s">
        <v>977</v>
      </c>
      <c r="I866" s="10" t="s">
        <v>91</v>
      </c>
      <c r="J866" s="95">
        <v>1190</v>
      </c>
      <c r="K866" s="259">
        <f t="shared" si="40"/>
        <v>8</v>
      </c>
      <c r="L866" s="110" t="str">
        <f t="shared" si="39"/>
        <v>PGDĐT Đăk Mil</v>
      </c>
      <c r="M866" s="3">
        <f>VLOOKUP(IF(I866="",H866,I866),Thongkeduthi!$A$4:$O$43,COUNTA(Thongkeduthi!$A$4:$O$4),FALSE)</f>
        <v>35</v>
      </c>
      <c r="N866" s="47" t="str">
        <f t="shared" si="41"/>
        <v>35.8</v>
      </c>
      <c r="O866" s="47"/>
    </row>
    <row r="867" spans="1:15" ht="16.5" hidden="1" thickBot="1">
      <c r="A867" s="10">
        <f>SUBTOTAL(3,$C$6:C867)</f>
        <v>0</v>
      </c>
      <c r="B867" s="79">
        <v>1223105807</v>
      </c>
      <c r="C867" s="79" t="s">
        <v>1035</v>
      </c>
      <c r="D867" s="10">
        <v>6</v>
      </c>
      <c r="E867" s="10">
        <v>1</v>
      </c>
      <c r="F867" s="10">
        <v>2002</v>
      </c>
      <c r="G867" s="10" t="s">
        <v>1015</v>
      </c>
      <c r="H867" s="10" t="s">
        <v>977</v>
      </c>
      <c r="I867" s="10" t="s">
        <v>91</v>
      </c>
      <c r="J867" s="95">
        <v>1150</v>
      </c>
      <c r="K867" s="259">
        <f t="shared" si="40"/>
        <v>8</v>
      </c>
      <c r="L867" s="110" t="str">
        <f t="shared" si="39"/>
        <v>PGDĐT Đăk Mil</v>
      </c>
      <c r="M867" s="3">
        <f>VLOOKUP(IF(I867="",H867,I867),Thongkeduthi!$A$4:$O$43,COUNTA(Thongkeduthi!$A$4:$O$4),FALSE)</f>
        <v>35</v>
      </c>
      <c r="N867" s="47" t="str">
        <f t="shared" si="41"/>
        <v>35.8</v>
      </c>
      <c r="O867" s="47"/>
    </row>
    <row r="868" spans="1:15" ht="16.5" hidden="1" thickBot="1">
      <c r="A868" s="10">
        <f>SUBTOTAL(3,$C$6:C868)</f>
        <v>0</v>
      </c>
      <c r="B868" s="33">
        <v>1225703461</v>
      </c>
      <c r="C868" s="10" t="s">
        <v>1036</v>
      </c>
      <c r="D868" s="10">
        <v>30</v>
      </c>
      <c r="E868" s="10">
        <v>4</v>
      </c>
      <c r="F868" s="10">
        <v>2002</v>
      </c>
      <c r="G868" s="10" t="s">
        <v>122</v>
      </c>
      <c r="H868" s="10" t="s">
        <v>942</v>
      </c>
      <c r="I868" s="10" t="s">
        <v>91</v>
      </c>
      <c r="J868" s="96">
        <v>1130</v>
      </c>
      <c r="K868" s="259">
        <f t="shared" si="40"/>
        <v>8</v>
      </c>
      <c r="L868" s="110" t="str">
        <f t="shared" si="39"/>
        <v>PGDĐT Đăk Mil</v>
      </c>
      <c r="M868" s="3">
        <f>VLOOKUP(IF(I868="",H868,I868),Thongkeduthi!$A$4:$O$43,COUNTA(Thongkeduthi!$A$4:$O$4),FALSE)</f>
        <v>35</v>
      </c>
      <c r="N868" s="47" t="str">
        <f t="shared" si="41"/>
        <v>35.8</v>
      </c>
      <c r="O868" s="47"/>
    </row>
    <row r="869" spans="1:15" ht="16.5" hidden="1" thickBot="1">
      <c r="A869" s="10">
        <f>SUBTOTAL(3,$C$6:C869)</f>
        <v>0</v>
      </c>
      <c r="B869" s="10">
        <v>1223865964</v>
      </c>
      <c r="C869" s="10" t="s">
        <v>1037</v>
      </c>
      <c r="D869" s="10">
        <v>29</v>
      </c>
      <c r="E869" s="10">
        <v>3</v>
      </c>
      <c r="F869" s="10">
        <v>2002</v>
      </c>
      <c r="G869" s="10" t="s">
        <v>1020</v>
      </c>
      <c r="H869" s="10" t="s">
        <v>1023</v>
      </c>
      <c r="I869" s="10" t="s">
        <v>91</v>
      </c>
      <c r="J869" s="95">
        <v>1110</v>
      </c>
      <c r="K869" s="259">
        <f t="shared" si="40"/>
        <v>8</v>
      </c>
      <c r="L869" s="110" t="str">
        <f t="shared" si="39"/>
        <v>PGDĐT Đăk Mil</v>
      </c>
      <c r="M869" s="3">
        <f>VLOOKUP(IF(I869="",H869,I869),Thongkeduthi!$A$4:$O$43,COUNTA(Thongkeduthi!$A$4:$O$4),FALSE)</f>
        <v>35</v>
      </c>
      <c r="N869" s="47" t="str">
        <f t="shared" si="41"/>
        <v>35.8</v>
      </c>
      <c r="O869" s="47"/>
    </row>
    <row r="870" spans="1:15" ht="16.5" hidden="1" thickBot="1">
      <c r="A870" s="10">
        <f>SUBTOTAL(3,$C$6:C870)</f>
        <v>0</v>
      </c>
      <c r="B870" s="10">
        <v>1211912799</v>
      </c>
      <c r="C870" s="10" t="s">
        <v>1038</v>
      </c>
      <c r="D870" s="10">
        <v>10</v>
      </c>
      <c r="E870" s="10">
        <v>12</v>
      </c>
      <c r="F870" s="10">
        <v>2002</v>
      </c>
      <c r="G870" s="10" t="s">
        <v>1013</v>
      </c>
      <c r="H870" s="10" t="s">
        <v>930</v>
      </c>
      <c r="I870" s="10" t="s">
        <v>91</v>
      </c>
      <c r="J870" s="95">
        <v>1110</v>
      </c>
      <c r="K870" s="259">
        <f t="shared" si="40"/>
        <v>8</v>
      </c>
      <c r="L870" s="110" t="str">
        <f t="shared" si="39"/>
        <v>PGDĐT Đăk Mil</v>
      </c>
      <c r="M870" s="3">
        <f>VLOOKUP(IF(I870="",H870,I870),Thongkeduthi!$A$4:$O$43,COUNTA(Thongkeduthi!$A$4:$O$4),FALSE)</f>
        <v>35</v>
      </c>
      <c r="N870" s="47" t="str">
        <f t="shared" si="41"/>
        <v>35.8</v>
      </c>
      <c r="O870" s="47"/>
    </row>
    <row r="871" spans="1:15" ht="16.5" hidden="1" thickBot="1">
      <c r="A871" s="10">
        <f>SUBTOTAL(3,$C$6:C871)</f>
        <v>0</v>
      </c>
      <c r="B871" s="33">
        <v>1220213004</v>
      </c>
      <c r="C871" s="10" t="s">
        <v>1039</v>
      </c>
      <c r="D871" s="10">
        <v>22</v>
      </c>
      <c r="E871" s="10">
        <v>1</v>
      </c>
      <c r="F871" s="10">
        <v>2002</v>
      </c>
      <c r="G871" s="10" t="s">
        <v>122</v>
      </c>
      <c r="H871" s="10" t="s">
        <v>942</v>
      </c>
      <c r="I871" s="10" t="s">
        <v>91</v>
      </c>
      <c r="J871" s="96">
        <v>1100</v>
      </c>
      <c r="K871" s="259">
        <f t="shared" si="40"/>
        <v>8</v>
      </c>
      <c r="L871" s="110" t="str">
        <f t="shared" si="39"/>
        <v>PGDĐT Đăk Mil</v>
      </c>
      <c r="M871" s="3">
        <f>VLOOKUP(IF(I871="",H871,I871),Thongkeduthi!$A$4:$O$43,COUNTA(Thongkeduthi!$A$4:$O$4),FALSE)</f>
        <v>35</v>
      </c>
      <c r="N871" s="47" t="str">
        <f t="shared" si="41"/>
        <v>35.8</v>
      </c>
      <c r="O871" s="47"/>
    </row>
    <row r="872" spans="1:15" ht="16.5" hidden="1" thickBot="1">
      <c r="A872" s="10">
        <f>SUBTOTAL(3,$C$6:C872)</f>
        <v>0</v>
      </c>
      <c r="B872" s="30">
        <v>1226832268</v>
      </c>
      <c r="C872" s="10" t="s">
        <v>1040</v>
      </c>
      <c r="D872" s="10">
        <v>1</v>
      </c>
      <c r="E872" s="10">
        <v>1</v>
      </c>
      <c r="F872" s="10">
        <v>2002</v>
      </c>
      <c r="G872" s="10" t="s">
        <v>1020</v>
      </c>
      <c r="H872" s="10" t="s">
        <v>965</v>
      </c>
      <c r="I872" s="10" t="s">
        <v>91</v>
      </c>
      <c r="J872" s="96">
        <v>1090</v>
      </c>
      <c r="K872" s="259">
        <f t="shared" si="40"/>
        <v>8</v>
      </c>
      <c r="L872" s="110" t="str">
        <f t="shared" si="39"/>
        <v>PGDĐT Đăk Mil</v>
      </c>
      <c r="M872" s="3">
        <f>VLOOKUP(IF(I872="",H872,I872),Thongkeduthi!$A$4:$O$43,COUNTA(Thongkeduthi!$A$4:$O$4),FALSE)</f>
        <v>35</v>
      </c>
      <c r="N872" s="47" t="str">
        <f t="shared" si="41"/>
        <v>35.8</v>
      </c>
      <c r="O872" s="47"/>
    </row>
    <row r="873" spans="1:15" ht="16.5" hidden="1" thickBot="1">
      <c r="A873" s="10">
        <f>SUBTOTAL(3,$C$6:C873)</f>
        <v>0</v>
      </c>
      <c r="B873" s="33">
        <v>1222055097</v>
      </c>
      <c r="C873" s="10" t="s">
        <v>1041</v>
      </c>
      <c r="D873" s="10">
        <v>7</v>
      </c>
      <c r="E873" s="10">
        <v>11</v>
      </c>
      <c r="F873" s="10">
        <v>2002</v>
      </c>
      <c r="G873" s="10" t="s">
        <v>122</v>
      </c>
      <c r="H873" s="10" t="s">
        <v>942</v>
      </c>
      <c r="I873" s="10" t="s">
        <v>91</v>
      </c>
      <c r="J873" s="96">
        <v>1090</v>
      </c>
      <c r="K873" s="259">
        <f t="shared" si="40"/>
        <v>8</v>
      </c>
      <c r="L873" s="110" t="str">
        <f t="shared" si="39"/>
        <v>PGDĐT Đăk Mil</v>
      </c>
      <c r="M873" s="3">
        <f>VLOOKUP(IF(I873="",H873,I873),Thongkeduthi!$A$4:$O$43,COUNTA(Thongkeduthi!$A$4:$O$4),FALSE)</f>
        <v>35</v>
      </c>
      <c r="N873" s="47" t="str">
        <f t="shared" si="41"/>
        <v>35.8</v>
      </c>
      <c r="O873" s="47"/>
    </row>
    <row r="874" spans="1:15" ht="16.5" hidden="1" thickBot="1">
      <c r="A874" s="10">
        <f>SUBTOTAL(3,$C$6:C874)</f>
        <v>0</v>
      </c>
      <c r="B874" s="10">
        <v>1229252900</v>
      </c>
      <c r="C874" s="10" t="s">
        <v>1042</v>
      </c>
      <c r="D874" s="10">
        <v>11</v>
      </c>
      <c r="E874" s="10">
        <v>4</v>
      </c>
      <c r="F874" s="10">
        <v>2002</v>
      </c>
      <c r="G874" s="10" t="s">
        <v>1013</v>
      </c>
      <c r="H874" s="10" t="s">
        <v>930</v>
      </c>
      <c r="I874" s="10" t="s">
        <v>91</v>
      </c>
      <c r="J874" s="84">
        <v>1040</v>
      </c>
      <c r="K874" s="259">
        <f t="shared" si="40"/>
        <v>8</v>
      </c>
      <c r="L874" s="110" t="str">
        <f t="shared" si="39"/>
        <v>PGDĐT Đăk Mil</v>
      </c>
      <c r="M874" s="3">
        <f>VLOOKUP(IF(I874="",H874,I874),Thongkeduthi!$A$4:$O$43,COUNTA(Thongkeduthi!$A$4:$O$4),FALSE)</f>
        <v>35</v>
      </c>
      <c r="N874" s="47" t="str">
        <f t="shared" si="41"/>
        <v>35.8</v>
      </c>
      <c r="O874" s="47"/>
    </row>
    <row r="875" spans="1:15" ht="16.5" hidden="1" thickBot="1">
      <c r="A875" s="10">
        <f>SUBTOTAL(3,$C$6:C875)</f>
        <v>0</v>
      </c>
      <c r="B875" s="12">
        <v>1223802055</v>
      </c>
      <c r="C875" s="12" t="s">
        <v>1043</v>
      </c>
      <c r="D875" s="12">
        <v>25</v>
      </c>
      <c r="E875" s="12">
        <v>12</v>
      </c>
      <c r="F875" s="12">
        <v>2002</v>
      </c>
      <c r="G875" s="12" t="s">
        <v>1020</v>
      </c>
      <c r="H875" s="12" t="s">
        <v>949</v>
      </c>
      <c r="I875" s="10" t="s">
        <v>91</v>
      </c>
      <c r="J875" s="95">
        <v>1030</v>
      </c>
      <c r="K875" s="259">
        <f t="shared" si="40"/>
        <v>8</v>
      </c>
      <c r="L875" s="110" t="str">
        <f t="shared" si="39"/>
        <v>PGDĐT Đăk Mil</v>
      </c>
      <c r="M875" s="3">
        <f>VLOOKUP(IF(I875="",H875,I875),Thongkeduthi!$A$4:$O$43,COUNTA(Thongkeduthi!$A$4:$O$4),FALSE)</f>
        <v>35</v>
      </c>
      <c r="N875" s="47" t="str">
        <f t="shared" si="41"/>
        <v>35.8</v>
      </c>
      <c r="O875" s="47"/>
    </row>
    <row r="876" spans="1:15" ht="16.5" hidden="1" thickBot="1">
      <c r="A876" s="10">
        <f>SUBTOTAL(3,$C$6:C876)</f>
        <v>0</v>
      </c>
      <c r="B876" s="10">
        <v>107660898</v>
      </c>
      <c r="C876" s="10" t="s">
        <v>1044</v>
      </c>
      <c r="D876" s="10">
        <v>30</v>
      </c>
      <c r="E876" s="10">
        <v>4</v>
      </c>
      <c r="F876" s="10">
        <v>2001</v>
      </c>
      <c r="G876" s="10" t="s">
        <v>1045</v>
      </c>
      <c r="H876" s="10" t="s">
        <v>933</v>
      </c>
      <c r="I876" s="10" t="s">
        <v>91</v>
      </c>
      <c r="J876" s="95">
        <v>1600</v>
      </c>
      <c r="K876" s="259">
        <f t="shared" si="40"/>
        <v>9</v>
      </c>
      <c r="L876" s="110" t="str">
        <f t="shared" si="39"/>
        <v>PGDĐT Đăk Mil</v>
      </c>
      <c r="M876" s="3">
        <f>VLOOKUP(IF(I876="",H876,I876),Thongkeduthi!$A$4:$O$43,COUNTA(Thongkeduthi!$A$4:$O$4),FALSE)</f>
        <v>35</v>
      </c>
      <c r="N876" s="47" t="str">
        <f t="shared" si="41"/>
        <v>35.9</v>
      </c>
      <c r="O876" s="47"/>
    </row>
    <row r="877" spans="1:15" ht="16.5" hidden="1" thickBot="1">
      <c r="A877" s="10">
        <f>SUBTOTAL(3,$C$6:C877)</f>
        <v>0</v>
      </c>
      <c r="B877" s="79">
        <v>1225403232</v>
      </c>
      <c r="C877" s="79" t="s">
        <v>107</v>
      </c>
      <c r="D877" s="10">
        <v>16</v>
      </c>
      <c r="E877" s="10">
        <v>7</v>
      </c>
      <c r="F877" s="10">
        <v>2001</v>
      </c>
      <c r="G877" s="10" t="s">
        <v>1046</v>
      </c>
      <c r="H877" s="10" t="s">
        <v>977</v>
      </c>
      <c r="I877" s="10" t="s">
        <v>91</v>
      </c>
      <c r="J877" s="95">
        <v>1530</v>
      </c>
      <c r="K877" s="259">
        <f t="shared" si="40"/>
        <v>9</v>
      </c>
      <c r="L877" s="110" t="str">
        <f t="shared" si="39"/>
        <v>PGDĐT Đăk Mil</v>
      </c>
      <c r="M877" s="3">
        <f>VLOOKUP(IF(I877="",H877,I877),Thongkeduthi!$A$4:$O$43,COUNTA(Thongkeduthi!$A$4:$O$4),FALSE)</f>
        <v>35</v>
      </c>
      <c r="N877" s="47" t="str">
        <f t="shared" si="41"/>
        <v>35.9</v>
      </c>
      <c r="O877" s="47"/>
    </row>
    <row r="878" spans="1:15" ht="16.5" hidden="1" thickBot="1">
      <c r="A878" s="10">
        <f>SUBTOTAL(3,$C$6:C878)</f>
        <v>0</v>
      </c>
      <c r="B878" s="33">
        <v>107713430</v>
      </c>
      <c r="C878" s="10" t="s">
        <v>1047</v>
      </c>
      <c r="D878" s="10">
        <v>6</v>
      </c>
      <c r="E878" s="10">
        <v>4</v>
      </c>
      <c r="F878" s="10">
        <v>2001</v>
      </c>
      <c r="G878" s="10" t="s">
        <v>125</v>
      </c>
      <c r="H878" s="10" t="s">
        <v>942</v>
      </c>
      <c r="I878" s="10" t="s">
        <v>91</v>
      </c>
      <c r="J878" s="96">
        <v>1510</v>
      </c>
      <c r="K878" s="259">
        <f t="shared" si="40"/>
        <v>9</v>
      </c>
      <c r="L878" s="110" t="str">
        <f t="shared" si="39"/>
        <v>PGDĐT Đăk Mil</v>
      </c>
      <c r="M878" s="3">
        <f>VLOOKUP(IF(I878="",H878,I878),Thongkeduthi!$A$4:$O$43,COUNTA(Thongkeduthi!$A$4:$O$4),FALSE)</f>
        <v>35</v>
      </c>
      <c r="N878" s="47" t="str">
        <f t="shared" si="41"/>
        <v>35.9</v>
      </c>
      <c r="O878" s="47"/>
    </row>
    <row r="879" spans="1:15" ht="16.5" hidden="1" thickBot="1">
      <c r="A879" s="10">
        <f>SUBTOTAL(3,$C$6:C879)</f>
        <v>0</v>
      </c>
      <c r="B879" s="33">
        <v>1224007725</v>
      </c>
      <c r="C879" s="10" t="s">
        <v>1048</v>
      </c>
      <c r="D879" s="10">
        <v>8</v>
      </c>
      <c r="E879" s="10">
        <v>9</v>
      </c>
      <c r="F879" s="10">
        <v>2001</v>
      </c>
      <c r="G879" s="10" t="s">
        <v>125</v>
      </c>
      <c r="H879" s="10" t="s">
        <v>942</v>
      </c>
      <c r="I879" s="10" t="s">
        <v>91</v>
      </c>
      <c r="J879" s="96">
        <v>1370</v>
      </c>
      <c r="K879" s="259">
        <f t="shared" si="40"/>
        <v>9</v>
      </c>
      <c r="L879" s="110" t="str">
        <f t="shared" si="39"/>
        <v>PGDĐT Đăk Mil</v>
      </c>
      <c r="M879" s="3">
        <f>VLOOKUP(IF(I879="",H879,I879),Thongkeduthi!$A$4:$O$43,COUNTA(Thongkeduthi!$A$4:$O$4),FALSE)</f>
        <v>35</v>
      </c>
      <c r="N879" s="47" t="str">
        <f t="shared" si="41"/>
        <v>35.9</v>
      </c>
      <c r="O879" s="47"/>
    </row>
    <row r="880" spans="1:15" ht="16.5" hidden="1" thickBot="1">
      <c r="A880" s="10">
        <f>SUBTOTAL(3,$C$6:C880)</f>
        <v>0</v>
      </c>
      <c r="B880" s="10">
        <v>1228338398</v>
      </c>
      <c r="C880" s="10" t="s">
        <v>1049</v>
      </c>
      <c r="D880" s="10">
        <v>18</v>
      </c>
      <c r="E880" s="10">
        <v>4</v>
      </c>
      <c r="F880" s="10">
        <v>2001</v>
      </c>
      <c r="G880" s="10" t="s">
        <v>1050</v>
      </c>
      <c r="H880" s="10" t="s">
        <v>933</v>
      </c>
      <c r="I880" s="10" t="s">
        <v>91</v>
      </c>
      <c r="J880" s="95">
        <v>1330</v>
      </c>
      <c r="K880" s="259">
        <f t="shared" si="40"/>
        <v>9</v>
      </c>
      <c r="L880" s="110" t="str">
        <f t="shared" si="39"/>
        <v>PGDĐT Đăk Mil</v>
      </c>
      <c r="M880" s="3">
        <f>VLOOKUP(IF(I880="",H880,I880),Thongkeduthi!$A$4:$O$43,COUNTA(Thongkeduthi!$A$4:$O$4),FALSE)</f>
        <v>35</v>
      </c>
      <c r="N880" s="47" t="str">
        <f t="shared" si="41"/>
        <v>35.9</v>
      </c>
      <c r="O880" s="47"/>
    </row>
    <row r="881" spans="1:15" ht="16.5" hidden="1" thickBot="1">
      <c r="A881" s="10">
        <f>SUBTOTAL(3,$C$6:C881)</f>
        <v>0</v>
      </c>
      <c r="B881" s="10">
        <v>110789102</v>
      </c>
      <c r="C881" s="10" t="s">
        <v>1051</v>
      </c>
      <c r="D881" s="10">
        <v>8</v>
      </c>
      <c r="E881" s="10">
        <v>3</v>
      </c>
      <c r="F881" s="10">
        <v>2001</v>
      </c>
      <c r="G881" s="10" t="s">
        <v>1050</v>
      </c>
      <c r="H881" s="10" t="s">
        <v>933</v>
      </c>
      <c r="I881" s="10" t="s">
        <v>91</v>
      </c>
      <c r="J881" s="95">
        <v>1320</v>
      </c>
      <c r="K881" s="259">
        <f t="shared" si="40"/>
        <v>9</v>
      </c>
      <c r="L881" s="110" t="str">
        <f t="shared" si="39"/>
        <v>PGDĐT Đăk Mil</v>
      </c>
      <c r="M881" s="3">
        <f>VLOOKUP(IF(I881="",H881,I881),Thongkeduthi!$A$4:$O$43,COUNTA(Thongkeduthi!$A$4:$O$4),FALSE)</f>
        <v>35</v>
      </c>
      <c r="N881" s="47" t="str">
        <f t="shared" si="41"/>
        <v>35.9</v>
      </c>
      <c r="O881" s="47"/>
    </row>
    <row r="882" spans="1:15" ht="16.5" hidden="1" thickBot="1">
      <c r="A882" s="10">
        <f>SUBTOTAL(3,$C$6:C882)</f>
        <v>0</v>
      </c>
      <c r="B882" s="10">
        <v>1222472994</v>
      </c>
      <c r="C882" s="10" t="s">
        <v>1052</v>
      </c>
      <c r="D882" s="10">
        <v>29</v>
      </c>
      <c r="E882" s="10">
        <v>8</v>
      </c>
      <c r="F882" s="10">
        <v>2001</v>
      </c>
      <c r="G882" s="10" t="s">
        <v>1053</v>
      </c>
      <c r="H882" s="10" t="s">
        <v>930</v>
      </c>
      <c r="I882" s="10" t="s">
        <v>91</v>
      </c>
      <c r="J882" s="95">
        <v>1310</v>
      </c>
      <c r="K882" s="259">
        <f t="shared" si="40"/>
        <v>9</v>
      </c>
      <c r="L882" s="110" t="str">
        <f t="shared" si="39"/>
        <v>PGDĐT Đăk Mil</v>
      </c>
      <c r="M882" s="3">
        <f>VLOOKUP(IF(I882="",H882,I882),Thongkeduthi!$A$4:$O$43,COUNTA(Thongkeduthi!$A$4:$O$4),FALSE)</f>
        <v>35</v>
      </c>
      <c r="N882" s="47" t="str">
        <f t="shared" si="41"/>
        <v>35.9</v>
      </c>
      <c r="O882" s="47"/>
    </row>
    <row r="883" spans="1:15" ht="16.5" hidden="1" thickBot="1">
      <c r="A883" s="10">
        <f>SUBTOTAL(3,$C$6:C883)</f>
        <v>0</v>
      </c>
      <c r="B883" s="79">
        <v>1224428424</v>
      </c>
      <c r="C883" s="79" t="s">
        <v>1054</v>
      </c>
      <c r="D883" s="10">
        <v>16</v>
      </c>
      <c r="E883" s="10">
        <v>11</v>
      </c>
      <c r="F883" s="10">
        <v>2001</v>
      </c>
      <c r="G883" s="10" t="s">
        <v>1046</v>
      </c>
      <c r="H883" s="10" t="s">
        <v>977</v>
      </c>
      <c r="I883" s="10" t="s">
        <v>91</v>
      </c>
      <c r="J883" s="95">
        <v>1300</v>
      </c>
      <c r="K883" s="259">
        <f t="shared" si="40"/>
        <v>9</v>
      </c>
      <c r="L883" s="110" t="str">
        <f t="shared" si="39"/>
        <v>PGDĐT Đăk Mil</v>
      </c>
      <c r="M883" s="3">
        <f>VLOOKUP(IF(I883="",H883,I883),Thongkeduthi!$A$4:$O$43,COUNTA(Thongkeduthi!$A$4:$O$4),FALSE)</f>
        <v>35</v>
      </c>
      <c r="N883" s="47" t="str">
        <f t="shared" si="41"/>
        <v>35.9</v>
      </c>
      <c r="O883" s="47"/>
    </row>
    <row r="884" spans="1:15" ht="16.5" hidden="1" thickBot="1">
      <c r="A884" s="10">
        <f>SUBTOTAL(3,$C$6:C884)</f>
        <v>0</v>
      </c>
      <c r="B884" s="79">
        <v>1224523771</v>
      </c>
      <c r="C884" s="79" t="s">
        <v>1055</v>
      </c>
      <c r="D884" s="10">
        <v>21</v>
      </c>
      <c r="E884" s="10">
        <v>8</v>
      </c>
      <c r="F884" s="10">
        <v>2001</v>
      </c>
      <c r="G884" s="10" t="s">
        <v>1046</v>
      </c>
      <c r="H884" s="10" t="s">
        <v>977</v>
      </c>
      <c r="I884" s="10" t="s">
        <v>91</v>
      </c>
      <c r="J884" s="95">
        <v>1270</v>
      </c>
      <c r="K884" s="259">
        <f t="shared" si="40"/>
        <v>9</v>
      </c>
      <c r="L884" s="110" t="str">
        <f t="shared" si="39"/>
        <v>PGDĐT Đăk Mil</v>
      </c>
      <c r="M884" s="3">
        <f>VLOOKUP(IF(I884="",H884,I884),Thongkeduthi!$A$4:$O$43,COUNTA(Thongkeduthi!$A$4:$O$4),FALSE)</f>
        <v>35</v>
      </c>
      <c r="N884" s="47" t="str">
        <f t="shared" si="41"/>
        <v>35.9</v>
      </c>
      <c r="O884" s="47"/>
    </row>
    <row r="885" spans="1:15" ht="16.5" hidden="1" thickBot="1">
      <c r="A885" s="10">
        <f>SUBTOTAL(3,$C$6:C885)</f>
        <v>0</v>
      </c>
      <c r="B885" s="33">
        <v>1224188555</v>
      </c>
      <c r="C885" s="10" t="s">
        <v>1056</v>
      </c>
      <c r="D885" s="10">
        <v>10</v>
      </c>
      <c r="E885" s="10">
        <v>8</v>
      </c>
      <c r="F885" s="10">
        <v>2001</v>
      </c>
      <c r="G885" s="10" t="s">
        <v>125</v>
      </c>
      <c r="H885" s="10" t="s">
        <v>942</v>
      </c>
      <c r="I885" s="10" t="s">
        <v>91</v>
      </c>
      <c r="J885" s="96">
        <v>1210</v>
      </c>
      <c r="K885" s="259">
        <f t="shared" si="40"/>
        <v>9</v>
      </c>
      <c r="L885" s="110" t="str">
        <f t="shared" si="39"/>
        <v>PGDĐT Đăk Mil</v>
      </c>
      <c r="M885" s="3">
        <f>VLOOKUP(IF(I885="",H885,I885),Thongkeduthi!$A$4:$O$43,COUNTA(Thongkeduthi!$A$4:$O$4),FALSE)</f>
        <v>35</v>
      </c>
      <c r="N885" s="47" t="str">
        <f t="shared" si="41"/>
        <v>35.9</v>
      </c>
      <c r="O885" s="47"/>
    </row>
    <row r="886" spans="1:15" ht="16.5" hidden="1" thickBot="1">
      <c r="A886" s="10">
        <f>SUBTOTAL(3,$C$6:C886)</f>
        <v>0</v>
      </c>
      <c r="B886" s="10">
        <v>1226040709</v>
      </c>
      <c r="C886" s="10" t="s">
        <v>1057</v>
      </c>
      <c r="D886" s="30" t="s">
        <v>159</v>
      </c>
      <c r="E886" s="30" t="s">
        <v>93</v>
      </c>
      <c r="F886" s="10">
        <v>2001</v>
      </c>
      <c r="G886" s="10" t="s">
        <v>1053</v>
      </c>
      <c r="H886" s="10" t="s">
        <v>930</v>
      </c>
      <c r="I886" s="10" t="s">
        <v>91</v>
      </c>
      <c r="J886" s="95">
        <v>1190</v>
      </c>
      <c r="K886" s="259">
        <f t="shared" si="40"/>
        <v>9</v>
      </c>
      <c r="L886" s="110" t="str">
        <f t="shared" si="39"/>
        <v>PGDĐT Đăk Mil</v>
      </c>
      <c r="M886" s="3">
        <f>VLOOKUP(IF(I886="",H886,I886),Thongkeduthi!$A$4:$O$43,COUNTA(Thongkeduthi!$A$4:$O$4),FALSE)</f>
        <v>35</v>
      </c>
      <c r="N886" s="47" t="str">
        <f t="shared" si="41"/>
        <v>35.9</v>
      </c>
      <c r="O886" s="47"/>
    </row>
    <row r="887" spans="1:15" ht="16.5" hidden="1" thickBot="1">
      <c r="A887" s="10">
        <f>SUBTOTAL(3,$C$6:C887)</f>
        <v>0</v>
      </c>
      <c r="B887" s="10">
        <v>1224399395</v>
      </c>
      <c r="C887" s="10" t="s">
        <v>1058</v>
      </c>
      <c r="D887" s="10">
        <v>11</v>
      </c>
      <c r="E887" s="10">
        <v>9</v>
      </c>
      <c r="F887" s="10">
        <v>2001</v>
      </c>
      <c r="G887" s="10" t="s">
        <v>1045</v>
      </c>
      <c r="H887" s="10" t="s">
        <v>933</v>
      </c>
      <c r="I887" s="10" t="s">
        <v>91</v>
      </c>
      <c r="J887" s="95">
        <v>1170</v>
      </c>
      <c r="K887" s="259">
        <f t="shared" si="40"/>
        <v>9</v>
      </c>
      <c r="L887" s="110" t="str">
        <f t="shared" si="39"/>
        <v>PGDĐT Đăk Mil</v>
      </c>
      <c r="M887" s="3">
        <f>VLOOKUP(IF(I887="",H887,I887),Thongkeduthi!$A$4:$O$43,COUNTA(Thongkeduthi!$A$4:$O$4),FALSE)</f>
        <v>35</v>
      </c>
      <c r="N887" s="47" t="str">
        <f t="shared" si="41"/>
        <v>35.9</v>
      </c>
      <c r="O887" s="47"/>
    </row>
    <row r="888" spans="1:15" ht="16.5" hidden="1" thickBot="1">
      <c r="A888" s="10">
        <f>SUBTOTAL(3,$C$6:C888)</f>
        <v>0</v>
      </c>
      <c r="B888" s="30">
        <v>69195962</v>
      </c>
      <c r="C888" s="10" t="s">
        <v>1059</v>
      </c>
      <c r="D888" s="30" t="s">
        <v>161</v>
      </c>
      <c r="E888" s="10">
        <v>11</v>
      </c>
      <c r="F888" s="10">
        <v>2001</v>
      </c>
      <c r="G888" s="10" t="s">
        <v>1060</v>
      </c>
      <c r="H888" s="10" t="s">
        <v>989</v>
      </c>
      <c r="I888" s="10" t="s">
        <v>91</v>
      </c>
      <c r="J888" s="95">
        <v>1160</v>
      </c>
      <c r="K888" s="259">
        <f t="shared" si="40"/>
        <v>9</v>
      </c>
      <c r="L888" s="110" t="str">
        <f t="shared" si="39"/>
        <v>PGDĐT Đăk Mil</v>
      </c>
      <c r="M888" s="3">
        <f>VLOOKUP(IF(I888="",H888,I888),Thongkeduthi!$A$4:$O$43,COUNTA(Thongkeduthi!$A$4:$O$4),FALSE)</f>
        <v>35</v>
      </c>
      <c r="N888" s="47" t="str">
        <f t="shared" si="41"/>
        <v>35.9</v>
      </c>
      <c r="O888" s="47"/>
    </row>
    <row r="889" spans="1:15" ht="16.5" hidden="1" thickBot="1">
      <c r="A889" s="10">
        <f>SUBTOTAL(3,$C$6:C889)</f>
        <v>0</v>
      </c>
      <c r="B889" s="27">
        <v>1222440381</v>
      </c>
      <c r="C889" s="27" t="s">
        <v>1061</v>
      </c>
      <c r="D889" s="27">
        <v>29</v>
      </c>
      <c r="E889" s="27">
        <v>7</v>
      </c>
      <c r="F889" s="10">
        <v>2001</v>
      </c>
      <c r="G889" s="10" t="s">
        <v>1050</v>
      </c>
      <c r="H889" s="10" t="s">
        <v>933</v>
      </c>
      <c r="I889" s="10" t="s">
        <v>91</v>
      </c>
      <c r="J889" s="95">
        <v>1130</v>
      </c>
      <c r="K889" s="259">
        <f t="shared" si="40"/>
        <v>9</v>
      </c>
      <c r="L889" s="110" t="str">
        <f t="shared" si="39"/>
        <v>PGDĐT Đăk Mil</v>
      </c>
      <c r="M889" s="3">
        <f>VLOOKUP(IF(I889="",H889,I889),Thongkeduthi!$A$4:$O$43,COUNTA(Thongkeduthi!$A$4:$O$4),FALSE)</f>
        <v>35</v>
      </c>
      <c r="N889" s="47" t="str">
        <f t="shared" si="41"/>
        <v>35.9</v>
      </c>
      <c r="O889" s="47"/>
    </row>
    <row r="890" spans="1:15" ht="16.5" hidden="1" thickBot="1">
      <c r="A890" s="10">
        <f>SUBTOTAL(3,$C$6:C890)</f>
        <v>0</v>
      </c>
      <c r="B890" s="10">
        <v>1210300035</v>
      </c>
      <c r="C890" s="10" t="s">
        <v>1062</v>
      </c>
      <c r="D890" s="30" t="s">
        <v>93</v>
      </c>
      <c r="E890" s="30" t="s">
        <v>125</v>
      </c>
      <c r="F890" s="10">
        <v>2001</v>
      </c>
      <c r="G890" s="10" t="s">
        <v>1053</v>
      </c>
      <c r="H890" s="10" t="s">
        <v>930</v>
      </c>
      <c r="I890" s="10" t="s">
        <v>91</v>
      </c>
      <c r="J890" s="95">
        <v>1130</v>
      </c>
      <c r="K890" s="259">
        <f t="shared" si="40"/>
        <v>9</v>
      </c>
      <c r="L890" s="110" t="str">
        <f t="shared" si="39"/>
        <v>PGDĐT Đăk Mil</v>
      </c>
      <c r="M890" s="3">
        <f>VLOOKUP(IF(I890="",H890,I890),Thongkeduthi!$A$4:$O$43,COUNTA(Thongkeduthi!$A$4:$O$4),FALSE)</f>
        <v>35</v>
      </c>
      <c r="N890" s="47" t="str">
        <f t="shared" si="41"/>
        <v>35.9</v>
      </c>
      <c r="O890" s="47"/>
    </row>
    <row r="891" spans="1:15" ht="16.5" hidden="1" thickBot="1">
      <c r="A891" s="10">
        <f>SUBTOTAL(3,$C$6:C891)</f>
        <v>0</v>
      </c>
      <c r="B891" s="10">
        <v>1224268531</v>
      </c>
      <c r="C891" s="10" t="s">
        <v>1063</v>
      </c>
      <c r="D891" s="10">
        <v>9</v>
      </c>
      <c r="E891" s="10">
        <v>2</v>
      </c>
      <c r="F891" s="10">
        <v>2001</v>
      </c>
      <c r="G891" s="10" t="s">
        <v>1053</v>
      </c>
      <c r="H891" s="10" t="s">
        <v>930</v>
      </c>
      <c r="I891" s="10" t="s">
        <v>91</v>
      </c>
      <c r="J891" s="95">
        <v>1110</v>
      </c>
      <c r="K891" s="259">
        <f t="shared" si="40"/>
        <v>9</v>
      </c>
      <c r="L891" s="110" t="str">
        <f t="shared" si="39"/>
        <v>PGDĐT Đăk Mil</v>
      </c>
      <c r="M891" s="3">
        <f>VLOOKUP(IF(I891="",H891,I891),Thongkeduthi!$A$4:$O$43,COUNTA(Thongkeduthi!$A$4:$O$4),FALSE)</f>
        <v>35</v>
      </c>
      <c r="N891" s="47" t="str">
        <f t="shared" si="41"/>
        <v>35.9</v>
      </c>
      <c r="O891" s="47"/>
    </row>
    <row r="892" spans="1:15" ht="16.5" hidden="1" thickBot="1">
      <c r="A892" s="10">
        <f>SUBTOTAL(3,$C$6:C892)</f>
        <v>0</v>
      </c>
      <c r="B892" s="10">
        <v>1215802192</v>
      </c>
      <c r="C892" s="10" t="s">
        <v>1064</v>
      </c>
      <c r="D892" s="10">
        <v>20</v>
      </c>
      <c r="E892" s="10">
        <v>9</v>
      </c>
      <c r="F892" s="10">
        <v>2001</v>
      </c>
      <c r="G892" s="10" t="s">
        <v>1053</v>
      </c>
      <c r="H892" s="10" t="s">
        <v>930</v>
      </c>
      <c r="I892" s="10" t="s">
        <v>91</v>
      </c>
      <c r="J892" s="95">
        <v>1100</v>
      </c>
      <c r="K892" s="259">
        <f t="shared" si="40"/>
        <v>9</v>
      </c>
      <c r="L892" s="110" t="str">
        <f t="shared" si="39"/>
        <v>PGDĐT Đăk Mil</v>
      </c>
      <c r="M892" s="3">
        <f>VLOOKUP(IF(I892="",H892,I892),Thongkeduthi!$A$4:$O$43,COUNTA(Thongkeduthi!$A$4:$O$4),FALSE)</f>
        <v>35</v>
      </c>
      <c r="N892" s="47" t="str">
        <f t="shared" si="41"/>
        <v>35.9</v>
      </c>
      <c r="O892" s="47"/>
    </row>
    <row r="893" spans="1:15" ht="16.5" hidden="1" thickBot="1">
      <c r="A893" s="10">
        <f>SUBTOTAL(3,$C$6:C893)</f>
        <v>0</v>
      </c>
      <c r="B893" s="10">
        <v>1224490653</v>
      </c>
      <c r="C893" s="10" t="s">
        <v>1065</v>
      </c>
      <c r="D893" s="10">
        <v>2</v>
      </c>
      <c r="E893" s="10">
        <v>3</v>
      </c>
      <c r="F893" s="10">
        <v>2001</v>
      </c>
      <c r="G893" s="10" t="s">
        <v>1050</v>
      </c>
      <c r="H893" s="10" t="s">
        <v>933</v>
      </c>
      <c r="I893" s="10" t="s">
        <v>91</v>
      </c>
      <c r="J893" s="95">
        <v>1090</v>
      </c>
      <c r="K893" s="259">
        <f t="shared" si="40"/>
        <v>9</v>
      </c>
      <c r="L893" s="110" t="str">
        <f t="shared" si="39"/>
        <v>PGDĐT Đăk Mil</v>
      </c>
      <c r="M893" s="3">
        <f>VLOOKUP(IF(I893="",H893,I893),Thongkeduthi!$A$4:$O$43,COUNTA(Thongkeduthi!$A$4:$O$4),FALSE)</f>
        <v>35</v>
      </c>
      <c r="N893" s="47" t="str">
        <f t="shared" si="41"/>
        <v>35.9</v>
      </c>
      <c r="O893" s="47"/>
    </row>
    <row r="894" spans="1:15" ht="16.5" hidden="1" thickBot="1">
      <c r="A894" s="10">
        <f>SUBTOTAL(3,$C$6:C894)</f>
        <v>0</v>
      </c>
      <c r="B894" s="30">
        <v>1228686205</v>
      </c>
      <c r="C894" s="10" t="s">
        <v>1066</v>
      </c>
      <c r="D894" s="10">
        <v>4</v>
      </c>
      <c r="E894" s="10">
        <v>3</v>
      </c>
      <c r="F894" s="10">
        <v>2001</v>
      </c>
      <c r="G894" s="10" t="s">
        <v>1067</v>
      </c>
      <c r="H894" s="10" t="s">
        <v>989</v>
      </c>
      <c r="I894" s="10" t="s">
        <v>91</v>
      </c>
      <c r="J894" s="95">
        <v>1080</v>
      </c>
      <c r="K894" s="259">
        <f t="shared" si="40"/>
        <v>9</v>
      </c>
      <c r="L894" s="110" t="str">
        <f t="shared" ref="L894:L895" si="42">"PGDĐT "&amp;I894</f>
        <v>PGDĐT Đăk Mil</v>
      </c>
      <c r="M894" s="3">
        <f>VLOOKUP(IF(I894="",H894,I894),Thongkeduthi!$A$4:$O$43,COUNTA(Thongkeduthi!$A$4:$O$4),FALSE)</f>
        <v>35</v>
      </c>
      <c r="N894" s="47" t="str">
        <f t="shared" si="41"/>
        <v>35.9</v>
      </c>
      <c r="O894" s="47"/>
    </row>
    <row r="895" spans="1:15" ht="16.5" hidden="1" thickBot="1">
      <c r="A895" s="10">
        <f>SUBTOTAL(3,$C$6:C895)</f>
        <v>0</v>
      </c>
      <c r="B895" s="10">
        <v>1226040629</v>
      </c>
      <c r="C895" s="10" t="s">
        <v>1068</v>
      </c>
      <c r="D895" s="10">
        <v>26</v>
      </c>
      <c r="E895" s="10">
        <v>6</v>
      </c>
      <c r="F895" s="10">
        <v>2001</v>
      </c>
      <c r="G895" s="10" t="s">
        <v>1053</v>
      </c>
      <c r="H895" s="10" t="s">
        <v>930</v>
      </c>
      <c r="I895" s="10" t="s">
        <v>91</v>
      </c>
      <c r="J895" s="95">
        <v>1050</v>
      </c>
      <c r="K895" s="259">
        <f t="shared" si="40"/>
        <v>9</v>
      </c>
      <c r="L895" s="110" t="str">
        <f t="shared" si="42"/>
        <v>PGDĐT Đăk Mil</v>
      </c>
      <c r="M895" s="3">
        <f>VLOOKUP(IF(I895="",H895,I895),Thongkeduthi!$A$4:$O$43,COUNTA(Thongkeduthi!$A$4:$O$4),FALSE)</f>
        <v>35</v>
      </c>
      <c r="N895" s="47" t="str">
        <f t="shared" si="41"/>
        <v>35.9</v>
      </c>
      <c r="O895" s="47"/>
    </row>
    <row r="896" spans="1:15" ht="16.5" hidden="1" thickBot="1">
      <c r="A896" s="10">
        <f>SUBTOTAL(3,$C$6:C896)</f>
        <v>0</v>
      </c>
      <c r="B896" s="27">
        <v>1221640733</v>
      </c>
      <c r="C896" s="174" t="s">
        <v>1071</v>
      </c>
      <c r="D896" s="28" t="s">
        <v>468</v>
      </c>
      <c r="E896" s="28" t="s">
        <v>413</v>
      </c>
      <c r="F896" s="28" t="s">
        <v>1072</v>
      </c>
      <c r="G896" s="28" t="s">
        <v>500</v>
      </c>
      <c r="H896" s="27" t="s">
        <v>560</v>
      </c>
      <c r="I896" s="10"/>
      <c r="J896" s="28">
        <v>1210</v>
      </c>
      <c r="K896" s="259">
        <f t="shared" si="40"/>
        <v>12</v>
      </c>
      <c r="L896" s="110" t="str">
        <f t="shared" ref="L896:L918" si="43">H896</f>
        <v>THPT Phan Chu Trinh</v>
      </c>
      <c r="M896" s="3">
        <f>VLOOKUP(IF(I896="",H896,I896),Thongkeduthi!$A$4:$O$43,COUNTA(Thongkeduthi!$A$4:$O$4),FALSE)</f>
        <v>17</v>
      </c>
      <c r="N896" s="47" t="str">
        <f t="shared" si="41"/>
        <v>17.12</v>
      </c>
      <c r="O896" s="47"/>
    </row>
    <row r="897" spans="1:15" ht="16.5" hidden="1" thickBot="1">
      <c r="A897" s="10">
        <f>SUBTOTAL(3,$C$6:C897)</f>
        <v>0</v>
      </c>
      <c r="B897" s="27">
        <v>106158577</v>
      </c>
      <c r="C897" s="28" t="s">
        <v>1073</v>
      </c>
      <c r="D897" s="28" t="s">
        <v>480</v>
      </c>
      <c r="E897" s="28" t="s">
        <v>428</v>
      </c>
      <c r="F897" s="28" t="s">
        <v>1072</v>
      </c>
      <c r="G897" s="28" t="s">
        <v>154</v>
      </c>
      <c r="H897" s="27" t="s">
        <v>560</v>
      </c>
      <c r="I897" s="10"/>
      <c r="J897" s="28">
        <v>1060</v>
      </c>
      <c r="K897" s="259">
        <f t="shared" si="40"/>
        <v>12</v>
      </c>
      <c r="L897" s="110" t="str">
        <f t="shared" si="43"/>
        <v>THPT Phan Chu Trinh</v>
      </c>
      <c r="M897" s="3">
        <f>VLOOKUP(IF(I897="",H897,I897),Thongkeduthi!$A$4:$O$43,COUNTA(Thongkeduthi!$A$4:$O$4),FALSE)</f>
        <v>17</v>
      </c>
      <c r="N897" s="47" t="str">
        <f t="shared" si="41"/>
        <v>17.12</v>
      </c>
      <c r="O897" s="47"/>
    </row>
    <row r="898" spans="1:15" ht="16.5" hidden="1" thickBot="1">
      <c r="A898" s="10">
        <f>SUBTOTAL(3,$C$6:C898)</f>
        <v>0</v>
      </c>
      <c r="B898" s="27">
        <v>1210819039</v>
      </c>
      <c r="C898" s="28" t="s">
        <v>1074</v>
      </c>
      <c r="D898" s="28" t="s">
        <v>111</v>
      </c>
      <c r="E898" s="28" t="s">
        <v>424</v>
      </c>
      <c r="F898" s="28" t="s">
        <v>1072</v>
      </c>
      <c r="G898" s="28" t="s">
        <v>154</v>
      </c>
      <c r="H898" s="27" t="s">
        <v>560</v>
      </c>
      <c r="I898" s="10"/>
      <c r="J898" s="28">
        <v>1220</v>
      </c>
      <c r="K898" s="259">
        <f t="shared" si="40"/>
        <v>12</v>
      </c>
      <c r="L898" s="110" t="str">
        <f t="shared" si="43"/>
        <v>THPT Phan Chu Trinh</v>
      </c>
      <c r="M898" s="3">
        <f>VLOOKUP(IF(I898="",H898,I898),Thongkeduthi!$A$4:$O$43,COUNTA(Thongkeduthi!$A$4:$O$4),FALSE)</f>
        <v>17</v>
      </c>
      <c r="N898" s="47" t="str">
        <f t="shared" si="41"/>
        <v>17.12</v>
      </c>
      <c r="O898" s="47"/>
    </row>
    <row r="899" spans="1:15" ht="16.5" hidden="1" thickBot="1">
      <c r="A899" s="10">
        <f>SUBTOTAL(3,$C$6:C899)</f>
        <v>0</v>
      </c>
      <c r="B899" s="27">
        <v>1210275109</v>
      </c>
      <c r="C899" s="28" t="s">
        <v>1075</v>
      </c>
      <c r="D899" s="28" t="s">
        <v>453</v>
      </c>
      <c r="E899" s="28" t="s">
        <v>413</v>
      </c>
      <c r="F899" s="28" t="s">
        <v>1072</v>
      </c>
      <c r="G899" s="28" t="s">
        <v>154</v>
      </c>
      <c r="H899" s="27" t="s">
        <v>560</v>
      </c>
      <c r="I899" s="10"/>
      <c r="J899" s="28">
        <v>1210</v>
      </c>
      <c r="K899" s="259">
        <f t="shared" si="40"/>
        <v>12</v>
      </c>
      <c r="L899" s="110" t="str">
        <f t="shared" si="43"/>
        <v>THPT Phan Chu Trinh</v>
      </c>
      <c r="M899" s="3">
        <f>VLOOKUP(IF(I899="",H899,I899),Thongkeduthi!$A$4:$O$43,COUNTA(Thongkeduthi!$A$4:$O$4),FALSE)</f>
        <v>17</v>
      </c>
      <c r="N899" s="47" t="str">
        <f t="shared" si="41"/>
        <v>17.12</v>
      </c>
      <c r="O899" s="47"/>
    </row>
    <row r="900" spans="1:15" ht="16.5" hidden="1" thickBot="1">
      <c r="A900" s="10">
        <f>SUBTOTAL(3,$C$6:C900)</f>
        <v>0</v>
      </c>
      <c r="B900" s="27">
        <v>69947779</v>
      </c>
      <c r="C900" s="28" t="s">
        <v>1076</v>
      </c>
      <c r="D900" s="28" t="s">
        <v>444</v>
      </c>
      <c r="E900" s="28" t="s">
        <v>424</v>
      </c>
      <c r="F900" s="28" t="s">
        <v>1072</v>
      </c>
      <c r="G900" s="28" t="s">
        <v>154</v>
      </c>
      <c r="H900" s="27" t="s">
        <v>560</v>
      </c>
      <c r="I900" s="10"/>
      <c r="J900" s="28">
        <v>1070</v>
      </c>
      <c r="K900" s="259">
        <f t="shared" si="40"/>
        <v>12</v>
      </c>
      <c r="L900" s="110" t="str">
        <f t="shared" si="43"/>
        <v>THPT Phan Chu Trinh</v>
      </c>
      <c r="M900" s="3">
        <f>VLOOKUP(IF(I900="",H900,I900),Thongkeduthi!$A$4:$O$43,COUNTA(Thongkeduthi!$A$4:$O$4),FALSE)</f>
        <v>17</v>
      </c>
      <c r="N900" s="47" t="str">
        <f t="shared" si="41"/>
        <v>17.12</v>
      </c>
      <c r="O900" s="47"/>
    </row>
    <row r="901" spans="1:15" ht="16.5" hidden="1" thickBot="1">
      <c r="A901" s="10">
        <f>SUBTOTAL(3,$C$6:C901)</f>
        <v>0</v>
      </c>
      <c r="B901" s="27">
        <v>1211274332</v>
      </c>
      <c r="C901" s="174" t="s">
        <v>1077</v>
      </c>
      <c r="D901" s="28" t="s">
        <v>161</v>
      </c>
      <c r="E901" s="28" t="s">
        <v>438</v>
      </c>
      <c r="F901" s="28" t="s">
        <v>1072</v>
      </c>
      <c r="G901" s="28" t="s">
        <v>503</v>
      </c>
      <c r="H901" s="27" t="s">
        <v>560</v>
      </c>
      <c r="I901" s="10"/>
      <c r="J901" s="28">
        <v>1190</v>
      </c>
      <c r="K901" s="259">
        <f t="shared" si="40"/>
        <v>12</v>
      </c>
      <c r="L901" s="110" t="str">
        <f t="shared" si="43"/>
        <v>THPT Phan Chu Trinh</v>
      </c>
      <c r="M901" s="3">
        <f>VLOOKUP(IF(I901="",H901,I901),Thongkeduthi!$A$4:$O$43,COUNTA(Thongkeduthi!$A$4:$O$4),FALSE)</f>
        <v>17</v>
      </c>
      <c r="N901" s="47" t="str">
        <f t="shared" si="41"/>
        <v>17.12</v>
      </c>
      <c r="O901" s="47"/>
    </row>
    <row r="902" spans="1:15" ht="16.5" hidden="1" thickBot="1">
      <c r="A902" s="10">
        <f>SUBTOTAL(3,$C$6:C902)</f>
        <v>0</v>
      </c>
      <c r="B902" s="27">
        <v>69948828</v>
      </c>
      <c r="C902" s="28" t="s">
        <v>1078</v>
      </c>
      <c r="D902" s="28" t="s">
        <v>427</v>
      </c>
      <c r="E902" s="28" t="s">
        <v>449</v>
      </c>
      <c r="F902" s="28" t="s">
        <v>1072</v>
      </c>
      <c r="G902" s="28" t="s">
        <v>154</v>
      </c>
      <c r="H902" s="27" t="s">
        <v>560</v>
      </c>
      <c r="I902" s="10"/>
      <c r="J902" s="28">
        <v>1050</v>
      </c>
      <c r="K902" s="259">
        <f t="shared" si="40"/>
        <v>12</v>
      </c>
      <c r="L902" s="110" t="str">
        <f t="shared" si="43"/>
        <v>THPT Phan Chu Trinh</v>
      </c>
      <c r="M902" s="3">
        <f>VLOOKUP(IF(I902="",H902,I902),Thongkeduthi!$A$4:$O$43,COUNTA(Thongkeduthi!$A$4:$O$4),FALSE)</f>
        <v>17</v>
      </c>
      <c r="N902" s="47" t="str">
        <f t="shared" si="41"/>
        <v>17.12</v>
      </c>
      <c r="O902" s="47"/>
    </row>
    <row r="903" spans="1:15" ht="16.5" hidden="1" thickBot="1">
      <c r="A903" s="10">
        <f>SUBTOTAL(3,$C$6:C903)</f>
        <v>0</v>
      </c>
      <c r="B903" s="27">
        <v>1222661039</v>
      </c>
      <c r="C903" s="28" t="s">
        <v>97</v>
      </c>
      <c r="D903" s="28">
        <v>20</v>
      </c>
      <c r="E903" s="28">
        <v>1</v>
      </c>
      <c r="F903" s="28">
        <v>98</v>
      </c>
      <c r="G903" s="28" t="s">
        <v>503</v>
      </c>
      <c r="H903" s="27" t="s">
        <v>560</v>
      </c>
      <c r="I903" s="10"/>
      <c r="J903" s="28">
        <v>1070</v>
      </c>
      <c r="K903" s="259">
        <f t="shared" ref="K903:K966" si="44">IF(I903="",VALUE(LEFT(G903,2)),VALUE(LEFT(G903,1)))</f>
        <v>12</v>
      </c>
      <c r="L903" s="110" t="str">
        <f t="shared" si="43"/>
        <v>THPT Phan Chu Trinh</v>
      </c>
      <c r="M903" s="3">
        <f>VLOOKUP(IF(I903="",H903,I903),Thongkeduthi!$A$4:$O$43,COUNTA(Thongkeduthi!$A$4:$O$4),FALSE)</f>
        <v>17</v>
      </c>
      <c r="N903" s="47" t="str">
        <f t="shared" ref="N903:N966" si="45">M903&amp;"."&amp;K903</f>
        <v>17.12</v>
      </c>
      <c r="O903" s="47"/>
    </row>
    <row r="904" spans="1:15" ht="16.5" hidden="1" thickBot="1">
      <c r="A904" s="10">
        <f>SUBTOTAL(3,$C$6:C904)</f>
        <v>0</v>
      </c>
      <c r="B904" s="27">
        <v>106715363</v>
      </c>
      <c r="C904" s="174" t="s">
        <v>1079</v>
      </c>
      <c r="D904" s="28" t="s">
        <v>111</v>
      </c>
      <c r="E904" s="28" t="s">
        <v>414</v>
      </c>
      <c r="F904" s="28" t="s">
        <v>1080</v>
      </c>
      <c r="G904" s="28" t="s">
        <v>464</v>
      </c>
      <c r="H904" s="27" t="s">
        <v>560</v>
      </c>
      <c r="I904" s="10"/>
      <c r="J904" s="28">
        <v>980</v>
      </c>
      <c r="K904" s="259">
        <f t="shared" si="44"/>
        <v>11</v>
      </c>
      <c r="L904" s="110" t="str">
        <f t="shared" si="43"/>
        <v>THPT Phan Chu Trinh</v>
      </c>
      <c r="M904" s="3">
        <f>VLOOKUP(IF(I904="",H904,I904),Thongkeduthi!$A$4:$O$43,COUNTA(Thongkeduthi!$A$4:$O$4),FALSE)</f>
        <v>17</v>
      </c>
      <c r="N904" s="47" t="str">
        <f t="shared" si="45"/>
        <v>17.11</v>
      </c>
      <c r="O904" s="47"/>
    </row>
    <row r="905" spans="1:15" ht="16.5" hidden="1" thickBot="1">
      <c r="A905" s="10">
        <f>SUBTOTAL(3,$C$6:C905)</f>
        <v>0</v>
      </c>
      <c r="B905" s="27">
        <v>1221609856</v>
      </c>
      <c r="C905" s="174" t="s">
        <v>1081</v>
      </c>
      <c r="D905" s="28" t="s">
        <v>427</v>
      </c>
      <c r="E905" s="28" t="s">
        <v>414</v>
      </c>
      <c r="F905" s="28" t="s">
        <v>1080</v>
      </c>
      <c r="G905" s="28" t="s">
        <v>464</v>
      </c>
      <c r="H905" s="27" t="s">
        <v>560</v>
      </c>
      <c r="I905" s="10"/>
      <c r="J905" s="28">
        <v>1040</v>
      </c>
      <c r="K905" s="259">
        <f t="shared" si="44"/>
        <v>11</v>
      </c>
      <c r="L905" s="110" t="str">
        <f t="shared" si="43"/>
        <v>THPT Phan Chu Trinh</v>
      </c>
      <c r="M905" s="3">
        <f>VLOOKUP(IF(I905="",H905,I905),Thongkeduthi!$A$4:$O$43,COUNTA(Thongkeduthi!$A$4:$O$4),FALSE)</f>
        <v>17</v>
      </c>
      <c r="N905" s="47" t="str">
        <f t="shared" si="45"/>
        <v>17.11</v>
      </c>
      <c r="O905" s="47"/>
    </row>
    <row r="906" spans="1:15" ht="16.5" hidden="1" thickBot="1">
      <c r="A906" s="10">
        <f>SUBTOTAL(3,$C$6:C906)</f>
        <v>0</v>
      </c>
      <c r="B906" s="27">
        <v>1224524970</v>
      </c>
      <c r="C906" s="174" t="s">
        <v>1082</v>
      </c>
      <c r="D906" s="28" t="s">
        <v>414</v>
      </c>
      <c r="E906" s="28" t="s">
        <v>424</v>
      </c>
      <c r="F906" s="28" t="s">
        <v>1080</v>
      </c>
      <c r="G906" s="28" t="s">
        <v>464</v>
      </c>
      <c r="H906" s="27" t="s">
        <v>560</v>
      </c>
      <c r="I906" s="10"/>
      <c r="J906" s="28">
        <v>1250</v>
      </c>
      <c r="K906" s="259">
        <f t="shared" si="44"/>
        <v>11</v>
      </c>
      <c r="L906" s="110" t="str">
        <f t="shared" si="43"/>
        <v>THPT Phan Chu Trinh</v>
      </c>
      <c r="M906" s="3">
        <f>VLOOKUP(IF(I906="",H906,I906),Thongkeduthi!$A$4:$O$43,COUNTA(Thongkeduthi!$A$4:$O$4),FALSE)</f>
        <v>17</v>
      </c>
      <c r="N906" s="47" t="str">
        <f t="shared" si="45"/>
        <v>17.11</v>
      </c>
      <c r="O906" s="47"/>
    </row>
    <row r="907" spans="1:15" ht="16.5" hidden="1" thickBot="1">
      <c r="A907" s="10">
        <f>SUBTOTAL(3,$C$6:C907)</f>
        <v>0</v>
      </c>
      <c r="B907" s="27">
        <v>1210010332</v>
      </c>
      <c r="C907" s="174" t="s">
        <v>1083</v>
      </c>
      <c r="D907" s="28" t="s">
        <v>431</v>
      </c>
      <c r="E907" s="28" t="s">
        <v>414</v>
      </c>
      <c r="F907" s="28" t="s">
        <v>1080</v>
      </c>
      <c r="G907" s="28" t="s">
        <v>464</v>
      </c>
      <c r="H907" s="27" t="s">
        <v>560</v>
      </c>
      <c r="I907" s="10"/>
      <c r="J907" s="28">
        <v>930</v>
      </c>
      <c r="K907" s="259">
        <f t="shared" si="44"/>
        <v>11</v>
      </c>
      <c r="L907" s="110" t="str">
        <f t="shared" si="43"/>
        <v>THPT Phan Chu Trinh</v>
      </c>
      <c r="M907" s="3">
        <f>VLOOKUP(IF(I907="",H907,I907),Thongkeduthi!$A$4:$O$43,COUNTA(Thongkeduthi!$A$4:$O$4),FALSE)</f>
        <v>17</v>
      </c>
      <c r="N907" s="47" t="str">
        <f t="shared" si="45"/>
        <v>17.11</v>
      </c>
      <c r="O907" s="47"/>
    </row>
    <row r="908" spans="1:15" ht="16.5" hidden="1" thickBot="1">
      <c r="A908" s="10">
        <f>SUBTOTAL(3,$C$6:C908)</f>
        <v>0</v>
      </c>
      <c r="B908" s="27">
        <v>104644582</v>
      </c>
      <c r="C908" s="174" t="s">
        <v>1084</v>
      </c>
      <c r="D908" s="28" t="s">
        <v>117</v>
      </c>
      <c r="E908" s="28" t="s">
        <v>111</v>
      </c>
      <c r="F908" s="28" t="s">
        <v>1080</v>
      </c>
      <c r="G908" s="28" t="s">
        <v>1085</v>
      </c>
      <c r="H908" s="27" t="s">
        <v>560</v>
      </c>
      <c r="I908" s="10"/>
      <c r="J908" s="28">
        <v>960</v>
      </c>
      <c r="K908" s="259">
        <f t="shared" si="44"/>
        <v>11</v>
      </c>
      <c r="L908" s="110" t="str">
        <f t="shared" si="43"/>
        <v>THPT Phan Chu Trinh</v>
      </c>
      <c r="M908" s="3">
        <f>VLOOKUP(IF(I908="",H908,I908),Thongkeduthi!$A$4:$O$43,COUNTA(Thongkeduthi!$A$4:$O$4),FALSE)</f>
        <v>17</v>
      </c>
      <c r="N908" s="47" t="str">
        <f t="shared" si="45"/>
        <v>17.11</v>
      </c>
      <c r="O908" s="47"/>
    </row>
    <row r="909" spans="1:15" ht="16.5" hidden="1" thickBot="1">
      <c r="A909" s="10">
        <f>SUBTOTAL(3,$C$6:C909)</f>
        <v>0</v>
      </c>
      <c r="B909" s="27">
        <v>1226703689</v>
      </c>
      <c r="C909" s="174" t="s">
        <v>1086</v>
      </c>
      <c r="D909" s="28" t="s">
        <v>164</v>
      </c>
      <c r="E909" s="28" t="s">
        <v>111</v>
      </c>
      <c r="F909" s="28" t="s">
        <v>1080</v>
      </c>
      <c r="G909" s="28" t="s">
        <v>464</v>
      </c>
      <c r="H909" s="27" t="s">
        <v>560</v>
      </c>
      <c r="I909" s="10"/>
      <c r="J909" s="28">
        <v>900</v>
      </c>
      <c r="K909" s="259">
        <f t="shared" si="44"/>
        <v>11</v>
      </c>
      <c r="L909" s="110" t="str">
        <f t="shared" si="43"/>
        <v>THPT Phan Chu Trinh</v>
      </c>
      <c r="M909" s="3">
        <f>VLOOKUP(IF(I909="",H909,I909),Thongkeduthi!$A$4:$O$43,COUNTA(Thongkeduthi!$A$4:$O$4),FALSE)</f>
        <v>17</v>
      </c>
      <c r="N909" s="47" t="str">
        <f t="shared" si="45"/>
        <v>17.11</v>
      </c>
      <c r="O909" s="47"/>
    </row>
    <row r="910" spans="1:15" ht="16.5" hidden="1" thickBot="1">
      <c r="A910" s="10">
        <f>SUBTOTAL(3,$C$6:C910)</f>
        <v>0</v>
      </c>
      <c r="B910" s="27">
        <v>1223028863</v>
      </c>
      <c r="C910" s="174" t="s">
        <v>1087</v>
      </c>
      <c r="D910" s="28" t="s">
        <v>118</v>
      </c>
      <c r="E910" s="28" t="s">
        <v>438</v>
      </c>
      <c r="F910" s="28" t="s">
        <v>1080</v>
      </c>
      <c r="G910" s="28" t="s">
        <v>464</v>
      </c>
      <c r="H910" s="27" t="s">
        <v>560</v>
      </c>
      <c r="I910" s="10"/>
      <c r="J910" s="28">
        <v>940</v>
      </c>
      <c r="K910" s="259">
        <f t="shared" si="44"/>
        <v>11</v>
      </c>
      <c r="L910" s="110" t="str">
        <f t="shared" si="43"/>
        <v>THPT Phan Chu Trinh</v>
      </c>
      <c r="M910" s="3">
        <f>VLOOKUP(IF(I910="",H910,I910),Thongkeduthi!$A$4:$O$43,COUNTA(Thongkeduthi!$A$4:$O$4),FALSE)</f>
        <v>17</v>
      </c>
      <c r="N910" s="47" t="str">
        <f t="shared" si="45"/>
        <v>17.11</v>
      </c>
      <c r="O910" s="47"/>
    </row>
    <row r="911" spans="1:15" ht="16.5" hidden="1" thickBot="1">
      <c r="A911" s="10">
        <f>SUBTOTAL(3,$C$6:C911)</f>
        <v>0</v>
      </c>
      <c r="B911" s="27">
        <v>72830670</v>
      </c>
      <c r="C911" s="28" t="s">
        <v>1088</v>
      </c>
      <c r="D911" s="28" t="s">
        <v>432</v>
      </c>
      <c r="E911" s="28" t="s">
        <v>449</v>
      </c>
      <c r="F911" s="28" t="s">
        <v>1089</v>
      </c>
      <c r="G911" s="28" t="s">
        <v>94</v>
      </c>
      <c r="H911" s="27" t="s">
        <v>560</v>
      </c>
      <c r="I911" s="10"/>
      <c r="J911" s="28">
        <v>1320</v>
      </c>
      <c r="K911" s="259">
        <f t="shared" si="44"/>
        <v>10</v>
      </c>
      <c r="L911" s="110" t="str">
        <f t="shared" si="43"/>
        <v>THPT Phan Chu Trinh</v>
      </c>
      <c r="M911" s="3">
        <f>VLOOKUP(IF(I911="",H911,I911),Thongkeduthi!$A$4:$O$43,COUNTA(Thongkeduthi!$A$4:$O$4),FALSE)</f>
        <v>17</v>
      </c>
      <c r="N911" s="47" t="str">
        <f t="shared" si="45"/>
        <v>17.10</v>
      </c>
      <c r="O911" s="47"/>
    </row>
    <row r="912" spans="1:15" ht="16.5" hidden="1" thickBot="1">
      <c r="A912" s="10">
        <f>SUBTOTAL(3,$C$6:C912)</f>
        <v>0</v>
      </c>
      <c r="B912" s="27">
        <v>1210299507</v>
      </c>
      <c r="C912" s="28" t="s">
        <v>80</v>
      </c>
      <c r="D912" s="28" t="s">
        <v>438</v>
      </c>
      <c r="E912" s="28" t="s">
        <v>414</v>
      </c>
      <c r="F912" s="28" t="s">
        <v>1089</v>
      </c>
      <c r="G912" s="28" t="s">
        <v>94</v>
      </c>
      <c r="H912" s="27" t="s">
        <v>560</v>
      </c>
      <c r="I912" s="10"/>
      <c r="J912" s="28">
        <v>1280</v>
      </c>
      <c r="K912" s="259">
        <f t="shared" si="44"/>
        <v>10</v>
      </c>
      <c r="L912" s="110" t="str">
        <f t="shared" si="43"/>
        <v>THPT Phan Chu Trinh</v>
      </c>
      <c r="M912" s="3">
        <f>VLOOKUP(IF(I912="",H912,I912),Thongkeduthi!$A$4:$O$43,COUNTA(Thongkeduthi!$A$4:$O$4),FALSE)</f>
        <v>17</v>
      </c>
      <c r="N912" s="47" t="str">
        <f t="shared" si="45"/>
        <v>17.10</v>
      </c>
      <c r="O912" s="47"/>
    </row>
    <row r="913" spans="1:15" ht="16.5" hidden="1" thickBot="1">
      <c r="A913" s="10">
        <f>SUBTOTAL(3,$C$6:C913)</f>
        <v>0</v>
      </c>
      <c r="B913" s="27">
        <v>104532234</v>
      </c>
      <c r="C913" s="28" t="s">
        <v>1090</v>
      </c>
      <c r="D913" s="28" t="s">
        <v>444</v>
      </c>
      <c r="E913" s="28" t="s">
        <v>111</v>
      </c>
      <c r="F913" s="28" t="s">
        <v>1089</v>
      </c>
      <c r="G913" s="28" t="s">
        <v>94</v>
      </c>
      <c r="H913" s="27" t="s">
        <v>560</v>
      </c>
      <c r="I913" s="10"/>
      <c r="J913" s="28">
        <v>1180</v>
      </c>
      <c r="K913" s="259">
        <f t="shared" si="44"/>
        <v>10</v>
      </c>
      <c r="L913" s="110" t="str">
        <f t="shared" si="43"/>
        <v>THPT Phan Chu Trinh</v>
      </c>
      <c r="M913" s="3">
        <f>VLOOKUP(IF(I913="",H913,I913),Thongkeduthi!$A$4:$O$43,COUNTA(Thongkeduthi!$A$4:$O$4),FALSE)</f>
        <v>17</v>
      </c>
      <c r="N913" s="47" t="str">
        <f t="shared" si="45"/>
        <v>17.10</v>
      </c>
      <c r="O913" s="47"/>
    </row>
    <row r="914" spans="1:15" ht="16.5" hidden="1" thickBot="1">
      <c r="A914" s="10">
        <f>SUBTOTAL(3,$C$6:C914)</f>
        <v>0</v>
      </c>
      <c r="B914" s="277">
        <v>1232685298</v>
      </c>
      <c r="C914" s="28" t="s">
        <v>1091</v>
      </c>
      <c r="D914" s="28" t="s">
        <v>427</v>
      </c>
      <c r="E914" s="28" t="s">
        <v>111</v>
      </c>
      <c r="F914" s="28" t="s">
        <v>1089</v>
      </c>
      <c r="G914" s="28" t="s">
        <v>94</v>
      </c>
      <c r="H914" s="27" t="s">
        <v>560</v>
      </c>
      <c r="I914" s="10"/>
      <c r="J914" s="28">
        <v>1230</v>
      </c>
      <c r="K914" s="259">
        <f t="shared" si="44"/>
        <v>10</v>
      </c>
      <c r="L914" s="110" t="str">
        <f t="shared" si="43"/>
        <v>THPT Phan Chu Trinh</v>
      </c>
      <c r="M914" s="3">
        <f>VLOOKUP(IF(I914="",H914,I914),Thongkeduthi!$A$4:$O$43,COUNTA(Thongkeduthi!$A$4:$O$4),FALSE)</f>
        <v>17</v>
      </c>
      <c r="N914" s="47" t="str">
        <f t="shared" si="45"/>
        <v>17.10</v>
      </c>
      <c r="O914" s="47"/>
    </row>
    <row r="915" spans="1:15" ht="16.5" hidden="1" thickBot="1">
      <c r="A915" s="10">
        <f>SUBTOTAL(3,$C$6:C915)</f>
        <v>0</v>
      </c>
      <c r="B915" s="27">
        <v>1209720717</v>
      </c>
      <c r="C915" s="28" t="s">
        <v>1092</v>
      </c>
      <c r="D915" s="28" t="s">
        <v>480</v>
      </c>
      <c r="E915" s="28" t="s">
        <v>419</v>
      </c>
      <c r="F915" s="28" t="s">
        <v>1089</v>
      </c>
      <c r="G915" s="28" t="s">
        <v>94</v>
      </c>
      <c r="H915" s="27" t="s">
        <v>560</v>
      </c>
      <c r="I915" s="10"/>
      <c r="J915" s="28">
        <v>1080</v>
      </c>
      <c r="K915" s="259">
        <f t="shared" si="44"/>
        <v>10</v>
      </c>
      <c r="L915" s="110" t="str">
        <f t="shared" si="43"/>
        <v>THPT Phan Chu Trinh</v>
      </c>
      <c r="M915" s="3">
        <f>VLOOKUP(IF(I915="",H915,I915),Thongkeduthi!$A$4:$O$43,COUNTA(Thongkeduthi!$A$4:$O$4),FALSE)</f>
        <v>17</v>
      </c>
      <c r="N915" s="47" t="str">
        <f t="shared" si="45"/>
        <v>17.10</v>
      </c>
      <c r="O915" s="47"/>
    </row>
    <row r="916" spans="1:15" ht="16.5" hidden="1" thickBot="1">
      <c r="A916" s="10">
        <f>SUBTOTAL(3,$C$6:C916)</f>
        <v>0</v>
      </c>
      <c r="B916" s="27">
        <v>1221954340</v>
      </c>
      <c r="C916" s="28" t="s">
        <v>1093</v>
      </c>
      <c r="D916" s="28" t="s">
        <v>99</v>
      </c>
      <c r="E916" s="28" t="s">
        <v>449</v>
      </c>
      <c r="F916" s="28" t="s">
        <v>1089</v>
      </c>
      <c r="G916" s="28" t="s">
        <v>94</v>
      </c>
      <c r="H916" s="27" t="s">
        <v>560</v>
      </c>
      <c r="I916" s="10"/>
      <c r="J916" s="28">
        <v>1270</v>
      </c>
      <c r="K916" s="259">
        <f t="shared" si="44"/>
        <v>10</v>
      </c>
      <c r="L916" s="110" t="str">
        <f t="shared" si="43"/>
        <v>THPT Phan Chu Trinh</v>
      </c>
      <c r="M916" s="3">
        <f>VLOOKUP(IF(I916="",H916,I916),Thongkeduthi!$A$4:$O$43,COUNTA(Thongkeduthi!$A$4:$O$4),FALSE)</f>
        <v>17</v>
      </c>
      <c r="N916" s="47" t="str">
        <f t="shared" si="45"/>
        <v>17.10</v>
      </c>
      <c r="O916" s="47"/>
    </row>
    <row r="917" spans="1:15" ht="16.5" hidden="1" thickBot="1">
      <c r="A917" s="10">
        <f>SUBTOTAL(3,$C$6:C917)</f>
        <v>0</v>
      </c>
      <c r="B917" s="27">
        <v>1223489677</v>
      </c>
      <c r="C917" s="28" t="s">
        <v>1094</v>
      </c>
      <c r="D917" s="28" t="s">
        <v>444</v>
      </c>
      <c r="E917" s="28" t="s">
        <v>427</v>
      </c>
      <c r="F917" s="28" t="s">
        <v>1089</v>
      </c>
      <c r="G917" s="28" t="s">
        <v>94</v>
      </c>
      <c r="H917" s="27" t="s">
        <v>560</v>
      </c>
      <c r="I917" s="10"/>
      <c r="J917" s="28">
        <v>1000</v>
      </c>
      <c r="K917" s="259">
        <f t="shared" si="44"/>
        <v>10</v>
      </c>
      <c r="L917" s="110" t="str">
        <f t="shared" si="43"/>
        <v>THPT Phan Chu Trinh</v>
      </c>
      <c r="M917" s="3">
        <f>VLOOKUP(IF(I917="",H917,I917),Thongkeduthi!$A$4:$O$43,COUNTA(Thongkeduthi!$A$4:$O$4),FALSE)</f>
        <v>17</v>
      </c>
      <c r="N917" s="47" t="str">
        <f t="shared" si="45"/>
        <v>17.10</v>
      </c>
      <c r="O917" s="47"/>
    </row>
    <row r="918" spans="1:15" ht="16.5" hidden="1" thickBot="1">
      <c r="A918" s="10">
        <f>SUBTOTAL(3,$C$6:C918)</f>
        <v>0</v>
      </c>
      <c r="B918" s="27">
        <v>1222624251</v>
      </c>
      <c r="C918" s="28" t="s">
        <v>1095</v>
      </c>
      <c r="D918" s="28" t="s">
        <v>419</v>
      </c>
      <c r="E918" s="28" t="s">
        <v>432</v>
      </c>
      <c r="F918" s="28" t="s">
        <v>1089</v>
      </c>
      <c r="G918" s="28" t="s">
        <v>94</v>
      </c>
      <c r="H918" s="27" t="s">
        <v>560</v>
      </c>
      <c r="I918" s="10"/>
      <c r="J918" s="28">
        <v>1060</v>
      </c>
      <c r="K918" s="259">
        <f t="shared" si="44"/>
        <v>10</v>
      </c>
      <c r="L918" s="110" t="str">
        <f t="shared" si="43"/>
        <v>THPT Phan Chu Trinh</v>
      </c>
      <c r="M918" s="3">
        <f>VLOOKUP(IF(I918="",H918,I918),Thongkeduthi!$A$4:$O$43,COUNTA(Thongkeduthi!$A$4:$O$4),FALSE)</f>
        <v>17</v>
      </c>
      <c r="N918" s="47" t="str">
        <f t="shared" si="45"/>
        <v>17.10</v>
      </c>
      <c r="O918" s="47"/>
    </row>
    <row r="919" spans="1:15" ht="16.5" hidden="1" thickBot="1">
      <c r="A919" s="10">
        <f>SUBTOTAL(3,$C$6:C919)</f>
        <v>0</v>
      </c>
      <c r="B919" s="35">
        <v>1224262407</v>
      </c>
      <c r="C919" s="35" t="s">
        <v>1107</v>
      </c>
      <c r="D919" s="36" t="s">
        <v>468</v>
      </c>
      <c r="E919" s="35">
        <v>3</v>
      </c>
      <c r="F919" s="35">
        <v>2007</v>
      </c>
      <c r="G919" s="35" t="s">
        <v>849</v>
      </c>
      <c r="H919" s="35" t="s">
        <v>599</v>
      </c>
      <c r="I919" s="98" t="s">
        <v>1108</v>
      </c>
      <c r="J919" s="98">
        <v>1850</v>
      </c>
      <c r="K919" s="259">
        <f t="shared" si="44"/>
        <v>3</v>
      </c>
      <c r="L919" s="110" t="str">
        <f t="shared" ref="L919:L982" si="46">"PGDĐT "&amp;I919</f>
        <v>PGDĐT Tuy Đức</v>
      </c>
      <c r="M919" s="3">
        <f>VLOOKUP(IF(I919="",H919,I919),Thongkeduthi!$A$4:$O$43,COUNTA(Thongkeduthi!$A$4:$O$4),FALSE)</f>
        <v>39</v>
      </c>
      <c r="N919" s="47" t="str">
        <f t="shared" si="45"/>
        <v>39.3</v>
      </c>
      <c r="O919" s="47"/>
    </row>
    <row r="920" spans="1:15" ht="16.5" hidden="1" thickBot="1">
      <c r="A920" s="10">
        <f>SUBTOTAL(3,$C$6:C920)</f>
        <v>0</v>
      </c>
      <c r="B920" s="37">
        <v>1229783780</v>
      </c>
      <c r="C920" s="38" t="s">
        <v>1109</v>
      </c>
      <c r="D920" s="38">
        <v>3</v>
      </c>
      <c r="E920" s="38">
        <v>11</v>
      </c>
      <c r="F920" s="38">
        <v>2007</v>
      </c>
      <c r="G920" s="38" t="s">
        <v>849</v>
      </c>
      <c r="H920" s="38" t="s">
        <v>1110</v>
      </c>
      <c r="I920" s="98" t="s">
        <v>1108</v>
      </c>
      <c r="J920" s="38">
        <v>1730</v>
      </c>
      <c r="K920" s="259">
        <f t="shared" si="44"/>
        <v>3</v>
      </c>
      <c r="L920" s="110" t="str">
        <f t="shared" si="46"/>
        <v>PGDĐT Tuy Đức</v>
      </c>
      <c r="M920" s="3">
        <f>VLOOKUP(IF(I920="",H920,I920),Thongkeduthi!$A$4:$O$43,COUNTA(Thongkeduthi!$A$4:$O$4),FALSE)</f>
        <v>39</v>
      </c>
      <c r="N920" s="47" t="str">
        <f t="shared" si="45"/>
        <v>39.3</v>
      </c>
      <c r="O920" s="47"/>
    </row>
    <row r="921" spans="1:15" ht="16.5" hidden="1" thickBot="1">
      <c r="A921" s="10">
        <f>SUBTOTAL(3,$C$6:C921)</f>
        <v>0</v>
      </c>
      <c r="B921" s="39">
        <v>1227300954</v>
      </c>
      <c r="C921" s="39" t="s">
        <v>1111</v>
      </c>
      <c r="D921" s="40" t="s">
        <v>419</v>
      </c>
      <c r="E921" s="39">
        <v>1</v>
      </c>
      <c r="F921" s="39">
        <v>2007</v>
      </c>
      <c r="G921" s="39" t="s">
        <v>849</v>
      </c>
      <c r="H921" s="39" t="s">
        <v>599</v>
      </c>
      <c r="I921" s="98" t="s">
        <v>1108</v>
      </c>
      <c r="J921" s="38">
        <v>1700</v>
      </c>
      <c r="K921" s="259">
        <f t="shared" si="44"/>
        <v>3</v>
      </c>
      <c r="L921" s="110" t="str">
        <f t="shared" si="46"/>
        <v>PGDĐT Tuy Đức</v>
      </c>
      <c r="M921" s="3">
        <f>VLOOKUP(IF(I921="",H921,I921),Thongkeduthi!$A$4:$O$43,COUNTA(Thongkeduthi!$A$4:$O$4),FALSE)</f>
        <v>39</v>
      </c>
      <c r="N921" s="47" t="str">
        <f t="shared" si="45"/>
        <v>39.3</v>
      </c>
      <c r="O921" s="47"/>
    </row>
    <row r="922" spans="1:15" ht="16.5" hidden="1" thickBot="1">
      <c r="A922" s="10">
        <f>SUBTOTAL(3,$C$6:C922)</f>
        <v>0</v>
      </c>
      <c r="B922" s="37">
        <v>1224882368</v>
      </c>
      <c r="C922" s="38" t="s">
        <v>1112</v>
      </c>
      <c r="D922" s="38">
        <v>23</v>
      </c>
      <c r="E922" s="38">
        <v>4</v>
      </c>
      <c r="F922" s="38">
        <v>2007</v>
      </c>
      <c r="G922" s="38" t="s">
        <v>849</v>
      </c>
      <c r="H922" s="38" t="s">
        <v>1110</v>
      </c>
      <c r="I922" s="98" t="s">
        <v>1108</v>
      </c>
      <c r="J922" s="38">
        <v>1670</v>
      </c>
      <c r="K922" s="259">
        <f t="shared" si="44"/>
        <v>3</v>
      </c>
      <c r="L922" s="110" t="str">
        <f t="shared" si="46"/>
        <v>PGDĐT Tuy Đức</v>
      </c>
      <c r="M922" s="3">
        <f>VLOOKUP(IF(I922="",H922,I922),Thongkeduthi!$A$4:$O$43,COUNTA(Thongkeduthi!$A$4:$O$4),FALSE)</f>
        <v>39</v>
      </c>
      <c r="N922" s="47" t="str">
        <f t="shared" si="45"/>
        <v>39.3</v>
      </c>
      <c r="O922" s="47"/>
    </row>
    <row r="923" spans="1:15" ht="16.5" hidden="1" thickBot="1">
      <c r="A923" s="10">
        <f>SUBTOTAL(3,$C$6:C923)</f>
        <v>0</v>
      </c>
      <c r="B923" s="39">
        <v>1222758362</v>
      </c>
      <c r="C923" s="39" t="s">
        <v>1113</v>
      </c>
      <c r="D923" s="41" t="s">
        <v>99</v>
      </c>
      <c r="E923" s="39">
        <v>6</v>
      </c>
      <c r="F923" s="39">
        <v>2007</v>
      </c>
      <c r="G923" s="39" t="s">
        <v>849</v>
      </c>
      <c r="H923" s="39" t="s">
        <v>599</v>
      </c>
      <c r="I923" s="98" t="s">
        <v>1108</v>
      </c>
      <c r="J923" s="38">
        <v>1650</v>
      </c>
      <c r="K923" s="259">
        <f t="shared" si="44"/>
        <v>3</v>
      </c>
      <c r="L923" s="110" t="str">
        <f t="shared" si="46"/>
        <v>PGDĐT Tuy Đức</v>
      </c>
      <c r="M923" s="3">
        <f>VLOOKUP(IF(I923="",H923,I923),Thongkeduthi!$A$4:$O$43,COUNTA(Thongkeduthi!$A$4:$O$4),FALSE)</f>
        <v>39</v>
      </c>
      <c r="N923" s="47" t="str">
        <f t="shared" si="45"/>
        <v>39.3</v>
      </c>
      <c r="O923" s="47"/>
    </row>
    <row r="924" spans="1:15" ht="16.5" hidden="1" thickBot="1">
      <c r="A924" s="10">
        <f>SUBTOTAL(3,$C$6:C924)</f>
        <v>0</v>
      </c>
      <c r="B924" s="37">
        <v>1225038110</v>
      </c>
      <c r="C924" s="38" t="s">
        <v>1114</v>
      </c>
      <c r="D924" s="38">
        <v>22</v>
      </c>
      <c r="E924" s="38">
        <v>3</v>
      </c>
      <c r="F924" s="38">
        <v>2007</v>
      </c>
      <c r="G924" s="38" t="s">
        <v>846</v>
      </c>
      <c r="H924" s="38" t="s">
        <v>1115</v>
      </c>
      <c r="I924" s="98" t="s">
        <v>1108</v>
      </c>
      <c r="J924" s="38">
        <v>1620</v>
      </c>
      <c r="K924" s="259">
        <f t="shared" si="44"/>
        <v>3</v>
      </c>
      <c r="L924" s="110" t="str">
        <f t="shared" si="46"/>
        <v>PGDĐT Tuy Đức</v>
      </c>
      <c r="M924" s="3">
        <f>VLOOKUP(IF(I924="",H924,I924),Thongkeduthi!$A$4:$O$43,COUNTA(Thongkeduthi!$A$4:$O$4),FALSE)</f>
        <v>39</v>
      </c>
      <c r="N924" s="47" t="str">
        <f t="shared" si="45"/>
        <v>39.3</v>
      </c>
      <c r="O924" s="47"/>
    </row>
    <row r="925" spans="1:15" ht="16.5" hidden="1" thickBot="1">
      <c r="A925" s="10">
        <f>SUBTOTAL(3,$C$6:C925)</f>
        <v>0</v>
      </c>
      <c r="B925" s="37">
        <v>1229278809</v>
      </c>
      <c r="C925" s="38" t="s">
        <v>1116</v>
      </c>
      <c r="D925" s="38">
        <v>2</v>
      </c>
      <c r="E925" s="38">
        <v>11</v>
      </c>
      <c r="F925" s="38">
        <v>2007</v>
      </c>
      <c r="G925" s="38" t="s">
        <v>846</v>
      </c>
      <c r="H925" s="38" t="s">
        <v>1115</v>
      </c>
      <c r="I925" s="98" t="s">
        <v>1108</v>
      </c>
      <c r="J925" s="38">
        <v>1590</v>
      </c>
      <c r="K925" s="259">
        <f t="shared" si="44"/>
        <v>3</v>
      </c>
      <c r="L925" s="110" t="str">
        <f t="shared" si="46"/>
        <v>PGDĐT Tuy Đức</v>
      </c>
      <c r="M925" s="3">
        <f>VLOOKUP(IF(I925="",H925,I925),Thongkeduthi!$A$4:$O$43,COUNTA(Thongkeduthi!$A$4:$O$4),FALSE)</f>
        <v>39</v>
      </c>
      <c r="N925" s="47" t="str">
        <f t="shared" si="45"/>
        <v>39.3</v>
      </c>
      <c r="O925" s="47"/>
    </row>
    <row r="926" spans="1:15" ht="16.5" hidden="1" thickBot="1">
      <c r="A926" s="10">
        <f>SUBTOTAL(3,$C$6:C926)</f>
        <v>0</v>
      </c>
      <c r="B926" s="37">
        <v>1226410547</v>
      </c>
      <c r="C926" s="38" t="s">
        <v>1117</v>
      </c>
      <c r="D926" s="38">
        <v>6</v>
      </c>
      <c r="E926" s="38">
        <v>9</v>
      </c>
      <c r="F926" s="38">
        <v>2007</v>
      </c>
      <c r="G926" s="38" t="s">
        <v>835</v>
      </c>
      <c r="H926" s="38" t="s">
        <v>1118</v>
      </c>
      <c r="I926" s="98" t="s">
        <v>1108</v>
      </c>
      <c r="J926" s="38">
        <v>1560</v>
      </c>
      <c r="K926" s="259">
        <f t="shared" si="44"/>
        <v>3</v>
      </c>
      <c r="L926" s="110" t="str">
        <f t="shared" si="46"/>
        <v>PGDĐT Tuy Đức</v>
      </c>
      <c r="M926" s="3">
        <f>VLOOKUP(IF(I926="",H926,I926),Thongkeduthi!$A$4:$O$43,COUNTA(Thongkeduthi!$A$4:$O$4),FALSE)</f>
        <v>39</v>
      </c>
      <c r="N926" s="47" t="str">
        <f t="shared" si="45"/>
        <v>39.3</v>
      </c>
      <c r="O926" s="47"/>
    </row>
    <row r="927" spans="1:15" ht="16.5" hidden="1" thickBot="1">
      <c r="A927" s="10">
        <f>SUBTOTAL(3,$C$6:C927)</f>
        <v>0</v>
      </c>
      <c r="B927" s="37">
        <v>1228788154</v>
      </c>
      <c r="C927" s="38" t="s">
        <v>1119</v>
      </c>
      <c r="D927" s="38">
        <v>27</v>
      </c>
      <c r="E927" s="38">
        <v>11</v>
      </c>
      <c r="F927" s="38">
        <v>2007</v>
      </c>
      <c r="G927" s="38" t="s">
        <v>849</v>
      </c>
      <c r="H927" s="38" t="s">
        <v>1115</v>
      </c>
      <c r="I927" s="98" t="s">
        <v>1108</v>
      </c>
      <c r="J927" s="38">
        <v>1500</v>
      </c>
      <c r="K927" s="259">
        <f t="shared" si="44"/>
        <v>3</v>
      </c>
      <c r="L927" s="110" t="str">
        <f t="shared" si="46"/>
        <v>PGDĐT Tuy Đức</v>
      </c>
      <c r="M927" s="3">
        <f>VLOOKUP(IF(I927="",H927,I927),Thongkeduthi!$A$4:$O$43,COUNTA(Thongkeduthi!$A$4:$O$4),FALSE)</f>
        <v>39</v>
      </c>
      <c r="N927" s="47" t="str">
        <f t="shared" si="45"/>
        <v>39.3</v>
      </c>
      <c r="O927" s="47"/>
    </row>
    <row r="928" spans="1:15" ht="16.5" hidden="1" thickBot="1">
      <c r="A928" s="10">
        <f>SUBTOTAL(3,$C$6:C928)</f>
        <v>0</v>
      </c>
      <c r="B928" s="37">
        <v>1223933069</v>
      </c>
      <c r="C928" s="38" t="s">
        <v>1120</v>
      </c>
      <c r="D928" s="38">
        <v>17</v>
      </c>
      <c r="E928" s="38">
        <v>4</v>
      </c>
      <c r="F928" s="38">
        <v>2007</v>
      </c>
      <c r="G928" s="38" t="s">
        <v>120</v>
      </c>
      <c r="H928" s="38" t="s">
        <v>602</v>
      </c>
      <c r="I928" s="98" t="s">
        <v>1108</v>
      </c>
      <c r="J928" s="38">
        <v>1480</v>
      </c>
      <c r="K928" s="259">
        <f t="shared" si="44"/>
        <v>3</v>
      </c>
      <c r="L928" s="110" t="str">
        <f t="shared" si="46"/>
        <v>PGDĐT Tuy Đức</v>
      </c>
      <c r="M928" s="3">
        <f>VLOOKUP(IF(I928="",H928,I928),Thongkeduthi!$A$4:$O$43,COUNTA(Thongkeduthi!$A$4:$O$4),FALSE)</f>
        <v>39</v>
      </c>
      <c r="N928" s="47" t="str">
        <f t="shared" si="45"/>
        <v>39.3</v>
      </c>
      <c r="O928" s="47"/>
    </row>
    <row r="929" spans="1:15" ht="16.5" hidden="1" thickBot="1">
      <c r="A929" s="10">
        <f>SUBTOTAL(3,$C$6:C929)</f>
        <v>0</v>
      </c>
      <c r="B929" s="39">
        <v>1221687173</v>
      </c>
      <c r="C929" s="39" t="s">
        <v>1121</v>
      </c>
      <c r="D929" s="39">
        <v>16</v>
      </c>
      <c r="E929" s="39">
        <v>12</v>
      </c>
      <c r="F929" s="39">
        <v>2007</v>
      </c>
      <c r="G929" s="39" t="s">
        <v>849</v>
      </c>
      <c r="H929" s="39" t="s">
        <v>599</v>
      </c>
      <c r="I929" s="98" t="s">
        <v>1108</v>
      </c>
      <c r="J929" s="38">
        <v>1450</v>
      </c>
      <c r="K929" s="259">
        <f t="shared" si="44"/>
        <v>3</v>
      </c>
      <c r="L929" s="110" t="str">
        <f t="shared" si="46"/>
        <v>PGDĐT Tuy Đức</v>
      </c>
      <c r="M929" s="3">
        <f>VLOOKUP(IF(I929="",H929,I929),Thongkeduthi!$A$4:$O$43,COUNTA(Thongkeduthi!$A$4:$O$4),FALSE)</f>
        <v>39</v>
      </c>
      <c r="N929" s="47" t="str">
        <f t="shared" si="45"/>
        <v>39.3</v>
      </c>
      <c r="O929" s="47"/>
    </row>
    <row r="930" spans="1:15" ht="16.5" hidden="1" thickBot="1">
      <c r="A930" s="10">
        <f>SUBTOTAL(3,$C$6:C930)</f>
        <v>0</v>
      </c>
      <c r="B930" s="39">
        <v>1226762366</v>
      </c>
      <c r="C930" s="39" t="s">
        <v>1122</v>
      </c>
      <c r="D930" s="41" t="s">
        <v>480</v>
      </c>
      <c r="E930" s="39">
        <v>10</v>
      </c>
      <c r="F930" s="39">
        <v>2007</v>
      </c>
      <c r="G930" s="39" t="s">
        <v>849</v>
      </c>
      <c r="H930" s="39" t="s">
        <v>599</v>
      </c>
      <c r="I930" s="98" t="s">
        <v>1108</v>
      </c>
      <c r="J930" s="38">
        <v>1440</v>
      </c>
      <c r="K930" s="259">
        <f t="shared" si="44"/>
        <v>3</v>
      </c>
      <c r="L930" s="110" t="str">
        <f t="shared" si="46"/>
        <v>PGDĐT Tuy Đức</v>
      </c>
      <c r="M930" s="3">
        <f>VLOOKUP(IF(I930="",H930,I930),Thongkeduthi!$A$4:$O$43,COUNTA(Thongkeduthi!$A$4:$O$4),FALSE)</f>
        <v>39</v>
      </c>
      <c r="N930" s="47" t="str">
        <f t="shared" si="45"/>
        <v>39.3</v>
      </c>
      <c r="O930" s="47"/>
    </row>
    <row r="931" spans="1:15" ht="16.5" hidden="1" thickBot="1">
      <c r="A931" s="10">
        <f>SUBTOTAL(3,$C$6:C931)</f>
        <v>0</v>
      </c>
      <c r="B931" s="37">
        <v>1221785277</v>
      </c>
      <c r="C931" s="38" t="s">
        <v>1123</v>
      </c>
      <c r="D931" s="38">
        <v>26</v>
      </c>
      <c r="E931" s="38">
        <v>12</v>
      </c>
      <c r="F931" s="38">
        <v>2007</v>
      </c>
      <c r="G931" s="38" t="s">
        <v>853</v>
      </c>
      <c r="H931" s="38" t="s">
        <v>1118</v>
      </c>
      <c r="I931" s="98" t="s">
        <v>1108</v>
      </c>
      <c r="J931" s="38">
        <v>1410</v>
      </c>
      <c r="K931" s="259">
        <f t="shared" si="44"/>
        <v>3</v>
      </c>
      <c r="L931" s="110" t="str">
        <f t="shared" si="46"/>
        <v>PGDĐT Tuy Đức</v>
      </c>
      <c r="M931" s="3">
        <f>VLOOKUP(IF(I931="",H931,I931),Thongkeduthi!$A$4:$O$43,COUNTA(Thongkeduthi!$A$4:$O$4),FALSE)</f>
        <v>39</v>
      </c>
      <c r="N931" s="47" t="str">
        <f t="shared" si="45"/>
        <v>39.3</v>
      </c>
      <c r="O931" s="47"/>
    </row>
    <row r="932" spans="1:15" ht="16.5" hidden="1" thickBot="1">
      <c r="A932" s="10">
        <f>SUBTOTAL(3,$C$6:C932)</f>
        <v>0</v>
      </c>
      <c r="B932" s="39">
        <v>1229249442</v>
      </c>
      <c r="C932" s="39" t="s">
        <v>1124</v>
      </c>
      <c r="D932" s="40" t="s">
        <v>449</v>
      </c>
      <c r="E932" s="39">
        <v>3</v>
      </c>
      <c r="F932" s="39">
        <v>2007</v>
      </c>
      <c r="G932" s="39" t="s">
        <v>849</v>
      </c>
      <c r="H932" s="39" t="s">
        <v>599</v>
      </c>
      <c r="I932" s="98" t="s">
        <v>1108</v>
      </c>
      <c r="J932" s="38">
        <v>1330</v>
      </c>
      <c r="K932" s="259">
        <f t="shared" si="44"/>
        <v>3</v>
      </c>
      <c r="L932" s="110" t="str">
        <f t="shared" si="46"/>
        <v>PGDĐT Tuy Đức</v>
      </c>
      <c r="M932" s="3">
        <f>VLOOKUP(IF(I932="",H932,I932),Thongkeduthi!$A$4:$O$43,COUNTA(Thongkeduthi!$A$4:$O$4),FALSE)</f>
        <v>39</v>
      </c>
      <c r="N932" s="47" t="str">
        <f t="shared" si="45"/>
        <v>39.3</v>
      </c>
      <c r="O932" s="47"/>
    </row>
    <row r="933" spans="1:15" ht="16.5" hidden="1" thickBot="1">
      <c r="A933" s="10">
        <f>SUBTOTAL(3,$C$6:C933)</f>
        <v>0</v>
      </c>
      <c r="B933" s="39">
        <v>1224881859</v>
      </c>
      <c r="C933" s="38" t="s">
        <v>1125</v>
      </c>
      <c r="D933" s="38">
        <v>9</v>
      </c>
      <c r="E933" s="38">
        <v>3</v>
      </c>
      <c r="F933" s="38">
        <v>2007</v>
      </c>
      <c r="G933" s="38" t="s">
        <v>849</v>
      </c>
      <c r="H933" s="38" t="s">
        <v>1110</v>
      </c>
      <c r="I933" s="98" t="s">
        <v>1108</v>
      </c>
      <c r="J933" s="38">
        <v>1290</v>
      </c>
      <c r="K933" s="259">
        <f t="shared" si="44"/>
        <v>3</v>
      </c>
      <c r="L933" s="110" t="str">
        <f t="shared" si="46"/>
        <v>PGDĐT Tuy Đức</v>
      </c>
      <c r="M933" s="3">
        <f>VLOOKUP(IF(I933="",H933,I933),Thongkeduthi!$A$4:$O$43,COUNTA(Thongkeduthi!$A$4:$O$4),FALSE)</f>
        <v>39</v>
      </c>
      <c r="N933" s="47" t="str">
        <f t="shared" si="45"/>
        <v>39.3</v>
      </c>
      <c r="O933" s="47"/>
    </row>
    <row r="934" spans="1:15" ht="16.5" hidden="1" thickBot="1">
      <c r="A934" s="10">
        <f>SUBTOTAL(3,$C$6:C934)</f>
        <v>0</v>
      </c>
      <c r="B934" s="37">
        <v>1224881618</v>
      </c>
      <c r="C934" s="38" t="s">
        <v>1126</v>
      </c>
      <c r="D934" s="38">
        <v>18</v>
      </c>
      <c r="E934" s="38">
        <v>2</v>
      </c>
      <c r="F934" s="38">
        <v>2007</v>
      </c>
      <c r="G934" s="38" t="s">
        <v>849</v>
      </c>
      <c r="H934" s="38" t="s">
        <v>1110</v>
      </c>
      <c r="I934" s="98" t="s">
        <v>1108</v>
      </c>
      <c r="J934" s="38">
        <v>1290</v>
      </c>
      <c r="K934" s="259">
        <f t="shared" si="44"/>
        <v>3</v>
      </c>
      <c r="L934" s="110" t="str">
        <f t="shared" si="46"/>
        <v>PGDĐT Tuy Đức</v>
      </c>
      <c r="M934" s="3">
        <f>VLOOKUP(IF(I934="",H934,I934),Thongkeduthi!$A$4:$O$43,COUNTA(Thongkeduthi!$A$4:$O$4),FALSE)</f>
        <v>39</v>
      </c>
      <c r="N934" s="47" t="str">
        <f t="shared" si="45"/>
        <v>39.3</v>
      </c>
      <c r="O934" s="47"/>
    </row>
    <row r="935" spans="1:15" ht="16.5" hidden="1" thickBot="1">
      <c r="A935" s="10">
        <f>SUBTOTAL(3,$C$6:C935)</f>
        <v>0</v>
      </c>
      <c r="B935" s="37">
        <v>1229277908</v>
      </c>
      <c r="C935" s="38" t="s">
        <v>1127</v>
      </c>
      <c r="D935" s="38">
        <v>27</v>
      </c>
      <c r="E935" s="38">
        <v>11</v>
      </c>
      <c r="F935" s="38">
        <v>2007</v>
      </c>
      <c r="G935" s="38" t="s">
        <v>849</v>
      </c>
      <c r="H935" s="38" t="s">
        <v>1115</v>
      </c>
      <c r="I935" s="98" t="s">
        <v>1108</v>
      </c>
      <c r="J935" s="38">
        <v>1290</v>
      </c>
      <c r="K935" s="259">
        <f t="shared" si="44"/>
        <v>3</v>
      </c>
      <c r="L935" s="110" t="str">
        <f t="shared" si="46"/>
        <v>PGDĐT Tuy Đức</v>
      </c>
      <c r="M935" s="3">
        <f>VLOOKUP(IF(I935="",H935,I935),Thongkeduthi!$A$4:$O$43,COUNTA(Thongkeduthi!$A$4:$O$4),FALSE)</f>
        <v>39</v>
      </c>
      <c r="N935" s="47" t="str">
        <f t="shared" si="45"/>
        <v>39.3</v>
      </c>
      <c r="O935" s="47"/>
    </row>
    <row r="936" spans="1:15" ht="16.5" hidden="1" thickBot="1">
      <c r="A936" s="10">
        <f>SUBTOTAL(3,$C$6:C936)</f>
        <v>0</v>
      </c>
      <c r="B936" s="37">
        <v>1223931864</v>
      </c>
      <c r="C936" s="38" t="s">
        <v>1128</v>
      </c>
      <c r="D936" s="38">
        <v>13</v>
      </c>
      <c r="E936" s="38">
        <v>2</v>
      </c>
      <c r="F936" s="38">
        <v>2007</v>
      </c>
      <c r="G936" s="38" t="s">
        <v>120</v>
      </c>
      <c r="H936" s="38" t="s">
        <v>602</v>
      </c>
      <c r="I936" s="98" t="s">
        <v>1108</v>
      </c>
      <c r="J936" s="38">
        <v>1290</v>
      </c>
      <c r="K936" s="259">
        <f t="shared" si="44"/>
        <v>3</v>
      </c>
      <c r="L936" s="110" t="str">
        <f t="shared" si="46"/>
        <v>PGDĐT Tuy Đức</v>
      </c>
      <c r="M936" s="3">
        <f>VLOOKUP(IF(I936="",H936,I936),Thongkeduthi!$A$4:$O$43,COUNTA(Thongkeduthi!$A$4:$O$4),FALSE)</f>
        <v>39</v>
      </c>
      <c r="N936" s="47" t="str">
        <f t="shared" si="45"/>
        <v>39.3</v>
      </c>
      <c r="O936" s="47"/>
    </row>
    <row r="937" spans="1:15" ht="16.5" hidden="1" thickBot="1">
      <c r="A937" s="10">
        <f>SUBTOTAL(3,$C$6:C937)</f>
        <v>0</v>
      </c>
      <c r="B937" s="39">
        <v>1222974288</v>
      </c>
      <c r="C937" s="39" t="s">
        <v>1129</v>
      </c>
      <c r="D937" s="39">
        <v>16</v>
      </c>
      <c r="E937" s="39">
        <v>9</v>
      </c>
      <c r="F937" s="39">
        <v>2007</v>
      </c>
      <c r="G937" s="39" t="s">
        <v>849</v>
      </c>
      <c r="H937" s="39" t="s">
        <v>599</v>
      </c>
      <c r="I937" s="98" t="s">
        <v>1108</v>
      </c>
      <c r="J937" s="38">
        <v>1280</v>
      </c>
      <c r="K937" s="259">
        <f t="shared" si="44"/>
        <v>3</v>
      </c>
      <c r="L937" s="110" t="str">
        <f t="shared" si="46"/>
        <v>PGDĐT Tuy Đức</v>
      </c>
      <c r="M937" s="3">
        <f>VLOOKUP(IF(I937="",H937,I937),Thongkeduthi!$A$4:$O$43,COUNTA(Thongkeduthi!$A$4:$O$4),FALSE)</f>
        <v>39</v>
      </c>
      <c r="N937" s="47" t="str">
        <f t="shared" si="45"/>
        <v>39.3</v>
      </c>
      <c r="O937" s="47"/>
    </row>
    <row r="938" spans="1:15" ht="16.5" hidden="1" thickBot="1">
      <c r="A938" s="10">
        <f>SUBTOTAL(3,$C$6:C938)</f>
        <v>0</v>
      </c>
      <c r="B938" s="37">
        <v>1229668368</v>
      </c>
      <c r="C938" s="38" t="s">
        <v>1130</v>
      </c>
      <c r="D938" s="38">
        <v>14</v>
      </c>
      <c r="E938" s="38">
        <v>1</v>
      </c>
      <c r="F938" s="38">
        <v>2007</v>
      </c>
      <c r="G938" s="38" t="s">
        <v>835</v>
      </c>
      <c r="H938" s="38" t="s">
        <v>1131</v>
      </c>
      <c r="I938" s="98" t="s">
        <v>1108</v>
      </c>
      <c r="J938" s="38">
        <v>1240</v>
      </c>
      <c r="K938" s="259">
        <f t="shared" si="44"/>
        <v>3</v>
      </c>
      <c r="L938" s="110" t="str">
        <f t="shared" si="46"/>
        <v>PGDĐT Tuy Đức</v>
      </c>
      <c r="M938" s="3">
        <f>VLOOKUP(IF(I938="",H938,I938),Thongkeduthi!$A$4:$O$43,COUNTA(Thongkeduthi!$A$4:$O$4),FALSE)</f>
        <v>39</v>
      </c>
      <c r="N938" s="47" t="str">
        <f t="shared" si="45"/>
        <v>39.3</v>
      </c>
      <c r="O938" s="47"/>
    </row>
    <row r="939" spans="1:15" ht="16.5" hidden="1" thickBot="1">
      <c r="A939" s="10">
        <f>SUBTOTAL(3,$C$6:C939)</f>
        <v>0</v>
      </c>
      <c r="B939" s="37">
        <v>1224609695</v>
      </c>
      <c r="C939" s="38" t="s">
        <v>1132</v>
      </c>
      <c r="D939" s="38">
        <v>21</v>
      </c>
      <c r="E939" s="38">
        <v>12</v>
      </c>
      <c r="F939" s="38">
        <v>2007</v>
      </c>
      <c r="G939" s="38" t="s">
        <v>853</v>
      </c>
      <c r="H939" s="38" t="s">
        <v>1118</v>
      </c>
      <c r="I939" s="98" t="s">
        <v>1108</v>
      </c>
      <c r="J939" s="38">
        <v>1230</v>
      </c>
      <c r="K939" s="259">
        <f t="shared" si="44"/>
        <v>3</v>
      </c>
      <c r="L939" s="110" t="str">
        <f t="shared" si="46"/>
        <v>PGDĐT Tuy Đức</v>
      </c>
      <c r="M939" s="3">
        <f>VLOOKUP(IF(I939="",H939,I939),Thongkeduthi!$A$4:$O$43,COUNTA(Thongkeduthi!$A$4:$O$4),FALSE)</f>
        <v>39</v>
      </c>
      <c r="N939" s="47" t="str">
        <f t="shared" si="45"/>
        <v>39.3</v>
      </c>
      <c r="O939" s="47"/>
    </row>
    <row r="940" spans="1:15" ht="16.5" hidden="1" thickBot="1">
      <c r="A940" s="10">
        <f>SUBTOTAL(3,$C$6:C940)</f>
        <v>0</v>
      </c>
      <c r="B940" s="37">
        <v>1224882185</v>
      </c>
      <c r="C940" s="38" t="s">
        <v>1133</v>
      </c>
      <c r="D940" s="38">
        <v>14</v>
      </c>
      <c r="E940" s="38">
        <v>8</v>
      </c>
      <c r="F940" s="38">
        <v>2007</v>
      </c>
      <c r="G940" s="38" t="s">
        <v>849</v>
      </c>
      <c r="H940" s="38" t="s">
        <v>1110</v>
      </c>
      <c r="I940" s="98" t="s">
        <v>1108</v>
      </c>
      <c r="J940" s="38">
        <v>1220</v>
      </c>
      <c r="K940" s="259">
        <f t="shared" si="44"/>
        <v>3</v>
      </c>
      <c r="L940" s="110" t="str">
        <f t="shared" si="46"/>
        <v>PGDĐT Tuy Đức</v>
      </c>
      <c r="M940" s="3">
        <f>VLOOKUP(IF(I940="",H940,I940),Thongkeduthi!$A$4:$O$43,COUNTA(Thongkeduthi!$A$4:$O$4),FALSE)</f>
        <v>39</v>
      </c>
      <c r="N940" s="47" t="str">
        <f t="shared" si="45"/>
        <v>39.3</v>
      </c>
      <c r="O940" s="47"/>
    </row>
    <row r="941" spans="1:15" ht="16.5" hidden="1" thickBot="1">
      <c r="A941" s="10">
        <f>SUBTOTAL(3,$C$6:C941)</f>
        <v>0</v>
      </c>
      <c r="B941" s="39">
        <v>1221492533</v>
      </c>
      <c r="C941" s="39" t="s">
        <v>791</v>
      </c>
      <c r="D941" s="40" t="s">
        <v>449</v>
      </c>
      <c r="E941" s="39">
        <v>10</v>
      </c>
      <c r="F941" s="39">
        <v>2007</v>
      </c>
      <c r="G941" s="39" t="s">
        <v>849</v>
      </c>
      <c r="H941" s="39" t="s">
        <v>599</v>
      </c>
      <c r="I941" s="98" t="s">
        <v>1108</v>
      </c>
      <c r="J941" s="38">
        <v>1220</v>
      </c>
      <c r="K941" s="259">
        <f t="shared" si="44"/>
        <v>3</v>
      </c>
      <c r="L941" s="110" t="str">
        <f t="shared" si="46"/>
        <v>PGDĐT Tuy Đức</v>
      </c>
      <c r="M941" s="3">
        <f>VLOOKUP(IF(I941="",H941,I941),Thongkeduthi!$A$4:$O$43,COUNTA(Thongkeduthi!$A$4:$O$4),FALSE)</f>
        <v>39</v>
      </c>
      <c r="N941" s="47" t="str">
        <f t="shared" si="45"/>
        <v>39.3</v>
      </c>
      <c r="O941" s="47"/>
    </row>
    <row r="942" spans="1:15" ht="16.5" hidden="1" thickBot="1">
      <c r="A942" s="10">
        <f>SUBTOTAL(3,$C$6:C942)</f>
        <v>0</v>
      </c>
      <c r="B942" s="37">
        <v>1225876440</v>
      </c>
      <c r="C942" s="38" t="s">
        <v>1134</v>
      </c>
      <c r="D942" s="38">
        <v>30</v>
      </c>
      <c r="E942" s="38">
        <v>4</v>
      </c>
      <c r="F942" s="38">
        <v>2007</v>
      </c>
      <c r="G942" s="38" t="s">
        <v>835</v>
      </c>
      <c r="H942" s="38" t="s">
        <v>1118</v>
      </c>
      <c r="I942" s="98" t="s">
        <v>1108</v>
      </c>
      <c r="J942" s="38">
        <v>1200</v>
      </c>
      <c r="K942" s="259">
        <f t="shared" si="44"/>
        <v>3</v>
      </c>
      <c r="L942" s="110" t="str">
        <f t="shared" si="46"/>
        <v>PGDĐT Tuy Đức</v>
      </c>
      <c r="M942" s="3">
        <f>VLOOKUP(IF(I942="",H942,I942),Thongkeduthi!$A$4:$O$43,COUNTA(Thongkeduthi!$A$4:$O$4),FALSE)</f>
        <v>39</v>
      </c>
      <c r="N942" s="47" t="str">
        <f t="shared" si="45"/>
        <v>39.3</v>
      </c>
      <c r="O942" s="47"/>
    </row>
    <row r="943" spans="1:15" ht="16.5" hidden="1" thickBot="1">
      <c r="A943" s="10">
        <f>SUBTOTAL(3,$C$6:C943)</f>
        <v>0</v>
      </c>
      <c r="B943" s="37">
        <v>1225385342</v>
      </c>
      <c r="C943" s="38" t="s">
        <v>1135</v>
      </c>
      <c r="D943" s="38">
        <v>23</v>
      </c>
      <c r="E943" s="38">
        <v>8</v>
      </c>
      <c r="F943" s="38">
        <v>2007</v>
      </c>
      <c r="G943" s="38" t="s">
        <v>120</v>
      </c>
      <c r="H943" s="38" t="s">
        <v>602</v>
      </c>
      <c r="I943" s="98" t="s">
        <v>1108</v>
      </c>
      <c r="J943" s="38">
        <v>1200</v>
      </c>
      <c r="K943" s="259">
        <f t="shared" si="44"/>
        <v>3</v>
      </c>
      <c r="L943" s="110" t="str">
        <f t="shared" si="46"/>
        <v>PGDĐT Tuy Đức</v>
      </c>
      <c r="M943" s="3">
        <f>VLOOKUP(IF(I943="",H943,I943),Thongkeduthi!$A$4:$O$43,COUNTA(Thongkeduthi!$A$4:$O$4),FALSE)</f>
        <v>39</v>
      </c>
      <c r="N943" s="47" t="str">
        <f t="shared" si="45"/>
        <v>39.3</v>
      </c>
      <c r="O943" s="47"/>
    </row>
    <row r="944" spans="1:15" ht="16.5" hidden="1" thickBot="1">
      <c r="A944" s="10">
        <f>SUBTOTAL(3,$C$6:C944)</f>
        <v>0</v>
      </c>
      <c r="B944" s="39">
        <v>1224892571</v>
      </c>
      <c r="C944" s="39" t="s">
        <v>1136</v>
      </c>
      <c r="D944" s="41" t="s">
        <v>117</v>
      </c>
      <c r="E944" s="39">
        <v>8</v>
      </c>
      <c r="F944" s="39">
        <v>2006</v>
      </c>
      <c r="G944" s="39" t="s">
        <v>864</v>
      </c>
      <c r="H944" s="39" t="s">
        <v>599</v>
      </c>
      <c r="I944" s="98" t="s">
        <v>1108</v>
      </c>
      <c r="J944" s="38">
        <v>1640</v>
      </c>
      <c r="K944" s="259">
        <f t="shared" si="44"/>
        <v>4</v>
      </c>
      <c r="L944" s="110" t="str">
        <f t="shared" si="46"/>
        <v>PGDĐT Tuy Đức</v>
      </c>
      <c r="M944" s="3">
        <f>VLOOKUP(IF(I944="",H944,I944),Thongkeduthi!$A$4:$O$43,COUNTA(Thongkeduthi!$A$4:$O$4),FALSE)</f>
        <v>39</v>
      </c>
      <c r="N944" s="47" t="str">
        <f t="shared" si="45"/>
        <v>39.4</v>
      </c>
      <c r="O944" s="47"/>
    </row>
    <row r="945" spans="1:15" ht="16.5" hidden="1" thickBot="1">
      <c r="A945" s="10">
        <f>SUBTOTAL(3,$C$6:C945)</f>
        <v>0</v>
      </c>
      <c r="B945" s="39">
        <v>1222975184</v>
      </c>
      <c r="C945" s="39" t="s">
        <v>410</v>
      </c>
      <c r="D945" s="40" t="s">
        <v>173</v>
      </c>
      <c r="E945" s="39">
        <v>1</v>
      </c>
      <c r="F945" s="39">
        <v>2006</v>
      </c>
      <c r="G945" s="39" t="s">
        <v>864</v>
      </c>
      <c r="H945" s="39" t="s">
        <v>599</v>
      </c>
      <c r="I945" s="98" t="s">
        <v>1108</v>
      </c>
      <c r="J945" s="38">
        <v>1630</v>
      </c>
      <c r="K945" s="259">
        <f t="shared" si="44"/>
        <v>4</v>
      </c>
      <c r="L945" s="110" t="str">
        <f t="shared" si="46"/>
        <v>PGDĐT Tuy Đức</v>
      </c>
      <c r="M945" s="3">
        <f>VLOOKUP(IF(I945="",H945,I945),Thongkeduthi!$A$4:$O$43,COUNTA(Thongkeduthi!$A$4:$O$4),FALSE)</f>
        <v>39</v>
      </c>
      <c r="N945" s="47" t="str">
        <f t="shared" si="45"/>
        <v>39.4</v>
      </c>
      <c r="O945" s="47"/>
    </row>
    <row r="946" spans="1:15" ht="16.5" hidden="1" thickBot="1">
      <c r="A946" s="10">
        <f>SUBTOTAL(3,$C$6:C946)</f>
        <v>0</v>
      </c>
      <c r="B946" s="39">
        <v>1224613839</v>
      </c>
      <c r="C946" s="39" t="s">
        <v>1137</v>
      </c>
      <c r="D946" s="41" t="s">
        <v>161</v>
      </c>
      <c r="E946" s="39">
        <v>7</v>
      </c>
      <c r="F946" s="39">
        <v>2006</v>
      </c>
      <c r="G946" s="39" t="s">
        <v>864</v>
      </c>
      <c r="H946" s="39" t="s">
        <v>599</v>
      </c>
      <c r="I946" s="98" t="s">
        <v>1108</v>
      </c>
      <c r="J946" s="38">
        <v>1440</v>
      </c>
      <c r="K946" s="259">
        <f t="shared" si="44"/>
        <v>4</v>
      </c>
      <c r="L946" s="110" t="str">
        <f t="shared" si="46"/>
        <v>PGDĐT Tuy Đức</v>
      </c>
      <c r="M946" s="3">
        <f>VLOOKUP(IF(I946="",H946,I946),Thongkeduthi!$A$4:$O$43,COUNTA(Thongkeduthi!$A$4:$O$4),FALSE)</f>
        <v>39</v>
      </c>
      <c r="N946" s="47" t="str">
        <f t="shared" si="45"/>
        <v>39.4</v>
      </c>
      <c r="O946" s="47"/>
    </row>
    <row r="947" spans="1:15" ht="16.5" hidden="1" thickBot="1">
      <c r="A947" s="10">
        <f>SUBTOTAL(3,$C$6:C947)</f>
        <v>0</v>
      </c>
      <c r="B947" s="39">
        <v>1221688696</v>
      </c>
      <c r="C947" s="39" t="s">
        <v>1138</v>
      </c>
      <c r="D947" s="41" t="s">
        <v>118</v>
      </c>
      <c r="E947" s="39">
        <v>11</v>
      </c>
      <c r="F947" s="39">
        <v>2006</v>
      </c>
      <c r="G947" s="39" t="s">
        <v>864</v>
      </c>
      <c r="H947" s="39" t="s">
        <v>599</v>
      </c>
      <c r="I947" s="98" t="s">
        <v>1108</v>
      </c>
      <c r="J947" s="38">
        <v>1410</v>
      </c>
      <c r="K947" s="259">
        <f t="shared" si="44"/>
        <v>4</v>
      </c>
      <c r="L947" s="110" t="str">
        <f t="shared" si="46"/>
        <v>PGDĐT Tuy Đức</v>
      </c>
      <c r="M947" s="3">
        <f>VLOOKUP(IF(I947="",H947,I947),Thongkeduthi!$A$4:$O$43,COUNTA(Thongkeduthi!$A$4:$O$4),FALSE)</f>
        <v>39</v>
      </c>
      <c r="N947" s="47" t="str">
        <f t="shared" si="45"/>
        <v>39.4</v>
      </c>
      <c r="O947" s="47"/>
    </row>
    <row r="948" spans="1:15" ht="16.5" hidden="1" thickBot="1">
      <c r="A948" s="10">
        <f>SUBTOTAL(3,$C$6:C948)</f>
        <v>0</v>
      </c>
      <c r="B948" s="39">
        <v>1228096990</v>
      </c>
      <c r="C948" s="39" t="s">
        <v>1139</v>
      </c>
      <c r="D948" s="38">
        <v>17</v>
      </c>
      <c r="E948" s="38">
        <v>9</v>
      </c>
      <c r="F948" s="38">
        <v>2006</v>
      </c>
      <c r="G948" s="39" t="s">
        <v>878</v>
      </c>
      <c r="H948" s="38" t="s">
        <v>1140</v>
      </c>
      <c r="I948" s="98" t="s">
        <v>1108</v>
      </c>
      <c r="J948" s="38">
        <v>1310</v>
      </c>
      <c r="K948" s="259">
        <f t="shared" si="44"/>
        <v>4</v>
      </c>
      <c r="L948" s="110" t="str">
        <f t="shared" si="46"/>
        <v>PGDĐT Tuy Đức</v>
      </c>
      <c r="M948" s="3">
        <f>VLOOKUP(IF(I948="",H948,I948),Thongkeduthi!$A$4:$O$43,COUNTA(Thongkeduthi!$A$4:$O$4),FALSE)</f>
        <v>39</v>
      </c>
      <c r="N948" s="47" t="str">
        <f t="shared" si="45"/>
        <v>39.4</v>
      </c>
      <c r="O948" s="47"/>
    </row>
    <row r="949" spans="1:15" ht="16.5" hidden="1" thickBot="1">
      <c r="A949" s="10">
        <f>SUBTOTAL(3,$C$6:C949)</f>
        <v>0</v>
      </c>
      <c r="B949" s="39">
        <v>1229658937</v>
      </c>
      <c r="C949" s="39" t="s">
        <v>1141</v>
      </c>
      <c r="D949" s="40" t="s">
        <v>96</v>
      </c>
      <c r="E949" s="39">
        <v>12</v>
      </c>
      <c r="F949" s="39">
        <v>2006</v>
      </c>
      <c r="G949" s="39" t="s">
        <v>864</v>
      </c>
      <c r="H949" s="39" t="s">
        <v>599</v>
      </c>
      <c r="I949" s="98" t="s">
        <v>1108</v>
      </c>
      <c r="J949" s="38">
        <v>1200</v>
      </c>
      <c r="K949" s="259">
        <f t="shared" si="44"/>
        <v>4</v>
      </c>
      <c r="L949" s="110" t="str">
        <f t="shared" si="46"/>
        <v>PGDĐT Tuy Đức</v>
      </c>
      <c r="M949" s="3">
        <f>VLOOKUP(IF(I949="",H949,I949),Thongkeduthi!$A$4:$O$43,COUNTA(Thongkeduthi!$A$4:$O$4),FALSE)</f>
        <v>39</v>
      </c>
      <c r="N949" s="47" t="str">
        <f t="shared" si="45"/>
        <v>39.4</v>
      </c>
      <c r="O949" s="47"/>
    </row>
    <row r="950" spans="1:15" ht="16.5" hidden="1" thickBot="1">
      <c r="A950" s="10">
        <f>SUBTOTAL(3,$C$6:C950)</f>
        <v>0</v>
      </c>
      <c r="B950" s="39">
        <v>1224242378</v>
      </c>
      <c r="C950" s="39" t="s">
        <v>1142</v>
      </c>
      <c r="D950" s="40" t="s">
        <v>169</v>
      </c>
      <c r="E950" s="39">
        <v>1</v>
      </c>
      <c r="F950" s="39">
        <v>2006</v>
      </c>
      <c r="G950" s="39" t="s">
        <v>871</v>
      </c>
      <c r="H950" s="39" t="s">
        <v>599</v>
      </c>
      <c r="I950" s="98" t="s">
        <v>1108</v>
      </c>
      <c r="J950" s="38">
        <v>1190</v>
      </c>
      <c r="K950" s="259">
        <f t="shared" si="44"/>
        <v>4</v>
      </c>
      <c r="L950" s="110" t="str">
        <f t="shared" si="46"/>
        <v>PGDĐT Tuy Đức</v>
      </c>
      <c r="M950" s="3">
        <f>VLOOKUP(IF(I950="",H950,I950),Thongkeduthi!$A$4:$O$43,COUNTA(Thongkeduthi!$A$4:$O$4),FALSE)</f>
        <v>39</v>
      </c>
      <c r="N950" s="47" t="str">
        <f t="shared" si="45"/>
        <v>39.4</v>
      </c>
      <c r="O950" s="47"/>
    </row>
    <row r="951" spans="1:15" ht="16.5" hidden="1" thickBot="1">
      <c r="A951" s="10">
        <f>SUBTOTAL(3,$C$6:C951)</f>
        <v>0</v>
      </c>
      <c r="B951" s="39">
        <v>1224432444</v>
      </c>
      <c r="C951" s="39" t="s">
        <v>1143</v>
      </c>
      <c r="D951" s="40" t="s">
        <v>438</v>
      </c>
      <c r="E951" s="39">
        <v>9</v>
      </c>
      <c r="F951" s="39">
        <v>2006</v>
      </c>
      <c r="G951" s="39" t="s">
        <v>864</v>
      </c>
      <c r="H951" s="39" t="s">
        <v>599</v>
      </c>
      <c r="I951" s="98" t="s">
        <v>1108</v>
      </c>
      <c r="J951" s="38">
        <v>1180</v>
      </c>
      <c r="K951" s="259">
        <f t="shared" si="44"/>
        <v>4</v>
      </c>
      <c r="L951" s="110" t="str">
        <f t="shared" si="46"/>
        <v>PGDĐT Tuy Đức</v>
      </c>
      <c r="M951" s="3">
        <f>VLOOKUP(IF(I951="",H951,I951),Thongkeduthi!$A$4:$O$43,COUNTA(Thongkeduthi!$A$4:$O$4),FALSE)</f>
        <v>39</v>
      </c>
      <c r="N951" s="47" t="str">
        <f t="shared" si="45"/>
        <v>39.4</v>
      </c>
      <c r="O951" s="47"/>
    </row>
    <row r="952" spans="1:15" ht="16.5" hidden="1" thickBot="1">
      <c r="A952" s="10">
        <f>SUBTOTAL(3,$C$6:C952)</f>
        <v>0</v>
      </c>
      <c r="B952" s="39">
        <v>1223956920</v>
      </c>
      <c r="C952" s="39" t="s">
        <v>1144</v>
      </c>
      <c r="D952" s="40" t="s">
        <v>483</v>
      </c>
      <c r="E952" s="39">
        <v>11</v>
      </c>
      <c r="F952" s="39">
        <v>2006</v>
      </c>
      <c r="G952" s="39" t="s">
        <v>864</v>
      </c>
      <c r="H952" s="39" t="s">
        <v>599</v>
      </c>
      <c r="I952" s="98" t="s">
        <v>1108</v>
      </c>
      <c r="J952" s="38">
        <v>1170</v>
      </c>
      <c r="K952" s="259">
        <f t="shared" si="44"/>
        <v>4</v>
      </c>
      <c r="L952" s="110" t="str">
        <f t="shared" si="46"/>
        <v>PGDĐT Tuy Đức</v>
      </c>
      <c r="M952" s="3">
        <f>VLOOKUP(IF(I952="",H952,I952),Thongkeduthi!$A$4:$O$43,COUNTA(Thongkeduthi!$A$4:$O$4),FALSE)</f>
        <v>39</v>
      </c>
      <c r="N952" s="47" t="str">
        <f t="shared" si="45"/>
        <v>39.4</v>
      </c>
      <c r="O952" s="47"/>
    </row>
    <row r="953" spans="1:15" ht="16.5" hidden="1" thickBot="1">
      <c r="A953" s="10">
        <f>SUBTOTAL(3,$C$6:C953)</f>
        <v>0</v>
      </c>
      <c r="B953" s="39">
        <v>1226448861</v>
      </c>
      <c r="C953" s="39" t="s">
        <v>1145</v>
      </c>
      <c r="D953" s="41" t="s">
        <v>173</v>
      </c>
      <c r="E953" s="39">
        <v>1</v>
      </c>
      <c r="F953" s="39">
        <v>2006</v>
      </c>
      <c r="G953" s="39" t="s">
        <v>864</v>
      </c>
      <c r="H953" s="39" t="s">
        <v>599</v>
      </c>
      <c r="I953" s="98" t="s">
        <v>1108</v>
      </c>
      <c r="J953" s="38">
        <v>1060</v>
      </c>
      <c r="K953" s="259">
        <f t="shared" si="44"/>
        <v>4</v>
      </c>
      <c r="L953" s="110" t="str">
        <f t="shared" si="46"/>
        <v>PGDĐT Tuy Đức</v>
      </c>
      <c r="M953" s="3">
        <f>VLOOKUP(IF(I953="",H953,I953),Thongkeduthi!$A$4:$O$43,COUNTA(Thongkeduthi!$A$4:$O$4),FALSE)</f>
        <v>39</v>
      </c>
      <c r="N953" s="47" t="str">
        <f t="shared" si="45"/>
        <v>39.4</v>
      </c>
      <c r="O953" s="47"/>
    </row>
    <row r="954" spans="1:15" ht="16.5" hidden="1" thickBot="1">
      <c r="A954" s="10">
        <f>SUBTOTAL(3,$C$6:C954)</f>
        <v>0</v>
      </c>
      <c r="B954" s="37">
        <v>1224921382</v>
      </c>
      <c r="C954" s="38" t="s">
        <v>1146</v>
      </c>
      <c r="D954" s="38">
        <v>14</v>
      </c>
      <c r="E954" s="38">
        <v>4</v>
      </c>
      <c r="F954" s="38">
        <v>2006</v>
      </c>
      <c r="G954" s="38" t="s">
        <v>864</v>
      </c>
      <c r="H954" s="38" t="s">
        <v>1110</v>
      </c>
      <c r="I954" s="98" t="s">
        <v>1108</v>
      </c>
      <c r="J954" s="38">
        <v>960</v>
      </c>
      <c r="K954" s="259">
        <f t="shared" si="44"/>
        <v>4</v>
      </c>
      <c r="L954" s="110" t="str">
        <f t="shared" si="46"/>
        <v>PGDĐT Tuy Đức</v>
      </c>
      <c r="M954" s="3">
        <f>VLOOKUP(IF(I954="",H954,I954),Thongkeduthi!$A$4:$O$43,COUNTA(Thongkeduthi!$A$4:$O$4),FALSE)</f>
        <v>39</v>
      </c>
      <c r="N954" s="47" t="str">
        <f t="shared" si="45"/>
        <v>39.4</v>
      </c>
      <c r="O954" s="47"/>
    </row>
    <row r="955" spans="1:15" ht="16.5" hidden="1" thickBot="1">
      <c r="A955" s="10">
        <f>SUBTOTAL(3,$C$6:C955)</f>
        <v>0</v>
      </c>
      <c r="B955" s="39">
        <v>1228970175</v>
      </c>
      <c r="C955" s="39" t="s">
        <v>1147</v>
      </c>
      <c r="D955" s="40" t="s">
        <v>453</v>
      </c>
      <c r="E955" s="39">
        <v>12</v>
      </c>
      <c r="F955" s="39">
        <v>2006</v>
      </c>
      <c r="G955" s="39" t="s">
        <v>864</v>
      </c>
      <c r="H955" s="39" t="s">
        <v>599</v>
      </c>
      <c r="I955" s="98" t="s">
        <v>1108</v>
      </c>
      <c r="J955" s="38">
        <v>950</v>
      </c>
      <c r="K955" s="259">
        <f t="shared" si="44"/>
        <v>4</v>
      </c>
      <c r="L955" s="110" t="str">
        <f t="shared" si="46"/>
        <v>PGDĐT Tuy Đức</v>
      </c>
      <c r="M955" s="3">
        <f>VLOOKUP(IF(I955="",H955,I955),Thongkeduthi!$A$4:$O$43,COUNTA(Thongkeduthi!$A$4:$O$4),FALSE)</f>
        <v>39</v>
      </c>
      <c r="N955" s="47" t="str">
        <f t="shared" si="45"/>
        <v>39.4</v>
      </c>
      <c r="O955" s="47"/>
    </row>
    <row r="956" spans="1:15" ht="16.5" hidden="1" thickBot="1">
      <c r="A956" s="10">
        <f>SUBTOTAL(3,$C$6:C956)</f>
        <v>0</v>
      </c>
      <c r="B956" s="37">
        <v>1224921810</v>
      </c>
      <c r="C956" s="38" t="s">
        <v>1148</v>
      </c>
      <c r="D956" s="38">
        <v>10</v>
      </c>
      <c r="E956" s="38">
        <v>10</v>
      </c>
      <c r="F956" s="38">
        <v>2006</v>
      </c>
      <c r="G956" s="38" t="s">
        <v>864</v>
      </c>
      <c r="H956" s="38" t="s">
        <v>1110</v>
      </c>
      <c r="I956" s="98" t="s">
        <v>1108</v>
      </c>
      <c r="J956" s="38">
        <v>900</v>
      </c>
      <c r="K956" s="259">
        <f t="shared" si="44"/>
        <v>4</v>
      </c>
      <c r="L956" s="110" t="str">
        <f t="shared" si="46"/>
        <v>PGDĐT Tuy Đức</v>
      </c>
      <c r="M956" s="3">
        <f>VLOOKUP(IF(I956="",H956,I956),Thongkeduthi!$A$4:$O$43,COUNTA(Thongkeduthi!$A$4:$O$4),FALSE)</f>
        <v>39</v>
      </c>
      <c r="N956" s="47" t="str">
        <f t="shared" si="45"/>
        <v>39.4</v>
      </c>
      <c r="O956" s="47"/>
    </row>
    <row r="957" spans="1:15" ht="16.5" hidden="1" thickBot="1">
      <c r="A957" s="10">
        <f>SUBTOTAL(3,$C$6:C957)</f>
        <v>0</v>
      </c>
      <c r="B957" s="39">
        <v>1221708336</v>
      </c>
      <c r="C957" s="39" t="s">
        <v>1149</v>
      </c>
      <c r="D957" s="40" t="s">
        <v>431</v>
      </c>
      <c r="E957" s="39">
        <v>12</v>
      </c>
      <c r="F957" s="39">
        <v>2006</v>
      </c>
      <c r="G957" s="39" t="s">
        <v>871</v>
      </c>
      <c r="H957" s="39" t="s">
        <v>599</v>
      </c>
      <c r="I957" s="98" t="s">
        <v>1108</v>
      </c>
      <c r="J957" s="38">
        <v>900</v>
      </c>
      <c r="K957" s="259">
        <f t="shared" si="44"/>
        <v>4</v>
      </c>
      <c r="L957" s="110" t="str">
        <f t="shared" si="46"/>
        <v>PGDĐT Tuy Đức</v>
      </c>
      <c r="M957" s="3">
        <f>VLOOKUP(IF(I957="",H957,I957),Thongkeduthi!$A$4:$O$43,COUNTA(Thongkeduthi!$A$4:$O$4),FALSE)</f>
        <v>39</v>
      </c>
      <c r="N957" s="47" t="str">
        <f t="shared" si="45"/>
        <v>39.4</v>
      </c>
      <c r="O957" s="47"/>
    </row>
    <row r="958" spans="1:15" ht="16.5" hidden="1" thickBot="1">
      <c r="A958" s="10">
        <f>SUBTOTAL(3,$C$6:C958)</f>
        <v>0</v>
      </c>
      <c r="B958" s="39">
        <v>1222701162</v>
      </c>
      <c r="C958" s="39" t="s">
        <v>1150</v>
      </c>
      <c r="D958" s="41" t="s">
        <v>431</v>
      </c>
      <c r="E958" s="39">
        <v>9</v>
      </c>
      <c r="F958" s="39">
        <v>2005</v>
      </c>
      <c r="G958" s="39" t="s">
        <v>896</v>
      </c>
      <c r="H958" s="39" t="s">
        <v>599</v>
      </c>
      <c r="I958" s="98" t="s">
        <v>1108</v>
      </c>
      <c r="J958" s="38">
        <v>1750</v>
      </c>
      <c r="K958" s="259">
        <f t="shared" si="44"/>
        <v>5</v>
      </c>
      <c r="L958" s="110" t="str">
        <f t="shared" si="46"/>
        <v>PGDĐT Tuy Đức</v>
      </c>
      <c r="M958" s="3">
        <f>VLOOKUP(IF(I958="",H958,I958),Thongkeduthi!$A$4:$O$43,COUNTA(Thongkeduthi!$A$4:$O$4),FALSE)</f>
        <v>39</v>
      </c>
      <c r="N958" s="47" t="str">
        <f t="shared" si="45"/>
        <v>39.5</v>
      </c>
      <c r="O958" s="47"/>
    </row>
    <row r="959" spans="1:15" ht="16.5" hidden="1" thickBot="1">
      <c r="A959" s="10">
        <f>SUBTOTAL(3,$C$6:C959)</f>
        <v>0</v>
      </c>
      <c r="B959" s="37">
        <v>1229755369</v>
      </c>
      <c r="C959" s="38" t="s">
        <v>1151</v>
      </c>
      <c r="D959" s="38">
        <v>13</v>
      </c>
      <c r="E959" s="38">
        <v>10</v>
      </c>
      <c r="F959" s="38">
        <v>2005</v>
      </c>
      <c r="G959" s="38" t="s">
        <v>917</v>
      </c>
      <c r="H959" s="38" t="s">
        <v>1131</v>
      </c>
      <c r="I959" s="98" t="s">
        <v>1108</v>
      </c>
      <c r="J959" s="38">
        <v>1500</v>
      </c>
      <c r="K959" s="259">
        <f t="shared" si="44"/>
        <v>5</v>
      </c>
      <c r="L959" s="110" t="str">
        <f t="shared" si="46"/>
        <v>PGDĐT Tuy Đức</v>
      </c>
      <c r="M959" s="3">
        <f>VLOOKUP(IF(I959="",H959,I959),Thongkeduthi!$A$4:$O$43,COUNTA(Thongkeduthi!$A$4:$O$4),FALSE)</f>
        <v>39</v>
      </c>
      <c r="N959" s="47" t="str">
        <f t="shared" si="45"/>
        <v>39.5</v>
      </c>
      <c r="O959" s="47"/>
    </row>
    <row r="960" spans="1:15" ht="16.5" hidden="1" thickBot="1">
      <c r="A960" s="10">
        <f>SUBTOTAL(3,$C$6:C960)</f>
        <v>0</v>
      </c>
      <c r="B960" s="39">
        <v>1221977058</v>
      </c>
      <c r="C960" s="39" t="s">
        <v>1152</v>
      </c>
      <c r="D960" s="40" t="s">
        <v>96</v>
      </c>
      <c r="E960" s="39">
        <v>8</v>
      </c>
      <c r="F960" s="39">
        <v>2005</v>
      </c>
      <c r="G960" s="39" t="s">
        <v>896</v>
      </c>
      <c r="H960" s="39" t="s">
        <v>599</v>
      </c>
      <c r="I960" s="98" t="s">
        <v>1108</v>
      </c>
      <c r="J960" s="38">
        <v>1470</v>
      </c>
      <c r="K960" s="259">
        <f t="shared" si="44"/>
        <v>5</v>
      </c>
      <c r="L960" s="110" t="str">
        <f t="shared" si="46"/>
        <v>PGDĐT Tuy Đức</v>
      </c>
      <c r="M960" s="3">
        <f>VLOOKUP(IF(I960="",H960,I960),Thongkeduthi!$A$4:$O$43,COUNTA(Thongkeduthi!$A$4:$O$4),FALSE)</f>
        <v>39</v>
      </c>
      <c r="N960" s="47" t="str">
        <f t="shared" si="45"/>
        <v>39.5</v>
      </c>
      <c r="O960" s="47"/>
    </row>
    <row r="961" spans="1:15" ht="16.5" hidden="1" thickBot="1">
      <c r="A961" s="10">
        <f>SUBTOTAL(3,$C$6:C961)</f>
        <v>0</v>
      </c>
      <c r="B961" s="39">
        <v>1226008455</v>
      </c>
      <c r="C961" s="39" t="s">
        <v>1153</v>
      </c>
      <c r="D961" s="40" t="s">
        <v>419</v>
      </c>
      <c r="E961" s="39">
        <v>12</v>
      </c>
      <c r="F961" s="39">
        <v>2005</v>
      </c>
      <c r="G961" s="39" t="s">
        <v>896</v>
      </c>
      <c r="H961" s="39" t="s">
        <v>599</v>
      </c>
      <c r="I961" s="98" t="s">
        <v>1108</v>
      </c>
      <c r="J961" s="38">
        <v>1420</v>
      </c>
      <c r="K961" s="259">
        <f t="shared" si="44"/>
        <v>5</v>
      </c>
      <c r="L961" s="110" t="str">
        <f t="shared" si="46"/>
        <v>PGDĐT Tuy Đức</v>
      </c>
      <c r="M961" s="3">
        <f>VLOOKUP(IF(I961="",H961,I961),Thongkeduthi!$A$4:$O$43,COUNTA(Thongkeduthi!$A$4:$O$4),FALSE)</f>
        <v>39</v>
      </c>
      <c r="N961" s="47" t="str">
        <f t="shared" si="45"/>
        <v>39.5</v>
      </c>
      <c r="O961" s="47"/>
    </row>
    <row r="962" spans="1:15" ht="16.5" hidden="1" thickBot="1">
      <c r="A962" s="10">
        <f>SUBTOTAL(3,$C$6:C962)</f>
        <v>0</v>
      </c>
      <c r="B962" s="39">
        <v>1225804591</v>
      </c>
      <c r="C962" s="38" t="s">
        <v>1154</v>
      </c>
      <c r="D962" s="38">
        <v>24</v>
      </c>
      <c r="E962" s="38">
        <v>9</v>
      </c>
      <c r="F962" s="38">
        <v>2005</v>
      </c>
      <c r="G962" s="38" t="s">
        <v>907</v>
      </c>
      <c r="H962" s="38" t="s">
        <v>1155</v>
      </c>
      <c r="I962" s="98" t="s">
        <v>1108</v>
      </c>
      <c r="J962" s="38">
        <v>1400</v>
      </c>
      <c r="K962" s="259">
        <f t="shared" si="44"/>
        <v>5</v>
      </c>
      <c r="L962" s="110" t="str">
        <f t="shared" si="46"/>
        <v>PGDĐT Tuy Đức</v>
      </c>
      <c r="M962" s="3">
        <f>VLOOKUP(IF(I962="",H962,I962),Thongkeduthi!$A$4:$O$43,COUNTA(Thongkeduthi!$A$4:$O$4),FALSE)</f>
        <v>39</v>
      </c>
      <c r="N962" s="47" t="str">
        <f t="shared" si="45"/>
        <v>39.5</v>
      </c>
      <c r="O962" s="47"/>
    </row>
    <row r="963" spans="1:15" ht="16.5" hidden="1" thickBot="1">
      <c r="A963" s="10">
        <f>SUBTOTAL(3,$C$6:C963)</f>
        <v>0</v>
      </c>
      <c r="B963" s="39">
        <v>1224507932</v>
      </c>
      <c r="C963" s="39" t="s">
        <v>1156</v>
      </c>
      <c r="D963" s="41" t="s">
        <v>164</v>
      </c>
      <c r="E963" s="39">
        <v>3</v>
      </c>
      <c r="F963" s="39">
        <v>2005</v>
      </c>
      <c r="G963" s="39" t="s">
        <v>896</v>
      </c>
      <c r="H963" s="39" t="s">
        <v>599</v>
      </c>
      <c r="I963" s="98" t="s">
        <v>1108</v>
      </c>
      <c r="J963" s="38">
        <v>1290</v>
      </c>
      <c r="K963" s="259">
        <f t="shared" si="44"/>
        <v>5</v>
      </c>
      <c r="L963" s="110" t="str">
        <f t="shared" si="46"/>
        <v>PGDĐT Tuy Đức</v>
      </c>
      <c r="M963" s="3">
        <f>VLOOKUP(IF(I963="",H963,I963),Thongkeduthi!$A$4:$O$43,COUNTA(Thongkeduthi!$A$4:$O$4),FALSE)</f>
        <v>39</v>
      </c>
      <c r="N963" s="47" t="str">
        <f t="shared" si="45"/>
        <v>39.5</v>
      </c>
      <c r="O963" s="47"/>
    </row>
    <row r="964" spans="1:15" ht="16.5" hidden="1" thickBot="1">
      <c r="A964" s="10">
        <f>SUBTOTAL(3,$C$6:C964)</f>
        <v>0</v>
      </c>
      <c r="B964" s="39">
        <v>1224963311</v>
      </c>
      <c r="C964" s="39" t="s">
        <v>1157</v>
      </c>
      <c r="D964" s="41" t="s">
        <v>128</v>
      </c>
      <c r="E964" s="39">
        <v>4</v>
      </c>
      <c r="F964" s="39">
        <v>2005</v>
      </c>
      <c r="G964" s="39" t="s">
        <v>896</v>
      </c>
      <c r="H964" s="39" t="s">
        <v>599</v>
      </c>
      <c r="I964" s="98" t="s">
        <v>1108</v>
      </c>
      <c r="J964" s="38">
        <v>1230</v>
      </c>
      <c r="K964" s="259">
        <f t="shared" si="44"/>
        <v>5</v>
      </c>
      <c r="L964" s="110" t="str">
        <f t="shared" si="46"/>
        <v>PGDĐT Tuy Đức</v>
      </c>
      <c r="M964" s="3">
        <f>VLOOKUP(IF(I964="",H964,I964),Thongkeduthi!$A$4:$O$43,COUNTA(Thongkeduthi!$A$4:$O$4),FALSE)</f>
        <v>39</v>
      </c>
      <c r="N964" s="47" t="str">
        <f t="shared" si="45"/>
        <v>39.5</v>
      </c>
      <c r="O964" s="47"/>
    </row>
    <row r="965" spans="1:15" ht="16.5" hidden="1" thickBot="1">
      <c r="A965" s="10">
        <f>SUBTOTAL(3,$C$6:C965)</f>
        <v>0</v>
      </c>
      <c r="B965" s="37">
        <v>1222973446</v>
      </c>
      <c r="C965" s="38" t="s">
        <v>1158</v>
      </c>
      <c r="D965" s="38">
        <v>6</v>
      </c>
      <c r="E965" s="38">
        <v>1</v>
      </c>
      <c r="F965" s="38">
        <v>2005</v>
      </c>
      <c r="G965" s="38" t="s">
        <v>917</v>
      </c>
      <c r="H965" s="38" t="s">
        <v>1118</v>
      </c>
      <c r="I965" s="98" t="s">
        <v>1108</v>
      </c>
      <c r="J965" s="38">
        <v>1100</v>
      </c>
      <c r="K965" s="259">
        <f t="shared" si="44"/>
        <v>5</v>
      </c>
      <c r="L965" s="110" t="str">
        <f t="shared" si="46"/>
        <v>PGDĐT Tuy Đức</v>
      </c>
      <c r="M965" s="3">
        <f>VLOOKUP(IF(I965="",H965,I965),Thongkeduthi!$A$4:$O$43,COUNTA(Thongkeduthi!$A$4:$O$4),FALSE)</f>
        <v>39</v>
      </c>
      <c r="N965" s="47" t="str">
        <f t="shared" si="45"/>
        <v>39.5</v>
      </c>
      <c r="O965" s="47"/>
    </row>
    <row r="966" spans="1:15" ht="16.5" hidden="1" thickBot="1">
      <c r="A966" s="10">
        <f>SUBTOTAL(3,$C$6:C966)</f>
        <v>0</v>
      </c>
      <c r="B966" s="38">
        <v>1229928123</v>
      </c>
      <c r="C966" s="128" t="s">
        <v>1159</v>
      </c>
      <c r="D966" s="38">
        <v>25</v>
      </c>
      <c r="E966" s="38">
        <v>11</v>
      </c>
      <c r="F966" s="38">
        <v>2005</v>
      </c>
      <c r="G966" s="38" t="s">
        <v>910</v>
      </c>
      <c r="H966" s="38" t="s">
        <v>1160</v>
      </c>
      <c r="I966" s="98" t="s">
        <v>1108</v>
      </c>
      <c r="J966" s="38">
        <v>1090</v>
      </c>
      <c r="K966" s="259">
        <f t="shared" si="44"/>
        <v>5</v>
      </c>
      <c r="L966" s="110" t="str">
        <f t="shared" si="46"/>
        <v>PGDĐT Tuy Đức</v>
      </c>
      <c r="M966" s="3">
        <f>VLOOKUP(IF(I966="",H966,I966),Thongkeduthi!$A$4:$O$43,COUNTA(Thongkeduthi!$A$4:$O$4),FALSE)</f>
        <v>39</v>
      </c>
      <c r="N966" s="47" t="str">
        <f t="shared" si="45"/>
        <v>39.5</v>
      </c>
      <c r="O966" s="47"/>
    </row>
    <row r="967" spans="1:15" ht="16.5" hidden="1" thickBot="1">
      <c r="A967" s="10">
        <f>SUBTOTAL(3,$C$6:C967)</f>
        <v>0</v>
      </c>
      <c r="B967" s="38">
        <v>1228182327</v>
      </c>
      <c r="C967" s="128" t="s">
        <v>1161</v>
      </c>
      <c r="D967" s="38">
        <v>8</v>
      </c>
      <c r="E967" s="38">
        <v>10</v>
      </c>
      <c r="F967" s="38">
        <v>2005</v>
      </c>
      <c r="G967" s="38" t="s">
        <v>910</v>
      </c>
      <c r="H967" s="38" t="s">
        <v>1160</v>
      </c>
      <c r="I967" s="98" t="s">
        <v>1108</v>
      </c>
      <c r="J967" s="38">
        <v>1080</v>
      </c>
      <c r="K967" s="259">
        <f t="shared" ref="K967:K1030" si="47">IF(I967="",VALUE(LEFT(G967,2)),VALUE(LEFT(G967,1)))</f>
        <v>5</v>
      </c>
      <c r="L967" s="110" t="str">
        <f t="shared" si="46"/>
        <v>PGDĐT Tuy Đức</v>
      </c>
      <c r="M967" s="3">
        <f>VLOOKUP(IF(I967="",H967,I967),Thongkeduthi!$A$4:$O$43,COUNTA(Thongkeduthi!$A$4:$O$4),FALSE)</f>
        <v>39</v>
      </c>
      <c r="N967" s="47" t="str">
        <f t="shared" ref="N967:N1030" si="48">M967&amp;"."&amp;K967</f>
        <v>39.5</v>
      </c>
      <c r="O967" s="47"/>
    </row>
    <row r="968" spans="1:15" ht="16.5" hidden="1" thickBot="1">
      <c r="A968" s="10">
        <f>SUBTOTAL(3,$C$6:C968)</f>
        <v>0</v>
      </c>
      <c r="B968" s="38">
        <v>1227753668</v>
      </c>
      <c r="C968" s="128" t="s">
        <v>1162</v>
      </c>
      <c r="D968" s="38">
        <v>15</v>
      </c>
      <c r="E968" s="38">
        <v>10</v>
      </c>
      <c r="F968" s="38">
        <v>2005</v>
      </c>
      <c r="G968" s="38" t="s">
        <v>910</v>
      </c>
      <c r="H968" s="38" t="s">
        <v>1160</v>
      </c>
      <c r="I968" s="98" t="s">
        <v>1108</v>
      </c>
      <c r="J968" s="38">
        <v>1070</v>
      </c>
      <c r="K968" s="259">
        <f t="shared" si="47"/>
        <v>5</v>
      </c>
      <c r="L968" s="110" t="str">
        <f t="shared" si="46"/>
        <v>PGDĐT Tuy Đức</v>
      </c>
      <c r="M968" s="3">
        <f>VLOOKUP(IF(I968="",H968,I968),Thongkeduthi!$A$4:$O$43,COUNTA(Thongkeduthi!$A$4:$O$4),FALSE)</f>
        <v>39</v>
      </c>
      <c r="N968" s="47" t="str">
        <f t="shared" si="48"/>
        <v>39.5</v>
      </c>
      <c r="O968" s="47"/>
    </row>
    <row r="969" spans="1:15" ht="16.5" hidden="1" thickBot="1">
      <c r="A969" s="10">
        <f>SUBTOTAL(3,$C$6:C969)</f>
        <v>0</v>
      </c>
      <c r="B969" s="39">
        <v>1224750589</v>
      </c>
      <c r="C969" s="39" t="s">
        <v>1163</v>
      </c>
      <c r="D969" s="41" t="s">
        <v>167</v>
      </c>
      <c r="E969" s="39">
        <v>2</v>
      </c>
      <c r="F969" s="39">
        <v>2005</v>
      </c>
      <c r="G969" s="39" t="s">
        <v>896</v>
      </c>
      <c r="H969" s="39" t="s">
        <v>599</v>
      </c>
      <c r="I969" s="98" t="s">
        <v>1108</v>
      </c>
      <c r="J969" s="38">
        <v>1060</v>
      </c>
      <c r="K969" s="259">
        <f t="shared" si="47"/>
        <v>5</v>
      </c>
      <c r="L969" s="110" t="str">
        <f t="shared" si="46"/>
        <v>PGDĐT Tuy Đức</v>
      </c>
      <c r="M969" s="3">
        <f>VLOOKUP(IF(I969="",H969,I969),Thongkeduthi!$A$4:$O$43,COUNTA(Thongkeduthi!$A$4:$O$4),FALSE)</f>
        <v>39</v>
      </c>
      <c r="N969" s="47" t="str">
        <f t="shared" si="48"/>
        <v>39.5</v>
      </c>
      <c r="O969" s="47"/>
    </row>
    <row r="970" spans="1:15" ht="16.5" hidden="1" thickBot="1">
      <c r="A970" s="10">
        <f>SUBTOTAL(3,$C$6:C970)</f>
        <v>0</v>
      </c>
      <c r="B970" s="37">
        <v>1225384016</v>
      </c>
      <c r="C970" s="38" t="s">
        <v>953</v>
      </c>
      <c r="D970" s="38">
        <v>27</v>
      </c>
      <c r="E970" s="38">
        <v>1</v>
      </c>
      <c r="F970" s="38">
        <v>2005</v>
      </c>
      <c r="G970" s="38" t="s">
        <v>896</v>
      </c>
      <c r="H970" s="38" t="s">
        <v>1110</v>
      </c>
      <c r="I970" s="98" t="s">
        <v>1108</v>
      </c>
      <c r="J970" s="38">
        <v>1020</v>
      </c>
      <c r="K970" s="259">
        <f t="shared" si="47"/>
        <v>5</v>
      </c>
      <c r="L970" s="110" t="str">
        <f t="shared" si="46"/>
        <v>PGDĐT Tuy Đức</v>
      </c>
      <c r="M970" s="3">
        <f>VLOOKUP(IF(I970="",H970,I970),Thongkeduthi!$A$4:$O$43,COUNTA(Thongkeduthi!$A$4:$O$4),FALSE)</f>
        <v>39</v>
      </c>
      <c r="N970" s="47" t="str">
        <f t="shared" si="48"/>
        <v>39.5</v>
      </c>
      <c r="O970" s="47"/>
    </row>
    <row r="971" spans="1:15" ht="16.5" hidden="1" thickBot="1">
      <c r="A971" s="10">
        <f>SUBTOTAL(3,$C$6:C971)</f>
        <v>0</v>
      </c>
      <c r="B971" s="37">
        <v>1222216848</v>
      </c>
      <c r="C971" s="38" t="s">
        <v>1164</v>
      </c>
      <c r="D971" s="38">
        <v>26</v>
      </c>
      <c r="E971" s="38">
        <v>10</v>
      </c>
      <c r="F971" s="38">
        <v>2004</v>
      </c>
      <c r="G971" s="38" t="s">
        <v>1165</v>
      </c>
      <c r="H971" s="38" t="s">
        <v>1166</v>
      </c>
      <c r="I971" s="98" t="s">
        <v>1108</v>
      </c>
      <c r="J971" s="38">
        <v>1660</v>
      </c>
      <c r="K971" s="259">
        <f t="shared" si="47"/>
        <v>6</v>
      </c>
      <c r="L971" s="110" t="str">
        <f t="shared" si="46"/>
        <v>PGDĐT Tuy Đức</v>
      </c>
      <c r="M971" s="3">
        <f>VLOOKUP(IF(I971="",H971,I971),Thongkeduthi!$A$4:$O$43,COUNTA(Thongkeduthi!$A$4:$O$4),FALSE)</f>
        <v>39</v>
      </c>
      <c r="N971" s="47" t="str">
        <f t="shared" si="48"/>
        <v>39.6</v>
      </c>
      <c r="O971" s="47"/>
    </row>
    <row r="972" spans="1:15" ht="16.5" hidden="1" thickBot="1">
      <c r="A972" s="10">
        <f>SUBTOTAL(3,$C$6:C972)</f>
        <v>0</v>
      </c>
      <c r="B972" s="37">
        <v>1224140749</v>
      </c>
      <c r="C972" s="38" t="s">
        <v>1167</v>
      </c>
      <c r="D972" s="38">
        <v>10</v>
      </c>
      <c r="E972" s="38">
        <v>6</v>
      </c>
      <c r="F972" s="38">
        <v>2004</v>
      </c>
      <c r="G972" s="38" t="s">
        <v>1165</v>
      </c>
      <c r="H972" s="38" t="s">
        <v>1166</v>
      </c>
      <c r="I972" s="98" t="s">
        <v>1108</v>
      </c>
      <c r="J972" s="38">
        <v>1590</v>
      </c>
      <c r="K972" s="259">
        <f t="shared" si="47"/>
        <v>6</v>
      </c>
      <c r="L972" s="110" t="str">
        <f t="shared" si="46"/>
        <v>PGDĐT Tuy Đức</v>
      </c>
      <c r="M972" s="3">
        <f>VLOOKUP(IF(I972="",H972,I972),Thongkeduthi!$A$4:$O$43,COUNTA(Thongkeduthi!$A$4:$O$4),FALSE)</f>
        <v>39</v>
      </c>
      <c r="N972" s="47" t="str">
        <f t="shared" si="48"/>
        <v>39.6</v>
      </c>
      <c r="O972" s="47"/>
    </row>
    <row r="973" spans="1:15" ht="16.5" hidden="1" thickBot="1">
      <c r="A973" s="10">
        <f>SUBTOTAL(3,$C$6:C973)</f>
        <v>0</v>
      </c>
      <c r="B973" s="37">
        <v>1221893033</v>
      </c>
      <c r="C973" s="38" t="s">
        <v>1168</v>
      </c>
      <c r="D973" s="38">
        <v>17</v>
      </c>
      <c r="E973" s="38">
        <v>10</v>
      </c>
      <c r="F973" s="38">
        <v>2004</v>
      </c>
      <c r="G973" s="38" t="s">
        <v>1165</v>
      </c>
      <c r="H973" s="38" t="s">
        <v>1166</v>
      </c>
      <c r="I973" s="98" t="s">
        <v>1108</v>
      </c>
      <c r="J973" s="38">
        <v>1500</v>
      </c>
      <c r="K973" s="259">
        <f t="shared" si="47"/>
        <v>6</v>
      </c>
      <c r="L973" s="110" t="str">
        <f t="shared" si="46"/>
        <v>PGDĐT Tuy Đức</v>
      </c>
      <c r="M973" s="3">
        <f>VLOOKUP(IF(I973="",H973,I973),Thongkeduthi!$A$4:$O$43,COUNTA(Thongkeduthi!$A$4:$O$4),FALSE)</f>
        <v>39</v>
      </c>
      <c r="N973" s="47" t="str">
        <f t="shared" si="48"/>
        <v>39.6</v>
      </c>
      <c r="O973" s="47"/>
    </row>
    <row r="974" spans="1:15" ht="16.5" hidden="1" thickBot="1">
      <c r="A974" s="10">
        <f>SUBTOTAL(3,$C$6:C974)</f>
        <v>0</v>
      </c>
      <c r="B974" s="37">
        <v>1224139043</v>
      </c>
      <c r="C974" s="38" t="s">
        <v>1169</v>
      </c>
      <c r="D974" s="38">
        <v>9</v>
      </c>
      <c r="E974" s="38">
        <v>1</v>
      </c>
      <c r="F974" s="38">
        <v>2004</v>
      </c>
      <c r="G974" s="38" t="s">
        <v>1165</v>
      </c>
      <c r="H974" s="38" t="s">
        <v>1166</v>
      </c>
      <c r="I974" s="98" t="s">
        <v>1108</v>
      </c>
      <c r="J974" s="38">
        <v>1240</v>
      </c>
      <c r="K974" s="259">
        <f t="shared" si="47"/>
        <v>6</v>
      </c>
      <c r="L974" s="110" t="str">
        <f t="shared" si="46"/>
        <v>PGDĐT Tuy Đức</v>
      </c>
      <c r="M974" s="3">
        <f>VLOOKUP(IF(I974="",H974,I974),Thongkeduthi!$A$4:$O$43,COUNTA(Thongkeduthi!$A$4:$O$4),FALSE)</f>
        <v>39</v>
      </c>
      <c r="N974" s="47" t="str">
        <f t="shared" si="48"/>
        <v>39.6</v>
      </c>
      <c r="O974" s="47"/>
    </row>
    <row r="975" spans="1:15" ht="16.5" hidden="1" thickBot="1">
      <c r="A975" s="10">
        <f>SUBTOTAL(3,$C$6:C975)</f>
        <v>0</v>
      </c>
      <c r="B975" s="37">
        <v>1225426381</v>
      </c>
      <c r="C975" s="38" t="s">
        <v>1170</v>
      </c>
      <c r="D975" s="38">
        <v>12</v>
      </c>
      <c r="E975" s="38">
        <v>11</v>
      </c>
      <c r="F975" s="38">
        <v>2004</v>
      </c>
      <c r="G975" s="38" t="s">
        <v>1165</v>
      </c>
      <c r="H975" s="38" t="s">
        <v>1166</v>
      </c>
      <c r="I975" s="98" t="s">
        <v>1108</v>
      </c>
      <c r="J975" s="38">
        <v>1220</v>
      </c>
      <c r="K975" s="259">
        <f t="shared" si="47"/>
        <v>6</v>
      </c>
      <c r="L975" s="110" t="str">
        <f t="shared" si="46"/>
        <v>PGDĐT Tuy Đức</v>
      </c>
      <c r="M975" s="3">
        <f>VLOOKUP(IF(I975="",H975,I975),Thongkeduthi!$A$4:$O$43,COUNTA(Thongkeduthi!$A$4:$O$4),FALSE)</f>
        <v>39</v>
      </c>
      <c r="N975" s="47" t="str">
        <f t="shared" si="48"/>
        <v>39.6</v>
      </c>
      <c r="O975" s="47"/>
    </row>
    <row r="976" spans="1:15" ht="16.5" hidden="1" thickBot="1">
      <c r="A976" s="10">
        <f>SUBTOTAL(3,$C$6:C976)</f>
        <v>0</v>
      </c>
      <c r="B976" s="37">
        <v>1224599288</v>
      </c>
      <c r="C976" s="38" t="s">
        <v>1171</v>
      </c>
      <c r="D976" s="42" t="s">
        <v>419</v>
      </c>
      <c r="E976" s="42" t="s">
        <v>427</v>
      </c>
      <c r="F976" s="38">
        <v>2004</v>
      </c>
      <c r="G976" s="38" t="s">
        <v>1172</v>
      </c>
      <c r="H976" s="38" t="s">
        <v>1173</v>
      </c>
      <c r="I976" s="98" t="s">
        <v>1108</v>
      </c>
      <c r="J976" s="38">
        <v>1100</v>
      </c>
      <c r="K976" s="259">
        <f t="shared" si="47"/>
        <v>6</v>
      </c>
      <c r="L976" s="110" t="str">
        <f t="shared" si="46"/>
        <v>PGDĐT Tuy Đức</v>
      </c>
      <c r="M976" s="3">
        <f>VLOOKUP(IF(I976="",H976,I976),Thongkeduthi!$A$4:$O$43,COUNTA(Thongkeduthi!$A$4:$O$4),FALSE)</f>
        <v>39</v>
      </c>
      <c r="N976" s="47" t="str">
        <f t="shared" si="48"/>
        <v>39.6</v>
      </c>
      <c r="O976" s="47"/>
    </row>
    <row r="977" spans="1:15" ht="16.5" hidden="1" thickBot="1">
      <c r="A977" s="10">
        <f>SUBTOTAL(3,$C$6:C977)</f>
        <v>0</v>
      </c>
      <c r="B977" s="37">
        <v>1230207186</v>
      </c>
      <c r="C977" s="38" t="s">
        <v>1174</v>
      </c>
      <c r="D977" s="38">
        <v>19</v>
      </c>
      <c r="E977" s="38">
        <v>6</v>
      </c>
      <c r="F977" s="38">
        <v>2004</v>
      </c>
      <c r="G977" s="38" t="s">
        <v>1165</v>
      </c>
      <c r="H977" s="38" t="s">
        <v>1166</v>
      </c>
      <c r="I977" s="98" t="s">
        <v>1108</v>
      </c>
      <c r="J977" s="38">
        <v>1010</v>
      </c>
      <c r="K977" s="259">
        <f t="shared" si="47"/>
        <v>6</v>
      </c>
      <c r="L977" s="110" t="str">
        <f t="shared" si="46"/>
        <v>PGDĐT Tuy Đức</v>
      </c>
      <c r="M977" s="3">
        <f>VLOOKUP(IF(I977="",H977,I977),Thongkeduthi!$A$4:$O$43,COUNTA(Thongkeduthi!$A$4:$O$4),FALSE)</f>
        <v>39</v>
      </c>
      <c r="N977" s="47" t="str">
        <f t="shared" si="48"/>
        <v>39.6</v>
      </c>
      <c r="O977" s="47"/>
    </row>
    <row r="978" spans="1:15" ht="16.5" hidden="1" thickBot="1">
      <c r="A978" s="10">
        <f>SUBTOTAL(3,$C$6:C978)</f>
        <v>0</v>
      </c>
      <c r="B978" s="37">
        <v>1224239674</v>
      </c>
      <c r="C978" s="38" t="s">
        <v>1175</v>
      </c>
      <c r="D978" s="38">
        <v>10</v>
      </c>
      <c r="E978" s="38">
        <v>3</v>
      </c>
      <c r="F978" s="38">
        <v>2003</v>
      </c>
      <c r="G978" s="38" t="s">
        <v>1176</v>
      </c>
      <c r="H978" s="38" t="s">
        <v>1166</v>
      </c>
      <c r="I978" s="98" t="s">
        <v>1108</v>
      </c>
      <c r="J978" s="38">
        <v>1690</v>
      </c>
      <c r="K978" s="259">
        <f t="shared" si="47"/>
        <v>7</v>
      </c>
      <c r="L978" s="110" t="str">
        <f t="shared" si="46"/>
        <v>PGDĐT Tuy Đức</v>
      </c>
      <c r="M978" s="3">
        <f>VLOOKUP(IF(I978="",H978,I978),Thongkeduthi!$A$4:$O$43,COUNTA(Thongkeduthi!$A$4:$O$4),FALSE)</f>
        <v>39</v>
      </c>
      <c r="N978" s="47" t="str">
        <f t="shared" si="48"/>
        <v>39.7</v>
      </c>
      <c r="O978" s="47"/>
    </row>
    <row r="979" spans="1:15" ht="16.5" hidden="1" thickBot="1">
      <c r="A979" s="10">
        <f>SUBTOTAL(3,$C$6:C979)</f>
        <v>0</v>
      </c>
      <c r="B979" s="37">
        <v>1213382251</v>
      </c>
      <c r="C979" s="38" t="s">
        <v>1177</v>
      </c>
      <c r="D979" s="38">
        <v>29</v>
      </c>
      <c r="E979" s="38">
        <v>10</v>
      </c>
      <c r="F979" s="38">
        <v>2003</v>
      </c>
      <c r="G979" s="38" t="s">
        <v>1176</v>
      </c>
      <c r="H979" s="38" t="s">
        <v>1166</v>
      </c>
      <c r="I979" s="98" t="s">
        <v>1108</v>
      </c>
      <c r="J979" s="38">
        <v>1630</v>
      </c>
      <c r="K979" s="259">
        <f t="shared" si="47"/>
        <v>7</v>
      </c>
      <c r="L979" s="110" t="str">
        <f t="shared" si="46"/>
        <v>PGDĐT Tuy Đức</v>
      </c>
      <c r="M979" s="3">
        <f>VLOOKUP(IF(I979="",H979,I979),Thongkeduthi!$A$4:$O$43,COUNTA(Thongkeduthi!$A$4:$O$4),FALSE)</f>
        <v>39</v>
      </c>
      <c r="N979" s="47" t="str">
        <f t="shared" si="48"/>
        <v>39.7</v>
      </c>
      <c r="O979" s="47"/>
    </row>
    <row r="980" spans="1:15" ht="16.5" hidden="1" thickBot="1">
      <c r="A980" s="10">
        <f>SUBTOTAL(3,$C$6:C980)</f>
        <v>0</v>
      </c>
      <c r="B980" s="37">
        <v>1223576514</v>
      </c>
      <c r="C980" s="38" t="s">
        <v>1178</v>
      </c>
      <c r="D980" s="38">
        <v>29</v>
      </c>
      <c r="E980" s="38">
        <v>10</v>
      </c>
      <c r="F980" s="38">
        <v>2003</v>
      </c>
      <c r="G980" s="38" t="s">
        <v>1176</v>
      </c>
      <c r="H980" s="38" t="s">
        <v>1166</v>
      </c>
      <c r="I980" s="98" t="s">
        <v>1108</v>
      </c>
      <c r="J980" s="38">
        <v>1620</v>
      </c>
      <c r="K980" s="259">
        <f t="shared" si="47"/>
        <v>7</v>
      </c>
      <c r="L980" s="110" t="str">
        <f t="shared" si="46"/>
        <v>PGDĐT Tuy Đức</v>
      </c>
      <c r="M980" s="3">
        <f>VLOOKUP(IF(I980="",H980,I980),Thongkeduthi!$A$4:$O$43,COUNTA(Thongkeduthi!$A$4:$O$4),FALSE)</f>
        <v>39</v>
      </c>
      <c r="N980" s="47" t="str">
        <f t="shared" si="48"/>
        <v>39.7</v>
      </c>
      <c r="O980" s="47"/>
    </row>
    <row r="981" spans="1:15" ht="16.5" hidden="1" thickBot="1">
      <c r="A981" s="10">
        <f>SUBTOTAL(3,$C$6:C981)</f>
        <v>0</v>
      </c>
      <c r="B981" s="37">
        <v>1228574091</v>
      </c>
      <c r="C981" s="38" t="s">
        <v>1179</v>
      </c>
      <c r="D981" s="38">
        <v>26</v>
      </c>
      <c r="E981" s="38">
        <v>8</v>
      </c>
      <c r="F981" s="38">
        <v>2003</v>
      </c>
      <c r="G981" s="38" t="s">
        <v>1176</v>
      </c>
      <c r="H981" s="38" t="s">
        <v>1166</v>
      </c>
      <c r="I981" s="98" t="s">
        <v>1108</v>
      </c>
      <c r="J981" s="38">
        <v>1590</v>
      </c>
      <c r="K981" s="259">
        <f t="shared" si="47"/>
        <v>7</v>
      </c>
      <c r="L981" s="110" t="str">
        <f t="shared" si="46"/>
        <v>PGDĐT Tuy Đức</v>
      </c>
      <c r="M981" s="3">
        <f>VLOOKUP(IF(I981="",H981,I981),Thongkeduthi!$A$4:$O$43,COUNTA(Thongkeduthi!$A$4:$O$4),FALSE)</f>
        <v>39</v>
      </c>
      <c r="N981" s="47" t="str">
        <f t="shared" si="48"/>
        <v>39.7</v>
      </c>
      <c r="O981" s="47"/>
    </row>
    <row r="982" spans="1:15" ht="16.5" hidden="1" thickBot="1">
      <c r="A982" s="10">
        <f>SUBTOTAL(3,$C$6:C982)</f>
        <v>0</v>
      </c>
      <c r="B982" s="37">
        <v>1222621590</v>
      </c>
      <c r="C982" s="38" t="s">
        <v>1180</v>
      </c>
      <c r="D982" s="38">
        <v>18</v>
      </c>
      <c r="E982" s="38">
        <v>12</v>
      </c>
      <c r="F982" s="38">
        <v>2003</v>
      </c>
      <c r="G982" s="38" t="s">
        <v>1176</v>
      </c>
      <c r="H982" s="38" t="s">
        <v>1166</v>
      </c>
      <c r="I982" s="98" t="s">
        <v>1108</v>
      </c>
      <c r="J982" s="38">
        <v>1530</v>
      </c>
      <c r="K982" s="259">
        <f t="shared" si="47"/>
        <v>7</v>
      </c>
      <c r="L982" s="110" t="str">
        <f t="shared" si="46"/>
        <v>PGDĐT Tuy Đức</v>
      </c>
      <c r="M982" s="3">
        <f>VLOOKUP(IF(I982="",H982,I982),Thongkeduthi!$A$4:$O$43,COUNTA(Thongkeduthi!$A$4:$O$4),FALSE)</f>
        <v>39</v>
      </c>
      <c r="N982" s="47" t="str">
        <f t="shared" si="48"/>
        <v>39.7</v>
      </c>
      <c r="O982" s="47"/>
    </row>
    <row r="983" spans="1:15" ht="16.5" hidden="1" thickBot="1">
      <c r="A983" s="10">
        <f>SUBTOTAL(3,$C$6:C983)</f>
        <v>0</v>
      </c>
      <c r="B983" s="37">
        <v>1224038788</v>
      </c>
      <c r="C983" s="38" t="s">
        <v>1181</v>
      </c>
      <c r="D983" s="38">
        <v>9</v>
      </c>
      <c r="E983" s="38">
        <v>6</v>
      </c>
      <c r="F983" s="38">
        <v>2003</v>
      </c>
      <c r="G983" s="38" t="s">
        <v>1176</v>
      </c>
      <c r="H983" s="38" t="s">
        <v>1166</v>
      </c>
      <c r="I983" s="98" t="s">
        <v>1108</v>
      </c>
      <c r="J983" s="38">
        <v>1400</v>
      </c>
      <c r="K983" s="259">
        <f t="shared" si="47"/>
        <v>7</v>
      </c>
      <c r="L983" s="110" t="str">
        <f t="shared" ref="L983:L1046" si="49">"PGDĐT "&amp;I983</f>
        <v>PGDĐT Tuy Đức</v>
      </c>
      <c r="M983" s="3">
        <f>VLOOKUP(IF(I983="",H983,I983),Thongkeduthi!$A$4:$O$43,COUNTA(Thongkeduthi!$A$4:$O$4),FALSE)</f>
        <v>39</v>
      </c>
      <c r="N983" s="47" t="str">
        <f t="shared" si="48"/>
        <v>39.7</v>
      </c>
      <c r="O983" s="47"/>
    </row>
    <row r="984" spans="1:15" ht="16.5" hidden="1" thickBot="1">
      <c r="A984" s="10">
        <f>SUBTOTAL(3,$C$6:C984)</f>
        <v>0</v>
      </c>
      <c r="B984" s="37">
        <v>1225035898</v>
      </c>
      <c r="C984" s="38" t="s">
        <v>1182</v>
      </c>
      <c r="D984" s="38">
        <v>13</v>
      </c>
      <c r="E984" s="38">
        <v>5</v>
      </c>
      <c r="F984" s="38">
        <v>2003</v>
      </c>
      <c r="G984" s="38" t="s">
        <v>1176</v>
      </c>
      <c r="H984" s="38" t="s">
        <v>1166</v>
      </c>
      <c r="I984" s="98" t="s">
        <v>1108</v>
      </c>
      <c r="J984" s="38">
        <v>1390</v>
      </c>
      <c r="K984" s="259">
        <f t="shared" si="47"/>
        <v>7</v>
      </c>
      <c r="L984" s="110" t="str">
        <f t="shared" si="49"/>
        <v>PGDĐT Tuy Đức</v>
      </c>
      <c r="M984" s="3">
        <f>VLOOKUP(IF(I984="",H984,I984),Thongkeduthi!$A$4:$O$43,COUNTA(Thongkeduthi!$A$4:$O$4),FALSE)</f>
        <v>39</v>
      </c>
      <c r="N984" s="47" t="str">
        <f t="shared" si="48"/>
        <v>39.7</v>
      </c>
      <c r="O984" s="47"/>
    </row>
    <row r="985" spans="1:15" ht="16.5" hidden="1" thickBot="1">
      <c r="A985" s="10">
        <f>SUBTOTAL(3,$C$6:C985)</f>
        <v>0</v>
      </c>
      <c r="B985" s="37">
        <v>1225096939</v>
      </c>
      <c r="C985" s="38" t="s">
        <v>1183</v>
      </c>
      <c r="D985" s="38">
        <v>15</v>
      </c>
      <c r="E985" s="38">
        <v>10</v>
      </c>
      <c r="F985" s="38">
        <v>2003</v>
      </c>
      <c r="G985" s="38" t="s">
        <v>1176</v>
      </c>
      <c r="H985" s="38" t="s">
        <v>1166</v>
      </c>
      <c r="I985" s="98" t="s">
        <v>1108</v>
      </c>
      <c r="J985" s="38">
        <v>1320</v>
      </c>
      <c r="K985" s="259">
        <f t="shared" si="47"/>
        <v>7</v>
      </c>
      <c r="L985" s="110" t="str">
        <f t="shared" si="49"/>
        <v>PGDĐT Tuy Đức</v>
      </c>
      <c r="M985" s="3">
        <f>VLOOKUP(IF(I985="",H985,I985),Thongkeduthi!$A$4:$O$43,COUNTA(Thongkeduthi!$A$4:$O$4),FALSE)</f>
        <v>39</v>
      </c>
      <c r="N985" s="47" t="str">
        <f t="shared" si="48"/>
        <v>39.7</v>
      </c>
      <c r="O985" s="47"/>
    </row>
    <row r="986" spans="1:15" ht="16.5" hidden="1" thickBot="1">
      <c r="A986" s="10">
        <f>SUBTOTAL(3,$C$6:C986)</f>
        <v>0</v>
      </c>
      <c r="B986" s="37">
        <v>1225035889</v>
      </c>
      <c r="C986" s="38" t="s">
        <v>1184</v>
      </c>
      <c r="D986" s="38">
        <v>17</v>
      </c>
      <c r="E986" s="38">
        <v>1</v>
      </c>
      <c r="F986" s="38">
        <v>2003</v>
      </c>
      <c r="G986" s="38" t="s">
        <v>1176</v>
      </c>
      <c r="H986" s="38" t="s">
        <v>1166</v>
      </c>
      <c r="I986" s="98" t="s">
        <v>1108</v>
      </c>
      <c r="J986" s="38">
        <v>1160</v>
      </c>
      <c r="K986" s="259">
        <f t="shared" si="47"/>
        <v>7</v>
      </c>
      <c r="L986" s="110" t="str">
        <f t="shared" si="49"/>
        <v>PGDĐT Tuy Đức</v>
      </c>
      <c r="M986" s="3">
        <f>VLOOKUP(IF(I986="",H986,I986),Thongkeduthi!$A$4:$O$43,COUNTA(Thongkeduthi!$A$4:$O$4),FALSE)</f>
        <v>39</v>
      </c>
      <c r="N986" s="47" t="str">
        <f t="shared" si="48"/>
        <v>39.7</v>
      </c>
      <c r="O986" s="47"/>
    </row>
    <row r="987" spans="1:15" ht="16.5" hidden="1" thickBot="1">
      <c r="A987" s="10">
        <f>SUBTOTAL(3,$C$6:C987)</f>
        <v>0</v>
      </c>
      <c r="B987" s="37">
        <v>1228270629</v>
      </c>
      <c r="C987" s="38" t="s">
        <v>1185</v>
      </c>
      <c r="D987" s="38">
        <v>20</v>
      </c>
      <c r="E987" s="38">
        <v>1</v>
      </c>
      <c r="F987" s="38">
        <v>2003</v>
      </c>
      <c r="G987" s="38" t="s">
        <v>1176</v>
      </c>
      <c r="H987" s="38" t="s">
        <v>1166</v>
      </c>
      <c r="I987" s="98" t="s">
        <v>1108</v>
      </c>
      <c r="J987" s="38">
        <v>1150</v>
      </c>
      <c r="K987" s="259">
        <f t="shared" si="47"/>
        <v>7</v>
      </c>
      <c r="L987" s="110" t="str">
        <f t="shared" si="49"/>
        <v>PGDĐT Tuy Đức</v>
      </c>
      <c r="M987" s="3">
        <f>VLOOKUP(IF(I987="",H987,I987),Thongkeduthi!$A$4:$O$43,COUNTA(Thongkeduthi!$A$4:$O$4),FALSE)</f>
        <v>39</v>
      </c>
      <c r="N987" s="47" t="str">
        <f t="shared" si="48"/>
        <v>39.7</v>
      </c>
      <c r="O987" s="47"/>
    </row>
    <row r="988" spans="1:15" ht="16.5" hidden="1" thickBot="1">
      <c r="A988" s="10">
        <f>SUBTOTAL(3,$C$6:C988)</f>
        <v>0</v>
      </c>
      <c r="B988" s="37">
        <v>1224124885</v>
      </c>
      <c r="C988" s="38" t="s">
        <v>1186</v>
      </c>
      <c r="D988" s="38">
        <v>10</v>
      </c>
      <c r="E988" s="38">
        <v>1</v>
      </c>
      <c r="F988" s="38">
        <v>2003</v>
      </c>
      <c r="G988" s="38" t="s">
        <v>1176</v>
      </c>
      <c r="H988" s="38" t="s">
        <v>1166</v>
      </c>
      <c r="I988" s="98" t="s">
        <v>1108</v>
      </c>
      <c r="J988" s="38">
        <v>990</v>
      </c>
      <c r="K988" s="259">
        <f t="shared" si="47"/>
        <v>7</v>
      </c>
      <c r="L988" s="110" t="str">
        <f t="shared" si="49"/>
        <v>PGDĐT Tuy Đức</v>
      </c>
      <c r="M988" s="3">
        <f>VLOOKUP(IF(I988="",H988,I988),Thongkeduthi!$A$4:$O$43,COUNTA(Thongkeduthi!$A$4:$O$4),FALSE)</f>
        <v>39</v>
      </c>
      <c r="N988" s="47" t="str">
        <f t="shared" si="48"/>
        <v>39.7</v>
      </c>
      <c r="O988" s="47"/>
    </row>
    <row r="989" spans="1:15" ht="16.5" hidden="1" thickBot="1">
      <c r="A989" s="10">
        <f>SUBTOTAL(3,$C$6:C989)</f>
        <v>0</v>
      </c>
      <c r="B989" s="37">
        <v>1226737151</v>
      </c>
      <c r="C989" s="38" t="s">
        <v>1187</v>
      </c>
      <c r="D989" s="38">
        <v>15</v>
      </c>
      <c r="E989" s="38">
        <v>5</v>
      </c>
      <c r="F989" s="38">
        <v>2003</v>
      </c>
      <c r="G989" s="38" t="s">
        <v>1188</v>
      </c>
      <c r="H989" s="38" t="s">
        <v>1189</v>
      </c>
      <c r="I989" s="98" t="s">
        <v>1108</v>
      </c>
      <c r="J989" s="38">
        <v>970</v>
      </c>
      <c r="K989" s="259">
        <f t="shared" si="47"/>
        <v>7</v>
      </c>
      <c r="L989" s="110" t="str">
        <f t="shared" si="49"/>
        <v>PGDĐT Tuy Đức</v>
      </c>
      <c r="M989" s="3">
        <f>VLOOKUP(IF(I989="",H989,I989),Thongkeduthi!$A$4:$O$43,COUNTA(Thongkeduthi!$A$4:$O$4),FALSE)</f>
        <v>39</v>
      </c>
      <c r="N989" s="47" t="str">
        <f t="shared" si="48"/>
        <v>39.7</v>
      </c>
      <c r="O989" s="47"/>
    </row>
    <row r="990" spans="1:15" ht="16.5" hidden="1" thickBot="1">
      <c r="A990" s="10">
        <f>SUBTOTAL(3,$C$6:C990)</f>
        <v>0</v>
      </c>
      <c r="B990" s="37">
        <v>1222513230</v>
      </c>
      <c r="C990" s="38" t="s">
        <v>1190</v>
      </c>
      <c r="D990" s="38">
        <v>8</v>
      </c>
      <c r="E990" s="38">
        <v>4</v>
      </c>
      <c r="F990" s="38">
        <v>2002</v>
      </c>
      <c r="G990" s="38" t="s">
        <v>1191</v>
      </c>
      <c r="H990" s="38" t="s">
        <v>1166</v>
      </c>
      <c r="I990" s="98" t="s">
        <v>1108</v>
      </c>
      <c r="J990" s="38">
        <v>1060</v>
      </c>
      <c r="K990" s="259">
        <f t="shared" si="47"/>
        <v>8</v>
      </c>
      <c r="L990" s="110" t="str">
        <f t="shared" si="49"/>
        <v>PGDĐT Tuy Đức</v>
      </c>
      <c r="M990" s="3">
        <f>VLOOKUP(IF(I990="",H990,I990),Thongkeduthi!$A$4:$O$43,COUNTA(Thongkeduthi!$A$4:$O$4),FALSE)</f>
        <v>39</v>
      </c>
      <c r="N990" s="47" t="str">
        <f t="shared" si="48"/>
        <v>39.8</v>
      </c>
      <c r="O990" s="47"/>
    </row>
    <row r="991" spans="1:15" ht="16.5" hidden="1" thickBot="1">
      <c r="A991" s="10">
        <f>SUBTOTAL(3,$C$6:C991)</f>
        <v>0</v>
      </c>
      <c r="B991" s="37">
        <v>1222839064</v>
      </c>
      <c r="C991" s="38" t="s">
        <v>1192</v>
      </c>
      <c r="D991" s="38">
        <v>14</v>
      </c>
      <c r="E991" s="38">
        <v>2</v>
      </c>
      <c r="F991" s="38">
        <v>2002</v>
      </c>
      <c r="G991" s="38" t="s">
        <v>1191</v>
      </c>
      <c r="H991" s="38" t="s">
        <v>1166</v>
      </c>
      <c r="I991" s="98" t="s">
        <v>1108</v>
      </c>
      <c r="J991" s="38">
        <v>1000</v>
      </c>
      <c r="K991" s="259">
        <f t="shared" si="47"/>
        <v>8</v>
      </c>
      <c r="L991" s="110" t="str">
        <f t="shared" si="49"/>
        <v>PGDĐT Tuy Đức</v>
      </c>
      <c r="M991" s="3">
        <f>VLOOKUP(IF(I991="",H991,I991),Thongkeduthi!$A$4:$O$43,COUNTA(Thongkeduthi!$A$4:$O$4),FALSE)</f>
        <v>39</v>
      </c>
      <c r="N991" s="47" t="str">
        <f t="shared" si="48"/>
        <v>39.8</v>
      </c>
      <c r="O991" s="47"/>
    </row>
    <row r="992" spans="1:15" ht="16.5" hidden="1" thickBot="1">
      <c r="A992" s="10">
        <f>SUBTOTAL(3,$C$6:C992)</f>
        <v>0</v>
      </c>
      <c r="B992" s="37">
        <v>1222700663</v>
      </c>
      <c r="C992" s="38" t="s">
        <v>1193</v>
      </c>
      <c r="D992" s="38">
        <v>2</v>
      </c>
      <c r="E992" s="38">
        <v>1</v>
      </c>
      <c r="F992" s="38">
        <v>2002</v>
      </c>
      <c r="G992" s="38" t="s">
        <v>1191</v>
      </c>
      <c r="H992" s="38" t="s">
        <v>1166</v>
      </c>
      <c r="I992" s="98" t="s">
        <v>1108</v>
      </c>
      <c r="J992" s="38">
        <v>930</v>
      </c>
      <c r="K992" s="259">
        <f t="shared" si="47"/>
        <v>8</v>
      </c>
      <c r="L992" s="110" t="str">
        <f t="shared" si="49"/>
        <v>PGDĐT Tuy Đức</v>
      </c>
      <c r="M992" s="3">
        <f>VLOOKUP(IF(I992="",H992,I992),Thongkeduthi!$A$4:$O$43,COUNTA(Thongkeduthi!$A$4:$O$4),FALSE)</f>
        <v>39</v>
      </c>
      <c r="N992" s="47" t="str">
        <f t="shared" si="48"/>
        <v>39.8</v>
      </c>
      <c r="O992" s="47"/>
    </row>
    <row r="993" spans="1:15" ht="16.5" hidden="1" thickBot="1">
      <c r="A993" s="10">
        <f>SUBTOTAL(3,$C$6:C993)</f>
        <v>0</v>
      </c>
      <c r="B993" s="37">
        <v>1224836555</v>
      </c>
      <c r="C993" s="38" t="s">
        <v>1194</v>
      </c>
      <c r="D993" s="38">
        <v>31</v>
      </c>
      <c r="E993" s="38">
        <v>10</v>
      </c>
      <c r="F993" s="38">
        <v>2001</v>
      </c>
      <c r="G993" s="38" t="s">
        <v>1191</v>
      </c>
      <c r="H993" s="38" t="s">
        <v>1166</v>
      </c>
      <c r="I993" s="98" t="s">
        <v>1108</v>
      </c>
      <c r="J993" s="38">
        <v>930</v>
      </c>
      <c r="K993" s="259">
        <f t="shared" si="47"/>
        <v>8</v>
      </c>
      <c r="L993" s="110" t="str">
        <f t="shared" si="49"/>
        <v>PGDĐT Tuy Đức</v>
      </c>
      <c r="M993" s="3">
        <f>VLOOKUP(IF(I993="",H993,I993),Thongkeduthi!$A$4:$O$43,COUNTA(Thongkeduthi!$A$4:$O$4),FALSE)</f>
        <v>39</v>
      </c>
      <c r="N993" s="47" t="str">
        <f t="shared" si="48"/>
        <v>39.8</v>
      </c>
      <c r="O993" s="47"/>
    </row>
    <row r="994" spans="1:15" ht="16.5" hidden="1" thickBot="1">
      <c r="A994" s="10">
        <f>SUBTOTAL(3,$C$6:C994)</f>
        <v>0</v>
      </c>
      <c r="B994" s="37">
        <v>1230364157</v>
      </c>
      <c r="C994" s="38" t="s">
        <v>1195</v>
      </c>
      <c r="D994" s="38">
        <v>26</v>
      </c>
      <c r="E994" s="38">
        <v>3</v>
      </c>
      <c r="F994" s="38">
        <v>2002</v>
      </c>
      <c r="G994" s="38" t="s">
        <v>1191</v>
      </c>
      <c r="H994" s="38" t="s">
        <v>1166</v>
      </c>
      <c r="I994" s="98" t="s">
        <v>1108</v>
      </c>
      <c r="J994" s="38">
        <v>860</v>
      </c>
      <c r="K994" s="259">
        <f t="shared" si="47"/>
        <v>8</v>
      </c>
      <c r="L994" s="110" t="str">
        <f t="shared" si="49"/>
        <v>PGDĐT Tuy Đức</v>
      </c>
      <c r="M994" s="3">
        <f>VLOOKUP(IF(I994="",H994,I994),Thongkeduthi!$A$4:$O$43,COUNTA(Thongkeduthi!$A$4:$O$4),FALSE)</f>
        <v>39</v>
      </c>
      <c r="N994" s="47" t="str">
        <f t="shared" si="48"/>
        <v>39.8</v>
      </c>
      <c r="O994" s="47"/>
    </row>
    <row r="995" spans="1:15" ht="16.5" hidden="1" thickBot="1">
      <c r="A995" s="10">
        <f>SUBTOTAL(3,$C$6:C995)</f>
        <v>0</v>
      </c>
      <c r="B995" s="339">
        <v>1222713356</v>
      </c>
      <c r="C995" s="38" t="s">
        <v>1196</v>
      </c>
      <c r="D995" s="38">
        <v>21</v>
      </c>
      <c r="E995" s="38">
        <v>10</v>
      </c>
      <c r="F995" s="38">
        <v>2001</v>
      </c>
      <c r="G995" s="38" t="s">
        <v>1197</v>
      </c>
      <c r="H995" s="38" t="s">
        <v>1166</v>
      </c>
      <c r="I995" s="98" t="s">
        <v>1108</v>
      </c>
      <c r="J995" s="38">
        <v>860</v>
      </c>
      <c r="K995" s="259">
        <f t="shared" si="47"/>
        <v>9</v>
      </c>
      <c r="L995" s="110" t="str">
        <f t="shared" si="49"/>
        <v>PGDĐT Tuy Đức</v>
      </c>
      <c r="M995" s="3">
        <f>VLOOKUP(IF(I995="",H995,I995),Thongkeduthi!$A$4:$O$43,COUNTA(Thongkeduthi!$A$4:$O$4),FALSE)</f>
        <v>39</v>
      </c>
      <c r="N995" s="47" t="str">
        <f t="shared" si="48"/>
        <v>39.9</v>
      </c>
      <c r="O995" s="47"/>
    </row>
    <row r="996" spans="1:15" ht="16.5" hidden="1" thickBot="1">
      <c r="A996" s="10">
        <f>SUBTOTAL(3,$C$6:C996)</f>
        <v>0</v>
      </c>
      <c r="B996" s="37">
        <v>1225456940</v>
      </c>
      <c r="C996" s="38" t="s">
        <v>1198</v>
      </c>
      <c r="D996" s="38">
        <v>21</v>
      </c>
      <c r="E996" s="38">
        <v>8</v>
      </c>
      <c r="F996" s="38">
        <v>2001</v>
      </c>
      <c r="G996" s="38" t="s">
        <v>1197</v>
      </c>
      <c r="H996" s="38" t="s">
        <v>1166</v>
      </c>
      <c r="I996" s="98" t="s">
        <v>1108</v>
      </c>
      <c r="J996" s="38">
        <v>840</v>
      </c>
      <c r="K996" s="259">
        <f t="shared" si="47"/>
        <v>9</v>
      </c>
      <c r="L996" s="110" t="str">
        <f t="shared" si="49"/>
        <v>PGDĐT Tuy Đức</v>
      </c>
      <c r="M996" s="3">
        <f>VLOOKUP(IF(I996="",H996,I996),Thongkeduthi!$A$4:$O$43,COUNTA(Thongkeduthi!$A$4:$O$4),FALSE)</f>
        <v>39</v>
      </c>
      <c r="N996" s="47" t="str">
        <f t="shared" si="48"/>
        <v>39.9</v>
      </c>
      <c r="O996" s="47"/>
    </row>
    <row r="997" spans="1:15" ht="16.5" hidden="1" thickBot="1">
      <c r="A997" s="10">
        <f>SUBTOTAL(3,$C$6:C997)</f>
        <v>0</v>
      </c>
      <c r="B997" s="43">
        <v>1229178455</v>
      </c>
      <c r="C997" s="44" t="s">
        <v>1199</v>
      </c>
      <c r="D997" s="44">
        <v>16</v>
      </c>
      <c r="E997" s="44">
        <v>8</v>
      </c>
      <c r="F997" s="44">
        <v>2001</v>
      </c>
      <c r="G997" s="44" t="s">
        <v>1197</v>
      </c>
      <c r="H997" s="44" t="s">
        <v>1166</v>
      </c>
      <c r="I997" s="98" t="s">
        <v>1108</v>
      </c>
      <c r="J997" s="44">
        <v>810</v>
      </c>
      <c r="K997" s="259">
        <f t="shared" si="47"/>
        <v>9</v>
      </c>
      <c r="L997" s="110" t="str">
        <f t="shared" si="49"/>
        <v>PGDĐT Tuy Đức</v>
      </c>
      <c r="M997" s="3">
        <f>VLOOKUP(IF(I997="",H997,I997),Thongkeduthi!$A$4:$O$43,COUNTA(Thongkeduthi!$A$4:$O$4),FALSE)</f>
        <v>39</v>
      </c>
      <c r="N997" s="47" t="str">
        <f t="shared" si="48"/>
        <v>39.9</v>
      </c>
      <c r="O997" s="47"/>
    </row>
    <row r="998" spans="1:15" ht="32.25" hidden="1" thickBot="1">
      <c r="A998" s="10">
        <f>SUBTOTAL(3,$C$6:C998)</f>
        <v>0</v>
      </c>
      <c r="B998" s="30">
        <v>1225223388</v>
      </c>
      <c r="C998" s="10" t="s">
        <v>1201</v>
      </c>
      <c r="D998" s="10">
        <v>20</v>
      </c>
      <c r="E998" s="10">
        <v>4</v>
      </c>
      <c r="F998" s="10">
        <v>2007</v>
      </c>
      <c r="G998" s="10" t="s">
        <v>849</v>
      </c>
      <c r="H998" s="10" t="s">
        <v>1202</v>
      </c>
      <c r="I998" s="10" t="s">
        <v>180</v>
      </c>
      <c r="J998" s="10">
        <v>1260</v>
      </c>
      <c r="K998" s="259">
        <f t="shared" si="47"/>
        <v>3</v>
      </c>
      <c r="L998" s="110" t="str">
        <f t="shared" si="49"/>
        <v>PGDĐT Krông Nô</v>
      </c>
      <c r="M998" s="3">
        <f>VLOOKUP(IF(I998="",H998,I998),Thongkeduthi!$A$4:$O$43,COUNTA(Thongkeduthi!$A$4:$O$4),FALSE)</f>
        <v>36</v>
      </c>
      <c r="N998" s="47" t="str">
        <f t="shared" si="48"/>
        <v>36.3</v>
      </c>
      <c r="O998" s="47"/>
    </row>
    <row r="999" spans="1:15" ht="32.25" hidden="1" thickBot="1">
      <c r="A999" s="10">
        <f>SUBTOTAL(3,$C$6:C999)</f>
        <v>0</v>
      </c>
      <c r="B999" s="30">
        <v>1222464256</v>
      </c>
      <c r="C999" s="10" t="s">
        <v>1203</v>
      </c>
      <c r="D999" s="10">
        <v>15</v>
      </c>
      <c r="E999" s="10">
        <v>12</v>
      </c>
      <c r="F999" s="10">
        <v>2007</v>
      </c>
      <c r="G999" s="10" t="s">
        <v>849</v>
      </c>
      <c r="H999" s="10" t="s">
        <v>1204</v>
      </c>
      <c r="I999" s="10" t="s">
        <v>180</v>
      </c>
      <c r="J999" s="10">
        <v>900</v>
      </c>
      <c r="K999" s="259">
        <f t="shared" si="47"/>
        <v>3</v>
      </c>
      <c r="L999" s="110" t="str">
        <f t="shared" si="49"/>
        <v>PGDĐT Krông Nô</v>
      </c>
      <c r="M999" s="3">
        <f>VLOOKUP(IF(I999="",H999,I999),Thongkeduthi!$A$4:$O$43,COUNTA(Thongkeduthi!$A$4:$O$4),FALSE)</f>
        <v>36</v>
      </c>
      <c r="N999" s="47" t="str">
        <f t="shared" si="48"/>
        <v>36.3</v>
      </c>
      <c r="O999" s="47"/>
    </row>
    <row r="1000" spans="1:15" ht="32.25" hidden="1" thickBot="1">
      <c r="A1000" s="10">
        <f>SUBTOTAL(3,$C$6:C1000)</f>
        <v>0</v>
      </c>
      <c r="B1000" s="27">
        <v>1232321283</v>
      </c>
      <c r="C1000" s="27" t="s">
        <v>1205</v>
      </c>
      <c r="D1000" s="27">
        <v>24</v>
      </c>
      <c r="E1000" s="27">
        <v>10</v>
      </c>
      <c r="F1000" s="27">
        <v>2007</v>
      </c>
      <c r="G1000" s="27" t="s">
        <v>849</v>
      </c>
      <c r="H1000" s="27" t="s">
        <v>1206</v>
      </c>
      <c r="I1000" s="10" t="s">
        <v>180</v>
      </c>
      <c r="J1000" s="27">
        <v>920</v>
      </c>
      <c r="K1000" s="259">
        <f t="shared" si="47"/>
        <v>3</v>
      </c>
      <c r="L1000" s="110" t="str">
        <f t="shared" si="49"/>
        <v>PGDĐT Krông Nô</v>
      </c>
      <c r="M1000" s="3">
        <f>VLOOKUP(IF(I1000="",H1000,I1000),Thongkeduthi!$A$4:$O$43,COUNTA(Thongkeduthi!$A$4:$O$4),FALSE)</f>
        <v>36</v>
      </c>
      <c r="N1000" s="47" t="str">
        <f t="shared" si="48"/>
        <v>36.3</v>
      </c>
      <c r="O1000" s="47"/>
    </row>
    <row r="1001" spans="1:15" ht="32.25" hidden="1" thickBot="1">
      <c r="A1001" s="10">
        <f>SUBTOTAL(3,$C$6:C1001)</f>
        <v>0</v>
      </c>
      <c r="B1001" s="27">
        <v>1226417667</v>
      </c>
      <c r="C1001" s="10" t="s">
        <v>1207</v>
      </c>
      <c r="D1001" s="10">
        <v>3</v>
      </c>
      <c r="E1001" s="10">
        <v>1</v>
      </c>
      <c r="F1001" s="10">
        <v>2007</v>
      </c>
      <c r="G1001" s="10" t="s">
        <v>849</v>
      </c>
      <c r="H1001" s="10" t="s">
        <v>1208</v>
      </c>
      <c r="I1001" s="10" t="s">
        <v>180</v>
      </c>
      <c r="J1001" s="10">
        <v>1140</v>
      </c>
      <c r="K1001" s="259">
        <f t="shared" si="47"/>
        <v>3</v>
      </c>
      <c r="L1001" s="110" t="str">
        <f t="shared" si="49"/>
        <v>PGDĐT Krông Nô</v>
      </c>
      <c r="M1001" s="3">
        <f>VLOOKUP(IF(I1001="",H1001,I1001),Thongkeduthi!$A$4:$O$43,COUNTA(Thongkeduthi!$A$4:$O$4),FALSE)</f>
        <v>36</v>
      </c>
      <c r="N1001" s="47" t="str">
        <f t="shared" si="48"/>
        <v>36.3</v>
      </c>
      <c r="O1001" s="47"/>
    </row>
    <row r="1002" spans="1:15" ht="32.25" hidden="1" thickBot="1">
      <c r="A1002" s="10">
        <f>SUBTOTAL(3,$C$6:C1002)</f>
        <v>0</v>
      </c>
      <c r="B1002" s="27">
        <v>1226416742</v>
      </c>
      <c r="C1002" s="10" t="s">
        <v>1209</v>
      </c>
      <c r="D1002" s="10">
        <v>9</v>
      </c>
      <c r="E1002" s="10">
        <v>11</v>
      </c>
      <c r="F1002" s="10">
        <v>2007</v>
      </c>
      <c r="G1002" s="10" t="s">
        <v>849</v>
      </c>
      <c r="H1002" s="10" t="s">
        <v>1208</v>
      </c>
      <c r="I1002" s="10" t="s">
        <v>180</v>
      </c>
      <c r="J1002" s="10">
        <v>1220</v>
      </c>
      <c r="K1002" s="259">
        <f t="shared" si="47"/>
        <v>3</v>
      </c>
      <c r="L1002" s="110" t="str">
        <f t="shared" si="49"/>
        <v>PGDĐT Krông Nô</v>
      </c>
      <c r="M1002" s="3">
        <f>VLOOKUP(IF(I1002="",H1002,I1002),Thongkeduthi!$A$4:$O$43,COUNTA(Thongkeduthi!$A$4:$O$4),FALSE)</f>
        <v>36</v>
      </c>
      <c r="N1002" s="47" t="str">
        <f t="shared" si="48"/>
        <v>36.3</v>
      </c>
      <c r="O1002" s="47"/>
    </row>
    <row r="1003" spans="1:15" ht="32.25" hidden="1" thickBot="1">
      <c r="A1003" s="10">
        <f>SUBTOTAL(3,$C$6:C1003)</f>
        <v>0</v>
      </c>
      <c r="B1003" s="27">
        <v>1227110696</v>
      </c>
      <c r="C1003" s="27" t="s">
        <v>1210</v>
      </c>
      <c r="D1003" s="27">
        <v>24</v>
      </c>
      <c r="E1003" s="27">
        <v>2</v>
      </c>
      <c r="F1003" s="10">
        <v>2007</v>
      </c>
      <c r="G1003" s="27" t="s">
        <v>849</v>
      </c>
      <c r="H1003" s="10" t="s">
        <v>1208</v>
      </c>
      <c r="I1003" s="10" t="s">
        <v>180</v>
      </c>
      <c r="J1003" s="27">
        <v>1210</v>
      </c>
      <c r="K1003" s="259">
        <f t="shared" si="47"/>
        <v>3</v>
      </c>
      <c r="L1003" s="110" t="str">
        <f t="shared" si="49"/>
        <v>PGDĐT Krông Nô</v>
      </c>
      <c r="M1003" s="3">
        <f>VLOOKUP(IF(I1003="",H1003,I1003),Thongkeduthi!$A$4:$O$43,COUNTA(Thongkeduthi!$A$4:$O$4),FALSE)</f>
        <v>36</v>
      </c>
      <c r="N1003" s="47" t="str">
        <f t="shared" si="48"/>
        <v>36.3</v>
      </c>
      <c r="O1003" s="47"/>
    </row>
    <row r="1004" spans="1:15" ht="32.25" hidden="1" thickBot="1">
      <c r="A1004" s="10">
        <f>SUBTOTAL(3,$C$6:C1004)</f>
        <v>0</v>
      </c>
      <c r="B1004" s="27">
        <v>1227108575</v>
      </c>
      <c r="C1004" s="27" t="s">
        <v>1211</v>
      </c>
      <c r="D1004" s="27">
        <v>19</v>
      </c>
      <c r="E1004" s="27">
        <v>2</v>
      </c>
      <c r="F1004" s="10">
        <v>2007</v>
      </c>
      <c r="G1004" s="27" t="s">
        <v>849</v>
      </c>
      <c r="H1004" s="10" t="s">
        <v>1208</v>
      </c>
      <c r="I1004" s="10" t="s">
        <v>180</v>
      </c>
      <c r="J1004" s="27">
        <v>1030</v>
      </c>
      <c r="K1004" s="259">
        <f t="shared" si="47"/>
        <v>3</v>
      </c>
      <c r="L1004" s="110" t="str">
        <f t="shared" si="49"/>
        <v>PGDĐT Krông Nô</v>
      </c>
      <c r="M1004" s="3">
        <f>VLOOKUP(IF(I1004="",H1004,I1004),Thongkeduthi!$A$4:$O$43,COUNTA(Thongkeduthi!$A$4:$O$4),FALSE)</f>
        <v>36</v>
      </c>
      <c r="N1004" s="47" t="str">
        <f t="shared" si="48"/>
        <v>36.3</v>
      </c>
      <c r="O1004" s="47"/>
    </row>
    <row r="1005" spans="1:15" ht="32.25" hidden="1" thickBot="1">
      <c r="A1005" s="10">
        <f>SUBTOTAL(3,$C$6:C1005)</f>
        <v>0</v>
      </c>
      <c r="B1005" s="30">
        <v>1231617158</v>
      </c>
      <c r="C1005" s="10" t="s">
        <v>1212</v>
      </c>
      <c r="D1005" s="10">
        <v>15</v>
      </c>
      <c r="E1005" s="10">
        <v>11</v>
      </c>
      <c r="F1005" s="10">
        <v>2007</v>
      </c>
      <c r="G1005" s="10" t="s">
        <v>849</v>
      </c>
      <c r="H1005" s="10" t="s">
        <v>623</v>
      </c>
      <c r="I1005" s="10" t="s">
        <v>180</v>
      </c>
      <c r="J1005" s="27">
        <v>980</v>
      </c>
      <c r="K1005" s="259">
        <f t="shared" si="47"/>
        <v>3</v>
      </c>
      <c r="L1005" s="110" t="str">
        <f t="shared" si="49"/>
        <v>PGDĐT Krông Nô</v>
      </c>
      <c r="M1005" s="3">
        <f>VLOOKUP(IF(I1005="",H1005,I1005),Thongkeduthi!$A$4:$O$43,COUNTA(Thongkeduthi!$A$4:$O$4),FALSE)</f>
        <v>36</v>
      </c>
      <c r="N1005" s="47" t="str">
        <f t="shared" si="48"/>
        <v>36.3</v>
      </c>
      <c r="O1005" s="47"/>
    </row>
    <row r="1006" spans="1:15" ht="32.25" hidden="1" thickBot="1">
      <c r="A1006" s="10">
        <f>SUBTOTAL(3,$C$6:C1006)</f>
        <v>0</v>
      </c>
      <c r="B1006" s="79">
        <v>1226659284</v>
      </c>
      <c r="C1006" s="27" t="s">
        <v>1213</v>
      </c>
      <c r="D1006" s="129" t="s">
        <v>468</v>
      </c>
      <c r="E1006" s="10">
        <v>8</v>
      </c>
      <c r="F1006" s="10">
        <v>2007</v>
      </c>
      <c r="G1006" s="79" t="s">
        <v>849</v>
      </c>
      <c r="H1006" s="10" t="s">
        <v>1214</v>
      </c>
      <c r="I1006" s="10" t="s">
        <v>180</v>
      </c>
      <c r="J1006" s="79">
        <v>960</v>
      </c>
      <c r="K1006" s="259">
        <f t="shared" si="47"/>
        <v>3</v>
      </c>
      <c r="L1006" s="110" t="str">
        <f t="shared" si="49"/>
        <v>PGDĐT Krông Nô</v>
      </c>
      <c r="M1006" s="3">
        <f>VLOOKUP(IF(I1006="",H1006,I1006),Thongkeduthi!$A$4:$O$43,COUNTA(Thongkeduthi!$A$4:$O$4),FALSE)</f>
        <v>36</v>
      </c>
      <c r="N1006" s="47" t="str">
        <f t="shared" si="48"/>
        <v>36.3</v>
      </c>
      <c r="O1006" s="47"/>
    </row>
    <row r="1007" spans="1:15" ht="32.25" hidden="1" thickBot="1">
      <c r="A1007" s="10">
        <f>SUBTOTAL(3,$C$6:C1007)</f>
        <v>0</v>
      </c>
      <c r="B1007" s="27">
        <v>1222203884</v>
      </c>
      <c r="C1007" s="10" t="s">
        <v>1215</v>
      </c>
      <c r="D1007" s="10">
        <v>25</v>
      </c>
      <c r="E1007" s="10">
        <v>10</v>
      </c>
      <c r="F1007" s="10">
        <v>2007</v>
      </c>
      <c r="G1007" s="10" t="s">
        <v>853</v>
      </c>
      <c r="H1007" s="10" t="s">
        <v>1115</v>
      </c>
      <c r="I1007" s="10" t="s">
        <v>180</v>
      </c>
      <c r="J1007" s="10">
        <v>1280</v>
      </c>
      <c r="K1007" s="259">
        <f t="shared" si="47"/>
        <v>3</v>
      </c>
      <c r="L1007" s="110" t="str">
        <f t="shared" si="49"/>
        <v>PGDĐT Krông Nô</v>
      </c>
      <c r="M1007" s="3">
        <f>VLOOKUP(IF(I1007="",H1007,I1007),Thongkeduthi!$A$4:$O$43,COUNTA(Thongkeduthi!$A$4:$O$4),FALSE)</f>
        <v>36</v>
      </c>
      <c r="N1007" s="47" t="str">
        <f t="shared" si="48"/>
        <v>36.3</v>
      </c>
      <c r="O1007" s="47"/>
    </row>
    <row r="1008" spans="1:15" ht="32.25" hidden="1" thickBot="1">
      <c r="A1008" s="10">
        <f>SUBTOTAL(3,$C$6:C1008)</f>
        <v>0</v>
      </c>
      <c r="B1008" s="27">
        <v>1227007532</v>
      </c>
      <c r="C1008" s="27" t="s">
        <v>1216</v>
      </c>
      <c r="D1008" s="12">
        <v>20</v>
      </c>
      <c r="E1008" s="12">
        <v>10</v>
      </c>
      <c r="F1008" s="12">
        <v>2007</v>
      </c>
      <c r="G1008" s="12" t="s">
        <v>853</v>
      </c>
      <c r="H1008" s="27" t="s">
        <v>1217</v>
      </c>
      <c r="I1008" s="10" t="s">
        <v>180</v>
      </c>
      <c r="J1008" s="12">
        <v>1060</v>
      </c>
      <c r="K1008" s="259">
        <f t="shared" si="47"/>
        <v>3</v>
      </c>
      <c r="L1008" s="110" t="str">
        <f t="shared" si="49"/>
        <v>PGDĐT Krông Nô</v>
      </c>
      <c r="M1008" s="3">
        <f>VLOOKUP(IF(I1008="",H1008,I1008),Thongkeduthi!$A$4:$O$43,COUNTA(Thongkeduthi!$A$4:$O$4),FALSE)</f>
        <v>36</v>
      </c>
      <c r="N1008" s="47" t="str">
        <f t="shared" si="48"/>
        <v>36.3</v>
      </c>
      <c r="O1008" s="47"/>
    </row>
    <row r="1009" spans="1:15" ht="32.25" hidden="1" thickBot="1">
      <c r="A1009" s="10">
        <f>SUBTOTAL(3,$C$6:C1009)</f>
        <v>0</v>
      </c>
      <c r="B1009" s="27">
        <v>1226596160</v>
      </c>
      <c r="C1009" s="10" t="s">
        <v>1218</v>
      </c>
      <c r="D1009" s="10">
        <v>13</v>
      </c>
      <c r="E1009" s="10">
        <v>1</v>
      </c>
      <c r="F1009" s="10">
        <v>2007</v>
      </c>
      <c r="G1009" s="10" t="s">
        <v>1219</v>
      </c>
      <c r="H1009" s="10" t="s">
        <v>1115</v>
      </c>
      <c r="I1009" s="10" t="s">
        <v>180</v>
      </c>
      <c r="J1009" s="10">
        <v>1400</v>
      </c>
      <c r="K1009" s="259">
        <f t="shared" si="47"/>
        <v>3</v>
      </c>
      <c r="L1009" s="110" t="str">
        <f t="shared" si="49"/>
        <v>PGDĐT Krông Nô</v>
      </c>
      <c r="M1009" s="3">
        <f>VLOOKUP(IF(I1009="",H1009,I1009),Thongkeduthi!$A$4:$O$43,COUNTA(Thongkeduthi!$A$4:$O$4),FALSE)</f>
        <v>36</v>
      </c>
      <c r="N1009" s="47" t="str">
        <f t="shared" si="48"/>
        <v>36.3</v>
      </c>
      <c r="O1009" s="47"/>
    </row>
    <row r="1010" spans="1:15" ht="32.25" hidden="1" thickBot="1">
      <c r="A1010" s="10">
        <f>SUBTOTAL(3,$C$6:C1010)</f>
        <v>0</v>
      </c>
      <c r="B1010" s="27">
        <v>1223385549</v>
      </c>
      <c r="C1010" s="10" t="s">
        <v>1220</v>
      </c>
      <c r="D1010" s="10">
        <v>21</v>
      </c>
      <c r="E1010" s="10">
        <v>8</v>
      </c>
      <c r="F1010" s="10">
        <v>2007</v>
      </c>
      <c r="G1010" s="10" t="s">
        <v>1219</v>
      </c>
      <c r="H1010" s="10" t="s">
        <v>1115</v>
      </c>
      <c r="I1010" s="10" t="s">
        <v>180</v>
      </c>
      <c r="J1010" s="10">
        <v>1040</v>
      </c>
      <c r="K1010" s="259">
        <f t="shared" si="47"/>
        <v>3</v>
      </c>
      <c r="L1010" s="110" t="str">
        <f t="shared" si="49"/>
        <v>PGDĐT Krông Nô</v>
      </c>
      <c r="M1010" s="3">
        <f>VLOOKUP(IF(I1010="",H1010,I1010),Thongkeduthi!$A$4:$O$43,COUNTA(Thongkeduthi!$A$4:$O$4),FALSE)</f>
        <v>36</v>
      </c>
      <c r="N1010" s="47" t="str">
        <f t="shared" si="48"/>
        <v>36.3</v>
      </c>
      <c r="O1010" s="47"/>
    </row>
    <row r="1011" spans="1:15" ht="32.25" hidden="1" thickBot="1">
      <c r="A1011" s="10">
        <f>SUBTOTAL(3,$C$6:C1011)</f>
        <v>0</v>
      </c>
      <c r="B1011" s="30">
        <v>1225817103</v>
      </c>
      <c r="C1011" s="10" t="s">
        <v>1221</v>
      </c>
      <c r="D1011" s="10">
        <v>17</v>
      </c>
      <c r="E1011" s="10">
        <v>12</v>
      </c>
      <c r="F1011" s="10">
        <v>2007</v>
      </c>
      <c r="G1011" s="10" t="s">
        <v>846</v>
      </c>
      <c r="H1011" s="10" t="s">
        <v>1204</v>
      </c>
      <c r="I1011" s="10" t="s">
        <v>180</v>
      </c>
      <c r="J1011" s="10">
        <v>1220</v>
      </c>
      <c r="K1011" s="259">
        <f t="shared" si="47"/>
        <v>3</v>
      </c>
      <c r="L1011" s="110" t="str">
        <f t="shared" si="49"/>
        <v>PGDĐT Krông Nô</v>
      </c>
      <c r="M1011" s="3">
        <f>VLOOKUP(IF(I1011="",H1011,I1011),Thongkeduthi!$A$4:$O$43,COUNTA(Thongkeduthi!$A$4:$O$4),FALSE)</f>
        <v>36</v>
      </c>
      <c r="N1011" s="47" t="str">
        <f t="shared" si="48"/>
        <v>36.3</v>
      </c>
      <c r="O1011" s="47"/>
    </row>
    <row r="1012" spans="1:15" ht="32.25" hidden="1" thickBot="1">
      <c r="A1012" s="10">
        <f>SUBTOTAL(3,$C$6:C1012)</f>
        <v>0</v>
      </c>
      <c r="B1012" s="79">
        <v>1226859840</v>
      </c>
      <c r="C1012" s="27" t="s">
        <v>1222</v>
      </c>
      <c r="D1012" s="130" t="s">
        <v>120</v>
      </c>
      <c r="E1012" s="10">
        <v>12</v>
      </c>
      <c r="F1012" s="10">
        <v>2007</v>
      </c>
      <c r="G1012" s="79" t="s">
        <v>846</v>
      </c>
      <c r="H1012" s="10" t="s">
        <v>1214</v>
      </c>
      <c r="I1012" s="10" t="s">
        <v>180</v>
      </c>
      <c r="J1012" s="79">
        <v>1710</v>
      </c>
      <c r="K1012" s="259">
        <f t="shared" si="47"/>
        <v>3</v>
      </c>
      <c r="L1012" s="110" t="str">
        <f t="shared" si="49"/>
        <v>PGDĐT Krông Nô</v>
      </c>
      <c r="M1012" s="3">
        <f>VLOOKUP(IF(I1012="",H1012,I1012),Thongkeduthi!$A$4:$O$43,COUNTA(Thongkeduthi!$A$4:$O$4),FALSE)</f>
        <v>36</v>
      </c>
      <c r="N1012" s="47" t="str">
        <f t="shared" si="48"/>
        <v>36.3</v>
      </c>
      <c r="O1012" s="47"/>
    </row>
    <row r="1013" spans="1:15" ht="32.25" hidden="1" thickBot="1">
      <c r="A1013" s="10">
        <f>SUBTOTAL(3,$C$6:C1013)</f>
        <v>0</v>
      </c>
      <c r="B1013" s="79">
        <v>1226756087</v>
      </c>
      <c r="C1013" s="27" t="s">
        <v>1223</v>
      </c>
      <c r="D1013" s="129" t="s">
        <v>105</v>
      </c>
      <c r="E1013" s="10">
        <v>4</v>
      </c>
      <c r="F1013" s="10">
        <v>2007</v>
      </c>
      <c r="G1013" s="79" t="s">
        <v>846</v>
      </c>
      <c r="H1013" s="10" t="s">
        <v>1214</v>
      </c>
      <c r="I1013" s="10" t="s">
        <v>180</v>
      </c>
      <c r="J1013" s="79">
        <v>1360</v>
      </c>
      <c r="K1013" s="259">
        <f t="shared" si="47"/>
        <v>3</v>
      </c>
      <c r="L1013" s="110" t="str">
        <f t="shared" si="49"/>
        <v>PGDĐT Krông Nô</v>
      </c>
      <c r="M1013" s="3">
        <f>VLOOKUP(IF(I1013="",H1013,I1013),Thongkeduthi!$A$4:$O$43,COUNTA(Thongkeduthi!$A$4:$O$4),FALSE)</f>
        <v>36</v>
      </c>
      <c r="N1013" s="47" t="str">
        <f t="shared" si="48"/>
        <v>36.3</v>
      </c>
      <c r="O1013" s="47"/>
    </row>
    <row r="1014" spans="1:15" ht="32.25" hidden="1" thickBot="1">
      <c r="A1014" s="10">
        <f>SUBTOTAL(3,$C$6:C1014)</f>
        <v>0</v>
      </c>
      <c r="B1014" s="27">
        <v>1227953902</v>
      </c>
      <c r="C1014" s="27" t="s">
        <v>1224</v>
      </c>
      <c r="D1014" s="27">
        <v>27</v>
      </c>
      <c r="E1014" s="27">
        <v>7</v>
      </c>
      <c r="F1014" s="10">
        <v>2007</v>
      </c>
      <c r="G1014" s="27" t="s">
        <v>846</v>
      </c>
      <c r="H1014" s="10" t="s">
        <v>1208</v>
      </c>
      <c r="I1014" s="10" t="s">
        <v>180</v>
      </c>
      <c r="J1014" s="27">
        <v>970</v>
      </c>
      <c r="K1014" s="259">
        <f t="shared" si="47"/>
        <v>3</v>
      </c>
      <c r="L1014" s="110" t="str">
        <f t="shared" si="49"/>
        <v>PGDĐT Krông Nô</v>
      </c>
      <c r="M1014" s="3">
        <f>VLOOKUP(IF(I1014="",H1014,I1014),Thongkeduthi!$A$4:$O$43,COUNTA(Thongkeduthi!$A$4:$O$4),FALSE)</f>
        <v>36</v>
      </c>
      <c r="N1014" s="47" t="str">
        <f t="shared" si="48"/>
        <v>36.3</v>
      </c>
      <c r="O1014" s="47"/>
    </row>
    <row r="1015" spans="1:15" ht="32.25" hidden="1" thickBot="1">
      <c r="A1015" s="10">
        <f>SUBTOTAL(3,$C$6:C1015)</f>
        <v>0</v>
      </c>
      <c r="B1015" s="27">
        <v>1227109771</v>
      </c>
      <c r="C1015" s="27" t="s">
        <v>1225</v>
      </c>
      <c r="D1015" s="27">
        <v>27</v>
      </c>
      <c r="E1015" s="27">
        <v>5</v>
      </c>
      <c r="F1015" s="10">
        <v>2007</v>
      </c>
      <c r="G1015" s="27" t="s">
        <v>846</v>
      </c>
      <c r="H1015" s="10" t="s">
        <v>1208</v>
      </c>
      <c r="I1015" s="10" t="s">
        <v>180</v>
      </c>
      <c r="J1015" s="27">
        <v>1360</v>
      </c>
      <c r="K1015" s="259">
        <f t="shared" si="47"/>
        <v>3</v>
      </c>
      <c r="L1015" s="110" t="str">
        <f t="shared" si="49"/>
        <v>PGDĐT Krông Nô</v>
      </c>
      <c r="M1015" s="3">
        <f>VLOOKUP(IF(I1015="",H1015,I1015),Thongkeduthi!$A$4:$O$43,COUNTA(Thongkeduthi!$A$4:$O$4),FALSE)</f>
        <v>36</v>
      </c>
      <c r="N1015" s="47" t="str">
        <f t="shared" si="48"/>
        <v>36.3</v>
      </c>
      <c r="O1015" s="47"/>
    </row>
    <row r="1016" spans="1:15" ht="32.25" hidden="1" thickBot="1">
      <c r="A1016" s="10">
        <f>SUBTOTAL(3,$C$6:C1016)</f>
        <v>0</v>
      </c>
      <c r="B1016" s="79">
        <v>1226371160</v>
      </c>
      <c r="C1016" s="27" t="s">
        <v>1226</v>
      </c>
      <c r="D1016" s="130" t="s">
        <v>122</v>
      </c>
      <c r="E1016" s="10">
        <v>1</v>
      </c>
      <c r="F1016" s="10">
        <v>2007</v>
      </c>
      <c r="G1016" s="79" t="s">
        <v>824</v>
      </c>
      <c r="H1016" s="10" t="s">
        <v>1214</v>
      </c>
      <c r="I1016" s="10" t="s">
        <v>180</v>
      </c>
      <c r="J1016" s="79">
        <v>1060</v>
      </c>
      <c r="K1016" s="259">
        <f t="shared" si="47"/>
        <v>3</v>
      </c>
      <c r="L1016" s="110" t="str">
        <f t="shared" si="49"/>
        <v>PGDĐT Krông Nô</v>
      </c>
      <c r="M1016" s="3">
        <f>VLOOKUP(IF(I1016="",H1016,I1016),Thongkeduthi!$A$4:$O$43,COUNTA(Thongkeduthi!$A$4:$O$4),FALSE)</f>
        <v>36</v>
      </c>
      <c r="N1016" s="47" t="str">
        <f t="shared" si="48"/>
        <v>36.3</v>
      </c>
      <c r="O1016" s="47"/>
    </row>
    <row r="1017" spans="1:15" ht="32.25" hidden="1" thickBot="1">
      <c r="A1017" s="10">
        <f>SUBTOTAL(3,$C$6:C1017)</f>
        <v>0</v>
      </c>
      <c r="B1017" s="79">
        <v>1223842200</v>
      </c>
      <c r="C1017" s="27" t="s">
        <v>1227</v>
      </c>
      <c r="D1017" s="130" t="s">
        <v>156</v>
      </c>
      <c r="E1017" s="10">
        <v>11</v>
      </c>
      <c r="F1017" s="10">
        <v>2007</v>
      </c>
      <c r="G1017" s="79" t="s">
        <v>824</v>
      </c>
      <c r="H1017" s="10" t="s">
        <v>1214</v>
      </c>
      <c r="I1017" s="10" t="s">
        <v>180</v>
      </c>
      <c r="J1017" s="79">
        <v>940</v>
      </c>
      <c r="K1017" s="259">
        <f t="shared" si="47"/>
        <v>3</v>
      </c>
      <c r="L1017" s="110" t="str">
        <f t="shared" si="49"/>
        <v>PGDĐT Krông Nô</v>
      </c>
      <c r="M1017" s="3">
        <f>VLOOKUP(IF(I1017="",H1017,I1017),Thongkeduthi!$A$4:$O$43,COUNTA(Thongkeduthi!$A$4:$O$4),FALSE)</f>
        <v>36</v>
      </c>
      <c r="N1017" s="47" t="str">
        <f t="shared" si="48"/>
        <v>36.3</v>
      </c>
      <c r="O1017" s="47"/>
    </row>
    <row r="1018" spans="1:15" ht="32.25" hidden="1" thickBot="1">
      <c r="A1018" s="10">
        <f>SUBTOTAL(3,$C$6:C1018)</f>
        <v>0</v>
      </c>
      <c r="B1018" s="79">
        <v>1229694681</v>
      </c>
      <c r="C1018" s="27" t="s">
        <v>1228</v>
      </c>
      <c r="D1018" s="129" t="s">
        <v>480</v>
      </c>
      <c r="E1018" s="10">
        <v>9</v>
      </c>
      <c r="F1018" s="10">
        <v>2007</v>
      </c>
      <c r="G1018" s="79" t="s">
        <v>824</v>
      </c>
      <c r="H1018" s="10" t="s">
        <v>1214</v>
      </c>
      <c r="I1018" s="10" t="s">
        <v>180</v>
      </c>
      <c r="J1018" s="79">
        <v>960</v>
      </c>
      <c r="K1018" s="259">
        <f t="shared" si="47"/>
        <v>3</v>
      </c>
      <c r="L1018" s="110" t="str">
        <f t="shared" si="49"/>
        <v>PGDĐT Krông Nô</v>
      </c>
      <c r="M1018" s="3">
        <f>VLOOKUP(IF(I1018="",H1018,I1018),Thongkeduthi!$A$4:$O$43,COUNTA(Thongkeduthi!$A$4:$O$4),FALSE)</f>
        <v>36</v>
      </c>
      <c r="N1018" s="47" t="str">
        <f t="shared" si="48"/>
        <v>36.3</v>
      </c>
      <c r="O1018" s="47"/>
    </row>
    <row r="1019" spans="1:15" ht="32.25" hidden="1" thickBot="1">
      <c r="A1019" s="10">
        <f>SUBTOTAL(3,$C$6:C1019)</f>
        <v>0</v>
      </c>
      <c r="B1019" s="79">
        <v>1229254880</v>
      </c>
      <c r="C1019" s="27" t="s">
        <v>1229</v>
      </c>
      <c r="D1019" s="130" t="s">
        <v>125</v>
      </c>
      <c r="E1019" s="10">
        <v>8</v>
      </c>
      <c r="F1019" s="10">
        <v>2007</v>
      </c>
      <c r="G1019" s="79" t="s">
        <v>824</v>
      </c>
      <c r="H1019" s="10" t="s">
        <v>1214</v>
      </c>
      <c r="I1019" s="10" t="s">
        <v>180</v>
      </c>
      <c r="J1019" s="79">
        <v>990</v>
      </c>
      <c r="K1019" s="259">
        <f t="shared" si="47"/>
        <v>3</v>
      </c>
      <c r="L1019" s="110" t="str">
        <f t="shared" si="49"/>
        <v>PGDĐT Krông Nô</v>
      </c>
      <c r="M1019" s="3">
        <f>VLOOKUP(IF(I1019="",H1019,I1019),Thongkeduthi!$A$4:$O$43,COUNTA(Thongkeduthi!$A$4:$O$4),FALSE)</f>
        <v>36</v>
      </c>
      <c r="N1019" s="47" t="str">
        <f t="shared" si="48"/>
        <v>36.3</v>
      </c>
      <c r="O1019" s="47"/>
    </row>
    <row r="1020" spans="1:15" ht="32.25" hidden="1" thickBot="1">
      <c r="A1020" s="10">
        <f>SUBTOTAL(3,$C$6:C1020)</f>
        <v>0</v>
      </c>
      <c r="B1020" s="79">
        <v>1229540986</v>
      </c>
      <c r="C1020" s="27" t="s">
        <v>1230</v>
      </c>
      <c r="D1020" s="130" t="s">
        <v>414</v>
      </c>
      <c r="E1020" s="10">
        <v>9</v>
      </c>
      <c r="F1020" s="10">
        <v>2007</v>
      </c>
      <c r="G1020" s="79" t="s">
        <v>815</v>
      </c>
      <c r="H1020" s="10" t="s">
        <v>1214</v>
      </c>
      <c r="I1020" s="10" t="s">
        <v>180</v>
      </c>
      <c r="J1020" s="79">
        <v>1080</v>
      </c>
      <c r="K1020" s="259">
        <f t="shared" si="47"/>
        <v>3</v>
      </c>
      <c r="L1020" s="110" t="str">
        <f t="shared" si="49"/>
        <v>PGDĐT Krông Nô</v>
      </c>
      <c r="M1020" s="3">
        <f>VLOOKUP(IF(I1020="",H1020,I1020),Thongkeduthi!$A$4:$O$43,COUNTA(Thongkeduthi!$A$4:$O$4),FALSE)</f>
        <v>36</v>
      </c>
      <c r="N1020" s="47" t="str">
        <f t="shared" si="48"/>
        <v>36.3</v>
      </c>
      <c r="O1020" s="47"/>
    </row>
    <row r="1021" spans="1:15" ht="32.25" hidden="1" thickBot="1">
      <c r="A1021" s="10">
        <f>SUBTOTAL(3,$C$6:C1021)</f>
        <v>0</v>
      </c>
      <c r="B1021" s="30">
        <v>1225385387</v>
      </c>
      <c r="C1021" s="10" t="s">
        <v>1231</v>
      </c>
      <c r="D1021" s="10">
        <v>24</v>
      </c>
      <c r="E1021" s="10">
        <v>11</v>
      </c>
      <c r="F1021" s="10">
        <v>2006</v>
      </c>
      <c r="G1021" s="10" t="s">
        <v>864</v>
      </c>
      <c r="H1021" s="10" t="s">
        <v>1131</v>
      </c>
      <c r="I1021" s="10" t="s">
        <v>180</v>
      </c>
      <c r="J1021" s="10">
        <v>1390</v>
      </c>
      <c r="K1021" s="259">
        <f t="shared" si="47"/>
        <v>4</v>
      </c>
      <c r="L1021" s="110" t="str">
        <f t="shared" si="49"/>
        <v>PGDĐT Krông Nô</v>
      </c>
      <c r="M1021" s="3">
        <f>VLOOKUP(IF(I1021="",H1021,I1021),Thongkeduthi!$A$4:$O$43,COUNTA(Thongkeduthi!$A$4:$O$4),FALSE)</f>
        <v>36</v>
      </c>
      <c r="N1021" s="47" t="str">
        <f t="shared" si="48"/>
        <v>36.4</v>
      </c>
      <c r="O1021" s="47"/>
    </row>
    <row r="1022" spans="1:15" ht="32.25" hidden="1" thickBot="1">
      <c r="A1022" s="10">
        <f>SUBTOTAL(3,$C$6:C1022)</f>
        <v>0</v>
      </c>
      <c r="B1022" s="30">
        <v>1225572189</v>
      </c>
      <c r="C1022" s="10" t="s">
        <v>1232</v>
      </c>
      <c r="D1022" s="10">
        <v>16</v>
      </c>
      <c r="E1022" s="10">
        <v>9</v>
      </c>
      <c r="F1022" s="10">
        <v>2006</v>
      </c>
      <c r="G1022" s="10" t="s">
        <v>881</v>
      </c>
      <c r="H1022" s="10" t="s">
        <v>1118</v>
      </c>
      <c r="I1022" s="10" t="s">
        <v>180</v>
      </c>
      <c r="J1022" s="10">
        <v>900</v>
      </c>
      <c r="K1022" s="259">
        <f t="shared" si="47"/>
        <v>4</v>
      </c>
      <c r="L1022" s="110" t="str">
        <f t="shared" si="49"/>
        <v>PGDĐT Krông Nô</v>
      </c>
      <c r="M1022" s="3">
        <f>VLOOKUP(IF(I1022="",H1022,I1022),Thongkeduthi!$A$4:$O$43,COUNTA(Thongkeduthi!$A$4:$O$4),FALSE)</f>
        <v>36</v>
      </c>
      <c r="N1022" s="47" t="str">
        <f t="shared" si="48"/>
        <v>36.4</v>
      </c>
      <c r="O1022" s="47"/>
    </row>
    <row r="1023" spans="1:15" ht="32.25" hidden="1" thickBot="1">
      <c r="A1023" s="10">
        <f>SUBTOTAL(3,$C$6:C1023)</f>
        <v>0</v>
      </c>
      <c r="B1023" s="30">
        <v>1225572672</v>
      </c>
      <c r="C1023" s="10" t="s">
        <v>1233</v>
      </c>
      <c r="D1023" s="10">
        <v>13</v>
      </c>
      <c r="E1023" s="10">
        <v>2</v>
      </c>
      <c r="F1023" s="10">
        <v>2006</v>
      </c>
      <c r="G1023" s="10" t="s">
        <v>881</v>
      </c>
      <c r="H1023" s="10" t="s">
        <v>1118</v>
      </c>
      <c r="I1023" s="10" t="s">
        <v>180</v>
      </c>
      <c r="J1023" s="10">
        <v>940</v>
      </c>
      <c r="K1023" s="259">
        <f t="shared" si="47"/>
        <v>4</v>
      </c>
      <c r="L1023" s="110" t="str">
        <f t="shared" si="49"/>
        <v>PGDĐT Krông Nô</v>
      </c>
      <c r="M1023" s="3">
        <f>VLOOKUP(IF(I1023="",H1023,I1023),Thongkeduthi!$A$4:$O$43,COUNTA(Thongkeduthi!$A$4:$O$4),FALSE)</f>
        <v>36</v>
      </c>
      <c r="N1023" s="47" t="str">
        <f t="shared" si="48"/>
        <v>36.4</v>
      </c>
      <c r="O1023" s="47"/>
    </row>
    <row r="1024" spans="1:15" ht="32.25" hidden="1" thickBot="1">
      <c r="A1024" s="10">
        <f>SUBTOTAL(3,$C$6:C1024)</f>
        <v>0</v>
      </c>
      <c r="B1024" s="27">
        <v>1229395090</v>
      </c>
      <c r="C1024" s="10" t="s">
        <v>1234</v>
      </c>
      <c r="D1024" s="10">
        <v>18</v>
      </c>
      <c r="E1024" s="10">
        <v>8</v>
      </c>
      <c r="F1024" s="10">
        <v>2006</v>
      </c>
      <c r="G1024" s="10" t="s">
        <v>1235</v>
      </c>
      <c r="H1024" s="10" t="s">
        <v>1115</v>
      </c>
      <c r="I1024" s="10" t="s">
        <v>180</v>
      </c>
      <c r="J1024" s="10">
        <v>1360</v>
      </c>
      <c r="K1024" s="259">
        <f t="shared" si="47"/>
        <v>4</v>
      </c>
      <c r="L1024" s="110" t="str">
        <f t="shared" si="49"/>
        <v>PGDĐT Krông Nô</v>
      </c>
      <c r="M1024" s="3">
        <f>VLOOKUP(IF(I1024="",H1024,I1024),Thongkeduthi!$A$4:$O$43,COUNTA(Thongkeduthi!$A$4:$O$4),FALSE)</f>
        <v>36</v>
      </c>
      <c r="N1024" s="47" t="str">
        <f t="shared" si="48"/>
        <v>36.4</v>
      </c>
      <c r="O1024" s="47"/>
    </row>
    <row r="1025" spans="1:15" ht="32.25" hidden="1" thickBot="1">
      <c r="A1025" s="10">
        <f>SUBTOTAL(3,$C$6:C1025)</f>
        <v>0</v>
      </c>
      <c r="B1025" s="27">
        <v>1223807901</v>
      </c>
      <c r="C1025" s="10" t="s">
        <v>1236</v>
      </c>
      <c r="D1025" s="10">
        <v>23</v>
      </c>
      <c r="E1025" s="10">
        <v>1</v>
      </c>
      <c r="F1025" s="10">
        <v>2006</v>
      </c>
      <c r="G1025" s="10" t="s">
        <v>1235</v>
      </c>
      <c r="H1025" s="10" t="s">
        <v>1115</v>
      </c>
      <c r="I1025" s="10" t="s">
        <v>180</v>
      </c>
      <c r="J1025" s="10">
        <v>1100</v>
      </c>
      <c r="K1025" s="259">
        <f t="shared" si="47"/>
        <v>4</v>
      </c>
      <c r="L1025" s="110" t="str">
        <f t="shared" si="49"/>
        <v>PGDĐT Krông Nô</v>
      </c>
      <c r="M1025" s="3">
        <f>VLOOKUP(IF(I1025="",H1025,I1025),Thongkeduthi!$A$4:$O$43,COUNTA(Thongkeduthi!$A$4:$O$4),FALSE)</f>
        <v>36</v>
      </c>
      <c r="N1025" s="47" t="str">
        <f t="shared" si="48"/>
        <v>36.4</v>
      </c>
      <c r="O1025" s="47"/>
    </row>
    <row r="1026" spans="1:15" ht="32.25" hidden="1" thickBot="1">
      <c r="A1026" s="10">
        <f>SUBTOTAL(3,$C$6:C1026)</f>
        <v>0</v>
      </c>
      <c r="B1026" s="27">
        <v>1222460709</v>
      </c>
      <c r="C1026" s="10" t="s">
        <v>1237</v>
      </c>
      <c r="D1026" s="10">
        <v>1</v>
      </c>
      <c r="E1026" s="10">
        <v>5</v>
      </c>
      <c r="F1026" s="10">
        <v>2006</v>
      </c>
      <c r="G1026" s="10" t="s">
        <v>1235</v>
      </c>
      <c r="H1026" s="10" t="s">
        <v>1115</v>
      </c>
      <c r="I1026" s="10" t="s">
        <v>180</v>
      </c>
      <c r="J1026" s="10">
        <v>950</v>
      </c>
      <c r="K1026" s="259">
        <f t="shared" si="47"/>
        <v>4</v>
      </c>
      <c r="L1026" s="110" t="str">
        <f t="shared" si="49"/>
        <v>PGDĐT Krông Nô</v>
      </c>
      <c r="M1026" s="3">
        <f>VLOOKUP(IF(I1026="",H1026,I1026),Thongkeduthi!$A$4:$O$43,COUNTA(Thongkeduthi!$A$4:$O$4),FALSE)</f>
        <v>36</v>
      </c>
      <c r="N1026" s="47" t="str">
        <f t="shared" si="48"/>
        <v>36.4</v>
      </c>
      <c r="O1026" s="47"/>
    </row>
    <row r="1027" spans="1:15" ht="32.25" hidden="1" thickBot="1">
      <c r="A1027" s="10">
        <f>SUBTOTAL(3,$C$6:C1027)</f>
        <v>0</v>
      </c>
      <c r="B1027" s="27">
        <v>1215848698</v>
      </c>
      <c r="C1027" s="10" t="s">
        <v>1238</v>
      </c>
      <c r="D1027" s="10">
        <v>13</v>
      </c>
      <c r="E1027" s="10">
        <v>8</v>
      </c>
      <c r="F1027" s="10">
        <v>2006</v>
      </c>
      <c r="G1027" s="10" t="s">
        <v>878</v>
      </c>
      <c r="H1027" s="10" t="s">
        <v>1208</v>
      </c>
      <c r="I1027" s="10" t="s">
        <v>180</v>
      </c>
      <c r="J1027" s="10">
        <v>900</v>
      </c>
      <c r="K1027" s="259">
        <f t="shared" si="47"/>
        <v>4</v>
      </c>
      <c r="L1027" s="110" t="str">
        <f t="shared" si="49"/>
        <v>PGDĐT Krông Nô</v>
      </c>
      <c r="M1027" s="3">
        <f>VLOOKUP(IF(I1027="",H1027,I1027),Thongkeduthi!$A$4:$O$43,COUNTA(Thongkeduthi!$A$4:$O$4),FALSE)</f>
        <v>36</v>
      </c>
      <c r="N1027" s="47" t="str">
        <f t="shared" si="48"/>
        <v>36.4</v>
      </c>
      <c r="O1027" s="47"/>
    </row>
    <row r="1028" spans="1:15" ht="32.25" hidden="1" thickBot="1">
      <c r="A1028" s="10">
        <f>SUBTOTAL(3,$C$6:C1028)</f>
        <v>0</v>
      </c>
      <c r="B1028" s="79">
        <v>1223286623</v>
      </c>
      <c r="C1028" s="27" t="s">
        <v>1239</v>
      </c>
      <c r="D1028" s="130" t="s">
        <v>120</v>
      </c>
      <c r="E1028" s="10">
        <v>1</v>
      </c>
      <c r="F1028" s="10">
        <v>2006</v>
      </c>
      <c r="G1028" s="79" t="s">
        <v>878</v>
      </c>
      <c r="H1028" s="10" t="s">
        <v>1214</v>
      </c>
      <c r="I1028" s="10" t="s">
        <v>180</v>
      </c>
      <c r="J1028" s="79">
        <v>1180</v>
      </c>
      <c r="K1028" s="259">
        <f t="shared" si="47"/>
        <v>4</v>
      </c>
      <c r="L1028" s="110" t="str">
        <f t="shared" si="49"/>
        <v>PGDĐT Krông Nô</v>
      </c>
      <c r="M1028" s="3">
        <f>VLOOKUP(IF(I1028="",H1028,I1028),Thongkeduthi!$A$4:$O$43,COUNTA(Thongkeduthi!$A$4:$O$4),FALSE)</f>
        <v>36</v>
      </c>
      <c r="N1028" s="47" t="str">
        <f t="shared" si="48"/>
        <v>36.4</v>
      </c>
      <c r="O1028" s="47"/>
    </row>
    <row r="1029" spans="1:15" ht="32.25" hidden="1" thickBot="1">
      <c r="A1029" s="10">
        <f>SUBTOTAL(3,$C$6:C1029)</f>
        <v>0</v>
      </c>
      <c r="B1029" s="99">
        <v>1221836563</v>
      </c>
      <c r="C1029" s="78" t="s">
        <v>1240</v>
      </c>
      <c r="D1029" s="100" t="s">
        <v>468</v>
      </c>
      <c r="E1029" s="46">
        <v>5</v>
      </c>
      <c r="F1029" s="46">
        <v>2006</v>
      </c>
      <c r="G1029" s="99" t="s">
        <v>871</v>
      </c>
      <c r="H1029" s="46" t="s">
        <v>1214</v>
      </c>
      <c r="I1029" s="10" t="s">
        <v>180</v>
      </c>
      <c r="J1029" s="99">
        <v>910</v>
      </c>
      <c r="K1029" s="259">
        <f t="shared" si="47"/>
        <v>4</v>
      </c>
      <c r="L1029" s="110" t="str">
        <f t="shared" si="49"/>
        <v>PGDĐT Krông Nô</v>
      </c>
      <c r="M1029" s="3">
        <f>VLOOKUP(IF(I1029="",H1029,I1029),Thongkeduthi!$A$4:$O$43,COUNTA(Thongkeduthi!$A$4:$O$4),FALSE)</f>
        <v>36</v>
      </c>
      <c r="N1029" s="47" t="str">
        <f t="shared" si="48"/>
        <v>36.4</v>
      </c>
      <c r="O1029" s="47"/>
    </row>
    <row r="1030" spans="1:15" ht="32.25" hidden="1" thickBot="1">
      <c r="A1030" s="10">
        <f>SUBTOTAL(3,$C$6:C1030)</f>
        <v>0</v>
      </c>
      <c r="B1030" s="79">
        <v>1219621853</v>
      </c>
      <c r="C1030" s="27" t="s">
        <v>1241</v>
      </c>
      <c r="D1030" s="129" t="s">
        <v>130</v>
      </c>
      <c r="E1030" s="10">
        <v>8</v>
      </c>
      <c r="F1030" s="10">
        <v>2006</v>
      </c>
      <c r="G1030" s="79" t="s">
        <v>871</v>
      </c>
      <c r="H1030" s="10" t="s">
        <v>1214</v>
      </c>
      <c r="I1030" s="10" t="s">
        <v>180</v>
      </c>
      <c r="J1030" s="79">
        <v>950</v>
      </c>
      <c r="K1030" s="259">
        <f t="shared" si="47"/>
        <v>4</v>
      </c>
      <c r="L1030" s="110" t="str">
        <f t="shared" si="49"/>
        <v>PGDĐT Krông Nô</v>
      </c>
      <c r="M1030" s="3">
        <f>VLOOKUP(IF(I1030="",H1030,I1030),Thongkeduthi!$A$4:$O$43,COUNTA(Thongkeduthi!$A$4:$O$4),FALSE)</f>
        <v>36</v>
      </c>
      <c r="N1030" s="47" t="str">
        <f t="shared" si="48"/>
        <v>36.4</v>
      </c>
      <c r="O1030" s="47"/>
    </row>
    <row r="1031" spans="1:15" ht="32.25" hidden="1" thickBot="1">
      <c r="A1031" s="10">
        <f>SUBTOTAL(3,$C$6:C1031)</f>
        <v>0</v>
      </c>
      <c r="B1031" s="79">
        <v>1229281660</v>
      </c>
      <c r="C1031" s="27" t="s">
        <v>1242</v>
      </c>
      <c r="D1031" s="130" t="s">
        <v>111</v>
      </c>
      <c r="E1031" s="10">
        <v>8</v>
      </c>
      <c r="F1031" s="10">
        <v>2006</v>
      </c>
      <c r="G1031" s="79" t="s">
        <v>868</v>
      </c>
      <c r="H1031" s="10" t="s">
        <v>1214</v>
      </c>
      <c r="I1031" s="10" t="s">
        <v>180</v>
      </c>
      <c r="J1031" s="79">
        <v>930</v>
      </c>
      <c r="K1031" s="259">
        <f t="shared" ref="K1031:K1096" si="50">IF(I1031="",VALUE(LEFT(G1031,2)),VALUE(LEFT(G1031,1)))</f>
        <v>4</v>
      </c>
      <c r="L1031" s="110" t="str">
        <f t="shared" si="49"/>
        <v>PGDĐT Krông Nô</v>
      </c>
      <c r="M1031" s="3">
        <f>VLOOKUP(IF(I1031="",H1031,I1031),Thongkeduthi!$A$4:$O$43,COUNTA(Thongkeduthi!$A$4:$O$4),FALSE)</f>
        <v>36</v>
      </c>
      <c r="N1031" s="47" t="str">
        <f t="shared" ref="N1031:N1094" si="51">M1031&amp;"."&amp;K1031</f>
        <v>36.4</v>
      </c>
      <c r="O1031" s="47"/>
    </row>
    <row r="1032" spans="1:15" ht="32.25" hidden="1" thickBot="1">
      <c r="A1032" s="10">
        <f>SUBTOTAL(3,$C$6:C1032)</f>
        <v>0</v>
      </c>
      <c r="B1032" s="79">
        <v>1223915069</v>
      </c>
      <c r="C1032" s="27" t="s">
        <v>1243</v>
      </c>
      <c r="D1032" s="130" t="s">
        <v>125</v>
      </c>
      <c r="E1032" s="10">
        <v>8</v>
      </c>
      <c r="F1032" s="10">
        <v>2006</v>
      </c>
      <c r="G1032" s="79" t="s">
        <v>868</v>
      </c>
      <c r="H1032" s="10" t="s">
        <v>1214</v>
      </c>
      <c r="I1032" s="10" t="s">
        <v>180</v>
      </c>
      <c r="J1032" s="79">
        <v>910</v>
      </c>
      <c r="K1032" s="259">
        <f t="shared" si="50"/>
        <v>4</v>
      </c>
      <c r="L1032" s="110" t="str">
        <f t="shared" si="49"/>
        <v>PGDĐT Krông Nô</v>
      </c>
      <c r="M1032" s="3">
        <f>VLOOKUP(IF(I1032="",H1032,I1032),Thongkeduthi!$A$4:$O$43,COUNTA(Thongkeduthi!$A$4:$O$4),FALSE)</f>
        <v>36</v>
      </c>
      <c r="N1032" s="47" t="str">
        <f t="shared" si="51"/>
        <v>36.4</v>
      </c>
      <c r="O1032" s="47"/>
    </row>
    <row r="1033" spans="1:15" ht="32.25" hidden="1" thickBot="1">
      <c r="A1033" s="10">
        <f>SUBTOTAL(3,$C$6:C1033)</f>
        <v>0</v>
      </c>
      <c r="B1033" s="79">
        <v>1226031871</v>
      </c>
      <c r="C1033" s="27" t="s">
        <v>1244</v>
      </c>
      <c r="D1033" s="130" t="s">
        <v>93</v>
      </c>
      <c r="E1033" s="46">
        <v>1</v>
      </c>
      <c r="F1033" s="10">
        <v>2007</v>
      </c>
      <c r="G1033" s="79" t="s">
        <v>896</v>
      </c>
      <c r="H1033" s="10" t="s">
        <v>1214</v>
      </c>
      <c r="I1033" s="10" t="s">
        <v>180</v>
      </c>
      <c r="J1033" s="79">
        <v>910</v>
      </c>
      <c r="K1033" s="259">
        <f t="shared" si="50"/>
        <v>5</v>
      </c>
      <c r="L1033" s="110" t="str">
        <f t="shared" si="49"/>
        <v>PGDĐT Krông Nô</v>
      </c>
      <c r="M1033" s="3">
        <f>VLOOKUP(IF(I1033="",H1033,I1033),Thongkeduthi!$A$4:$O$43,COUNTA(Thongkeduthi!$A$4:$O$4),FALSE)</f>
        <v>36</v>
      </c>
      <c r="N1033" s="47" t="str">
        <f t="shared" si="51"/>
        <v>36.5</v>
      </c>
      <c r="O1033" s="47"/>
    </row>
    <row r="1034" spans="1:15" ht="32.25" hidden="1" thickBot="1">
      <c r="A1034" s="10">
        <f>SUBTOTAL(3,$C$6:C1034)</f>
        <v>0</v>
      </c>
      <c r="B1034" s="30">
        <v>1227993632</v>
      </c>
      <c r="C1034" s="10" t="s">
        <v>1245</v>
      </c>
      <c r="D1034" s="10">
        <v>5</v>
      </c>
      <c r="E1034" s="10">
        <v>3</v>
      </c>
      <c r="F1034" s="10">
        <v>2005</v>
      </c>
      <c r="G1034" s="10" t="s">
        <v>910</v>
      </c>
      <c r="H1034" s="10" t="s">
        <v>1118</v>
      </c>
      <c r="I1034" s="10" t="s">
        <v>180</v>
      </c>
      <c r="J1034" s="10">
        <v>1530</v>
      </c>
      <c r="K1034" s="259">
        <f t="shared" si="50"/>
        <v>5</v>
      </c>
      <c r="L1034" s="110" t="str">
        <f t="shared" si="49"/>
        <v>PGDĐT Krông Nô</v>
      </c>
      <c r="M1034" s="3">
        <f>VLOOKUP(IF(I1034="",H1034,I1034),Thongkeduthi!$A$4:$O$43,COUNTA(Thongkeduthi!$A$4:$O$4),FALSE)</f>
        <v>36</v>
      </c>
      <c r="N1034" s="47" t="str">
        <f t="shared" si="51"/>
        <v>36.5</v>
      </c>
      <c r="O1034" s="47"/>
    </row>
    <row r="1035" spans="1:15" ht="32.25" hidden="1" thickBot="1">
      <c r="A1035" s="10">
        <f>SUBTOTAL(3,$C$6:C1035)</f>
        <v>0</v>
      </c>
      <c r="B1035" s="30">
        <v>1229975364</v>
      </c>
      <c r="C1035" s="10" t="s">
        <v>1246</v>
      </c>
      <c r="D1035" s="10">
        <v>21</v>
      </c>
      <c r="E1035" s="10">
        <v>2</v>
      </c>
      <c r="F1035" s="10">
        <v>2005</v>
      </c>
      <c r="G1035" s="10" t="s">
        <v>910</v>
      </c>
      <c r="H1035" s="10" t="s">
        <v>1118</v>
      </c>
      <c r="I1035" s="10" t="s">
        <v>180</v>
      </c>
      <c r="J1035" s="10">
        <v>1400</v>
      </c>
      <c r="K1035" s="259">
        <f t="shared" si="50"/>
        <v>5</v>
      </c>
      <c r="L1035" s="110" t="str">
        <f t="shared" si="49"/>
        <v>PGDĐT Krông Nô</v>
      </c>
      <c r="M1035" s="3">
        <f>VLOOKUP(IF(I1035="",H1035,I1035),Thongkeduthi!$A$4:$O$43,COUNTA(Thongkeduthi!$A$4:$O$4),FALSE)</f>
        <v>36</v>
      </c>
      <c r="N1035" s="47" t="str">
        <f t="shared" si="51"/>
        <v>36.5</v>
      </c>
      <c r="O1035" s="47"/>
    </row>
    <row r="1036" spans="1:15" ht="32.25" hidden="1" thickBot="1">
      <c r="A1036" s="10">
        <f>SUBTOTAL(3,$C$6:C1036)</f>
        <v>0</v>
      </c>
      <c r="B1036" s="27">
        <v>1222980316</v>
      </c>
      <c r="C1036" s="10" t="s">
        <v>1247</v>
      </c>
      <c r="D1036" s="10">
        <v>12</v>
      </c>
      <c r="E1036" s="10">
        <v>3</v>
      </c>
      <c r="F1036" s="10">
        <v>2005</v>
      </c>
      <c r="G1036" s="10" t="s">
        <v>910</v>
      </c>
      <c r="H1036" s="10" t="s">
        <v>1115</v>
      </c>
      <c r="I1036" s="10" t="s">
        <v>180</v>
      </c>
      <c r="J1036" s="10">
        <v>990</v>
      </c>
      <c r="K1036" s="259">
        <f t="shared" si="50"/>
        <v>5</v>
      </c>
      <c r="L1036" s="110" t="str">
        <f t="shared" si="49"/>
        <v>PGDĐT Krông Nô</v>
      </c>
      <c r="M1036" s="3">
        <f>VLOOKUP(IF(I1036="",H1036,I1036),Thongkeduthi!$A$4:$O$43,COUNTA(Thongkeduthi!$A$4:$O$4),FALSE)</f>
        <v>36</v>
      </c>
      <c r="N1036" s="47" t="str">
        <f t="shared" si="51"/>
        <v>36.5</v>
      </c>
      <c r="O1036" s="47"/>
    </row>
    <row r="1037" spans="1:15" ht="32.25" hidden="1" thickBot="1">
      <c r="A1037" s="10">
        <f>SUBTOTAL(3,$C$6:C1037)</f>
        <v>0</v>
      </c>
      <c r="B1037" s="27">
        <v>1226081758</v>
      </c>
      <c r="C1037" s="10" t="s">
        <v>1248</v>
      </c>
      <c r="D1037" s="10">
        <v>30</v>
      </c>
      <c r="E1037" s="10">
        <v>8</v>
      </c>
      <c r="F1037" s="10">
        <v>2005</v>
      </c>
      <c r="G1037" s="10" t="s">
        <v>910</v>
      </c>
      <c r="H1037" s="10" t="s">
        <v>1115</v>
      </c>
      <c r="I1037" s="10" t="s">
        <v>180</v>
      </c>
      <c r="J1037" s="10">
        <v>1160</v>
      </c>
      <c r="K1037" s="259">
        <f t="shared" si="50"/>
        <v>5</v>
      </c>
      <c r="L1037" s="110" t="str">
        <f t="shared" si="49"/>
        <v>PGDĐT Krông Nô</v>
      </c>
      <c r="M1037" s="3">
        <f>VLOOKUP(IF(I1037="",H1037,I1037),Thongkeduthi!$A$4:$O$43,COUNTA(Thongkeduthi!$A$4:$O$4),FALSE)</f>
        <v>36</v>
      </c>
      <c r="N1037" s="47" t="str">
        <f t="shared" si="51"/>
        <v>36.5</v>
      </c>
      <c r="O1037" s="47"/>
    </row>
    <row r="1038" spans="1:15" ht="32.25" hidden="1" thickBot="1">
      <c r="A1038" s="10">
        <f>SUBTOTAL(3,$C$6:C1038)</f>
        <v>0</v>
      </c>
      <c r="B1038" s="27">
        <v>1212735609</v>
      </c>
      <c r="C1038" s="10" t="s">
        <v>1249</v>
      </c>
      <c r="D1038" s="10">
        <v>12</v>
      </c>
      <c r="E1038" s="10">
        <v>10</v>
      </c>
      <c r="F1038" s="10">
        <v>2005</v>
      </c>
      <c r="G1038" s="10" t="s">
        <v>1250</v>
      </c>
      <c r="H1038" s="10" t="s">
        <v>1115</v>
      </c>
      <c r="I1038" s="10" t="s">
        <v>180</v>
      </c>
      <c r="J1038" s="10">
        <v>910</v>
      </c>
      <c r="K1038" s="259">
        <f t="shared" si="50"/>
        <v>5</v>
      </c>
      <c r="L1038" s="110" t="str">
        <f t="shared" si="49"/>
        <v>PGDĐT Krông Nô</v>
      </c>
      <c r="M1038" s="3">
        <f>VLOOKUP(IF(I1038="",H1038,I1038),Thongkeduthi!$A$4:$O$43,COUNTA(Thongkeduthi!$A$4:$O$4),FALSE)</f>
        <v>36</v>
      </c>
      <c r="N1038" s="47" t="str">
        <f t="shared" si="51"/>
        <v>36.5</v>
      </c>
      <c r="O1038" s="47"/>
    </row>
    <row r="1039" spans="1:15" ht="32.25" hidden="1" thickBot="1">
      <c r="A1039" s="10">
        <f>SUBTOTAL(3,$C$6:C1039)</f>
        <v>0</v>
      </c>
      <c r="B1039" s="79">
        <v>1225722300</v>
      </c>
      <c r="C1039" s="27" t="s">
        <v>1251</v>
      </c>
      <c r="D1039" s="130" t="s">
        <v>111</v>
      </c>
      <c r="E1039" s="46">
        <v>2</v>
      </c>
      <c r="F1039" s="10">
        <v>2007</v>
      </c>
      <c r="G1039" s="79" t="s">
        <v>907</v>
      </c>
      <c r="H1039" s="10" t="s">
        <v>1214</v>
      </c>
      <c r="I1039" s="10" t="s">
        <v>180</v>
      </c>
      <c r="J1039" s="79">
        <v>1240</v>
      </c>
      <c r="K1039" s="259">
        <f t="shared" si="50"/>
        <v>5</v>
      </c>
      <c r="L1039" s="110" t="str">
        <f t="shared" si="49"/>
        <v>PGDĐT Krông Nô</v>
      </c>
      <c r="M1039" s="3">
        <f>VLOOKUP(IF(I1039="",H1039,I1039),Thongkeduthi!$A$4:$O$43,COUNTA(Thongkeduthi!$A$4:$O$4),FALSE)</f>
        <v>36</v>
      </c>
      <c r="N1039" s="47" t="str">
        <f t="shared" si="51"/>
        <v>36.5</v>
      </c>
      <c r="O1039" s="47"/>
    </row>
    <row r="1040" spans="1:15" ht="32.25" hidden="1" thickBot="1">
      <c r="A1040" s="10">
        <f>SUBTOTAL(3,$C$6:C1040)</f>
        <v>0</v>
      </c>
      <c r="B1040" s="99">
        <v>1223010440</v>
      </c>
      <c r="C1040" s="78" t="s">
        <v>1252</v>
      </c>
      <c r="D1040" s="100" t="s">
        <v>118</v>
      </c>
      <c r="E1040" s="46">
        <v>6</v>
      </c>
      <c r="F1040" s="46">
        <v>2007</v>
      </c>
      <c r="G1040" s="99" t="s">
        <v>904</v>
      </c>
      <c r="H1040" s="46" t="s">
        <v>1214</v>
      </c>
      <c r="I1040" s="10" t="s">
        <v>180</v>
      </c>
      <c r="J1040" s="99">
        <v>1580</v>
      </c>
      <c r="K1040" s="259">
        <f t="shared" si="50"/>
        <v>5</v>
      </c>
      <c r="L1040" s="110" t="str">
        <f t="shared" si="49"/>
        <v>PGDĐT Krông Nô</v>
      </c>
      <c r="M1040" s="3">
        <f>VLOOKUP(IF(I1040="",H1040,I1040),Thongkeduthi!$A$4:$O$43,COUNTA(Thongkeduthi!$A$4:$O$4),FALSE)</f>
        <v>36</v>
      </c>
      <c r="N1040" s="47" t="str">
        <f t="shared" si="51"/>
        <v>36.5</v>
      </c>
      <c r="O1040" s="47"/>
    </row>
    <row r="1041" spans="1:15" ht="32.25" hidden="1" thickBot="1">
      <c r="A1041" s="10">
        <f>SUBTOTAL(3,$C$6:C1041)</f>
        <v>0</v>
      </c>
      <c r="B1041" s="79">
        <v>1221710418</v>
      </c>
      <c r="C1041" s="27" t="s">
        <v>1253</v>
      </c>
      <c r="D1041" s="129" t="s">
        <v>480</v>
      </c>
      <c r="E1041" s="46">
        <v>11</v>
      </c>
      <c r="F1041" s="10">
        <v>2007</v>
      </c>
      <c r="G1041" s="79" t="s">
        <v>899</v>
      </c>
      <c r="H1041" s="10" t="s">
        <v>1214</v>
      </c>
      <c r="I1041" s="10" t="s">
        <v>180</v>
      </c>
      <c r="J1041" s="79">
        <v>1250</v>
      </c>
      <c r="K1041" s="259">
        <f t="shared" si="50"/>
        <v>5</v>
      </c>
      <c r="L1041" s="110" t="str">
        <f t="shared" si="49"/>
        <v>PGDĐT Krông Nô</v>
      </c>
      <c r="M1041" s="3">
        <f>VLOOKUP(IF(I1041="",H1041,I1041),Thongkeduthi!$A$4:$O$43,COUNTA(Thongkeduthi!$A$4:$O$4),FALSE)</f>
        <v>36</v>
      </c>
      <c r="N1041" s="47" t="str">
        <f t="shared" si="51"/>
        <v>36.5</v>
      </c>
      <c r="O1041" s="47"/>
    </row>
    <row r="1042" spans="1:15" ht="32.25" hidden="1" thickBot="1">
      <c r="A1042" s="10">
        <f>SUBTOTAL(3,$C$6:C1042)</f>
        <v>0</v>
      </c>
      <c r="B1042" s="79">
        <v>1224727066</v>
      </c>
      <c r="C1042" s="27" t="s">
        <v>1254</v>
      </c>
      <c r="D1042" s="130" t="s">
        <v>96</v>
      </c>
      <c r="E1042" s="46">
        <v>7</v>
      </c>
      <c r="F1042" s="10">
        <v>2007</v>
      </c>
      <c r="G1042" s="79" t="s">
        <v>899</v>
      </c>
      <c r="H1042" s="10" t="s">
        <v>1214</v>
      </c>
      <c r="I1042" s="10" t="s">
        <v>180</v>
      </c>
      <c r="J1042" s="79">
        <v>1050</v>
      </c>
      <c r="K1042" s="259">
        <f t="shared" si="50"/>
        <v>5</v>
      </c>
      <c r="L1042" s="110" t="str">
        <f t="shared" si="49"/>
        <v>PGDĐT Krông Nô</v>
      </c>
      <c r="M1042" s="3">
        <f>VLOOKUP(IF(I1042="",H1042,I1042),Thongkeduthi!$A$4:$O$43,COUNTA(Thongkeduthi!$A$4:$O$4),FALSE)</f>
        <v>36</v>
      </c>
      <c r="N1042" s="47" t="str">
        <f t="shared" si="51"/>
        <v>36.5</v>
      </c>
      <c r="O1042" s="47"/>
    </row>
    <row r="1043" spans="1:15" ht="32.25" hidden="1" thickBot="1">
      <c r="A1043" s="10">
        <f>SUBTOTAL(3,$C$6:C1043)</f>
        <v>0</v>
      </c>
      <c r="B1043" s="79">
        <v>1222115555</v>
      </c>
      <c r="C1043" s="27" t="s">
        <v>1255</v>
      </c>
      <c r="D1043" s="129" t="s">
        <v>161</v>
      </c>
      <c r="E1043" s="46">
        <v>9</v>
      </c>
      <c r="F1043" s="10">
        <v>2007</v>
      </c>
      <c r="G1043" s="79" t="s">
        <v>896</v>
      </c>
      <c r="H1043" s="10" t="s">
        <v>1214</v>
      </c>
      <c r="I1043" s="10" t="s">
        <v>180</v>
      </c>
      <c r="J1043" s="79">
        <v>1030</v>
      </c>
      <c r="K1043" s="259">
        <f t="shared" si="50"/>
        <v>5</v>
      </c>
      <c r="L1043" s="110" t="str">
        <f t="shared" si="49"/>
        <v>PGDĐT Krông Nô</v>
      </c>
      <c r="M1043" s="3">
        <f>VLOOKUP(IF(I1043="",H1043,I1043),Thongkeduthi!$A$4:$O$43,COUNTA(Thongkeduthi!$A$4:$O$4),FALSE)</f>
        <v>36</v>
      </c>
      <c r="N1043" s="47" t="str">
        <f t="shared" si="51"/>
        <v>36.5</v>
      </c>
      <c r="O1043" s="47"/>
    </row>
    <row r="1044" spans="1:15" ht="32.25" hidden="1" thickBot="1">
      <c r="A1044" s="10">
        <f>SUBTOTAL(3,$C$6:C1044)</f>
        <v>0</v>
      </c>
      <c r="B1044" s="79">
        <v>1222625100</v>
      </c>
      <c r="C1044" s="27" t="s">
        <v>1256</v>
      </c>
      <c r="D1044" s="10">
        <v>24</v>
      </c>
      <c r="E1044" s="10">
        <v>7</v>
      </c>
      <c r="F1044" s="10">
        <v>2004</v>
      </c>
      <c r="G1044" s="79" t="s">
        <v>932</v>
      </c>
      <c r="H1044" s="10" t="s">
        <v>1257</v>
      </c>
      <c r="I1044" s="10" t="s">
        <v>180</v>
      </c>
      <c r="J1044" s="27">
        <v>1050</v>
      </c>
      <c r="K1044" s="259">
        <f t="shared" si="50"/>
        <v>6</v>
      </c>
      <c r="L1044" s="110" t="str">
        <f t="shared" si="49"/>
        <v>PGDĐT Krông Nô</v>
      </c>
      <c r="M1044" s="3">
        <f>VLOOKUP(IF(I1044="",H1044,I1044),Thongkeduthi!$A$4:$O$43,COUNTA(Thongkeduthi!$A$4:$O$4),FALSE)</f>
        <v>36</v>
      </c>
      <c r="N1044" s="47" t="str">
        <f t="shared" si="51"/>
        <v>36.6</v>
      </c>
      <c r="O1044" s="47"/>
    </row>
    <row r="1045" spans="1:15" ht="32.25" hidden="1" thickBot="1">
      <c r="A1045" s="10">
        <f>SUBTOTAL(3,$C$6:C1045)</f>
        <v>0</v>
      </c>
      <c r="B1045" s="33">
        <v>1211732352</v>
      </c>
      <c r="C1045" s="27" t="s">
        <v>1258</v>
      </c>
      <c r="D1045" s="45">
        <v>11</v>
      </c>
      <c r="E1045" s="45">
        <v>11</v>
      </c>
      <c r="F1045" s="45">
        <v>2004</v>
      </c>
      <c r="G1045" s="45" t="s">
        <v>929</v>
      </c>
      <c r="H1045" s="45" t="s">
        <v>1259</v>
      </c>
      <c r="I1045" s="10" t="s">
        <v>180</v>
      </c>
      <c r="J1045" s="45">
        <v>1030</v>
      </c>
      <c r="K1045" s="259">
        <f t="shared" si="50"/>
        <v>6</v>
      </c>
      <c r="L1045" s="110" t="str">
        <f t="shared" si="49"/>
        <v>PGDĐT Krông Nô</v>
      </c>
      <c r="M1045" s="3">
        <f>VLOOKUP(IF(I1045="",H1045,I1045),Thongkeduthi!$A$4:$O$43,COUNTA(Thongkeduthi!$A$4:$O$4),FALSE)</f>
        <v>36</v>
      </c>
      <c r="N1045" s="47" t="str">
        <f t="shared" si="51"/>
        <v>36.6</v>
      </c>
      <c r="O1045" s="47"/>
    </row>
    <row r="1046" spans="1:15" ht="32.25" hidden="1" thickBot="1">
      <c r="A1046" s="10">
        <f>SUBTOTAL(3,$C$6:C1046)</f>
        <v>0</v>
      </c>
      <c r="B1046" s="33">
        <v>1201379049</v>
      </c>
      <c r="C1046" s="27" t="s">
        <v>1260</v>
      </c>
      <c r="D1046" s="45">
        <v>10</v>
      </c>
      <c r="E1046" s="45">
        <v>7</v>
      </c>
      <c r="F1046" s="45">
        <v>2004</v>
      </c>
      <c r="G1046" s="45" t="s">
        <v>929</v>
      </c>
      <c r="H1046" s="45" t="s">
        <v>1259</v>
      </c>
      <c r="I1046" s="10" t="s">
        <v>180</v>
      </c>
      <c r="J1046" s="45">
        <v>1350</v>
      </c>
      <c r="K1046" s="259">
        <f t="shared" si="50"/>
        <v>6</v>
      </c>
      <c r="L1046" s="110" t="str">
        <f t="shared" si="49"/>
        <v>PGDĐT Krông Nô</v>
      </c>
      <c r="M1046" s="3">
        <f>VLOOKUP(IF(I1046="",H1046,I1046),Thongkeduthi!$A$4:$O$43,COUNTA(Thongkeduthi!$A$4:$O$4),FALSE)</f>
        <v>36</v>
      </c>
      <c r="N1046" s="47" t="str">
        <f t="shared" si="51"/>
        <v>36.6</v>
      </c>
      <c r="O1046" s="47"/>
    </row>
    <row r="1047" spans="1:15" ht="32.25" hidden="1" thickBot="1">
      <c r="A1047" s="10">
        <f>SUBTOTAL(3,$C$6:C1047)</f>
        <v>0</v>
      </c>
      <c r="B1047" s="33">
        <v>1222999537</v>
      </c>
      <c r="C1047" s="27" t="s">
        <v>1261</v>
      </c>
      <c r="D1047" s="27">
        <v>20</v>
      </c>
      <c r="E1047" s="27">
        <v>3</v>
      </c>
      <c r="F1047" s="27">
        <v>2004</v>
      </c>
      <c r="G1047" s="45" t="s">
        <v>929</v>
      </c>
      <c r="H1047" s="45" t="s">
        <v>1259</v>
      </c>
      <c r="I1047" s="10" t="s">
        <v>180</v>
      </c>
      <c r="J1047" s="27">
        <v>1000</v>
      </c>
      <c r="K1047" s="259">
        <f t="shared" si="50"/>
        <v>6</v>
      </c>
      <c r="L1047" s="110" t="str">
        <f t="shared" ref="L1047:L1110" si="52">"PGDĐT "&amp;I1047</f>
        <v>PGDĐT Krông Nô</v>
      </c>
      <c r="M1047" s="3">
        <f>VLOOKUP(IF(I1047="",H1047,I1047),Thongkeduthi!$A$4:$O$43,COUNTA(Thongkeduthi!$A$4:$O$4),FALSE)</f>
        <v>36</v>
      </c>
      <c r="N1047" s="47" t="str">
        <f t="shared" si="51"/>
        <v>36.6</v>
      </c>
      <c r="O1047" s="47"/>
    </row>
    <row r="1048" spans="1:15" ht="32.25" hidden="1" thickBot="1">
      <c r="A1048" s="10">
        <f>SUBTOTAL(3,$C$6:C1048)</f>
        <v>0</v>
      </c>
      <c r="B1048" s="33">
        <v>1227880305</v>
      </c>
      <c r="C1048" s="27" t="s">
        <v>1262</v>
      </c>
      <c r="D1048" s="45">
        <v>7</v>
      </c>
      <c r="E1048" s="45">
        <v>1</v>
      </c>
      <c r="F1048" s="45">
        <v>2004</v>
      </c>
      <c r="G1048" s="45" t="s">
        <v>929</v>
      </c>
      <c r="H1048" s="45" t="s">
        <v>1259</v>
      </c>
      <c r="I1048" s="10" t="s">
        <v>180</v>
      </c>
      <c r="J1048" s="45">
        <v>1550</v>
      </c>
      <c r="K1048" s="259">
        <f t="shared" si="50"/>
        <v>6</v>
      </c>
      <c r="L1048" s="110" t="str">
        <f t="shared" si="52"/>
        <v>PGDĐT Krông Nô</v>
      </c>
      <c r="M1048" s="3">
        <f>VLOOKUP(IF(I1048="",H1048,I1048),Thongkeduthi!$A$4:$O$43,COUNTA(Thongkeduthi!$A$4:$O$4),FALSE)</f>
        <v>36</v>
      </c>
      <c r="N1048" s="47" t="str">
        <f t="shared" si="51"/>
        <v>36.6</v>
      </c>
      <c r="O1048" s="47"/>
    </row>
    <row r="1049" spans="1:15" ht="32.25" hidden="1" thickBot="1">
      <c r="A1049" s="10">
        <f>SUBTOTAL(3,$C$6:C1049)</f>
        <v>0</v>
      </c>
      <c r="B1049" s="33">
        <v>1223172930</v>
      </c>
      <c r="C1049" s="27" t="s">
        <v>1263</v>
      </c>
      <c r="D1049" s="27">
        <v>10</v>
      </c>
      <c r="E1049" s="27">
        <v>1</v>
      </c>
      <c r="F1049" s="27">
        <v>2004</v>
      </c>
      <c r="G1049" s="45" t="s">
        <v>929</v>
      </c>
      <c r="H1049" s="45" t="s">
        <v>1259</v>
      </c>
      <c r="I1049" s="10" t="s">
        <v>180</v>
      </c>
      <c r="J1049" s="27">
        <v>1220</v>
      </c>
      <c r="K1049" s="259">
        <f t="shared" si="50"/>
        <v>6</v>
      </c>
      <c r="L1049" s="110" t="str">
        <f t="shared" si="52"/>
        <v>PGDĐT Krông Nô</v>
      </c>
      <c r="M1049" s="3">
        <f>VLOOKUP(IF(I1049="",H1049,I1049),Thongkeduthi!$A$4:$O$43,COUNTA(Thongkeduthi!$A$4:$O$4),FALSE)</f>
        <v>36</v>
      </c>
      <c r="N1049" s="47" t="str">
        <f t="shared" si="51"/>
        <v>36.6</v>
      </c>
      <c r="O1049" s="47"/>
    </row>
    <row r="1050" spans="1:15" ht="32.25" hidden="1" thickBot="1">
      <c r="A1050" s="10">
        <f>SUBTOTAL(3,$C$6:C1050)</f>
        <v>0</v>
      </c>
      <c r="B1050" s="33">
        <v>1229024317</v>
      </c>
      <c r="C1050" s="27" t="s">
        <v>1264</v>
      </c>
      <c r="D1050" s="45">
        <v>30</v>
      </c>
      <c r="E1050" s="45">
        <v>7</v>
      </c>
      <c r="F1050" s="45">
        <v>2004</v>
      </c>
      <c r="G1050" s="45" t="s">
        <v>929</v>
      </c>
      <c r="H1050" s="45" t="s">
        <v>1259</v>
      </c>
      <c r="I1050" s="10" t="s">
        <v>180</v>
      </c>
      <c r="J1050" s="45">
        <v>1590</v>
      </c>
      <c r="K1050" s="259">
        <f t="shared" si="50"/>
        <v>6</v>
      </c>
      <c r="L1050" s="110" t="str">
        <f t="shared" si="52"/>
        <v>PGDĐT Krông Nô</v>
      </c>
      <c r="M1050" s="3">
        <f>VLOOKUP(IF(I1050="",H1050,I1050),Thongkeduthi!$A$4:$O$43,COUNTA(Thongkeduthi!$A$4:$O$4),FALSE)</f>
        <v>36</v>
      </c>
      <c r="N1050" s="47" t="str">
        <f t="shared" si="51"/>
        <v>36.6</v>
      </c>
      <c r="O1050" s="47"/>
    </row>
    <row r="1051" spans="1:15" ht="32.25" hidden="1" thickBot="1">
      <c r="A1051" s="10">
        <f>SUBTOTAL(3,$C$6:C1051)</f>
        <v>0</v>
      </c>
      <c r="B1051" s="33">
        <v>1222561071</v>
      </c>
      <c r="C1051" s="27" t="s">
        <v>1265</v>
      </c>
      <c r="D1051" s="45">
        <v>5</v>
      </c>
      <c r="E1051" s="45">
        <v>2</v>
      </c>
      <c r="F1051" s="45">
        <v>2004</v>
      </c>
      <c r="G1051" s="45" t="s">
        <v>929</v>
      </c>
      <c r="H1051" s="45" t="s">
        <v>1259</v>
      </c>
      <c r="I1051" s="10" t="s">
        <v>180</v>
      </c>
      <c r="J1051" s="45">
        <v>1290</v>
      </c>
      <c r="K1051" s="259">
        <f t="shared" si="50"/>
        <v>6</v>
      </c>
      <c r="L1051" s="110" t="str">
        <f t="shared" si="52"/>
        <v>PGDĐT Krông Nô</v>
      </c>
      <c r="M1051" s="3">
        <f>VLOOKUP(IF(I1051="",H1051,I1051),Thongkeduthi!$A$4:$O$43,COUNTA(Thongkeduthi!$A$4:$O$4),FALSE)</f>
        <v>36</v>
      </c>
      <c r="N1051" s="47" t="str">
        <f t="shared" si="51"/>
        <v>36.6</v>
      </c>
      <c r="O1051" s="47"/>
    </row>
    <row r="1052" spans="1:15" ht="32.25" hidden="1" thickBot="1">
      <c r="A1052" s="10">
        <f>SUBTOTAL(3,$C$6:C1052)</f>
        <v>0</v>
      </c>
      <c r="B1052" s="30">
        <v>1228672713</v>
      </c>
      <c r="C1052" s="10" t="s">
        <v>1266</v>
      </c>
      <c r="D1052" s="10">
        <v>20</v>
      </c>
      <c r="E1052" s="10">
        <v>5</v>
      </c>
      <c r="F1052" s="10">
        <v>2004</v>
      </c>
      <c r="G1052" s="10" t="s">
        <v>1267</v>
      </c>
      <c r="H1052" s="10" t="s">
        <v>1268</v>
      </c>
      <c r="I1052" s="10" t="s">
        <v>180</v>
      </c>
      <c r="J1052" s="10">
        <v>1340</v>
      </c>
      <c r="K1052" s="259">
        <f t="shared" si="50"/>
        <v>6</v>
      </c>
      <c r="L1052" s="110" t="str">
        <f t="shared" si="52"/>
        <v>PGDĐT Krông Nô</v>
      </c>
      <c r="M1052" s="3">
        <f>VLOOKUP(IF(I1052="",H1052,I1052),Thongkeduthi!$A$4:$O$43,COUNTA(Thongkeduthi!$A$4:$O$4),FALSE)</f>
        <v>36</v>
      </c>
      <c r="N1052" s="47" t="str">
        <f t="shared" si="51"/>
        <v>36.6</v>
      </c>
      <c r="O1052" s="47"/>
    </row>
    <row r="1053" spans="1:15" ht="32.25" hidden="1" thickBot="1">
      <c r="A1053" s="10">
        <f>SUBTOTAL(3,$C$6:C1053)</f>
        <v>0</v>
      </c>
      <c r="B1053" s="30">
        <v>1222244465</v>
      </c>
      <c r="C1053" s="10" t="s">
        <v>1269</v>
      </c>
      <c r="D1053" s="10">
        <v>3</v>
      </c>
      <c r="E1053" s="10">
        <v>11</v>
      </c>
      <c r="F1053" s="10">
        <v>2004</v>
      </c>
      <c r="G1053" s="10" t="s">
        <v>1267</v>
      </c>
      <c r="H1053" s="10" t="s">
        <v>1268</v>
      </c>
      <c r="I1053" s="10" t="s">
        <v>180</v>
      </c>
      <c r="J1053" s="10">
        <v>1420</v>
      </c>
      <c r="K1053" s="259">
        <f t="shared" si="50"/>
        <v>6</v>
      </c>
      <c r="L1053" s="110" t="str">
        <f t="shared" si="52"/>
        <v>PGDĐT Krông Nô</v>
      </c>
      <c r="M1053" s="3">
        <f>VLOOKUP(IF(I1053="",H1053,I1053),Thongkeduthi!$A$4:$O$43,COUNTA(Thongkeduthi!$A$4:$O$4),FALSE)</f>
        <v>36</v>
      </c>
      <c r="N1053" s="47" t="str">
        <f t="shared" si="51"/>
        <v>36.6</v>
      </c>
      <c r="O1053" s="47"/>
    </row>
    <row r="1054" spans="1:15" ht="32.25" hidden="1" thickBot="1">
      <c r="A1054" s="10">
        <f>SUBTOTAL(3,$C$6:C1054)</f>
        <v>0</v>
      </c>
      <c r="B1054" s="79">
        <v>1228417566</v>
      </c>
      <c r="C1054" s="27" t="s">
        <v>1270</v>
      </c>
      <c r="D1054" s="131" t="s">
        <v>99</v>
      </c>
      <c r="E1054" s="131" t="s">
        <v>419</v>
      </c>
      <c r="F1054" s="131" t="s">
        <v>993</v>
      </c>
      <c r="G1054" s="79" t="s">
        <v>957</v>
      </c>
      <c r="H1054" s="10" t="s">
        <v>1257</v>
      </c>
      <c r="I1054" s="10" t="s">
        <v>180</v>
      </c>
      <c r="J1054" s="27">
        <v>1120</v>
      </c>
      <c r="K1054" s="259">
        <f t="shared" si="50"/>
        <v>7</v>
      </c>
      <c r="L1054" s="110" t="str">
        <f t="shared" si="52"/>
        <v>PGDĐT Krông Nô</v>
      </c>
      <c r="M1054" s="3">
        <f>VLOOKUP(IF(I1054="",H1054,I1054),Thongkeduthi!$A$4:$O$43,COUNTA(Thongkeduthi!$A$4:$O$4),FALSE)</f>
        <v>36</v>
      </c>
      <c r="N1054" s="47" t="str">
        <f t="shared" si="51"/>
        <v>36.7</v>
      </c>
      <c r="O1054" s="47"/>
    </row>
    <row r="1055" spans="1:15" ht="32.25" hidden="1" thickBot="1">
      <c r="A1055" s="10">
        <f>SUBTOTAL(3,$C$6:C1055)</f>
        <v>0</v>
      </c>
      <c r="B1055" s="79">
        <v>1203641845</v>
      </c>
      <c r="C1055" s="27" t="s">
        <v>1271</v>
      </c>
      <c r="D1055" s="10">
        <v>2</v>
      </c>
      <c r="E1055" s="10">
        <v>12</v>
      </c>
      <c r="F1055" s="10">
        <v>2003</v>
      </c>
      <c r="G1055" s="10" t="s">
        <v>957</v>
      </c>
      <c r="H1055" s="10" t="s">
        <v>1259</v>
      </c>
      <c r="I1055" s="10" t="s">
        <v>180</v>
      </c>
      <c r="J1055" s="10">
        <v>1440</v>
      </c>
      <c r="K1055" s="259">
        <f t="shared" si="50"/>
        <v>7</v>
      </c>
      <c r="L1055" s="110" t="str">
        <f t="shared" si="52"/>
        <v>PGDĐT Krông Nô</v>
      </c>
      <c r="M1055" s="3">
        <f>VLOOKUP(IF(I1055="",H1055,I1055),Thongkeduthi!$A$4:$O$43,COUNTA(Thongkeduthi!$A$4:$O$4),FALSE)</f>
        <v>36</v>
      </c>
      <c r="N1055" s="47" t="str">
        <f t="shared" si="51"/>
        <v>36.7</v>
      </c>
      <c r="O1055" s="47"/>
    </row>
    <row r="1056" spans="1:15" ht="32.25" hidden="1" thickBot="1">
      <c r="A1056" s="10">
        <f>SUBTOTAL(3,$C$6:C1056)</f>
        <v>0</v>
      </c>
      <c r="B1056" s="79">
        <v>1222181093</v>
      </c>
      <c r="C1056" s="27" t="s">
        <v>1272</v>
      </c>
      <c r="D1056" s="131" t="s">
        <v>105</v>
      </c>
      <c r="E1056" s="131" t="s">
        <v>444</v>
      </c>
      <c r="F1056" s="131" t="s">
        <v>993</v>
      </c>
      <c r="G1056" s="79" t="s">
        <v>957</v>
      </c>
      <c r="H1056" s="10" t="s">
        <v>1257</v>
      </c>
      <c r="I1056" s="10" t="s">
        <v>180</v>
      </c>
      <c r="J1056" s="27">
        <v>1150</v>
      </c>
      <c r="K1056" s="259">
        <f t="shared" si="50"/>
        <v>7</v>
      </c>
      <c r="L1056" s="110" t="str">
        <f t="shared" si="52"/>
        <v>PGDĐT Krông Nô</v>
      </c>
      <c r="M1056" s="3">
        <f>VLOOKUP(IF(I1056="",H1056,I1056),Thongkeduthi!$A$4:$O$43,COUNTA(Thongkeduthi!$A$4:$O$4),FALSE)</f>
        <v>36</v>
      </c>
      <c r="N1056" s="47" t="str">
        <f t="shared" si="51"/>
        <v>36.7</v>
      </c>
      <c r="O1056" s="47"/>
    </row>
    <row r="1057" spans="1:15" ht="32.25" hidden="1" thickBot="1">
      <c r="A1057" s="10">
        <f>SUBTOTAL(3,$C$6:C1057)</f>
        <v>0</v>
      </c>
      <c r="B1057" s="79">
        <v>1204152545</v>
      </c>
      <c r="C1057" s="27" t="s">
        <v>1273</v>
      </c>
      <c r="D1057" s="82">
        <v>8</v>
      </c>
      <c r="E1057" s="10">
        <v>2</v>
      </c>
      <c r="F1057" s="10">
        <v>2003</v>
      </c>
      <c r="G1057" s="10" t="s">
        <v>957</v>
      </c>
      <c r="H1057" s="10" t="s">
        <v>1259</v>
      </c>
      <c r="I1057" s="10" t="s">
        <v>180</v>
      </c>
      <c r="J1057" s="10">
        <v>1860</v>
      </c>
      <c r="K1057" s="259">
        <f t="shared" si="50"/>
        <v>7</v>
      </c>
      <c r="L1057" s="110" t="str">
        <f t="shared" si="52"/>
        <v>PGDĐT Krông Nô</v>
      </c>
      <c r="M1057" s="3">
        <f>VLOOKUP(IF(I1057="",H1057,I1057),Thongkeduthi!$A$4:$O$43,COUNTA(Thongkeduthi!$A$4:$O$4),FALSE)</f>
        <v>36</v>
      </c>
      <c r="N1057" s="47" t="str">
        <f t="shared" si="51"/>
        <v>36.7</v>
      </c>
      <c r="O1057" s="47"/>
    </row>
    <row r="1058" spans="1:15" ht="32.25" hidden="1" thickBot="1">
      <c r="A1058" s="10">
        <f>SUBTOTAL(3,$C$6:C1058)</f>
        <v>0</v>
      </c>
      <c r="B1058" s="79">
        <v>1226966196</v>
      </c>
      <c r="C1058" s="27" t="s">
        <v>1274</v>
      </c>
      <c r="D1058" s="10">
        <v>16</v>
      </c>
      <c r="E1058" s="10">
        <v>2</v>
      </c>
      <c r="F1058" s="10">
        <v>2003</v>
      </c>
      <c r="G1058" s="10" t="s">
        <v>957</v>
      </c>
      <c r="H1058" s="10" t="s">
        <v>1259</v>
      </c>
      <c r="I1058" s="10" t="s">
        <v>180</v>
      </c>
      <c r="J1058" s="10">
        <v>1310</v>
      </c>
      <c r="K1058" s="259">
        <f t="shared" si="50"/>
        <v>7</v>
      </c>
      <c r="L1058" s="110" t="str">
        <f t="shared" si="52"/>
        <v>PGDĐT Krông Nô</v>
      </c>
      <c r="M1058" s="3">
        <f>VLOOKUP(IF(I1058="",H1058,I1058),Thongkeduthi!$A$4:$O$43,COUNTA(Thongkeduthi!$A$4:$O$4),FALSE)</f>
        <v>36</v>
      </c>
      <c r="N1058" s="47" t="str">
        <f t="shared" si="51"/>
        <v>36.7</v>
      </c>
      <c r="O1058" s="47"/>
    </row>
    <row r="1059" spans="1:15" ht="32.25" hidden="1" thickBot="1">
      <c r="A1059" s="10">
        <f>SUBTOTAL(3,$C$6:C1059)</f>
        <v>0</v>
      </c>
      <c r="B1059" s="79">
        <v>1223358034</v>
      </c>
      <c r="C1059" s="27" t="s">
        <v>1275</v>
      </c>
      <c r="D1059" s="10">
        <v>17</v>
      </c>
      <c r="E1059" s="10">
        <v>3</v>
      </c>
      <c r="F1059" s="10">
        <v>2003</v>
      </c>
      <c r="G1059" s="10" t="s">
        <v>957</v>
      </c>
      <c r="H1059" s="10" t="s">
        <v>1259</v>
      </c>
      <c r="I1059" s="10" t="s">
        <v>180</v>
      </c>
      <c r="J1059" s="10">
        <v>1680</v>
      </c>
      <c r="K1059" s="259">
        <f t="shared" si="50"/>
        <v>7</v>
      </c>
      <c r="L1059" s="110" t="str">
        <f t="shared" si="52"/>
        <v>PGDĐT Krông Nô</v>
      </c>
      <c r="M1059" s="3">
        <f>VLOOKUP(IF(I1059="",H1059,I1059),Thongkeduthi!$A$4:$O$43,COUNTA(Thongkeduthi!$A$4:$O$4),FALSE)</f>
        <v>36</v>
      </c>
      <c r="N1059" s="47" t="str">
        <f t="shared" si="51"/>
        <v>36.7</v>
      </c>
      <c r="O1059" s="47"/>
    </row>
    <row r="1060" spans="1:15" ht="32.25" hidden="1" thickBot="1">
      <c r="A1060" s="10">
        <f>SUBTOTAL(3,$C$6:C1060)</f>
        <v>0</v>
      </c>
      <c r="B1060" s="79">
        <v>1210709573</v>
      </c>
      <c r="C1060" s="27" t="s">
        <v>1276</v>
      </c>
      <c r="D1060" s="10">
        <v>30</v>
      </c>
      <c r="E1060" s="10">
        <v>12</v>
      </c>
      <c r="F1060" s="10">
        <v>2003</v>
      </c>
      <c r="G1060" s="10" t="s">
        <v>957</v>
      </c>
      <c r="H1060" s="10" t="s">
        <v>1259</v>
      </c>
      <c r="I1060" s="10" t="s">
        <v>180</v>
      </c>
      <c r="J1060" s="10">
        <v>1250</v>
      </c>
      <c r="K1060" s="259">
        <f t="shared" si="50"/>
        <v>7</v>
      </c>
      <c r="L1060" s="110" t="str">
        <f t="shared" si="52"/>
        <v>PGDĐT Krông Nô</v>
      </c>
      <c r="M1060" s="3">
        <f>VLOOKUP(IF(I1060="",H1060,I1060),Thongkeduthi!$A$4:$O$43,COUNTA(Thongkeduthi!$A$4:$O$4),FALSE)</f>
        <v>36</v>
      </c>
      <c r="N1060" s="47" t="str">
        <f t="shared" si="51"/>
        <v>36.7</v>
      </c>
      <c r="O1060" s="47"/>
    </row>
    <row r="1061" spans="1:15" ht="32.25" hidden="1" thickBot="1">
      <c r="A1061" s="10">
        <f>SUBTOTAL(3,$C$6:C1061)</f>
        <v>0</v>
      </c>
      <c r="B1061" s="79">
        <v>1226319109</v>
      </c>
      <c r="C1061" s="27" t="s">
        <v>1277</v>
      </c>
      <c r="D1061" s="131" t="s">
        <v>483</v>
      </c>
      <c r="E1061" s="131" t="s">
        <v>432</v>
      </c>
      <c r="F1061" s="131" t="s">
        <v>993</v>
      </c>
      <c r="G1061" s="79" t="s">
        <v>957</v>
      </c>
      <c r="H1061" s="10" t="s">
        <v>2618</v>
      </c>
      <c r="I1061" s="10" t="s">
        <v>180</v>
      </c>
      <c r="J1061" s="27">
        <v>1090</v>
      </c>
      <c r="K1061" s="259">
        <f t="shared" si="50"/>
        <v>7</v>
      </c>
      <c r="L1061" s="110" t="str">
        <f t="shared" si="52"/>
        <v>PGDĐT Krông Nô</v>
      </c>
      <c r="M1061" s="3">
        <f>VLOOKUP(IF(I1061="",H1061,I1061),Thongkeduthi!$A$4:$O$43,COUNTA(Thongkeduthi!$A$4:$O$4),FALSE)</f>
        <v>36</v>
      </c>
      <c r="N1061" s="47" t="str">
        <f t="shared" si="51"/>
        <v>36.7</v>
      </c>
      <c r="O1061" s="47"/>
    </row>
    <row r="1062" spans="1:15" ht="32.25" hidden="1" thickBot="1">
      <c r="A1062" s="10">
        <f>SUBTOTAL(3,$C$6:C1062)</f>
        <v>0</v>
      </c>
      <c r="B1062" s="79">
        <v>1226121999</v>
      </c>
      <c r="C1062" s="27" t="s">
        <v>1278</v>
      </c>
      <c r="D1062" s="10">
        <v>10</v>
      </c>
      <c r="E1062" s="10">
        <v>11</v>
      </c>
      <c r="F1062" s="10">
        <v>2003</v>
      </c>
      <c r="G1062" s="10" t="s">
        <v>957</v>
      </c>
      <c r="H1062" s="10" t="s">
        <v>1259</v>
      </c>
      <c r="I1062" s="10" t="s">
        <v>180</v>
      </c>
      <c r="J1062" s="10">
        <v>1390</v>
      </c>
      <c r="K1062" s="259">
        <f t="shared" si="50"/>
        <v>7</v>
      </c>
      <c r="L1062" s="110" t="str">
        <f t="shared" si="52"/>
        <v>PGDĐT Krông Nô</v>
      </c>
      <c r="M1062" s="3">
        <f>VLOOKUP(IF(I1062="",H1062,I1062),Thongkeduthi!$A$4:$O$43,COUNTA(Thongkeduthi!$A$4:$O$4),FALSE)</f>
        <v>36</v>
      </c>
      <c r="N1062" s="47" t="str">
        <f t="shared" si="51"/>
        <v>36.7</v>
      </c>
      <c r="O1062" s="47"/>
    </row>
    <row r="1063" spans="1:15" ht="32.25" hidden="1" thickBot="1">
      <c r="A1063" s="10">
        <f>SUBTOTAL(3,$C$6:C1063)</f>
        <v>0</v>
      </c>
      <c r="B1063" s="79">
        <v>1222142644</v>
      </c>
      <c r="C1063" s="27" t="s">
        <v>1279</v>
      </c>
      <c r="D1063" s="131" t="s">
        <v>105</v>
      </c>
      <c r="E1063" s="131" t="s">
        <v>156</v>
      </c>
      <c r="F1063" s="131" t="s">
        <v>993</v>
      </c>
      <c r="G1063" s="79" t="s">
        <v>957</v>
      </c>
      <c r="H1063" s="10" t="s">
        <v>2618</v>
      </c>
      <c r="I1063" s="10" t="s">
        <v>180</v>
      </c>
      <c r="J1063" s="27">
        <v>1270</v>
      </c>
      <c r="K1063" s="259">
        <f t="shared" si="50"/>
        <v>7</v>
      </c>
      <c r="L1063" s="110" t="str">
        <f t="shared" si="52"/>
        <v>PGDĐT Krông Nô</v>
      </c>
      <c r="M1063" s="3">
        <f>VLOOKUP(IF(I1063="",H1063,I1063),Thongkeduthi!$A$4:$O$43,COUNTA(Thongkeduthi!$A$4:$O$4),FALSE)</f>
        <v>36</v>
      </c>
      <c r="N1063" s="47" t="str">
        <f t="shared" si="51"/>
        <v>36.7</v>
      </c>
      <c r="O1063" s="47"/>
    </row>
    <row r="1064" spans="1:15" ht="32.25" hidden="1" thickBot="1">
      <c r="A1064" s="10">
        <f>SUBTOTAL(3,$C$6:C1064)</f>
        <v>0</v>
      </c>
      <c r="B1064" s="79">
        <v>107499159</v>
      </c>
      <c r="C1064" s="27" t="s">
        <v>1280</v>
      </c>
      <c r="D1064" s="10">
        <v>17</v>
      </c>
      <c r="E1064" s="10">
        <v>6</v>
      </c>
      <c r="F1064" s="10">
        <v>2003</v>
      </c>
      <c r="G1064" s="10" t="s">
        <v>957</v>
      </c>
      <c r="H1064" s="10" t="s">
        <v>1259</v>
      </c>
      <c r="I1064" s="10" t="s">
        <v>180</v>
      </c>
      <c r="J1064" s="10">
        <v>1290</v>
      </c>
      <c r="K1064" s="259">
        <f t="shared" si="50"/>
        <v>7</v>
      </c>
      <c r="L1064" s="110" t="str">
        <f t="shared" si="52"/>
        <v>PGDĐT Krông Nô</v>
      </c>
      <c r="M1064" s="3">
        <f>VLOOKUP(IF(I1064="",H1064,I1064),Thongkeduthi!$A$4:$O$43,COUNTA(Thongkeduthi!$A$4:$O$4),FALSE)</f>
        <v>36</v>
      </c>
      <c r="N1064" s="47" t="str">
        <f t="shared" si="51"/>
        <v>36.7</v>
      </c>
      <c r="O1064" s="47"/>
    </row>
    <row r="1065" spans="1:15" ht="32.25" hidden="1" thickBot="1">
      <c r="A1065" s="10">
        <f>SUBTOTAL(3,$C$6:C1065)</f>
        <v>0</v>
      </c>
      <c r="B1065" s="79">
        <v>115805092</v>
      </c>
      <c r="C1065" s="27" t="s">
        <v>1281</v>
      </c>
      <c r="D1065" s="10">
        <v>12</v>
      </c>
      <c r="E1065" s="10">
        <v>3</v>
      </c>
      <c r="F1065" s="10">
        <v>2003</v>
      </c>
      <c r="G1065" s="10" t="s">
        <v>957</v>
      </c>
      <c r="H1065" s="10" t="s">
        <v>1259</v>
      </c>
      <c r="I1065" s="10" t="s">
        <v>180</v>
      </c>
      <c r="J1065" s="10">
        <v>1380</v>
      </c>
      <c r="K1065" s="259">
        <f t="shared" si="50"/>
        <v>7</v>
      </c>
      <c r="L1065" s="110" t="str">
        <f t="shared" si="52"/>
        <v>PGDĐT Krông Nô</v>
      </c>
      <c r="M1065" s="3">
        <f>VLOOKUP(IF(I1065="",H1065,I1065),Thongkeduthi!$A$4:$O$43,COUNTA(Thongkeduthi!$A$4:$O$4),FALSE)</f>
        <v>36</v>
      </c>
      <c r="N1065" s="47" t="str">
        <f t="shared" si="51"/>
        <v>36.7</v>
      </c>
      <c r="O1065" s="47"/>
    </row>
    <row r="1066" spans="1:15" ht="32.25" hidden="1" thickBot="1">
      <c r="A1066" s="10">
        <f>SUBTOTAL(3,$C$6:C1066)</f>
        <v>0</v>
      </c>
      <c r="B1066" s="277">
        <v>1227901629</v>
      </c>
      <c r="C1066" s="27" t="s">
        <v>1282</v>
      </c>
      <c r="D1066" s="10">
        <v>1</v>
      </c>
      <c r="E1066" s="10">
        <v>6</v>
      </c>
      <c r="F1066" s="10">
        <v>2003</v>
      </c>
      <c r="G1066" s="10" t="s">
        <v>957</v>
      </c>
      <c r="H1066" s="10" t="s">
        <v>1259</v>
      </c>
      <c r="I1066" s="10" t="s">
        <v>180</v>
      </c>
      <c r="J1066" s="10">
        <v>1580</v>
      </c>
      <c r="K1066" s="259">
        <f t="shared" si="50"/>
        <v>7</v>
      </c>
      <c r="L1066" s="110" t="str">
        <f t="shared" si="52"/>
        <v>PGDĐT Krông Nô</v>
      </c>
      <c r="M1066" s="3">
        <f>VLOOKUP(IF(I1066="",H1066,I1066),Thongkeduthi!$A$4:$O$43,COUNTA(Thongkeduthi!$A$4:$O$4),FALSE)</f>
        <v>36</v>
      </c>
      <c r="N1066" s="47" t="str">
        <f t="shared" si="51"/>
        <v>36.7</v>
      </c>
      <c r="O1066" s="47"/>
    </row>
    <row r="1067" spans="1:15" ht="32.25" hidden="1" thickBot="1">
      <c r="A1067" s="10">
        <f>SUBTOTAL(3,$C$6:C1067)</f>
        <v>0</v>
      </c>
      <c r="B1067" s="79">
        <v>1222522227</v>
      </c>
      <c r="C1067" s="27" t="s">
        <v>1283</v>
      </c>
      <c r="D1067" s="10">
        <v>5</v>
      </c>
      <c r="E1067" s="10">
        <v>11</v>
      </c>
      <c r="F1067" s="10">
        <v>2003</v>
      </c>
      <c r="G1067" s="10" t="s">
        <v>957</v>
      </c>
      <c r="H1067" s="10" t="s">
        <v>1259</v>
      </c>
      <c r="I1067" s="10" t="s">
        <v>180</v>
      </c>
      <c r="J1067" s="10">
        <v>1160</v>
      </c>
      <c r="K1067" s="259">
        <f t="shared" si="50"/>
        <v>7</v>
      </c>
      <c r="L1067" s="110" t="str">
        <f t="shared" si="52"/>
        <v>PGDĐT Krông Nô</v>
      </c>
      <c r="M1067" s="3">
        <f>VLOOKUP(IF(I1067="",H1067,I1067),Thongkeduthi!$A$4:$O$43,COUNTA(Thongkeduthi!$A$4:$O$4),FALSE)</f>
        <v>36</v>
      </c>
      <c r="N1067" s="47" t="str">
        <f t="shared" si="51"/>
        <v>36.7</v>
      </c>
      <c r="O1067" s="47"/>
    </row>
    <row r="1068" spans="1:15" ht="32.25" hidden="1" thickBot="1">
      <c r="A1068" s="10">
        <f>SUBTOTAL(3,$C$6:C1068)</f>
        <v>0</v>
      </c>
      <c r="B1068" s="79">
        <v>1229695023</v>
      </c>
      <c r="C1068" s="82" t="s">
        <v>1284</v>
      </c>
      <c r="D1068" s="79">
        <v>16</v>
      </c>
      <c r="E1068" s="79">
        <v>12</v>
      </c>
      <c r="F1068" s="27">
        <v>2003</v>
      </c>
      <c r="G1068" s="79" t="s">
        <v>957</v>
      </c>
      <c r="H1068" s="27" t="s">
        <v>1285</v>
      </c>
      <c r="I1068" s="10" t="s">
        <v>180</v>
      </c>
      <c r="J1068" s="27">
        <v>1170</v>
      </c>
      <c r="K1068" s="259">
        <f t="shared" si="50"/>
        <v>7</v>
      </c>
      <c r="L1068" s="110" t="str">
        <f t="shared" si="52"/>
        <v>PGDĐT Krông Nô</v>
      </c>
      <c r="M1068" s="3">
        <f>VLOOKUP(IF(I1068="",H1068,I1068),Thongkeduthi!$A$4:$O$43,COUNTA(Thongkeduthi!$A$4:$O$4),FALSE)</f>
        <v>36</v>
      </c>
      <c r="N1068" s="47" t="str">
        <f t="shared" si="51"/>
        <v>36.7</v>
      </c>
      <c r="O1068" s="47"/>
    </row>
    <row r="1069" spans="1:15" ht="32.25" hidden="1" thickBot="1">
      <c r="A1069" s="10">
        <f>SUBTOTAL(3,$C$6:C1069)</f>
        <v>0</v>
      </c>
      <c r="B1069" s="79">
        <v>1223719850</v>
      </c>
      <c r="C1069" s="82" t="s">
        <v>1286</v>
      </c>
      <c r="D1069" s="79">
        <v>1</v>
      </c>
      <c r="E1069" s="79">
        <v>2</v>
      </c>
      <c r="F1069" s="27">
        <v>2003</v>
      </c>
      <c r="G1069" s="79" t="s">
        <v>957</v>
      </c>
      <c r="H1069" s="27" t="s">
        <v>1285</v>
      </c>
      <c r="I1069" s="10" t="s">
        <v>180</v>
      </c>
      <c r="J1069" s="27">
        <v>1210</v>
      </c>
      <c r="K1069" s="259">
        <f t="shared" si="50"/>
        <v>7</v>
      </c>
      <c r="L1069" s="110" t="str">
        <f t="shared" si="52"/>
        <v>PGDĐT Krông Nô</v>
      </c>
      <c r="M1069" s="3">
        <f>VLOOKUP(IF(I1069="",H1069,I1069),Thongkeduthi!$A$4:$O$43,COUNTA(Thongkeduthi!$A$4:$O$4),FALSE)</f>
        <v>36</v>
      </c>
      <c r="N1069" s="47" t="str">
        <f t="shared" si="51"/>
        <v>36.7</v>
      </c>
      <c r="O1069" s="47"/>
    </row>
    <row r="1070" spans="1:15" ht="32.25" hidden="1" thickBot="1">
      <c r="A1070" s="10">
        <f>SUBTOTAL(3,$C$6:C1070)</f>
        <v>0</v>
      </c>
      <c r="B1070" s="79">
        <v>1222678853</v>
      </c>
      <c r="C1070" s="27" t="s">
        <v>1287</v>
      </c>
      <c r="D1070" s="10">
        <v>28</v>
      </c>
      <c r="E1070" s="10">
        <v>12</v>
      </c>
      <c r="F1070" s="10">
        <v>2003</v>
      </c>
      <c r="G1070" s="10" t="s">
        <v>957</v>
      </c>
      <c r="H1070" s="10" t="s">
        <v>1259</v>
      </c>
      <c r="I1070" s="10" t="s">
        <v>180</v>
      </c>
      <c r="J1070" s="10">
        <v>1190</v>
      </c>
      <c r="K1070" s="259">
        <f t="shared" si="50"/>
        <v>7</v>
      </c>
      <c r="L1070" s="110" t="str">
        <f t="shared" si="52"/>
        <v>PGDĐT Krông Nô</v>
      </c>
      <c r="M1070" s="3">
        <f>VLOOKUP(IF(I1070="",H1070,I1070),Thongkeduthi!$A$4:$O$43,COUNTA(Thongkeduthi!$A$4:$O$4),FALSE)</f>
        <v>36</v>
      </c>
      <c r="N1070" s="47" t="str">
        <f t="shared" si="51"/>
        <v>36.7</v>
      </c>
      <c r="O1070" s="47"/>
    </row>
    <row r="1071" spans="1:15" ht="32.25" hidden="1" thickBot="1">
      <c r="A1071" s="10">
        <f>SUBTOTAL(3,$C$6:C1071)</f>
        <v>0</v>
      </c>
      <c r="B1071" s="79">
        <v>1219259610</v>
      </c>
      <c r="C1071" s="82" t="s">
        <v>1288</v>
      </c>
      <c r="D1071" s="79">
        <v>7</v>
      </c>
      <c r="E1071" s="79">
        <v>11</v>
      </c>
      <c r="F1071" s="27">
        <v>2003</v>
      </c>
      <c r="G1071" s="79" t="s">
        <v>957</v>
      </c>
      <c r="H1071" s="27" t="s">
        <v>1285</v>
      </c>
      <c r="I1071" s="10" t="s">
        <v>180</v>
      </c>
      <c r="J1071" s="27">
        <v>1420</v>
      </c>
      <c r="K1071" s="259">
        <f t="shared" si="50"/>
        <v>7</v>
      </c>
      <c r="L1071" s="110" t="str">
        <f t="shared" si="52"/>
        <v>PGDĐT Krông Nô</v>
      </c>
      <c r="M1071" s="3">
        <f>VLOOKUP(IF(I1071="",H1071,I1071),Thongkeduthi!$A$4:$O$43,COUNTA(Thongkeduthi!$A$4:$O$4),FALSE)</f>
        <v>36</v>
      </c>
      <c r="N1071" s="47" t="str">
        <f t="shared" si="51"/>
        <v>36.7</v>
      </c>
      <c r="O1071" s="47"/>
    </row>
    <row r="1072" spans="1:15" ht="32.25" hidden="1" thickBot="1">
      <c r="A1072" s="10">
        <f>SUBTOTAL(3,$C$6:C1072)</f>
        <v>0</v>
      </c>
      <c r="B1072" s="79">
        <v>1224661368</v>
      </c>
      <c r="C1072" s="27" t="s">
        <v>1289</v>
      </c>
      <c r="D1072" s="10">
        <v>22</v>
      </c>
      <c r="E1072" s="10">
        <v>9</v>
      </c>
      <c r="F1072" s="10">
        <v>2003</v>
      </c>
      <c r="G1072" s="10" t="s">
        <v>1388</v>
      </c>
      <c r="H1072" s="10" t="s">
        <v>1259</v>
      </c>
      <c r="I1072" s="10" t="s">
        <v>180</v>
      </c>
      <c r="J1072" s="10">
        <v>1380</v>
      </c>
      <c r="K1072" s="259">
        <f t="shared" si="50"/>
        <v>7</v>
      </c>
      <c r="L1072" s="110" t="str">
        <f t="shared" si="52"/>
        <v>PGDĐT Krông Nô</v>
      </c>
      <c r="M1072" s="3">
        <f>VLOOKUP(IF(I1072="",H1072,I1072),Thongkeduthi!$A$4:$O$43,COUNTA(Thongkeduthi!$A$4:$O$4),FALSE)</f>
        <v>36</v>
      </c>
      <c r="N1072" s="47" t="str">
        <f t="shared" si="51"/>
        <v>36.7</v>
      </c>
      <c r="O1072" s="47"/>
    </row>
    <row r="1073" spans="1:15" ht="32.25" hidden="1" thickBot="1">
      <c r="A1073" s="10">
        <f>SUBTOTAL(3,$C$6:C1073)</f>
        <v>0</v>
      </c>
      <c r="B1073" s="79">
        <v>1221831055</v>
      </c>
      <c r="C1073" s="27" t="s">
        <v>1290</v>
      </c>
      <c r="D1073" s="10">
        <v>30</v>
      </c>
      <c r="E1073" s="10">
        <v>10</v>
      </c>
      <c r="F1073" s="10">
        <v>2003</v>
      </c>
      <c r="G1073" s="10" t="s">
        <v>1388</v>
      </c>
      <c r="H1073" s="10" t="s">
        <v>1259</v>
      </c>
      <c r="I1073" s="10" t="s">
        <v>180</v>
      </c>
      <c r="J1073" s="10">
        <v>1310</v>
      </c>
      <c r="K1073" s="259">
        <f t="shared" si="50"/>
        <v>7</v>
      </c>
      <c r="L1073" s="110" t="str">
        <f t="shared" si="52"/>
        <v>PGDĐT Krông Nô</v>
      </c>
      <c r="M1073" s="3">
        <f>VLOOKUP(IF(I1073="",H1073,I1073),Thongkeduthi!$A$4:$O$43,COUNTA(Thongkeduthi!$A$4:$O$4),FALSE)</f>
        <v>36</v>
      </c>
      <c r="N1073" s="47" t="str">
        <f t="shared" si="51"/>
        <v>36.7</v>
      </c>
      <c r="O1073" s="47"/>
    </row>
    <row r="1074" spans="1:15" ht="32.25" hidden="1" thickBot="1">
      <c r="A1074" s="10">
        <f>SUBTOTAL(3,$C$6:C1074)</f>
        <v>0</v>
      </c>
      <c r="B1074" s="30">
        <v>1212817205</v>
      </c>
      <c r="C1074" s="10" t="s">
        <v>1291</v>
      </c>
      <c r="D1074" s="10">
        <v>10</v>
      </c>
      <c r="E1074" s="10">
        <v>4</v>
      </c>
      <c r="F1074" s="10">
        <v>2003</v>
      </c>
      <c r="G1074" s="10" t="s">
        <v>1188</v>
      </c>
      <c r="H1074" s="10" t="s">
        <v>1292</v>
      </c>
      <c r="I1074" s="10" t="s">
        <v>180</v>
      </c>
      <c r="J1074" s="27">
        <v>1280</v>
      </c>
      <c r="K1074" s="259">
        <f t="shared" si="50"/>
        <v>7</v>
      </c>
      <c r="L1074" s="110" t="str">
        <f t="shared" si="52"/>
        <v>PGDĐT Krông Nô</v>
      </c>
      <c r="M1074" s="3">
        <f>VLOOKUP(IF(I1074="",H1074,I1074),Thongkeduthi!$A$4:$O$43,COUNTA(Thongkeduthi!$A$4:$O$4),FALSE)</f>
        <v>36</v>
      </c>
      <c r="N1074" s="47" t="str">
        <f t="shared" si="51"/>
        <v>36.7</v>
      </c>
      <c r="O1074" s="47"/>
    </row>
    <row r="1075" spans="1:15" ht="32.25" hidden="1" thickBot="1">
      <c r="A1075" s="10">
        <f>SUBTOTAL(3,$C$6:C1075)</f>
        <v>0</v>
      </c>
      <c r="B1075" s="27">
        <v>1224913126</v>
      </c>
      <c r="C1075" s="27" t="s">
        <v>1293</v>
      </c>
      <c r="D1075" s="27">
        <v>5</v>
      </c>
      <c r="E1075" s="27">
        <v>1</v>
      </c>
      <c r="F1075" s="27">
        <v>2003</v>
      </c>
      <c r="G1075" s="27" t="s">
        <v>1188</v>
      </c>
      <c r="H1075" s="10" t="s">
        <v>1292</v>
      </c>
      <c r="I1075" s="10" t="s">
        <v>180</v>
      </c>
      <c r="J1075" s="27">
        <v>1200</v>
      </c>
      <c r="K1075" s="259">
        <f t="shared" si="50"/>
        <v>7</v>
      </c>
      <c r="L1075" s="110" t="str">
        <f t="shared" si="52"/>
        <v>PGDĐT Krông Nô</v>
      </c>
      <c r="M1075" s="3">
        <f>VLOOKUP(IF(I1075="",H1075,I1075),Thongkeduthi!$A$4:$O$43,COUNTA(Thongkeduthi!$A$4:$O$4),FALSE)</f>
        <v>36</v>
      </c>
      <c r="N1075" s="47" t="str">
        <f t="shared" si="51"/>
        <v>36.7</v>
      </c>
      <c r="O1075" s="47"/>
    </row>
    <row r="1076" spans="1:15" ht="32.25" hidden="1" thickBot="1">
      <c r="A1076" s="10">
        <f>SUBTOTAL(3,$C$6:C1076)</f>
        <v>0</v>
      </c>
      <c r="B1076" s="10">
        <v>1222172319</v>
      </c>
      <c r="C1076" s="10" t="s">
        <v>1294</v>
      </c>
      <c r="D1076" s="27">
        <v>29</v>
      </c>
      <c r="E1076" s="27">
        <v>10</v>
      </c>
      <c r="F1076" s="27">
        <v>2003</v>
      </c>
      <c r="G1076" s="27" t="s">
        <v>1188</v>
      </c>
      <c r="H1076" s="10" t="s">
        <v>1292</v>
      </c>
      <c r="I1076" s="10" t="s">
        <v>180</v>
      </c>
      <c r="J1076" s="10">
        <v>1060</v>
      </c>
      <c r="K1076" s="259">
        <f t="shared" si="50"/>
        <v>7</v>
      </c>
      <c r="L1076" s="110" t="str">
        <f t="shared" si="52"/>
        <v>PGDĐT Krông Nô</v>
      </c>
      <c r="M1076" s="3">
        <f>VLOOKUP(IF(I1076="",H1076,I1076),Thongkeduthi!$A$4:$O$43,COUNTA(Thongkeduthi!$A$4:$O$4),FALSE)</f>
        <v>36</v>
      </c>
      <c r="N1076" s="47" t="str">
        <f t="shared" si="51"/>
        <v>36.7</v>
      </c>
      <c r="O1076" s="47"/>
    </row>
    <row r="1077" spans="1:15" ht="32.25" hidden="1" thickBot="1">
      <c r="A1077" s="10">
        <f>SUBTOTAL(3,$C$6:C1077)</f>
        <v>0</v>
      </c>
      <c r="B1077" s="27">
        <v>1225298792</v>
      </c>
      <c r="C1077" s="10" t="s">
        <v>1295</v>
      </c>
      <c r="D1077" s="10">
        <v>24</v>
      </c>
      <c r="E1077" s="10">
        <v>3</v>
      </c>
      <c r="F1077" s="10">
        <v>2003</v>
      </c>
      <c r="G1077" s="10" t="s">
        <v>1188</v>
      </c>
      <c r="H1077" s="10" t="s">
        <v>1292</v>
      </c>
      <c r="I1077" s="10" t="s">
        <v>180</v>
      </c>
      <c r="J1077" s="10">
        <v>1050</v>
      </c>
      <c r="K1077" s="259">
        <f t="shared" si="50"/>
        <v>7</v>
      </c>
      <c r="L1077" s="110" t="str">
        <f t="shared" si="52"/>
        <v>PGDĐT Krông Nô</v>
      </c>
      <c r="M1077" s="3">
        <f>VLOOKUP(IF(I1077="",H1077,I1077),Thongkeduthi!$A$4:$O$43,COUNTA(Thongkeduthi!$A$4:$O$4),FALSE)</f>
        <v>36</v>
      </c>
      <c r="N1077" s="47" t="str">
        <f t="shared" si="51"/>
        <v>36.7</v>
      </c>
      <c r="O1077" s="47"/>
    </row>
    <row r="1078" spans="1:15" ht="32.25" hidden="1" thickBot="1">
      <c r="A1078" s="10">
        <f>SUBTOTAL(3,$C$6:C1078)</f>
        <v>0</v>
      </c>
      <c r="B1078" s="10">
        <v>1223715832</v>
      </c>
      <c r="C1078" s="10" t="s">
        <v>1296</v>
      </c>
      <c r="D1078" s="27">
        <v>1</v>
      </c>
      <c r="E1078" s="27">
        <v>4</v>
      </c>
      <c r="F1078" s="27">
        <v>2003</v>
      </c>
      <c r="G1078" s="27" t="s">
        <v>1188</v>
      </c>
      <c r="H1078" s="10" t="s">
        <v>1292</v>
      </c>
      <c r="I1078" s="10" t="s">
        <v>180</v>
      </c>
      <c r="J1078" s="10">
        <v>1290</v>
      </c>
      <c r="K1078" s="259">
        <f t="shared" si="50"/>
        <v>7</v>
      </c>
      <c r="L1078" s="110" t="str">
        <f t="shared" si="52"/>
        <v>PGDĐT Krông Nô</v>
      </c>
      <c r="M1078" s="3">
        <f>VLOOKUP(IF(I1078="",H1078,I1078),Thongkeduthi!$A$4:$O$43,COUNTA(Thongkeduthi!$A$4:$O$4),FALSE)</f>
        <v>36</v>
      </c>
      <c r="N1078" s="47" t="str">
        <f t="shared" si="51"/>
        <v>36.7</v>
      </c>
      <c r="O1078" s="47"/>
    </row>
    <row r="1079" spans="1:15" ht="32.25" hidden="1" thickBot="1">
      <c r="A1079" s="10">
        <f>SUBTOTAL(3,$C$6:C1079)</f>
        <v>0</v>
      </c>
      <c r="B1079" s="30">
        <v>1222530188</v>
      </c>
      <c r="C1079" s="10" t="s">
        <v>1297</v>
      </c>
      <c r="D1079" s="10">
        <v>12</v>
      </c>
      <c r="E1079" s="10">
        <v>5</v>
      </c>
      <c r="F1079" s="10">
        <v>2003</v>
      </c>
      <c r="G1079" s="10" t="s">
        <v>1298</v>
      </c>
      <c r="H1079" s="10" t="s">
        <v>1268</v>
      </c>
      <c r="I1079" s="10" t="s">
        <v>180</v>
      </c>
      <c r="J1079" s="10">
        <v>1190</v>
      </c>
      <c r="K1079" s="259">
        <f t="shared" si="50"/>
        <v>7</v>
      </c>
      <c r="L1079" s="110" t="str">
        <f t="shared" si="52"/>
        <v>PGDĐT Krông Nô</v>
      </c>
      <c r="M1079" s="3">
        <f>VLOOKUP(IF(I1079="",H1079,I1079),Thongkeduthi!$A$4:$O$43,COUNTA(Thongkeduthi!$A$4:$O$4),FALSE)</f>
        <v>36</v>
      </c>
      <c r="N1079" s="47" t="str">
        <f t="shared" si="51"/>
        <v>36.7</v>
      </c>
      <c r="O1079" s="47"/>
    </row>
    <row r="1080" spans="1:15" ht="32.25" hidden="1" thickBot="1">
      <c r="A1080" s="10">
        <f>SUBTOTAL(3,$C$6:C1080)</f>
        <v>0</v>
      </c>
      <c r="B1080" s="30">
        <v>1222300048</v>
      </c>
      <c r="C1080" s="10" t="s">
        <v>1299</v>
      </c>
      <c r="D1080" s="10">
        <v>5</v>
      </c>
      <c r="E1080" s="10">
        <v>11</v>
      </c>
      <c r="F1080" s="10">
        <v>2003</v>
      </c>
      <c r="G1080" s="10" t="s">
        <v>1298</v>
      </c>
      <c r="H1080" s="10" t="s">
        <v>1268</v>
      </c>
      <c r="I1080" s="10" t="s">
        <v>180</v>
      </c>
      <c r="J1080" s="10">
        <v>1200</v>
      </c>
      <c r="K1080" s="259">
        <f t="shared" si="50"/>
        <v>7</v>
      </c>
      <c r="L1080" s="110" t="str">
        <f t="shared" si="52"/>
        <v>PGDĐT Krông Nô</v>
      </c>
      <c r="M1080" s="3">
        <f>VLOOKUP(IF(I1080="",H1080,I1080),Thongkeduthi!$A$4:$O$43,COUNTA(Thongkeduthi!$A$4:$O$4),FALSE)</f>
        <v>36</v>
      </c>
      <c r="N1080" s="47" t="str">
        <f t="shared" si="51"/>
        <v>36.7</v>
      </c>
      <c r="O1080" s="47"/>
    </row>
    <row r="1081" spans="1:15" ht="32.25" hidden="1" thickBot="1">
      <c r="A1081" s="10">
        <f>SUBTOTAL(3,$C$6:C1081)</f>
        <v>0</v>
      </c>
      <c r="B1081" s="30">
        <v>1222984180</v>
      </c>
      <c r="C1081" s="10" t="s">
        <v>1300</v>
      </c>
      <c r="D1081" s="10">
        <v>18</v>
      </c>
      <c r="E1081" s="10">
        <v>8</v>
      </c>
      <c r="F1081" s="10">
        <v>2003</v>
      </c>
      <c r="G1081" s="10" t="s">
        <v>1298</v>
      </c>
      <c r="H1081" s="10" t="s">
        <v>1268</v>
      </c>
      <c r="I1081" s="10" t="s">
        <v>180</v>
      </c>
      <c r="J1081" s="10">
        <v>1110</v>
      </c>
      <c r="K1081" s="259">
        <f t="shared" si="50"/>
        <v>7</v>
      </c>
      <c r="L1081" s="110" t="str">
        <f t="shared" si="52"/>
        <v>PGDĐT Krông Nô</v>
      </c>
      <c r="M1081" s="3">
        <f>VLOOKUP(IF(I1081="",H1081,I1081),Thongkeduthi!$A$4:$O$43,COUNTA(Thongkeduthi!$A$4:$O$4),FALSE)</f>
        <v>36</v>
      </c>
      <c r="N1081" s="47" t="str">
        <f t="shared" si="51"/>
        <v>36.7</v>
      </c>
      <c r="O1081" s="47"/>
    </row>
    <row r="1082" spans="1:15" ht="32.25" hidden="1" thickBot="1">
      <c r="A1082" s="10">
        <f>SUBTOTAL(3,$C$6:C1082)</f>
        <v>0</v>
      </c>
      <c r="B1082" s="30">
        <v>1201656262</v>
      </c>
      <c r="C1082" s="10" t="s">
        <v>1301</v>
      </c>
      <c r="D1082" s="10">
        <v>24</v>
      </c>
      <c r="E1082" s="10">
        <v>2</v>
      </c>
      <c r="F1082" s="10">
        <v>2003</v>
      </c>
      <c r="G1082" s="10" t="s">
        <v>1298</v>
      </c>
      <c r="H1082" s="10" t="s">
        <v>1268</v>
      </c>
      <c r="I1082" s="10" t="s">
        <v>180</v>
      </c>
      <c r="J1082" s="10">
        <v>1490</v>
      </c>
      <c r="K1082" s="259">
        <f t="shared" si="50"/>
        <v>7</v>
      </c>
      <c r="L1082" s="110" t="str">
        <f t="shared" si="52"/>
        <v>PGDĐT Krông Nô</v>
      </c>
      <c r="M1082" s="3">
        <f>VLOOKUP(IF(I1082="",H1082,I1082),Thongkeduthi!$A$4:$O$43,COUNTA(Thongkeduthi!$A$4:$O$4),FALSE)</f>
        <v>36</v>
      </c>
      <c r="N1082" s="47" t="str">
        <f t="shared" si="51"/>
        <v>36.7</v>
      </c>
      <c r="O1082" s="47"/>
    </row>
    <row r="1083" spans="1:15" ht="32.25" hidden="1" thickBot="1">
      <c r="A1083" s="10">
        <f>SUBTOTAL(3,$C$6:C1083)</f>
        <v>0</v>
      </c>
      <c r="B1083" s="30">
        <v>1221947617</v>
      </c>
      <c r="C1083" s="10" t="s">
        <v>1302</v>
      </c>
      <c r="D1083" s="10">
        <v>23</v>
      </c>
      <c r="E1083" s="10">
        <v>1</v>
      </c>
      <c r="F1083" s="10">
        <v>2003</v>
      </c>
      <c r="G1083" s="10" t="s">
        <v>1298</v>
      </c>
      <c r="H1083" s="10" t="s">
        <v>1268</v>
      </c>
      <c r="I1083" s="10" t="s">
        <v>180</v>
      </c>
      <c r="J1083" s="10">
        <v>1110</v>
      </c>
      <c r="K1083" s="259">
        <f t="shared" si="50"/>
        <v>7</v>
      </c>
      <c r="L1083" s="110" t="str">
        <f t="shared" si="52"/>
        <v>PGDĐT Krông Nô</v>
      </c>
      <c r="M1083" s="3">
        <f>VLOOKUP(IF(I1083="",H1083,I1083),Thongkeduthi!$A$4:$O$43,COUNTA(Thongkeduthi!$A$4:$O$4),FALSE)</f>
        <v>36</v>
      </c>
      <c r="N1083" s="47" t="str">
        <f t="shared" si="51"/>
        <v>36.7</v>
      </c>
      <c r="O1083" s="47"/>
    </row>
    <row r="1084" spans="1:15" ht="32.25" hidden="1" thickBot="1">
      <c r="A1084" s="10">
        <f>SUBTOTAL(3,$C$6:C1084)</f>
        <v>0</v>
      </c>
      <c r="B1084" s="30">
        <v>1222605102</v>
      </c>
      <c r="C1084" s="10" t="s">
        <v>1303</v>
      </c>
      <c r="D1084" s="10">
        <v>26</v>
      </c>
      <c r="E1084" s="10">
        <v>3</v>
      </c>
      <c r="F1084" s="10">
        <v>2003</v>
      </c>
      <c r="G1084" s="10" t="s">
        <v>1298</v>
      </c>
      <c r="H1084" s="10" t="s">
        <v>1268</v>
      </c>
      <c r="I1084" s="10" t="s">
        <v>180</v>
      </c>
      <c r="J1084" s="10">
        <v>1280</v>
      </c>
      <c r="K1084" s="259">
        <f t="shared" si="50"/>
        <v>7</v>
      </c>
      <c r="L1084" s="110" t="str">
        <f t="shared" si="52"/>
        <v>PGDĐT Krông Nô</v>
      </c>
      <c r="M1084" s="3">
        <f>VLOOKUP(IF(I1084="",H1084,I1084),Thongkeduthi!$A$4:$O$43,COUNTA(Thongkeduthi!$A$4:$O$4),FALSE)</f>
        <v>36</v>
      </c>
      <c r="N1084" s="47" t="str">
        <f t="shared" si="51"/>
        <v>36.7</v>
      </c>
      <c r="O1084" s="47"/>
    </row>
    <row r="1085" spans="1:15" ht="32.25" hidden="1" thickBot="1">
      <c r="A1085" s="10">
        <f>SUBTOTAL(3,$C$6:C1085)</f>
        <v>0</v>
      </c>
      <c r="B1085" s="30">
        <v>1222202296</v>
      </c>
      <c r="C1085" s="10" t="s">
        <v>1304</v>
      </c>
      <c r="D1085" s="10">
        <v>3</v>
      </c>
      <c r="E1085" s="10">
        <v>3</v>
      </c>
      <c r="F1085" s="10">
        <v>2003</v>
      </c>
      <c r="G1085" s="10" t="s">
        <v>1298</v>
      </c>
      <c r="H1085" s="10" t="s">
        <v>1268</v>
      </c>
      <c r="I1085" s="10" t="s">
        <v>180</v>
      </c>
      <c r="J1085" s="10">
        <v>1220</v>
      </c>
      <c r="K1085" s="259">
        <f t="shared" si="50"/>
        <v>7</v>
      </c>
      <c r="L1085" s="110" t="str">
        <f t="shared" si="52"/>
        <v>PGDĐT Krông Nô</v>
      </c>
      <c r="M1085" s="3">
        <f>VLOOKUP(IF(I1085="",H1085,I1085),Thongkeduthi!$A$4:$O$43,COUNTA(Thongkeduthi!$A$4:$O$4),FALSE)</f>
        <v>36</v>
      </c>
      <c r="N1085" s="47" t="str">
        <f t="shared" si="51"/>
        <v>36.7</v>
      </c>
      <c r="O1085" s="47"/>
    </row>
    <row r="1086" spans="1:15" ht="32.25" hidden="1" thickBot="1">
      <c r="A1086" s="10">
        <f>SUBTOTAL(3,$C$6:C1086)</f>
        <v>0</v>
      </c>
      <c r="B1086" s="30">
        <v>1222863936</v>
      </c>
      <c r="C1086" s="10" t="s">
        <v>1305</v>
      </c>
      <c r="D1086" s="10">
        <v>16</v>
      </c>
      <c r="E1086" s="10">
        <v>8</v>
      </c>
      <c r="F1086" s="10">
        <v>2003</v>
      </c>
      <c r="G1086" s="10" t="s">
        <v>1298</v>
      </c>
      <c r="H1086" s="10" t="s">
        <v>1268</v>
      </c>
      <c r="I1086" s="10" t="s">
        <v>180</v>
      </c>
      <c r="J1086" s="10">
        <v>1720</v>
      </c>
      <c r="K1086" s="259">
        <f t="shared" si="50"/>
        <v>7</v>
      </c>
      <c r="L1086" s="110" t="str">
        <f t="shared" si="52"/>
        <v>PGDĐT Krông Nô</v>
      </c>
      <c r="M1086" s="3">
        <f>VLOOKUP(IF(I1086="",H1086,I1086),Thongkeduthi!$A$4:$O$43,COUNTA(Thongkeduthi!$A$4:$O$4),FALSE)</f>
        <v>36</v>
      </c>
      <c r="N1086" s="47" t="str">
        <f t="shared" si="51"/>
        <v>36.7</v>
      </c>
      <c r="O1086" s="47"/>
    </row>
    <row r="1087" spans="1:15" ht="32.25" hidden="1" thickBot="1">
      <c r="A1087" s="10">
        <f>SUBTOTAL(3,$C$6:C1087)</f>
        <v>0</v>
      </c>
      <c r="B1087" s="30">
        <v>1229755476</v>
      </c>
      <c r="C1087" s="10" t="s">
        <v>1306</v>
      </c>
      <c r="D1087" s="10">
        <v>17</v>
      </c>
      <c r="E1087" s="10">
        <v>5</v>
      </c>
      <c r="F1087" s="10">
        <v>2003</v>
      </c>
      <c r="G1087" s="10" t="s">
        <v>1298</v>
      </c>
      <c r="H1087" s="10" t="s">
        <v>1268</v>
      </c>
      <c r="I1087" s="10" t="s">
        <v>180</v>
      </c>
      <c r="J1087" s="10">
        <v>1430</v>
      </c>
      <c r="K1087" s="259">
        <f t="shared" si="50"/>
        <v>7</v>
      </c>
      <c r="L1087" s="110" t="str">
        <f t="shared" si="52"/>
        <v>PGDĐT Krông Nô</v>
      </c>
      <c r="M1087" s="3">
        <f>VLOOKUP(IF(I1087="",H1087,I1087),Thongkeduthi!$A$4:$O$43,COUNTA(Thongkeduthi!$A$4:$O$4),FALSE)</f>
        <v>36</v>
      </c>
      <c r="N1087" s="47" t="str">
        <f t="shared" si="51"/>
        <v>36.7</v>
      </c>
      <c r="O1087" s="47"/>
    </row>
    <row r="1088" spans="1:15" ht="32.25" hidden="1" thickBot="1">
      <c r="A1088" s="10">
        <f>SUBTOTAL(3,$C$6:C1088)</f>
        <v>0</v>
      </c>
      <c r="B1088" s="30">
        <v>1222817281</v>
      </c>
      <c r="C1088" s="10" t="s">
        <v>1307</v>
      </c>
      <c r="D1088" s="10">
        <v>25</v>
      </c>
      <c r="E1088" s="10">
        <v>8</v>
      </c>
      <c r="F1088" s="10">
        <v>2003</v>
      </c>
      <c r="G1088" s="10" t="s">
        <v>1298</v>
      </c>
      <c r="H1088" s="10" t="s">
        <v>1268</v>
      </c>
      <c r="I1088" s="10" t="s">
        <v>180</v>
      </c>
      <c r="J1088" s="10">
        <v>1700</v>
      </c>
      <c r="K1088" s="259">
        <f t="shared" si="50"/>
        <v>7</v>
      </c>
      <c r="L1088" s="110" t="str">
        <f t="shared" si="52"/>
        <v>PGDĐT Krông Nô</v>
      </c>
      <c r="M1088" s="3">
        <f>VLOOKUP(IF(I1088="",H1088,I1088),Thongkeduthi!$A$4:$O$43,COUNTA(Thongkeduthi!$A$4:$O$4),FALSE)</f>
        <v>36</v>
      </c>
      <c r="N1088" s="47" t="str">
        <f t="shared" si="51"/>
        <v>36.7</v>
      </c>
      <c r="O1088" s="47"/>
    </row>
    <row r="1089" spans="1:15" ht="32.25" hidden="1" thickBot="1">
      <c r="A1089" s="10">
        <f>SUBTOTAL(3,$C$6:C1089)</f>
        <v>0</v>
      </c>
      <c r="B1089" s="30">
        <v>1221947080</v>
      </c>
      <c r="C1089" s="10" t="s">
        <v>1308</v>
      </c>
      <c r="D1089" s="10">
        <v>28</v>
      </c>
      <c r="E1089" s="10">
        <v>7</v>
      </c>
      <c r="F1089" s="10">
        <v>2003</v>
      </c>
      <c r="G1089" s="10" t="s">
        <v>1298</v>
      </c>
      <c r="H1089" s="10" t="s">
        <v>1268</v>
      </c>
      <c r="I1089" s="10" t="s">
        <v>180</v>
      </c>
      <c r="J1089" s="10">
        <v>1020</v>
      </c>
      <c r="K1089" s="259">
        <f t="shared" si="50"/>
        <v>7</v>
      </c>
      <c r="L1089" s="110" t="str">
        <f t="shared" si="52"/>
        <v>PGDĐT Krông Nô</v>
      </c>
      <c r="M1089" s="3">
        <f>VLOOKUP(IF(I1089="",H1089,I1089),Thongkeduthi!$A$4:$O$43,COUNTA(Thongkeduthi!$A$4:$O$4),FALSE)</f>
        <v>36</v>
      </c>
      <c r="N1089" s="47" t="str">
        <f t="shared" si="51"/>
        <v>36.7</v>
      </c>
      <c r="O1089" s="47"/>
    </row>
    <row r="1090" spans="1:15" ht="32.25" hidden="1" thickBot="1">
      <c r="A1090" s="10">
        <f>SUBTOTAL(3,$C$6:C1090)</f>
        <v>0</v>
      </c>
      <c r="B1090" s="30">
        <v>1222813453</v>
      </c>
      <c r="C1090" s="10" t="s">
        <v>1309</v>
      </c>
      <c r="D1090" s="10">
        <v>22</v>
      </c>
      <c r="E1090" s="10">
        <v>9</v>
      </c>
      <c r="F1090" s="10">
        <v>2003</v>
      </c>
      <c r="G1090" s="10" t="s">
        <v>1298</v>
      </c>
      <c r="H1090" s="10" t="s">
        <v>1268</v>
      </c>
      <c r="I1090" s="10" t="s">
        <v>180</v>
      </c>
      <c r="J1090" s="10">
        <v>1230</v>
      </c>
      <c r="K1090" s="259">
        <f t="shared" si="50"/>
        <v>7</v>
      </c>
      <c r="L1090" s="110" t="str">
        <f t="shared" si="52"/>
        <v>PGDĐT Krông Nô</v>
      </c>
      <c r="M1090" s="3">
        <f>VLOOKUP(IF(I1090="",H1090,I1090),Thongkeduthi!$A$4:$O$43,COUNTA(Thongkeduthi!$A$4:$O$4),FALSE)</f>
        <v>36</v>
      </c>
      <c r="N1090" s="47" t="str">
        <f t="shared" si="51"/>
        <v>36.7</v>
      </c>
      <c r="O1090" s="47"/>
    </row>
    <row r="1091" spans="1:15" ht="32.25" hidden="1" thickBot="1">
      <c r="A1091" s="10">
        <f>SUBTOTAL(3,$C$6:C1091)</f>
        <v>0</v>
      </c>
      <c r="B1091" s="30">
        <v>1224464740</v>
      </c>
      <c r="C1091" s="10" t="s">
        <v>1310</v>
      </c>
      <c r="D1091" s="10">
        <v>25</v>
      </c>
      <c r="E1091" s="10">
        <v>12</v>
      </c>
      <c r="F1091" s="10">
        <v>2003</v>
      </c>
      <c r="G1091" s="10" t="s">
        <v>1311</v>
      </c>
      <c r="H1091" s="10" t="s">
        <v>1312</v>
      </c>
      <c r="I1091" s="10" t="s">
        <v>180</v>
      </c>
      <c r="J1091" s="10">
        <v>1170</v>
      </c>
      <c r="K1091" s="259">
        <f t="shared" si="50"/>
        <v>7</v>
      </c>
      <c r="L1091" s="110" t="str">
        <f t="shared" si="52"/>
        <v>PGDĐT Krông Nô</v>
      </c>
      <c r="M1091" s="3">
        <f>VLOOKUP(IF(I1091="",H1091,I1091),Thongkeduthi!$A$4:$O$43,COUNTA(Thongkeduthi!$A$4:$O$4),FALSE)</f>
        <v>36</v>
      </c>
      <c r="N1091" s="47" t="str">
        <f t="shared" si="51"/>
        <v>36.7</v>
      </c>
      <c r="O1091" s="47"/>
    </row>
    <row r="1092" spans="1:15" ht="32.25" hidden="1" thickBot="1">
      <c r="A1092" s="10">
        <f>SUBTOTAL(3,$C$6:C1092)</f>
        <v>0</v>
      </c>
      <c r="B1092" s="30">
        <v>1221760121</v>
      </c>
      <c r="C1092" s="10" t="s">
        <v>1313</v>
      </c>
      <c r="D1092" s="10">
        <v>29</v>
      </c>
      <c r="E1092" s="10">
        <v>10</v>
      </c>
      <c r="F1092" s="10">
        <v>2003</v>
      </c>
      <c r="G1092" s="10" t="s">
        <v>1314</v>
      </c>
      <c r="H1092" s="10" t="s">
        <v>1312</v>
      </c>
      <c r="I1092" s="10" t="s">
        <v>180</v>
      </c>
      <c r="J1092" s="10">
        <v>1080</v>
      </c>
      <c r="K1092" s="259">
        <f t="shared" si="50"/>
        <v>7</v>
      </c>
      <c r="L1092" s="110" t="str">
        <f t="shared" si="52"/>
        <v>PGDĐT Krông Nô</v>
      </c>
      <c r="M1092" s="3">
        <f>VLOOKUP(IF(I1092="",H1092,I1092),Thongkeduthi!$A$4:$O$43,COUNTA(Thongkeduthi!$A$4:$O$4),FALSE)</f>
        <v>36</v>
      </c>
      <c r="N1092" s="47" t="str">
        <f t="shared" si="51"/>
        <v>36.7</v>
      </c>
      <c r="O1092" s="47"/>
    </row>
    <row r="1093" spans="1:15" ht="32.25" hidden="1" thickBot="1">
      <c r="A1093" s="10">
        <f>SUBTOTAL(3,$C$6:C1093)</f>
        <v>0</v>
      </c>
      <c r="B1093" s="30">
        <v>1222377197</v>
      </c>
      <c r="C1093" s="10" t="s">
        <v>1315</v>
      </c>
      <c r="D1093" s="10">
        <v>17</v>
      </c>
      <c r="E1093" s="10">
        <v>4</v>
      </c>
      <c r="F1093" s="10">
        <v>2002</v>
      </c>
      <c r="G1093" s="10" t="s">
        <v>1031</v>
      </c>
      <c r="H1093" s="10" t="s">
        <v>1268</v>
      </c>
      <c r="I1093" s="10" t="s">
        <v>180</v>
      </c>
      <c r="J1093" s="10">
        <v>1020</v>
      </c>
      <c r="K1093" s="259">
        <f t="shared" si="50"/>
        <v>8</v>
      </c>
      <c r="L1093" s="110" t="str">
        <f t="shared" si="52"/>
        <v>PGDĐT Krông Nô</v>
      </c>
      <c r="M1093" s="3">
        <f>VLOOKUP(IF(I1093="",H1093,I1093),Thongkeduthi!$A$4:$O$43,COUNTA(Thongkeduthi!$A$4:$O$4),FALSE)</f>
        <v>36</v>
      </c>
      <c r="N1093" s="47" t="str">
        <f t="shared" si="51"/>
        <v>36.8</v>
      </c>
      <c r="O1093" s="47"/>
    </row>
    <row r="1094" spans="1:15" ht="32.25" hidden="1" thickBot="1">
      <c r="A1094" s="10">
        <f>SUBTOTAL(3,$C$6:C1094)</f>
        <v>0</v>
      </c>
      <c r="B1094" s="79">
        <v>1221751830</v>
      </c>
      <c r="C1094" s="27" t="s">
        <v>1273</v>
      </c>
      <c r="D1094" s="10">
        <v>8</v>
      </c>
      <c r="E1094" s="10">
        <v>2</v>
      </c>
      <c r="F1094" s="10">
        <v>2003</v>
      </c>
      <c r="G1094" s="10" t="s">
        <v>957</v>
      </c>
      <c r="H1094" s="10" t="s">
        <v>1259</v>
      </c>
      <c r="I1094" s="10" t="s">
        <v>180</v>
      </c>
      <c r="J1094" s="10">
        <v>1610</v>
      </c>
      <c r="K1094" s="260">
        <v>8</v>
      </c>
      <c r="L1094" s="110" t="str">
        <f t="shared" si="52"/>
        <v>PGDĐT Krông Nô</v>
      </c>
      <c r="M1094" s="3">
        <f>VLOOKUP(IF(I1094="",H1094,I1094),Thongkeduthi!$A$4:$O$43,COUNTA(Thongkeduthi!$A$4:$O$4),FALSE)</f>
        <v>36</v>
      </c>
      <c r="N1094" s="47" t="str">
        <f t="shared" si="51"/>
        <v>36.8</v>
      </c>
      <c r="O1094" s="47"/>
    </row>
    <row r="1095" spans="1:15" ht="32.25" hidden="1" thickBot="1">
      <c r="A1095" s="10">
        <f>SUBTOTAL(3,$C$6:C1095)</f>
        <v>0</v>
      </c>
      <c r="B1095" s="30">
        <v>1222542802</v>
      </c>
      <c r="C1095" s="10" t="s">
        <v>1316</v>
      </c>
      <c r="D1095" s="10">
        <v>25</v>
      </c>
      <c r="E1095" s="10">
        <v>5</v>
      </c>
      <c r="F1095" s="10">
        <v>2002</v>
      </c>
      <c r="G1095" s="10" t="s">
        <v>1020</v>
      </c>
      <c r="H1095" s="10" t="s">
        <v>1259</v>
      </c>
      <c r="I1095" s="10" t="s">
        <v>180</v>
      </c>
      <c r="J1095" s="10">
        <v>1150</v>
      </c>
      <c r="K1095" s="259">
        <f t="shared" si="50"/>
        <v>8</v>
      </c>
      <c r="L1095" s="110" t="str">
        <f t="shared" si="52"/>
        <v>PGDĐT Krông Nô</v>
      </c>
      <c r="M1095" s="3">
        <f>VLOOKUP(IF(I1095="",H1095,I1095),Thongkeduthi!$A$4:$O$43,COUNTA(Thongkeduthi!$A$4:$O$4),FALSE)</f>
        <v>36</v>
      </c>
      <c r="N1095" s="47" t="str">
        <f t="shared" ref="N1095:N1158" si="53">M1095&amp;"."&amp;K1095</f>
        <v>36.8</v>
      </c>
      <c r="O1095" s="47"/>
    </row>
    <row r="1096" spans="1:15" ht="32.25" hidden="1" thickBot="1">
      <c r="A1096" s="10">
        <f>SUBTOTAL(3,$C$6:C1096)</f>
        <v>0</v>
      </c>
      <c r="B1096" s="30">
        <v>1225436992</v>
      </c>
      <c r="C1096" s="10" t="s">
        <v>1317</v>
      </c>
      <c r="D1096" s="10">
        <v>8</v>
      </c>
      <c r="E1096" s="10">
        <v>2</v>
      </c>
      <c r="F1096" s="10">
        <v>2002</v>
      </c>
      <c r="G1096" s="10" t="s">
        <v>1020</v>
      </c>
      <c r="H1096" s="10" t="s">
        <v>1259</v>
      </c>
      <c r="I1096" s="10" t="s">
        <v>180</v>
      </c>
      <c r="J1096" s="10">
        <v>1000</v>
      </c>
      <c r="K1096" s="259">
        <f t="shared" si="50"/>
        <v>8</v>
      </c>
      <c r="L1096" s="110" t="str">
        <f t="shared" si="52"/>
        <v>PGDĐT Krông Nô</v>
      </c>
      <c r="M1096" s="3">
        <f>VLOOKUP(IF(I1096="",H1096,I1096),Thongkeduthi!$A$4:$O$43,COUNTA(Thongkeduthi!$A$4:$O$4),FALSE)</f>
        <v>36</v>
      </c>
      <c r="N1096" s="47" t="str">
        <f t="shared" si="53"/>
        <v>36.8</v>
      </c>
      <c r="O1096" s="47"/>
    </row>
    <row r="1097" spans="1:15" ht="32.25" hidden="1" thickBot="1">
      <c r="A1097" s="10">
        <f>SUBTOTAL(3,$C$6:C1097)</f>
        <v>0</v>
      </c>
      <c r="B1097" s="30">
        <v>1223956447</v>
      </c>
      <c r="C1097" s="10" t="s">
        <v>1318</v>
      </c>
      <c r="D1097" s="10">
        <v>1</v>
      </c>
      <c r="E1097" s="10">
        <v>8</v>
      </c>
      <c r="F1097" s="10">
        <v>2002</v>
      </c>
      <c r="G1097" s="10" t="s">
        <v>1020</v>
      </c>
      <c r="H1097" s="10" t="s">
        <v>1259</v>
      </c>
      <c r="I1097" s="10" t="s">
        <v>180</v>
      </c>
      <c r="J1097" s="10">
        <v>1010</v>
      </c>
      <c r="K1097" s="259">
        <f t="shared" ref="K1097:K1119" si="54">IF(I1097="",VALUE(LEFT(G1097,2)),VALUE(LEFT(G1097,1)))</f>
        <v>8</v>
      </c>
      <c r="L1097" s="110" t="str">
        <f t="shared" si="52"/>
        <v>PGDĐT Krông Nô</v>
      </c>
      <c r="M1097" s="3">
        <f>VLOOKUP(IF(I1097="",H1097,I1097),Thongkeduthi!$A$4:$O$43,COUNTA(Thongkeduthi!$A$4:$O$4),FALSE)</f>
        <v>36</v>
      </c>
      <c r="N1097" s="47" t="str">
        <f t="shared" si="53"/>
        <v>36.8</v>
      </c>
      <c r="O1097" s="47"/>
    </row>
    <row r="1098" spans="1:15" ht="32.25" hidden="1" thickBot="1">
      <c r="A1098" s="10">
        <f>SUBTOTAL(3,$C$6:C1098)</f>
        <v>0</v>
      </c>
      <c r="B1098" s="79">
        <v>1227442268</v>
      </c>
      <c r="C1098" s="27" t="s">
        <v>1319</v>
      </c>
      <c r="D1098" s="131" t="s">
        <v>432</v>
      </c>
      <c r="E1098" s="131" t="s">
        <v>120</v>
      </c>
      <c r="F1098" s="131" t="s">
        <v>1029</v>
      </c>
      <c r="G1098" s="79" t="s">
        <v>1020</v>
      </c>
      <c r="H1098" s="10" t="s">
        <v>2618</v>
      </c>
      <c r="I1098" s="10" t="s">
        <v>180</v>
      </c>
      <c r="J1098" s="27">
        <v>1130</v>
      </c>
      <c r="K1098" s="259">
        <f t="shared" si="54"/>
        <v>8</v>
      </c>
      <c r="L1098" s="110" t="str">
        <f t="shared" si="52"/>
        <v>PGDĐT Krông Nô</v>
      </c>
      <c r="M1098" s="3">
        <f>VLOOKUP(IF(I1098="",H1098,I1098),Thongkeduthi!$A$4:$O$43,COUNTA(Thongkeduthi!$A$4:$O$4),FALSE)</f>
        <v>36</v>
      </c>
      <c r="N1098" s="47" t="str">
        <f t="shared" si="53"/>
        <v>36.8</v>
      </c>
      <c r="O1098" s="47"/>
    </row>
    <row r="1099" spans="1:15" ht="32.25" hidden="1" thickBot="1">
      <c r="A1099" s="10">
        <f>SUBTOTAL(3,$C$6:C1099)</f>
        <v>0</v>
      </c>
      <c r="B1099" s="30">
        <v>1225517202</v>
      </c>
      <c r="C1099" s="10" t="s">
        <v>1320</v>
      </c>
      <c r="D1099" s="10">
        <v>16</v>
      </c>
      <c r="E1099" s="10">
        <v>3</v>
      </c>
      <c r="F1099" s="10">
        <v>2002</v>
      </c>
      <c r="G1099" s="10" t="s">
        <v>1020</v>
      </c>
      <c r="H1099" s="10" t="s">
        <v>1259</v>
      </c>
      <c r="I1099" s="10" t="s">
        <v>180</v>
      </c>
      <c r="J1099" s="10">
        <v>1140</v>
      </c>
      <c r="K1099" s="259">
        <f t="shared" si="54"/>
        <v>8</v>
      </c>
      <c r="L1099" s="110" t="str">
        <f t="shared" si="52"/>
        <v>PGDĐT Krông Nô</v>
      </c>
      <c r="M1099" s="3">
        <f>VLOOKUP(IF(I1099="",H1099,I1099),Thongkeduthi!$A$4:$O$43,COUNTA(Thongkeduthi!$A$4:$O$4),FALSE)</f>
        <v>36</v>
      </c>
      <c r="N1099" s="47" t="str">
        <f t="shared" si="53"/>
        <v>36.8</v>
      </c>
      <c r="O1099" s="47"/>
    </row>
    <row r="1100" spans="1:15" ht="32.25" hidden="1" thickBot="1">
      <c r="A1100" s="10">
        <f>SUBTOTAL(3,$C$6:C1100)</f>
        <v>0</v>
      </c>
      <c r="B1100" s="30">
        <v>1223740640</v>
      </c>
      <c r="C1100" s="10" t="s">
        <v>1321</v>
      </c>
      <c r="D1100" s="10">
        <v>26</v>
      </c>
      <c r="E1100" s="10">
        <v>1</v>
      </c>
      <c r="F1100" s="10">
        <v>2002</v>
      </c>
      <c r="G1100" s="10" t="s">
        <v>1020</v>
      </c>
      <c r="H1100" s="10" t="s">
        <v>1259</v>
      </c>
      <c r="I1100" s="10" t="s">
        <v>180</v>
      </c>
      <c r="J1100" s="10">
        <v>1400</v>
      </c>
      <c r="K1100" s="259">
        <f t="shared" si="54"/>
        <v>8</v>
      </c>
      <c r="L1100" s="110" t="str">
        <f t="shared" si="52"/>
        <v>PGDĐT Krông Nô</v>
      </c>
      <c r="M1100" s="3">
        <f>VLOOKUP(IF(I1100="",H1100,I1100),Thongkeduthi!$A$4:$O$43,COUNTA(Thongkeduthi!$A$4:$O$4),FALSE)</f>
        <v>36</v>
      </c>
      <c r="N1100" s="47" t="str">
        <f t="shared" si="53"/>
        <v>36.8</v>
      </c>
      <c r="O1100" s="47"/>
    </row>
    <row r="1101" spans="1:15" ht="32.25" hidden="1" thickBot="1">
      <c r="A1101" s="10">
        <f>SUBTOTAL(3,$C$6:C1101)</f>
        <v>0</v>
      </c>
      <c r="B1101" s="30">
        <v>1223644137</v>
      </c>
      <c r="C1101" s="10" t="s">
        <v>1322</v>
      </c>
      <c r="D1101" s="10">
        <v>9</v>
      </c>
      <c r="E1101" s="10">
        <v>12</v>
      </c>
      <c r="F1101" s="10">
        <v>2002</v>
      </c>
      <c r="G1101" s="10" t="s">
        <v>1020</v>
      </c>
      <c r="H1101" s="10" t="s">
        <v>1259</v>
      </c>
      <c r="I1101" s="10" t="s">
        <v>180</v>
      </c>
      <c r="J1101" s="10">
        <v>1030</v>
      </c>
      <c r="K1101" s="259">
        <f t="shared" si="54"/>
        <v>8</v>
      </c>
      <c r="L1101" s="110" t="str">
        <f t="shared" si="52"/>
        <v>PGDĐT Krông Nô</v>
      </c>
      <c r="M1101" s="3">
        <f>VLOOKUP(IF(I1101="",H1101,I1101),Thongkeduthi!$A$4:$O$43,COUNTA(Thongkeduthi!$A$4:$O$4),FALSE)</f>
        <v>36</v>
      </c>
      <c r="N1101" s="47" t="str">
        <f t="shared" si="53"/>
        <v>36.8</v>
      </c>
      <c r="O1101" s="47"/>
    </row>
    <row r="1102" spans="1:15" ht="32.25" hidden="1" thickBot="1">
      <c r="A1102" s="10">
        <f>SUBTOTAL(3,$C$6:C1102)</f>
        <v>0</v>
      </c>
      <c r="B1102" s="27">
        <v>1223093767</v>
      </c>
      <c r="C1102" s="10" t="s">
        <v>1323</v>
      </c>
      <c r="D1102" s="10">
        <v>4</v>
      </c>
      <c r="E1102" s="10">
        <v>10</v>
      </c>
      <c r="F1102" s="10">
        <v>2002</v>
      </c>
      <c r="G1102" s="10" t="s">
        <v>1020</v>
      </c>
      <c r="H1102" s="10" t="s">
        <v>1259</v>
      </c>
      <c r="I1102" s="10" t="s">
        <v>180</v>
      </c>
      <c r="J1102" s="10">
        <v>1520</v>
      </c>
      <c r="K1102" s="259">
        <f t="shared" si="54"/>
        <v>8</v>
      </c>
      <c r="L1102" s="110" t="str">
        <f t="shared" si="52"/>
        <v>PGDĐT Krông Nô</v>
      </c>
      <c r="M1102" s="3">
        <f>VLOOKUP(IF(I1102="",H1102,I1102),Thongkeduthi!$A$4:$O$43,COUNTA(Thongkeduthi!$A$4:$O$4),FALSE)</f>
        <v>36</v>
      </c>
      <c r="N1102" s="47" t="str">
        <f t="shared" si="53"/>
        <v>36.8</v>
      </c>
      <c r="O1102" s="47"/>
    </row>
    <row r="1103" spans="1:15" ht="32.25" hidden="1" thickBot="1">
      <c r="A1103" s="10">
        <f>SUBTOTAL(3,$C$6:C1103)</f>
        <v>0</v>
      </c>
      <c r="B1103" s="30">
        <v>1222094035</v>
      </c>
      <c r="C1103" s="10" t="s">
        <v>1324</v>
      </c>
      <c r="D1103" s="10">
        <v>9</v>
      </c>
      <c r="E1103" s="10">
        <v>9</v>
      </c>
      <c r="F1103" s="10">
        <v>2002</v>
      </c>
      <c r="G1103" s="10" t="s">
        <v>1020</v>
      </c>
      <c r="H1103" s="10" t="s">
        <v>1259</v>
      </c>
      <c r="I1103" s="10" t="s">
        <v>180</v>
      </c>
      <c r="J1103" s="10">
        <v>1070</v>
      </c>
      <c r="K1103" s="259">
        <f t="shared" si="54"/>
        <v>8</v>
      </c>
      <c r="L1103" s="110" t="str">
        <f t="shared" si="52"/>
        <v>PGDĐT Krông Nô</v>
      </c>
      <c r="M1103" s="3">
        <f>VLOOKUP(IF(I1103="",H1103,I1103),Thongkeduthi!$A$4:$O$43,COUNTA(Thongkeduthi!$A$4:$O$4),FALSE)</f>
        <v>36</v>
      </c>
      <c r="N1103" s="47" t="str">
        <f t="shared" si="53"/>
        <v>36.8</v>
      </c>
      <c r="O1103" s="47"/>
    </row>
    <row r="1104" spans="1:15" ht="32.25" hidden="1" thickBot="1">
      <c r="A1104" s="10">
        <f>SUBTOTAL(3,$C$6:C1104)</f>
        <v>0</v>
      </c>
      <c r="B1104" s="30">
        <v>1226051190</v>
      </c>
      <c r="C1104" s="10" t="s">
        <v>1325</v>
      </c>
      <c r="D1104" s="10">
        <v>31</v>
      </c>
      <c r="E1104" s="10">
        <v>3</v>
      </c>
      <c r="F1104" s="10">
        <v>2002</v>
      </c>
      <c r="G1104" s="10" t="s">
        <v>1020</v>
      </c>
      <c r="H1104" s="10" t="s">
        <v>1259</v>
      </c>
      <c r="I1104" s="10" t="s">
        <v>180</v>
      </c>
      <c r="J1104" s="10">
        <v>1040</v>
      </c>
      <c r="K1104" s="259">
        <f t="shared" si="54"/>
        <v>8</v>
      </c>
      <c r="L1104" s="110" t="str">
        <f t="shared" si="52"/>
        <v>PGDĐT Krông Nô</v>
      </c>
      <c r="M1104" s="3">
        <f>VLOOKUP(IF(I1104="",H1104,I1104),Thongkeduthi!$A$4:$O$43,COUNTA(Thongkeduthi!$A$4:$O$4),FALSE)</f>
        <v>36</v>
      </c>
      <c r="N1104" s="47" t="str">
        <f t="shared" si="53"/>
        <v>36.8</v>
      </c>
      <c r="O1104" s="47"/>
    </row>
    <row r="1105" spans="1:15" ht="32.25" hidden="1" thickBot="1">
      <c r="A1105" s="10">
        <f>SUBTOTAL(3,$C$6:C1105)</f>
        <v>0</v>
      </c>
      <c r="B1105" s="30">
        <v>1224694201</v>
      </c>
      <c r="C1105" s="10" t="s">
        <v>1326</v>
      </c>
      <c r="D1105" s="10">
        <v>25</v>
      </c>
      <c r="E1105" s="10">
        <v>2</v>
      </c>
      <c r="F1105" s="10">
        <v>2002</v>
      </c>
      <c r="G1105" s="10" t="s">
        <v>1020</v>
      </c>
      <c r="H1105" s="10" t="s">
        <v>1259</v>
      </c>
      <c r="I1105" s="10" t="s">
        <v>180</v>
      </c>
      <c r="J1105" s="10">
        <v>1050</v>
      </c>
      <c r="K1105" s="259">
        <f t="shared" si="54"/>
        <v>8</v>
      </c>
      <c r="L1105" s="110" t="str">
        <f t="shared" si="52"/>
        <v>PGDĐT Krông Nô</v>
      </c>
      <c r="M1105" s="3">
        <f>VLOOKUP(IF(I1105="",H1105,I1105),Thongkeduthi!$A$4:$O$43,COUNTA(Thongkeduthi!$A$4:$O$4),FALSE)</f>
        <v>36</v>
      </c>
      <c r="N1105" s="47" t="str">
        <f t="shared" si="53"/>
        <v>36.8</v>
      </c>
      <c r="O1105" s="47"/>
    </row>
    <row r="1106" spans="1:15" ht="32.25" hidden="1" thickBot="1">
      <c r="A1106" s="10">
        <f>SUBTOTAL(3,$C$6:C1106)</f>
        <v>0</v>
      </c>
      <c r="B1106" s="30">
        <v>1222506012</v>
      </c>
      <c r="C1106" s="10" t="s">
        <v>1305</v>
      </c>
      <c r="D1106" s="10">
        <v>16</v>
      </c>
      <c r="E1106" s="10">
        <v>8</v>
      </c>
      <c r="F1106" s="10">
        <v>2003</v>
      </c>
      <c r="G1106" s="10" t="s">
        <v>1298</v>
      </c>
      <c r="H1106" s="10" t="s">
        <v>1268</v>
      </c>
      <c r="I1106" s="10" t="s">
        <v>180</v>
      </c>
      <c r="J1106" s="10">
        <v>1370</v>
      </c>
      <c r="K1106" s="260">
        <v>8</v>
      </c>
      <c r="L1106" s="110" t="str">
        <f t="shared" si="52"/>
        <v>PGDĐT Krông Nô</v>
      </c>
      <c r="M1106" s="3">
        <f>VLOOKUP(IF(I1106="",H1106,I1106),Thongkeduthi!$A$4:$O$43,COUNTA(Thongkeduthi!$A$4:$O$4),FALSE)</f>
        <v>36</v>
      </c>
      <c r="N1106" s="47" t="str">
        <f t="shared" si="53"/>
        <v>36.8</v>
      </c>
      <c r="O1106" s="47"/>
    </row>
    <row r="1107" spans="1:15" ht="32.25" hidden="1" thickBot="1">
      <c r="A1107" s="10">
        <f>SUBTOTAL(3,$C$6:C1107)</f>
        <v>0</v>
      </c>
      <c r="B1107" s="27">
        <v>1225726642</v>
      </c>
      <c r="C1107" s="10" t="s">
        <v>1327</v>
      </c>
      <c r="D1107" s="10">
        <v>14</v>
      </c>
      <c r="E1107" s="10">
        <v>10</v>
      </c>
      <c r="F1107" s="10">
        <v>2001</v>
      </c>
      <c r="G1107" s="10" t="s">
        <v>1328</v>
      </c>
      <c r="H1107" s="10" t="s">
        <v>1292</v>
      </c>
      <c r="I1107" s="10" t="s">
        <v>180</v>
      </c>
      <c r="J1107" s="10">
        <v>1110</v>
      </c>
      <c r="K1107" s="259">
        <f t="shared" si="54"/>
        <v>9</v>
      </c>
      <c r="L1107" s="110" t="str">
        <f t="shared" si="52"/>
        <v>PGDĐT Krông Nô</v>
      </c>
      <c r="M1107" s="3">
        <f>VLOOKUP(IF(I1107="",H1107,I1107),Thongkeduthi!$A$4:$O$43,COUNTA(Thongkeduthi!$A$4:$O$4),FALSE)</f>
        <v>36</v>
      </c>
      <c r="N1107" s="47" t="str">
        <f t="shared" si="53"/>
        <v>36.9</v>
      </c>
      <c r="O1107" s="47"/>
    </row>
    <row r="1108" spans="1:15" ht="32.25" hidden="1" thickBot="1">
      <c r="A1108" s="10">
        <f>SUBTOTAL(3,$C$6:C1108)</f>
        <v>0</v>
      </c>
      <c r="B1108" s="27">
        <v>76738890</v>
      </c>
      <c r="C1108" s="10" t="s">
        <v>1329</v>
      </c>
      <c r="D1108" s="27">
        <v>11</v>
      </c>
      <c r="E1108" s="27">
        <v>3</v>
      </c>
      <c r="F1108" s="27">
        <v>2001</v>
      </c>
      <c r="G1108" s="10" t="s">
        <v>1050</v>
      </c>
      <c r="H1108" s="10" t="s">
        <v>1259</v>
      </c>
      <c r="I1108" s="10" t="s">
        <v>180</v>
      </c>
      <c r="J1108" s="27">
        <v>1080</v>
      </c>
      <c r="K1108" s="259">
        <f t="shared" si="54"/>
        <v>9</v>
      </c>
      <c r="L1108" s="110" t="str">
        <f t="shared" si="52"/>
        <v>PGDĐT Krông Nô</v>
      </c>
      <c r="M1108" s="3">
        <f>VLOOKUP(IF(I1108="",H1108,I1108),Thongkeduthi!$A$4:$O$43,COUNTA(Thongkeduthi!$A$4:$O$4),FALSE)</f>
        <v>36</v>
      </c>
      <c r="N1108" s="47" t="str">
        <f t="shared" si="53"/>
        <v>36.9</v>
      </c>
      <c r="O1108" s="47"/>
    </row>
    <row r="1109" spans="1:15" ht="32.25" hidden="1" thickBot="1">
      <c r="A1109" s="10">
        <f>SUBTOTAL(3,$C$6:C1109)</f>
        <v>0</v>
      </c>
      <c r="B1109" s="27">
        <v>111609536</v>
      </c>
      <c r="C1109" s="10" t="s">
        <v>1330</v>
      </c>
      <c r="D1109" s="10">
        <v>30</v>
      </c>
      <c r="E1109" s="10">
        <v>10</v>
      </c>
      <c r="F1109" s="10">
        <v>2001</v>
      </c>
      <c r="G1109" s="10" t="s">
        <v>1050</v>
      </c>
      <c r="H1109" s="10" t="s">
        <v>1259</v>
      </c>
      <c r="I1109" s="10" t="s">
        <v>180</v>
      </c>
      <c r="J1109" s="10">
        <v>1320</v>
      </c>
      <c r="K1109" s="259">
        <f t="shared" si="54"/>
        <v>9</v>
      </c>
      <c r="L1109" s="110" t="str">
        <f t="shared" si="52"/>
        <v>PGDĐT Krông Nô</v>
      </c>
      <c r="M1109" s="3">
        <f>VLOOKUP(IF(I1109="",H1109,I1109),Thongkeduthi!$A$4:$O$43,COUNTA(Thongkeduthi!$A$4:$O$4),FALSE)</f>
        <v>36</v>
      </c>
      <c r="N1109" s="47" t="str">
        <f t="shared" si="53"/>
        <v>36.9</v>
      </c>
      <c r="O1109" s="47"/>
    </row>
    <row r="1110" spans="1:15" ht="32.25" hidden="1" thickBot="1">
      <c r="A1110" s="10">
        <f>SUBTOTAL(3,$C$6:C1110)</f>
        <v>0</v>
      </c>
      <c r="B1110" s="27">
        <v>1222153927</v>
      </c>
      <c r="C1110" s="10" t="s">
        <v>1331</v>
      </c>
      <c r="D1110" s="27">
        <v>27</v>
      </c>
      <c r="E1110" s="27">
        <v>4</v>
      </c>
      <c r="F1110" s="10">
        <v>2001</v>
      </c>
      <c r="G1110" s="10" t="s">
        <v>1050</v>
      </c>
      <c r="H1110" s="10" t="s">
        <v>1259</v>
      </c>
      <c r="I1110" s="10" t="s">
        <v>180</v>
      </c>
      <c r="J1110" s="10">
        <v>1120</v>
      </c>
      <c r="K1110" s="259">
        <f t="shared" si="54"/>
        <v>9</v>
      </c>
      <c r="L1110" s="110" t="str">
        <f t="shared" si="52"/>
        <v>PGDĐT Krông Nô</v>
      </c>
      <c r="M1110" s="3">
        <f>VLOOKUP(IF(I1110="",H1110,I1110),Thongkeduthi!$A$4:$O$43,COUNTA(Thongkeduthi!$A$4:$O$4),FALSE)</f>
        <v>36</v>
      </c>
      <c r="N1110" s="47" t="str">
        <f t="shared" si="53"/>
        <v>36.9</v>
      </c>
      <c r="O1110" s="47"/>
    </row>
    <row r="1111" spans="1:15" ht="32.25" hidden="1" thickBot="1">
      <c r="A1111" s="10">
        <f>SUBTOTAL(3,$C$6:C1111)</f>
        <v>0</v>
      </c>
      <c r="B1111" s="27">
        <v>1221753149</v>
      </c>
      <c r="C1111" s="10" t="s">
        <v>1332</v>
      </c>
      <c r="D1111" s="27">
        <v>29</v>
      </c>
      <c r="E1111" s="27">
        <v>7</v>
      </c>
      <c r="F1111" s="27">
        <v>2001</v>
      </c>
      <c r="G1111" s="10" t="s">
        <v>1050</v>
      </c>
      <c r="H1111" s="10" t="s">
        <v>1259</v>
      </c>
      <c r="I1111" s="10" t="s">
        <v>180</v>
      </c>
      <c r="J1111" s="27">
        <v>1490</v>
      </c>
      <c r="K1111" s="259">
        <f t="shared" si="54"/>
        <v>9</v>
      </c>
      <c r="L1111" s="110" t="str">
        <f t="shared" ref="L1111:L1174" si="55">"PGDĐT "&amp;I1111</f>
        <v>PGDĐT Krông Nô</v>
      </c>
      <c r="M1111" s="3">
        <f>VLOOKUP(IF(I1111="",H1111,I1111),Thongkeduthi!$A$4:$O$43,COUNTA(Thongkeduthi!$A$4:$O$4),FALSE)</f>
        <v>36</v>
      </c>
      <c r="N1111" s="47" t="str">
        <f t="shared" si="53"/>
        <v>36.9</v>
      </c>
      <c r="O1111" s="47"/>
    </row>
    <row r="1112" spans="1:15" ht="32.25" hidden="1" thickBot="1">
      <c r="A1112" s="10">
        <f>SUBTOTAL(3,$C$6:C1112)</f>
        <v>0</v>
      </c>
      <c r="B1112" s="27">
        <v>1227357279</v>
      </c>
      <c r="C1112" s="10" t="s">
        <v>1333</v>
      </c>
      <c r="D1112" s="10">
        <v>25</v>
      </c>
      <c r="E1112" s="10">
        <v>7</v>
      </c>
      <c r="F1112" s="10">
        <v>2001</v>
      </c>
      <c r="G1112" s="10" t="s">
        <v>1050</v>
      </c>
      <c r="H1112" s="10" t="s">
        <v>1259</v>
      </c>
      <c r="I1112" s="10" t="s">
        <v>180</v>
      </c>
      <c r="J1112" s="10">
        <v>1480</v>
      </c>
      <c r="K1112" s="259">
        <f t="shared" si="54"/>
        <v>9</v>
      </c>
      <c r="L1112" s="110" t="str">
        <f t="shared" si="55"/>
        <v>PGDĐT Krông Nô</v>
      </c>
      <c r="M1112" s="3">
        <f>VLOOKUP(IF(I1112="",H1112,I1112),Thongkeduthi!$A$4:$O$43,COUNTA(Thongkeduthi!$A$4:$O$4),FALSE)</f>
        <v>36</v>
      </c>
      <c r="N1112" s="47" t="str">
        <f t="shared" si="53"/>
        <v>36.9</v>
      </c>
      <c r="O1112" s="47"/>
    </row>
    <row r="1113" spans="1:15" ht="32.25" hidden="1" thickBot="1">
      <c r="A1113" s="10">
        <f>SUBTOTAL(3,$C$6:C1113)</f>
        <v>0</v>
      </c>
      <c r="B1113" s="30">
        <v>1221631998</v>
      </c>
      <c r="C1113" s="10" t="s">
        <v>1334</v>
      </c>
      <c r="D1113" s="10">
        <v>13</v>
      </c>
      <c r="E1113" s="10">
        <v>11</v>
      </c>
      <c r="F1113" s="10">
        <v>2001</v>
      </c>
      <c r="G1113" s="10" t="s">
        <v>1050</v>
      </c>
      <c r="H1113" s="10" t="s">
        <v>1259</v>
      </c>
      <c r="I1113" s="10" t="s">
        <v>180</v>
      </c>
      <c r="J1113" s="10">
        <v>1040</v>
      </c>
      <c r="K1113" s="259">
        <f t="shared" si="54"/>
        <v>9</v>
      </c>
      <c r="L1113" s="110" t="str">
        <f t="shared" si="55"/>
        <v>PGDĐT Krông Nô</v>
      </c>
      <c r="M1113" s="3">
        <f>VLOOKUP(IF(I1113="",H1113,I1113),Thongkeduthi!$A$4:$O$43,COUNTA(Thongkeduthi!$A$4:$O$4),FALSE)</f>
        <v>36</v>
      </c>
      <c r="N1113" s="47" t="str">
        <f t="shared" si="53"/>
        <v>36.9</v>
      </c>
      <c r="O1113" s="47"/>
    </row>
    <row r="1114" spans="1:15" ht="32.25" hidden="1" thickBot="1">
      <c r="A1114" s="10">
        <f>SUBTOTAL(3,$C$6:C1114)</f>
        <v>0</v>
      </c>
      <c r="B1114" s="30">
        <v>1225348682</v>
      </c>
      <c r="C1114" s="10" t="s">
        <v>1335</v>
      </c>
      <c r="D1114" s="10">
        <v>4</v>
      </c>
      <c r="E1114" s="10">
        <v>10</v>
      </c>
      <c r="F1114" s="10">
        <v>2001</v>
      </c>
      <c r="G1114" s="10" t="s">
        <v>1050</v>
      </c>
      <c r="H1114" s="10" t="s">
        <v>1312</v>
      </c>
      <c r="I1114" s="10" t="s">
        <v>180</v>
      </c>
      <c r="J1114" s="10">
        <v>1490</v>
      </c>
      <c r="K1114" s="259">
        <f t="shared" si="54"/>
        <v>9</v>
      </c>
      <c r="L1114" s="110" t="str">
        <f t="shared" si="55"/>
        <v>PGDĐT Krông Nô</v>
      </c>
      <c r="M1114" s="3">
        <f>VLOOKUP(IF(I1114="",H1114,I1114),Thongkeduthi!$A$4:$O$43,COUNTA(Thongkeduthi!$A$4:$O$4),FALSE)</f>
        <v>36</v>
      </c>
      <c r="N1114" s="47" t="str">
        <f t="shared" si="53"/>
        <v>36.9</v>
      </c>
      <c r="O1114" s="47"/>
    </row>
    <row r="1115" spans="1:15" ht="32.25" hidden="1" thickBot="1">
      <c r="A1115" s="10">
        <f>SUBTOTAL(3,$C$6:C1115)</f>
        <v>0</v>
      </c>
      <c r="B1115" s="27">
        <v>1228278657</v>
      </c>
      <c r="C1115" s="10" t="s">
        <v>1336</v>
      </c>
      <c r="D1115" s="10">
        <v>13</v>
      </c>
      <c r="E1115" s="10">
        <v>11</v>
      </c>
      <c r="F1115" s="10">
        <v>2001</v>
      </c>
      <c r="G1115" s="10" t="s">
        <v>1050</v>
      </c>
      <c r="H1115" s="10" t="s">
        <v>1259</v>
      </c>
      <c r="I1115" s="10" t="s">
        <v>180</v>
      </c>
      <c r="J1115" s="10">
        <v>1260</v>
      </c>
      <c r="K1115" s="259">
        <f t="shared" si="54"/>
        <v>9</v>
      </c>
      <c r="L1115" s="110" t="str">
        <f t="shared" si="55"/>
        <v>PGDĐT Krông Nô</v>
      </c>
      <c r="M1115" s="3">
        <f>VLOOKUP(IF(I1115="",H1115,I1115),Thongkeduthi!$A$4:$O$43,COUNTA(Thongkeduthi!$A$4:$O$4),FALSE)</f>
        <v>36</v>
      </c>
      <c r="N1115" s="47" t="str">
        <f t="shared" si="53"/>
        <v>36.9</v>
      </c>
      <c r="O1115" s="47"/>
    </row>
    <row r="1116" spans="1:15" ht="32.25" hidden="1" thickBot="1">
      <c r="A1116" s="10">
        <f>SUBTOTAL(3,$C$6:C1116)</f>
        <v>0</v>
      </c>
      <c r="B1116" s="30">
        <v>1223145506</v>
      </c>
      <c r="C1116" s="10" t="s">
        <v>1337</v>
      </c>
      <c r="D1116" s="10">
        <v>6</v>
      </c>
      <c r="E1116" s="10">
        <v>4</v>
      </c>
      <c r="F1116" s="10">
        <v>2001</v>
      </c>
      <c r="G1116" s="10" t="s">
        <v>1338</v>
      </c>
      <c r="H1116" s="10" t="s">
        <v>1268</v>
      </c>
      <c r="I1116" s="10" t="s">
        <v>180</v>
      </c>
      <c r="J1116" s="10">
        <v>1140</v>
      </c>
      <c r="K1116" s="259">
        <f t="shared" si="54"/>
        <v>9</v>
      </c>
      <c r="L1116" s="110" t="str">
        <f t="shared" si="55"/>
        <v>PGDĐT Krông Nô</v>
      </c>
      <c r="M1116" s="3">
        <f>VLOOKUP(IF(I1116="",H1116,I1116),Thongkeduthi!$A$4:$O$43,COUNTA(Thongkeduthi!$A$4:$O$4),FALSE)</f>
        <v>36</v>
      </c>
      <c r="N1116" s="47" t="str">
        <f t="shared" si="53"/>
        <v>36.9</v>
      </c>
      <c r="O1116" s="47"/>
    </row>
    <row r="1117" spans="1:15" ht="32.25" hidden="1" thickBot="1">
      <c r="A1117" s="10">
        <f>SUBTOTAL(3,$C$6:C1117)</f>
        <v>0</v>
      </c>
      <c r="B1117" s="30">
        <v>1223254440</v>
      </c>
      <c r="C1117" s="10" t="s">
        <v>1339</v>
      </c>
      <c r="D1117" s="10">
        <v>10</v>
      </c>
      <c r="E1117" s="10">
        <v>4</v>
      </c>
      <c r="F1117" s="10">
        <v>2001</v>
      </c>
      <c r="G1117" s="10" t="s">
        <v>1338</v>
      </c>
      <c r="H1117" s="10" t="s">
        <v>1268</v>
      </c>
      <c r="I1117" s="10" t="s">
        <v>180</v>
      </c>
      <c r="J1117" s="10">
        <v>1250</v>
      </c>
      <c r="K1117" s="259">
        <f t="shared" si="54"/>
        <v>9</v>
      </c>
      <c r="L1117" s="110" t="str">
        <f t="shared" si="55"/>
        <v>PGDĐT Krông Nô</v>
      </c>
      <c r="M1117" s="3">
        <f>VLOOKUP(IF(I1117="",H1117,I1117),Thongkeduthi!$A$4:$O$43,COUNTA(Thongkeduthi!$A$4:$O$4),FALSE)</f>
        <v>36</v>
      </c>
      <c r="N1117" s="47" t="str">
        <f t="shared" si="53"/>
        <v>36.9</v>
      </c>
      <c r="O1117" s="47"/>
    </row>
    <row r="1118" spans="1:15" ht="32.25" hidden="1" thickBot="1">
      <c r="A1118" s="10">
        <f>SUBTOTAL(3,$C$6:C1118)</f>
        <v>0</v>
      </c>
      <c r="B1118" s="27">
        <v>1224485621</v>
      </c>
      <c r="C1118" s="10" t="s">
        <v>1323</v>
      </c>
      <c r="D1118" s="10">
        <v>4</v>
      </c>
      <c r="E1118" s="10">
        <v>10</v>
      </c>
      <c r="F1118" s="10">
        <v>2002</v>
      </c>
      <c r="G1118" s="10" t="s">
        <v>1020</v>
      </c>
      <c r="H1118" s="10" t="s">
        <v>1259</v>
      </c>
      <c r="I1118" s="10" t="s">
        <v>180</v>
      </c>
      <c r="J1118" s="27">
        <v>1420</v>
      </c>
      <c r="K1118" s="260">
        <v>9</v>
      </c>
      <c r="L1118" s="110" t="str">
        <f t="shared" si="55"/>
        <v>PGDĐT Krông Nô</v>
      </c>
      <c r="M1118" s="3">
        <f>VLOOKUP(IF(I1118="",H1118,I1118),Thongkeduthi!$A$4:$O$43,COUNTA(Thongkeduthi!$A$4:$O$4),FALSE)</f>
        <v>36</v>
      </c>
      <c r="N1118" s="47" t="str">
        <f t="shared" si="53"/>
        <v>36.9</v>
      </c>
      <c r="O1118" s="47"/>
    </row>
    <row r="1119" spans="1:15" ht="32.25" hidden="1" thickBot="1">
      <c r="A1119" s="10">
        <f>SUBTOTAL(3,$C$6:C1119)</f>
        <v>0</v>
      </c>
      <c r="B1119" s="30">
        <v>1228865679</v>
      </c>
      <c r="C1119" s="101" t="s">
        <v>1405</v>
      </c>
      <c r="D1119" s="10">
        <v>19</v>
      </c>
      <c r="E1119" s="10">
        <v>1</v>
      </c>
      <c r="F1119" s="10">
        <v>2007</v>
      </c>
      <c r="G1119" s="10" t="s">
        <v>849</v>
      </c>
      <c r="H1119" s="10" t="s">
        <v>1341</v>
      </c>
      <c r="I1119" s="10" t="s">
        <v>1342</v>
      </c>
      <c r="J1119" s="10">
        <v>1880</v>
      </c>
      <c r="K1119" s="259">
        <f t="shared" si="54"/>
        <v>3</v>
      </c>
      <c r="L1119" s="110" t="str">
        <f t="shared" si="55"/>
        <v>PGDĐT Đăk R'lấp</v>
      </c>
      <c r="M1119" s="3">
        <f>VLOOKUP(IF(I1119="",H1119,I1119),Thongkeduthi!$A$4:$O$43,COUNTA(Thongkeduthi!$A$4:$O$4),FALSE)</f>
        <v>38</v>
      </c>
      <c r="N1119" s="47" t="str">
        <f t="shared" si="53"/>
        <v>38.3</v>
      </c>
      <c r="O1119" s="47"/>
    </row>
    <row r="1120" spans="1:15" ht="32.25" hidden="1" thickBot="1">
      <c r="A1120" s="10">
        <f>SUBTOTAL(3,$C$6:C1120)</f>
        <v>0</v>
      </c>
      <c r="B1120" s="30">
        <v>1229799153</v>
      </c>
      <c r="C1120" s="101" t="s">
        <v>1406</v>
      </c>
      <c r="D1120" s="10">
        <v>18</v>
      </c>
      <c r="E1120" s="10">
        <v>11</v>
      </c>
      <c r="F1120" s="10">
        <v>2007</v>
      </c>
      <c r="G1120" s="10" t="s">
        <v>849</v>
      </c>
      <c r="H1120" s="10" t="s">
        <v>1341</v>
      </c>
      <c r="I1120" s="10" t="s">
        <v>1342</v>
      </c>
      <c r="J1120" s="10">
        <v>1850</v>
      </c>
      <c r="K1120" s="259">
        <f t="shared" ref="K1120:K1183" si="56">IF(I1120="",VALUE(LEFT(G1120,2)),VALUE(LEFT(G1120,1)))</f>
        <v>3</v>
      </c>
      <c r="L1120" s="110" t="str">
        <f t="shared" si="55"/>
        <v>PGDĐT Đăk R'lấp</v>
      </c>
      <c r="M1120" s="3">
        <f>VLOOKUP(IF(I1120="",H1120,I1120),Thongkeduthi!$A$4:$O$43,COUNTA(Thongkeduthi!$A$4:$O$4),FALSE)</f>
        <v>38</v>
      </c>
      <c r="N1120" s="47" t="str">
        <f t="shared" si="53"/>
        <v>38.3</v>
      </c>
      <c r="O1120" s="47"/>
    </row>
    <row r="1121" spans="1:15" ht="32.25" hidden="1" thickBot="1">
      <c r="A1121" s="10">
        <f>SUBTOTAL(3,$C$6:C1121)</f>
        <v>0</v>
      </c>
      <c r="B1121" s="30">
        <v>1224508988</v>
      </c>
      <c r="C1121" s="101" t="s">
        <v>1407</v>
      </c>
      <c r="D1121" s="10">
        <v>13</v>
      </c>
      <c r="E1121" s="10">
        <v>5</v>
      </c>
      <c r="F1121" s="10">
        <v>2007</v>
      </c>
      <c r="G1121" s="10" t="s">
        <v>846</v>
      </c>
      <c r="H1121" s="10" t="s">
        <v>1343</v>
      </c>
      <c r="I1121" s="10" t="s">
        <v>1342</v>
      </c>
      <c r="J1121" s="10">
        <v>1770</v>
      </c>
      <c r="K1121" s="259">
        <f t="shared" si="56"/>
        <v>3</v>
      </c>
      <c r="L1121" s="110" t="str">
        <f t="shared" si="55"/>
        <v>PGDĐT Đăk R'lấp</v>
      </c>
      <c r="M1121" s="3">
        <f>VLOOKUP(IF(I1121="",H1121,I1121),Thongkeduthi!$A$4:$O$43,COUNTA(Thongkeduthi!$A$4:$O$4),FALSE)</f>
        <v>38</v>
      </c>
      <c r="N1121" s="47" t="str">
        <f t="shared" si="53"/>
        <v>38.3</v>
      </c>
      <c r="O1121" s="47"/>
    </row>
    <row r="1122" spans="1:15" ht="32.25" hidden="1" thickBot="1">
      <c r="A1122" s="10">
        <f>SUBTOTAL(3,$C$6:C1122)</f>
        <v>0</v>
      </c>
      <c r="B1122" s="30">
        <v>1223878368</v>
      </c>
      <c r="C1122" s="101" t="s">
        <v>1408</v>
      </c>
      <c r="D1122" s="10">
        <v>18</v>
      </c>
      <c r="E1122" s="10">
        <v>1</v>
      </c>
      <c r="F1122" s="10">
        <v>2007</v>
      </c>
      <c r="G1122" s="10" t="s">
        <v>1344</v>
      </c>
      <c r="H1122" s="10" t="s">
        <v>1345</v>
      </c>
      <c r="I1122" s="10" t="s">
        <v>1342</v>
      </c>
      <c r="J1122" s="10">
        <v>1770</v>
      </c>
      <c r="K1122" s="259">
        <f t="shared" si="56"/>
        <v>3</v>
      </c>
      <c r="L1122" s="110" t="str">
        <f t="shared" si="55"/>
        <v>PGDĐT Đăk R'lấp</v>
      </c>
      <c r="M1122" s="3">
        <f>VLOOKUP(IF(I1122="",H1122,I1122),Thongkeduthi!$A$4:$O$43,COUNTA(Thongkeduthi!$A$4:$O$4),FALSE)</f>
        <v>38</v>
      </c>
      <c r="N1122" s="47" t="str">
        <f t="shared" si="53"/>
        <v>38.3</v>
      </c>
      <c r="O1122" s="47"/>
    </row>
    <row r="1123" spans="1:15" ht="32.25" hidden="1" thickBot="1">
      <c r="A1123" s="10">
        <f>SUBTOTAL(3,$C$6:C1123)</f>
        <v>0</v>
      </c>
      <c r="B1123" s="30">
        <v>1218001839</v>
      </c>
      <c r="C1123" s="101" t="s">
        <v>1409</v>
      </c>
      <c r="D1123" s="10">
        <v>19</v>
      </c>
      <c r="E1123" s="10">
        <v>2</v>
      </c>
      <c r="F1123" s="10">
        <v>2007</v>
      </c>
      <c r="G1123" s="10" t="s">
        <v>849</v>
      </c>
      <c r="H1123" s="10" t="s">
        <v>1341</v>
      </c>
      <c r="I1123" s="10" t="s">
        <v>1342</v>
      </c>
      <c r="J1123" s="10">
        <v>1760</v>
      </c>
      <c r="K1123" s="259">
        <f t="shared" si="56"/>
        <v>3</v>
      </c>
      <c r="L1123" s="110" t="str">
        <f t="shared" si="55"/>
        <v>PGDĐT Đăk R'lấp</v>
      </c>
      <c r="M1123" s="3">
        <f>VLOOKUP(IF(I1123="",H1123,I1123),Thongkeduthi!$A$4:$O$43,COUNTA(Thongkeduthi!$A$4:$O$4),FALSE)</f>
        <v>38</v>
      </c>
      <c r="N1123" s="47" t="str">
        <f t="shared" si="53"/>
        <v>38.3</v>
      </c>
      <c r="O1123" s="47"/>
    </row>
    <row r="1124" spans="1:15" ht="32.25" hidden="1" thickBot="1">
      <c r="A1124" s="10">
        <f>SUBTOTAL(3,$C$6:C1124)</f>
        <v>0</v>
      </c>
      <c r="B1124" s="30">
        <v>1229175806</v>
      </c>
      <c r="C1124" s="101" t="s">
        <v>1410</v>
      </c>
      <c r="D1124" s="10">
        <v>9</v>
      </c>
      <c r="E1124" s="10">
        <v>12</v>
      </c>
      <c r="F1124" s="10">
        <v>2007</v>
      </c>
      <c r="G1124" s="10" t="s">
        <v>849</v>
      </c>
      <c r="H1124" s="10" t="s">
        <v>1341</v>
      </c>
      <c r="I1124" s="10" t="s">
        <v>1342</v>
      </c>
      <c r="J1124" s="10">
        <v>1730</v>
      </c>
      <c r="K1124" s="259">
        <f t="shared" si="56"/>
        <v>3</v>
      </c>
      <c r="L1124" s="110" t="str">
        <f t="shared" si="55"/>
        <v>PGDĐT Đăk R'lấp</v>
      </c>
      <c r="M1124" s="3">
        <f>VLOOKUP(IF(I1124="",H1124,I1124),Thongkeduthi!$A$4:$O$43,COUNTA(Thongkeduthi!$A$4:$O$4),FALSE)</f>
        <v>38</v>
      </c>
      <c r="N1124" s="47" t="str">
        <f t="shared" si="53"/>
        <v>38.3</v>
      </c>
      <c r="O1124" s="47"/>
    </row>
    <row r="1125" spans="1:15" ht="32.25" hidden="1" thickBot="1">
      <c r="A1125" s="10">
        <f>SUBTOTAL(3,$C$6:C1125)</f>
        <v>0</v>
      </c>
      <c r="B1125" s="30">
        <v>1229510605</v>
      </c>
      <c r="C1125" s="101" t="s">
        <v>1411</v>
      </c>
      <c r="D1125" s="10">
        <v>16</v>
      </c>
      <c r="E1125" s="10">
        <v>7</v>
      </c>
      <c r="F1125" s="10">
        <v>2007</v>
      </c>
      <c r="G1125" s="10" t="s">
        <v>824</v>
      </c>
      <c r="H1125" s="10" t="s">
        <v>1341</v>
      </c>
      <c r="I1125" s="10" t="s">
        <v>1342</v>
      </c>
      <c r="J1125" s="10">
        <v>1720</v>
      </c>
      <c r="K1125" s="259">
        <f t="shared" si="56"/>
        <v>3</v>
      </c>
      <c r="L1125" s="110" t="str">
        <f t="shared" si="55"/>
        <v>PGDĐT Đăk R'lấp</v>
      </c>
      <c r="M1125" s="3">
        <f>VLOOKUP(IF(I1125="",H1125,I1125),Thongkeduthi!$A$4:$O$43,COUNTA(Thongkeduthi!$A$4:$O$4),FALSE)</f>
        <v>38</v>
      </c>
      <c r="N1125" s="47" t="str">
        <f t="shared" si="53"/>
        <v>38.3</v>
      </c>
      <c r="O1125" s="47"/>
    </row>
    <row r="1126" spans="1:15" ht="32.25" hidden="1" thickBot="1">
      <c r="A1126" s="10">
        <f>SUBTOTAL(3,$C$6:C1126)</f>
        <v>0</v>
      </c>
      <c r="B1126" s="30">
        <v>1224041589</v>
      </c>
      <c r="C1126" s="101" t="s">
        <v>1412</v>
      </c>
      <c r="D1126" s="10">
        <v>8</v>
      </c>
      <c r="E1126" s="10">
        <v>4</v>
      </c>
      <c r="F1126" s="10">
        <v>2007</v>
      </c>
      <c r="G1126" s="10" t="s">
        <v>849</v>
      </c>
      <c r="H1126" s="10" t="s">
        <v>1345</v>
      </c>
      <c r="I1126" s="10" t="s">
        <v>1342</v>
      </c>
      <c r="J1126" s="10">
        <v>1650</v>
      </c>
      <c r="K1126" s="259">
        <f t="shared" si="56"/>
        <v>3</v>
      </c>
      <c r="L1126" s="110" t="str">
        <f t="shared" si="55"/>
        <v>PGDĐT Đăk R'lấp</v>
      </c>
      <c r="M1126" s="3">
        <f>VLOOKUP(IF(I1126="",H1126,I1126),Thongkeduthi!$A$4:$O$43,COUNTA(Thongkeduthi!$A$4:$O$4),FALSE)</f>
        <v>38</v>
      </c>
      <c r="N1126" s="47" t="str">
        <f t="shared" si="53"/>
        <v>38.3</v>
      </c>
      <c r="O1126" s="47"/>
    </row>
    <row r="1127" spans="1:15" ht="32.25" hidden="1" thickBot="1">
      <c r="A1127" s="10">
        <f>SUBTOTAL(3,$C$6:C1127)</f>
        <v>0</v>
      </c>
      <c r="B1127" s="30">
        <v>1225527281</v>
      </c>
      <c r="C1127" s="101" t="s">
        <v>1413</v>
      </c>
      <c r="D1127" s="10">
        <v>28</v>
      </c>
      <c r="E1127" s="10">
        <v>2</v>
      </c>
      <c r="F1127" s="10">
        <v>2007</v>
      </c>
      <c r="G1127" s="10" t="s">
        <v>846</v>
      </c>
      <c r="H1127" s="10" t="s">
        <v>1343</v>
      </c>
      <c r="I1127" s="10" t="s">
        <v>1342</v>
      </c>
      <c r="J1127" s="10">
        <v>1630</v>
      </c>
      <c r="K1127" s="259">
        <f t="shared" si="56"/>
        <v>3</v>
      </c>
      <c r="L1127" s="110" t="str">
        <f t="shared" si="55"/>
        <v>PGDĐT Đăk R'lấp</v>
      </c>
      <c r="M1127" s="3">
        <f>VLOOKUP(IF(I1127="",H1127,I1127),Thongkeduthi!$A$4:$O$43,COUNTA(Thongkeduthi!$A$4:$O$4),FALSE)</f>
        <v>38</v>
      </c>
      <c r="N1127" s="47" t="str">
        <f t="shared" si="53"/>
        <v>38.3</v>
      </c>
      <c r="O1127" s="47"/>
    </row>
    <row r="1128" spans="1:15" ht="32.25" hidden="1" thickBot="1">
      <c r="A1128" s="10">
        <f>SUBTOTAL(3,$C$6:C1128)</f>
        <v>0</v>
      </c>
      <c r="B1128" s="30">
        <v>1228139383</v>
      </c>
      <c r="C1128" s="101" t="s">
        <v>1414</v>
      </c>
      <c r="D1128" s="10">
        <v>6</v>
      </c>
      <c r="E1128" s="10">
        <v>3</v>
      </c>
      <c r="F1128" s="10">
        <v>2007</v>
      </c>
      <c r="G1128" s="10" t="s">
        <v>846</v>
      </c>
      <c r="H1128" s="10" t="s">
        <v>1343</v>
      </c>
      <c r="I1128" s="10" t="s">
        <v>1342</v>
      </c>
      <c r="J1128" s="10">
        <v>1620</v>
      </c>
      <c r="K1128" s="259">
        <f t="shared" si="56"/>
        <v>3</v>
      </c>
      <c r="L1128" s="110" t="str">
        <f t="shared" si="55"/>
        <v>PGDĐT Đăk R'lấp</v>
      </c>
      <c r="M1128" s="3">
        <f>VLOOKUP(IF(I1128="",H1128,I1128),Thongkeduthi!$A$4:$O$43,COUNTA(Thongkeduthi!$A$4:$O$4),FALSE)</f>
        <v>38</v>
      </c>
      <c r="N1128" s="47" t="str">
        <f t="shared" si="53"/>
        <v>38.3</v>
      </c>
      <c r="O1128" s="47"/>
    </row>
    <row r="1129" spans="1:15" ht="32.25" hidden="1" thickBot="1">
      <c r="A1129" s="10">
        <f>SUBTOTAL(3,$C$6:C1129)</f>
        <v>0</v>
      </c>
      <c r="B1129" s="30">
        <v>1225689307</v>
      </c>
      <c r="C1129" s="101" t="s">
        <v>1415</v>
      </c>
      <c r="D1129" s="10">
        <v>4</v>
      </c>
      <c r="E1129" s="10">
        <v>11</v>
      </c>
      <c r="F1129" s="10">
        <v>2007</v>
      </c>
      <c r="G1129" s="10" t="s">
        <v>849</v>
      </c>
      <c r="H1129" s="10" t="s">
        <v>1341</v>
      </c>
      <c r="I1129" s="10" t="s">
        <v>1342</v>
      </c>
      <c r="J1129" s="10">
        <v>1620</v>
      </c>
      <c r="K1129" s="259">
        <f t="shared" si="56"/>
        <v>3</v>
      </c>
      <c r="L1129" s="110" t="str">
        <f t="shared" si="55"/>
        <v>PGDĐT Đăk R'lấp</v>
      </c>
      <c r="M1129" s="3">
        <f>VLOOKUP(IF(I1129="",H1129,I1129),Thongkeduthi!$A$4:$O$43,COUNTA(Thongkeduthi!$A$4:$O$4),FALSE)</f>
        <v>38</v>
      </c>
      <c r="N1129" s="47" t="str">
        <f t="shared" si="53"/>
        <v>38.3</v>
      </c>
      <c r="O1129" s="47"/>
    </row>
    <row r="1130" spans="1:15" ht="32.25" hidden="1" thickBot="1">
      <c r="A1130" s="10">
        <f>SUBTOTAL(3,$C$6:C1130)</f>
        <v>0</v>
      </c>
      <c r="B1130" s="30">
        <v>1221989367</v>
      </c>
      <c r="C1130" s="101" t="s">
        <v>1416</v>
      </c>
      <c r="D1130" s="10">
        <v>24</v>
      </c>
      <c r="E1130" s="10">
        <v>2</v>
      </c>
      <c r="F1130" s="10">
        <v>2007</v>
      </c>
      <c r="G1130" s="10" t="s">
        <v>849</v>
      </c>
      <c r="H1130" s="10" t="s">
        <v>1341</v>
      </c>
      <c r="I1130" s="10" t="s">
        <v>1342</v>
      </c>
      <c r="J1130" s="10">
        <v>1580</v>
      </c>
      <c r="K1130" s="259">
        <f t="shared" si="56"/>
        <v>3</v>
      </c>
      <c r="L1130" s="110" t="str">
        <f t="shared" si="55"/>
        <v>PGDĐT Đăk R'lấp</v>
      </c>
      <c r="M1130" s="3">
        <f>VLOOKUP(IF(I1130="",H1130,I1130),Thongkeduthi!$A$4:$O$43,COUNTA(Thongkeduthi!$A$4:$O$4),FALSE)</f>
        <v>38</v>
      </c>
      <c r="N1130" s="47" t="str">
        <f t="shared" si="53"/>
        <v>38.3</v>
      </c>
      <c r="O1130" s="47"/>
    </row>
    <row r="1131" spans="1:15" ht="32.25" hidden="1" thickBot="1">
      <c r="A1131" s="10">
        <f>SUBTOTAL(3,$C$6:C1131)</f>
        <v>0</v>
      </c>
      <c r="B1131" s="30">
        <v>1225102598</v>
      </c>
      <c r="C1131" s="101" t="s">
        <v>1417</v>
      </c>
      <c r="D1131" s="10">
        <v>2</v>
      </c>
      <c r="E1131" s="10">
        <v>12</v>
      </c>
      <c r="F1131" s="10">
        <v>2007</v>
      </c>
      <c r="G1131" s="10" t="s">
        <v>849</v>
      </c>
      <c r="H1131" s="10" t="s">
        <v>1346</v>
      </c>
      <c r="I1131" s="10" t="s">
        <v>1342</v>
      </c>
      <c r="J1131" s="10">
        <v>1540</v>
      </c>
      <c r="K1131" s="259">
        <f t="shared" si="56"/>
        <v>3</v>
      </c>
      <c r="L1131" s="110" t="str">
        <f t="shared" si="55"/>
        <v>PGDĐT Đăk R'lấp</v>
      </c>
      <c r="M1131" s="3">
        <f>VLOOKUP(IF(I1131="",H1131,I1131),Thongkeduthi!$A$4:$O$43,COUNTA(Thongkeduthi!$A$4:$O$4),FALSE)</f>
        <v>38</v>
      </c>
      <c r="N1131" s="47" t="str">
        <f t="shared" si="53"/>
        <v>38.3</v>
      </c>
      <c r="O1131" s="47"/>
    </row>
    <row r="1132" spans="1:15" ht="32.25" hidden="1" thickBot="1">
      <c r="A1132" s="10">
        <f>SUBTOTAL(3,$C$6:C1132)</f>
        <v>0</v>
      </c>
      <c r="B1132" s="30">
        <v>1222269810</v>
      </c>
      <c r="C1132" s="101" t="s">
        <v>1418</v>
      </c>
      <c r="D1132" s="10">
        <v>11</v>
      </c>
      <c r="E1132" s="10">
        <v>2</v>
      </c>
      <c r="F1132" s="10">
        <v>2007</v>
      </c>
      <c r="G1132" s="10" t="s">
        <v>846</v>
      </c>
      <c r="H1132" s="10" t="s">
        <v>1345</v>
      </c>
      <c r="I1132" s="10" t="s">
        <v>1342</v>
      </c>
      <c r="J1132" s="10">
        <v>1530</v>
      </c>
      <c r="K1132" s="259">
        <f t="shared" si="56"/>
        <v>3</v>
      </c>
      <c r="L1132" s="110" t="str">
        <f t="shared" si="55"/>
        <v>PGDĐT Đăk R'lấp</v>
      </c>
      <c r="M1132" s="3">
        <f>VLOOKUP(IF(I1132="",H1132,I1132),Thongkeduthi!$A$4:$O$43,COUNTA(Thongkeduthi!$A$4:$O$4),FALSE)</f>
        <v>38</v>
      </c>
      <c r="N1132" s="47" t="str">
        <f t="shared" si="53"/>
        <v>38.3</v>
      </c>
      <c r="O1132" s="47"/>
    </row>
    <row r="1133" spans="1:15" ht="32.25" hidden="1" thickBot="1">
      <c r="A1133" s="10">
        <f>SUBTOTAL(3,$C$6:C1133)</f>
        <v>0</v>
      </c>
      <c r="B1133" s="30">
        <v>1224056400</v>
      </c>
      <c r="C1133" s="101" t="s">
        <v>1419</v>
      </c>
      <c r="D1133" s="10">
        <v>30</v>
      </c>
      <c r="E1133" s="10">
        <v>7</v>
      </c>
      <c r="F1133" s="10">
        <v>2007</v>
      </c>
      <c r="G1133" s="10" t="s">
        <v>849</v>
      </c>
      <c r="H1133" s="10" t="s">
        <v>1341</v>
      </c>
      <c r="I1133" s="10" t="s">
        <v>1342</v>
      </c>
      <c r="J1133" s="10">
        <v>1500</v>
      </c>
      <c r="K1133" s="259">
        <f t="shared" si="56"/>
        <v>3</v>
      </c>
      <c r="L1133" s="110" t="str">
        <f t="shared" si="55"/>
        <v>PGDĐT Đăk R'lấp</v>
      </c>
      <c r="M1133" s="3">
        <f>VLOOKUP(IF(I1133="",H1133,I1133),Thongkeduthi!$A$4:$O$43,COUNTA(Thongkeduthi!$A$4:$O$4),FALSE)</f>
        <v>38</v>
      </c>
      <c r="N1133" s="47" t="str">
        <f t="shared" si="53"/>
        <v>38.3</v>
      </c>
      <c r="O1133" s="47"/>
    </row>
    <row r="1134" spans="1:15" ht="32.25" hidden="1" thickBot="1">
      <c r="A1134" s="10">
        <f>SUBTOTAL(3,$C$6:C1134)</f>
        <v>0</v>
      </c>
      <c r="B1134" s="30">
        <v>1227346241</v>
      </c>
      <c r="C1134" s="101" t="s">
        <v>1420</v>
      </c>
      <c r="D1134" s="10">
        <v>20</v>
      </c>
      <c r="E1134" s="10">
        <v>11</v>
      </c>
      <c r="F1134" s="10">
        <v>2007</v>
      </c>
      <c r="G1134" s="10" t="s">
        <v>120</v>
      </c>
      <c r="H1134" s="10" t="s">
        <v>1347</v>
      </c>
      <c r="I1134" s="10" t="s">
        <v>1342</v>
      </c>
      <c r="J1134" s="10">
        <v>1480</v>
      </c>
      <c r="K1134" s="259">
        <f t="shared" si="56"/>
        <v>3</v>
      </c>
      <c r="L1134" s="110" t="str">
        <f t="shared" si="55"/>
        <v>PGDĐT Đăk R'lấp</v>
      </c>
      <c r="M1134" s="3">
        <f>VLOOKUP(IF(I1134="",H1134,I1134),Thongkeduthi!$A$4:$O$43,COUNTA(Thongkeduthi!$A$4:$O$4),FALSE)</f>
        <v>38</v>
      </c>
      <c r="N1134" s="47" t="str">
        <f t="shared" si="53"/>
        <v>38.3</v>
      </c>
      <c r="O1134" s="47"/>
    </row>
    <row r="1135" spans="1:15" ht="32.25" hidden="1" thickBot="1">
      <c r="A1135" s="10">
        <f>SUBTOTAL(3,$C$6:C1135)</f>
        <v>0</v>
      </c>
      <c r="B1135" s="30">
        <v>1223580912</v>
      </c>
      <c r="C1135" s="101" t="s">
        <v>1421</v>
      </c>
      <c r="D1135" s="10">
        <v>6</v>
      </c>
      <c r="E1135" s="10">
        <v>3</v>
      </c>
      <c r="F1135" s="10">
        <v>2007</v>
      </c>
      <c r="G1135" s="10" t="s">
        <v>824</v>
      </c>
      <c r="H1135" s="10" t="s">
        <v>1341</v>
      </c>
      <c r="I1135" s="10" t="s">
        <v>1342</v>
      </c>
      <c r="J1135" s="10">
        <v>1470</v>
      </c>
      <c r="K1135" s="259">
        <f t="shared" si="56"/>
        <v>3</v>
      </c>
      <c r="L1135" s="110" t="str">
        <f t="shared" si="55"/>
        <v>PGDĐT Đăk R'lấp</v>
      </c>
      <c r="M1135" s="3">
        <f>VLOOKUP(IF(I1135="",H1135,I1135),Thongkeduthi!$A$4:$O$43,COUNTA(Thongkeduthi!$A$4:$O$4),FALSE)</f>
        <v>38</v>
      </c>
      <c r="N1135" s="47" t="str">
        <f t="shared" si="53"/>
        <v>38.3</v>
      </c>
      <c r="O1135" s="47"/>
    </row>
    <row r="1136" spans="1:15" ht="32.25" hidden="1" thickBot="1">
      <c r="A1136" s="10">
        <f>SUBTOTAL(3,$C$6:C1136)</f>
        <v>0</v>
      </c>
      <c r="B1136" s="30">
        <v>1223549861</v>
      </c>
      <c r="C1136" s="101" t="s">
        <v>1422</v>
      </c>
      <c r="D1136" s="10">
        <v>26</v>
      </c>
      <c r="E1136" s="10">
        <v>6</v>
      </c>
      <c r="F1136" s="10">
        <v>2007</v>
      </c>
      <c r="G1136" s="10" t="s">
        <v>818</v>
      </c>
      <c r="H1136" s="10" t="s">
        <v>1348</v>
      </c>
      <c r="I1136" s="10" t="s">
        <v>1342</v>
      </c>
      <c r="J1136" s="10">
        <v>1460</v>
      </c>
      <c r="K1136" s="259">
        <f t="shared" si="56"/>
        <v>3</v>
      </c>
      <c r="L1136" s="110" t="str">
        <f t="shared" si="55"/>
        <v>PGDĐT Đăk R'lấp</v>
      </c>
      <c r="M1136" s="3">
        <f>VLOOKUP(IF(I1136="",H1136,I1136),Thongkeduthi!$A$4:$O$43,COUNTA(Thongkeduthi!$A$4:$O$4),FALSE)</f>
        <v>38</v>
      </c>
      <c r="N1136" s="47" t="str">
        <f t="shared" si="53"/>
        <v>38.3</v>
      </c>
      <c r="O1136" s="47"/>
    </row>
    <row r="1137" spans="1:15" ht="32.25" hidden="1" thickBot="1">
      <c r="A1137" s="10">
        <f>SUBTOTAL(3,$C$6:C1137)</f>
        <v>0</v>
      </c>
      <c r="B1137" s="30">
        <v>1225466323</v>
      </c>
      <c r="C1137" s="101" t="s">
        <v>1423</v>
      </c>
      <c r="D1137" s="10">
        <v>19</v>
      </c>
      <c r="E1137" s="10">
        <v>11</v>
      </c>
      <c r="F1137" s="10">
        <v>2007</v>
      </c>
      <c r="G1137" s="10" t="s">
        <v>846</v>
      </c>
      <c r="H1137" s="10" t="s">
        <v>1115</v>
      </c>
      <c r="I1137" s="10" t="s">
        <v>1342</v>
      </c>
      <c r="J1137" s="10">
        <v>1450</v>
      </c>
      <c r="K1137" s="259">
        <f t="shared" si="56"/>
        <v>3</v>
      </c>
      <c r="L1137" s="110" t="str">
        <f t="shared" si="55"/>
        <v>PGDĐT Đăk R'lấp</v>
      </c>
      <c r="M1137" s="3">
        <f>VLOOKUP(IF(I1137="",H1137,I1137),Thongkeduthi!$A$4:$O$43,COUNTA(Thongkeduthi!$A$4:$O$4),FALSE)</f>
        <v>38</v>
      </c>
      <c r="N1137" s="47" t="str">
        <f t="shared" si="53"/>
        <v>38.3</v>
      </c>
      <c r="O1137" s="47"/>
    </row>
    <row r="1138" spans="1:15" ht="32.25" hidden="1" thickBot="1">
      <c r="A1138" s="10">
        <f>SUBTOTAL(3,$C$6:C1138)</f>
        <v>0</v>
      </c>
      <c r="B1138" s="30">
        <v>1229631445</v>
      </c>
      <c r="C1138" s="101" t="s">
        <v>1424</v>
      </c>
      <c r="D1138" s="10">
        <v>30</v>
      </c>
      <c r="E1138" s="10">
        <v>10</v>
      </c>
      <c r="F1138" s="10">
        <v>2007</v>
      </c>
      <c r="G1138" s="10" t="s">
        <v>846</v>
      </c>
      <c r="H1138" s="10" t="s">
        <v>1346</v>
      </c>
      <c r="I1138" s="10" t="s">
        <v>1342</v>
      </c>
      <c r="J1138" s="10">
        <v>1450</v>
      </c>
      <c r="K1138" s="259">
        <f t="shared" si="56"/>
        <v>3</v>
      </c>
      <c r="L1138" s="110" t="str">
        <f t="shared" si="55"/>
        <v>PGDĐT Đăk R'lấp</v>
      </c>
      <c r="M1138" s="3">
        <f>VLOOKUP(IF(I1138="",H1138,I1138),Thongkeduthi!$A$4:$O$43,COUNTA(Thongkeduthi!$A$4:$O$4),FALSE)</f>
        <v>38</v>
      </c>
      <c r="N1138" s="47" t="str">
        <f t="shared" si="53"/>
        <v>38.3</v>
      </c>
      <c r="O1138" s="47"/>
    </row>
    <row r="1139" spans="1:15" ht="32.25" hidden="1" thickBot="1">
      <c r="A1139" s="10">
        <f>SUBTOTAL(3,$C$6:C1139)</f>
        <v>0</v>
      </c>
      <c r="B1139" s="30">
        <v>1226937525</v>
      </c>
      <c r="C1139" s="101" t="s">
        <v>1425</v>
      </c>
      <c r="D1139" s="10">
        <v>14</v>
      </c>
      <c r="E1139" s="10">
        <v>7</v>
      </c>
      <c r="F1139" s="10">
        <v>2007</v>
      </c>
      <c r="G1139" s="10" t="s">
        <v>849</v>
      </c>
      <c r="H1139" s="10" t="s">
        <v>1349</v>
      </c>
      <c r="I1139" s="10" t="s">
        <v>1342</v>
      </c>
      <c r="J1139" s="10">
        <v>1430</v>
      </c>
      <c r="K1139" s="259">
        <f t="shared" si="56"/>
        <v>3</v>
      </c>
      <c r="L1139" s="110" t="str">
        <f t="shared" si="55"/>
        <v>PGDĐT Đăk R'lấp</v>
      </c>
      <c r="M1139" s="3">
        <f>VLOOKUP(IF(I1139="",H1139,I1139),Thongkeduthi!$A$4:$O$43,COUNTA(Thongkeduthi!$A$4:$O$4),FALSE)</f>
        <v>38</v>
      </c>
      <c r="N1139" s="47" t="str">
        <f t="shared" si="53"/>
        <v>38.3</v>
      </c>
      <c r="O1139" s="47"/>
    </row>
    <row r="1140" spans="1:15" ht="32.25" hidden="1" thickBot="1">
      <c r="A1140" s="10">
        <f>SUBTOTAL(3,$C$6:C1140)</f>
        <v>0</v>
      </c>
      <c r="B1140" s="30">
        <v>1229331397</v>
      </c>
      <c r="C1140" s="101" t="s">
        <v>1426</v>
      </c>
      <c r="D1140" s="10">
        <v>3</v>
      </c>
      <c r="E1140" s="10">
        <v>2</v>
      </c>
      <c r="F1140" s="10">
        <v>2007</v>
      </c>
      <c r="G1140" s="10" t="s">
        <v>849</v>
      </c>
      <c r="H1140" s="10" t="s">
        <v>1341</v>
      </c>
      <c r="I1140" s="10" t="s">
        <v>1342</v>
      </c>
      <c r="J1140" s="10">
        <v>1410</v>
      </c>
      <c r="K1140" s="259">
        <f t="shared" si="56"/>
        <v>3</v>
      </c>
      <c r="L1140" s="110" t="str">
        <f t="shared" si="55"/>
        <v>PGDĐT Đăk R'lấp</v>
      </c>
      <c r="M1140" s="3">
        <f>VLOOKUP(IF(I1140="",H1140,I1140),Thongkeduthi!$A$4:$O$43,COUNTA(Thongkeduthi!$A$4:$O$4),FALSE)</f>
        <v>38</v>
      </c>
      <c r="N1140" s="47" t="str">
        <f t="shared" si="53"/>
        <v>38.3</v>
      </c>
      <c r="O1140" s="47"/>
    </row>
    <row r="1141" spans="1:15" ht="32.25" hidden="1" thickBot="1">
      <c r="A1141" s="10">
        <f>SUBTOTAL(3,$C$6:C1141)</f>
        <v>0</v>
      </c>
      <c r="B1141" s="30">
        <v>1225564511</v>
      </c>
      <c r="C1141" s="101" t="s">
        <v>1427</v>
      </c>
      <c r="D1141" s="10">
        <v>30</v>
      </c>
      <c r="E1141" s="10">
        <v>9</v>
      </c>
      <c r="F1141" s="10">
        <v>2007</v>
      </c>
      <c r="G1141" s="10" t="s">
        <v>120</v>
      </c>
      <c r="H1141" s="10" t="s">
        <v>1347</v>
      </c>
      <c r="I1141" s="10" t="s">
        <v>1342</v>
      </c>
      <c r="J1141" s="10">
        <v>1400</v>
      </c>
      <c r="K1141" s="259">
        <f t="shared" si="56"/>
        <v>3</v>
      </c>
      <c r="L1141" s="110" t="str">
        <f t="shared" si="55"/>
        <v>PGDĐT Đăk R'lấp</v>
      </c>
      <c r="M1141" s="3">
        <f>VLOOKUP(IF(I1141="",H1141,I1141),Thongkeduthi!$A$4:$O$43,COUNTA(Thongkeduthi!$A$4:$O$4),FALSE)</f>
        <v>38</v>
      </c>
      <c r="N1141" s="47" t="str">
        <f t="shared" si="53"/>
        <v>38.3</v>
      </c>
      <c r="O1141" s="47"/>
    </row>
    <row r="1142" spans="1:15" ht="32.25" hidden="1" thickBot="1">
      <c r="A1142" s="10">
        <f>SUBTOTAL(3,$C$6:C1142)</f>
        <v>0</v>
      </c>
      <c r="B1142" s="30">
        <v>1229400644</v>
      </c>
      <c r="C1142" s="101" t="s">
        <v>1428</v>
      </c>
      <c r="D1142" s="10">
        <v>5</v>
      </c>
      <c r="E1142" s="10">
        <v>6</v>
      </c>
      <c r="F1142" s="10">
        <v>2007</v>
      </c>
      <c r="G1142" s="10" t="s">
        <v>846</v>
      </c>
      <c r="H1142" s="10" t="s">
        <v>1350</v>
      </c>
      <c r="I1142" s="10" t="s">
        <v>1342</v>
      </c>
      <c r="J1142" s="10">
        <v>1360</v>
      </c>
      <c r="K1142" s="259">
        <f t="shared" si="56"/>
        <v>3</v>
      </c>
      <c r="L1142" s="110" t="str">
        <f t="shared" si="55"/>
        <v>PGDĐT Đăk R'lấp</v>
      </c>
      <c r="M1142" s="3">
        <f>VLOOKUP(IF(I1142="",H1142,I1142),Thongkeduthi!$A$4:$O$43,COUNTA(Thongkeduthi!$A$4:$O$4),FALSE)</f>
        <v>38</v>
      </c>
      <c r="N1142" s="47" t="str">
        <f t="shared" si="53"/>
        <v>38.3</v>
      </c>
      <c r="O1142" s="47"/>
    </row>
    <row r="1143" spans="1:15" ht="32.25" hidden="1" thickBot="1">
      <c r="A1143" s="10">
        <f>SUBTOTAL(3,$C$6:C1143)</f>
        <v>0</v>
      </c>
      <c r="B1143" s="30">
        <v>1224040472</v>
      </c>
      <c r="C1143" s="101" t="s">
        <v>1429</v>
      </c>
      <c r="D1143" s="10">
        <v>24</v>
      </c>
      <c r="E1143" s="10">
        <v>12</v>
      </c>
      <c r="F1143" s="10">
        <v>2007</v>
      </c>
      <c r="G1143" s="10" t="s">
        <v>1351</v>
      </c>
      <c r="H1143" s="10" t="s">
        <v>599</v>
      </c>
      <c r="I1143" s="10" t="s">
        <v>1342</v>
      </c>
      <c r="J1143" s="10">
        <v>1350</v>
      </c>
      <c r="K1143" s="259">
        <f t="shared" si="56"/>
        <v>3</v>
      </c>
      <c r="L1143" s="110" t="str">
        <f t="shared" si="55"/>
        <v>PGDĐT Đăk R'lấp</v>
      </c>
      <c r="M1143" s="3">
        <f>VLOOKUP(IF(I1143="",H1143,I1143),Thongkeduthi!$A$4:$O$43,COUNTA(Thongkeduthi!$A$4:$O$4),FALSE)</f>
        <v>38</v>
      </c>
      <c r="N1143" s="47" t="str">
        <f t="shared" si="53"/>
        <v>38.3</v>
      </c>
      <c r="O1143" s="47"/>
    </row>
    <row r="1144" spans="1:15" ht="32.25" hidden="1" thickBot="1">
      <c r="A1144" s="10">
        <f>SUBTOTAL(3,$C$6:C1144)</f>
        <v>0</v>
      </c>
      <c r="B1144" s="30">
        <v>1225532377</v>
      </c>
      <c r="C1144" s="101" t="s">
        <v>1430</v>
      </c>
      <c r="D1144" s="10">
        <v>20</v>
      </c>
      <c r="E1144" s="10">
        <v>2</v>
      </c>
      <c r="F1144" s="10">
        <v>2007</v>
      </c>
      <c r="G1144" s="10" t="s">
        <v>824</v>
      </c>
      <c r="H1144" s="10" t="s">
        <v>1341</v>
      </c>
      <c r="I1144" s="10" t="s">
        <v>1342</v>
      </c>
      <c r="J1144" s="10">
        <v>1350</v>
      </c>
      <c r="K1144" s="259">
        <f t="shared" si="56"/>
        <v>3</v>
      </c>
      <c r="L1144" s="110" t="str">
        <f t="shared" si="55"/>
        <v>PGDĐT Đăk R'lấp</v>
      </c>
      <c r="M1144" s="3">
        <f>VLOOKUP(IF(I1144="",H1144,I1144),Thongkeduthi!$A$4:$O$43,COUNTA(Thongkeduthi!$A$4:$O$4),FALSE)</f>
        <v>38</v>
      </c>
      <c r="N1144" s="47" t="str">
        <f t="shared" si="53"/>
        <v>38.3</v>
      </c>
      <c r="O1144" s="47"/>
    </row>
    <row r="1145" spans="1:15" ht="32.25" hidden="1" thickBot="1">
      <c r="A1145" s="10">
        <f>SUBTOTAL(3,$C$6:C1145)</f>
        <v>0</v>
      </c>
      <c r="B1145" s="30">
        <v>1229353631</v>
      </c>
      <c r="C1145" s="101" t="s">
        <v>1431</v>
      </c>
      <c r="D1145" s="10">
        <v>9</v>
      </c>
      <c r="E1145" s="10">
        <v>11</v>
      </c>
      <c r="F1145" s="10">
        <v>2007</v>
      </c>
      <c r="G1145" s="10" t="s">
        <v>849</v>
      </c>
      <c r="H1145" s="10" t="s">
        <v>1345</v>
      </c>
      <c r="I1145" s="10" t="s">
        <v>1342</v>
      </c>
      <c r="J1145" s="10">
        <v>1350</v>
      </c>
      <c r="K1145" s="259">
        <f t="shared" si="56"/>
        <v>3</v>
      </c>
      <c r="L1145" s="110" t="str">
        <f t="shared" si="55"/>
        <v>PGDĐT Đăk R'lấp</v>
      </c>
      <c r="M1145" s="3">
        <f>VLOOKUP(IF(I1145="",H1145,I1145),Thongkeduthi!$A$4:$O$43,COUNTA(Thongkeduthi!$A$4:$O$4),FALSE)</f>
        <v>38</v>
      </c>
      <c r="N1145" s="47" t="str">
        <f t="shared" si="53"/>
        <v>38.3</v>
      </c>
      <c r="O1145" s="47"/>
    </row>
    <row r="1146" spans="1:15" ht="32.25" hidden="1" thickBot="1">
      <c r="A1146" s="10">
        <f>SUBTOTAL(3,$C$6:C1146)</f>
        <v>0</v>
      </c>
      <c r="B1146" s="30">
        <v>1225133429</v>
      </c>
      <c r="C1146" s="101" t="s">
        <v>1432</v>
      </c>
      <c r="D1146" s="10">
        <v>3</v>
      </c>
      <c r="E1146" s="10">
        <v>7</v>
      </c>
      <c r="F1146" s="10">
        <v>2007</v>
      </c>
      <c r="G1146" s="10" t="s">
        <v>835</v>
      </c>
      <c r="H1146" s="10" t="s">
        <v>1352</v>
      </c>
      <c r="I1146" s="10" t="s">
        <v>1342</v>
      </c>
      <c r="J1146" s="10">
        <v>1340</v>
      </c>
      <c r="K1146" s="259">
        <f t="shared" si="56"/>
        <v>3</v>
      </c>
      <c r="L1146" s="110" t="str">
        <f t="shared" si="55"/>
        <v>PGDĐT Đăk R'lấp</v>
      </c>
      <c r="M1146" s="3">
        <f>VLOOKUP(IF(I1146="",H1146,I1146),Thongkeduthi!$A$4:$O$43,COUNTA(Thongkeduthi!$A$4:$O$4),FALSE)</f>
        <v>38</v>
      </c>
      <c r="N1146" s="47" t="str">
        <f t="shared" si="53"/>
        <v>38.3</v>
      </c>
      <c r="O1146" s="47"/>
    </row>
    <row r="1147" spans="1:15" ht="32.25" hidden="1" thickBot="1">
      <c r="A1147" s="10">
        <f>SUBTOTAL(3,$C$6:C1147)</f>
        <v>0</v>
      </c>
      <c r="B1147" s="30">
        <v>1226637435</v>
      </c>
      <c r="C1147" s="101" t="s">
        <v>1433</v>
      </c>
      <c r="D1147" s="10">
        <v>20</v>
      </c>
      <c r="E1147" s="10">
        <v>1</v>
      </c>
      <c r="F1147" s="10">
        <v>2007</v>
      </c>
      <c r="G1147" s="10" t="s">
        <v>846</v>
      </c>
      <c r="H1147" s="10" t="s">
        <v>1353</v>
      </c>
      <c r="I1147" s="10" t="s">
        <v>1342</v>
      </c>
      <c r="J1147" s="10">
        <v>1340</v>
      </c>
      <c r="K1147" s="259">
        <f t="shared" si="56"/>
        <v>3</v>
      </c>
      <c r="L1147" s="110" t="str">
        <f t="shared" si="55"/>
        <v>PGDĐT Đăk R'lấp</v>
      </c>
      <c r="M1147" s="3">
        <f>VLOOKUP(IF(I1147="",H1147,I1147),Thongkeduthi!$A$4:$O$43,COUNTA(Thongkeduthi!$A$4:$O$4),FALSE)</f>
        <v>38</v>
      </c>
      <c r="N1147" s="47" t="str">
        <f t="shared" si="53"/>
        <v>38.3</v>
      </c>
      <c r="O1147" s="47"/>
    </row>
    <row r="1148" spans="1:15" ht="32.25" hidden="1" thickBot="1">
      <c r="A1148" s="10">
        <f>SUBTOTAL(3,$C$6:C1148)</f>
        <v>0</v>
      </c>
      <c r="B1148" s="30">
        <v>1219798904</v>
      </c>
      <c r="C1148" s="101" t="s">
        <v>1434</v>
      </c>
      <c r="D1148" s="10">
        <v>3</v>
      </c>
      <c r="E1148" s="10">
        <v>3</v>
      </c>
      <c r="F1148" s="10">
        <v>2007</v>
      </c>
      <c r="G1148" s="10" t="s">
        <v>846</v>
      </c>
      <c r="H1148" s="10" t="s">
        <v>1343</v>
      </c>
      <c r="I1148" s="10" t="s">
        <v>1342</v>
      </c>
      <c r="J1148" s="10">
        <v>1310</v>
      </c>
      <c r="K1148" s="259">
        <f t="shared" si="56"/>
        <v>3</v>
      </c>
      <c r="L1148" s="110" t="str">
        <f t="shared" si="55"/>
        <v>PGDĐT Đăk R'lấp</v>
      </c>
      <c r="M1148" s="3">
        <f>VLOOKUP(IF(I1148="",H1148,I1148),Thongkeduthi!$A$4:$O$43,COUNTA(Thongkeduthi!$A$4:$O$4),FALSE)</f>
        <v>38</v>
      </c>
      <c r="N1148" s="47" t="str">
        <f t="shared" si="53"/>
        <v>38.3</v>
      </c>
      <c r="O1148" s="47"/>
    </row>
    <row r="1149" spans="1:15" ht="32.25" hidden="1" thickBot="1">
      <c r="A1149" s="10">
        <f>SUBTOTAL(3,$C$6:C1149)</f>
        <v>0</v>
      </c>
      <c r="B1149" s="30">
        <v>1225619978</v>
      </c>
      <c r="C1149" s="101" t="s">
        <v>1435</v>
      </c>
      <c r="D1149" s="10">
        <v>20</v>
      </c>
      <c r="E1149" s="10">
        <v>7</v>
      </c>
      <c r="F1149" s="10">
        <v>2007</v>
      </c>
      <c r="G1149" s="10" t="s">
        <v>849</v>
      </c>
      <c r="H1149" s="10" t="s">
        <v>1354</v>
      </c>
      <c r="I1149" s="10" t="s">
        <v>1342</v>
      </c>
      <c r="J1149" s="10">
        <v>1310</v>
      </c>
      <c r="K1149" s="259">
        <f t="shared" si="56"/>
        <v>3</v>
      </c>
      <c r="L1149" s="110" t="str">
        <f t="shared" si="55"/>
        <v>PGDĐT Đăk R'lấp</v>
      </c>
      <c r="M1149" s="3">
        <f>VLOOKUP(IF(I1149="",H1149,I1149),Thongkeduthi!$A$4:$O$43,COUNTA(Thongkeduthi!$A$4:$O$4),FALSE)</f>
        <v>38</v>
      </c>
      <c r="N1149" s="47" t="str">
        <f t="shared" si="53"/>
        <v>38.3</v>
      </c>
      <c r="O1149" s="47"/>
    </row>
    <row r="1150" spans="1:15" ht="32.25" hidden="1" thickBot="1">
      <c r="A1150" s="10">
        <f>SUBTOTAL(3,$C$6:C1150)</f>
        <v>0</v>
      </c>
      <c r="B1150" s="30">
        <v>1225830482</v>
      </c>
      <c r="C1150" s="101" t="s">
        <v>1436</v>
      </c>
      <c r="D1150" s="10">
        <v>29</v>
      </c>
      <c r="E1150" s="10">
        <v>12</v>
      </c>
      <c r="F1150" s="10">
        <v>2007</v>
      </c>
      <c r="G1150" s="10" t="s">
        <v>849</v>
      </c>
      <c r="H1150" s="10" t="s">
        <v>1341</v>
      </c>
      <c r="I1150" s="10" t="s">
        <v>1342</v>
      </c>
      <c r="J1150" s="10">
        <v>1290</v>
      </c>
      <c r="K1150" s="259">
        <f t="shared" si="56"/>
        <v>3</v>
      </c>
      <c r="L1150" s="110" t="str">
        <f t="shared" si="55"/>
        <v>PGDĐT Đăk R'lấp</v>
      </c>
      <c r="M1150" s="3">
        <f>VLOOKUP(IF(I1150="",H1150,I1150),Thongkeduthi!$A$4:$O$43,COUNTA(Thongkeduthi!$A$4:$O$4),FALSE)</f>
        <v>38</v>
      </c>
      <c r="N1150" s="47" t="str">
        <f t="shared" si="53"/>
        <v>38.3</v>
      </c>
      <c r="O1150" s="47"/>
    </row>
    <row r="1151" spans="1:15" ht="32.25" hidden="1" thickBot="1">
      <c r="A1151" s="10">
        <f>SUBTOTAL(3,$C$6:C1151)</f>
        <v>0</v>
      </c>
      <c r="B1151" s="30">
        <v>1224153713</v>
      </c>
      <c r="C1151" s="101" t="s">
        <v>1437</v>
      </c>
      <c r="D1151" s="10">
        <v>20</v>
      </c>
      <c r="E1151" s="10">
        <v>3</v>
      </c>
      <c r="F1151" s="10">
        <v>2007</v>
      </c>
      <c r="G1151" s="10" t="s">
        <v>846</v>
      </c>
      <c r="H1151" s="10" t="s">
        <v>1115</v>
      </c>
      <c r="I1151" s="10" t="s">
        <v>1342</v>
      </c>
      <c r="J1151" s="10">
        <v>1270</v>
      </c>
      <c r="K1151" s="259">
        <f t="shared" si="56"/>
        <v>3</v>
      </c>
      <c r="L1151" s="110" t="str">
        <f t="shared" si="55"/>
        <v>PGDĐT Đăk R'lấp</v>
      </c>
      <c r="M1151" s="3">
        <f>VLOOKUP(IF(I1151="",H1151,I1151),Thongkeduthi!$A$4:$O$43,COUNTA(Thongkeduthi!$A$4:$O$4),FALSE)</f>
        <v>38</v>
      </c>
      <c r="N1151" s="47" t="str">
        <f t="shared" si="53"/>
        <v>38.3</v>
      </c>
      <c r="O1151" s="47"/>
    </row>
    <row r="1152" spans="1:15" ht="32.25" hidden="1" thickBot="1">
      <c r="A1152" s="10">
        <f>SUBTOTAL(3,$C$6:C1152)</f>
        <v>0</v>
      </c>
      <c r="B1152" s="30">
        <v>1219814144</v>
      </c>
      <c r="C1152" s="101" t="s">
        <v>1438</v>
      </c>
      <c r="D1152" s="10">
        <v>5</v>
      </c>
      <c r="E1152" s="10">
        <v>11</v>
      </c>
      <c r="F1152" s="10">
        <v>2007</v>
      </c>
      <c r="G1152" s="10" t="s">
        <v>818</v>
      </c>
      <c r="H1152" s="10" t="s">
        <v>599</v>
      </c>
      <c r="I1152" s="10" t="s">
        <v>1342</v>
      </c>
      <c r="J1152" s="10">
        <v>1270</v>
      </c>
      <c r="K1152" s="259">
        <f t="shared" si="56"/>
        <v>3</v>
      </c>
      <c r="L1152" s="110" t="str">
        <f t="shared" si="55"/>
        <v>PGDĐT Đăk R'lấp</v>
      </c>
      <c r="M1152" s="3">
        <f>VLOOKUP(IF(I1152="",H1152,I1152),Thongkeduthi!$A$4:$O$43,COUNTA(Thongkeduthi!$A$4:$O$4),FALSE)</f>
        <v>38</v>
      </c>
      <c r="N1152" s="47" t="str">
        <f t="shared" si="53"/>
        <v>38.3</v>
      </c>
      <c r="O1152" s="47"/>
    </row>
    <row r="1153" spans="1:15" ht="32.25" hidden="1" thickBot="1">
      <c r="A1153" s="10">
        <f>SUBTOTAL(3,$C$6:C1153)</f>
        <v>0</v>
      </c>
      <c r="B1153" s="30">
        <v>1229322044</v>
      </c>
      <c r="C1153" s="101" t="s">
        <v>1439</v>
      </c>
      <c r="D1153" s="10">
        <v>2</v>
      </c>
      <c r="E1153" s="10">
        <v>9</v>
      </c>
      <c r="F1153" s="10">
        <v>2007</v>
      </c>
      <c r="G1153" s="10" t="s">
        <v>824</v>
      </c>
      <c r="H1153" s="10" t="s">
        <v>1345</v>
      </c>
      <c r="I1153" s="10" t="s">
        <v>1342</v>
      </c>
      <c r="J1153" s="10">
        <v>1250</v>
      </c>
      <c r="K1153" s="259">
        <f t="shared" si="56"/>
        <v>3</v>
      </c>
      <c r="L1153" s="110" t="str">
        <f t="shared" si="55"/>
        <v>PGDĐT Đăk R'lấp</v>
      </c>
      <c r="M1153" s="3">
        <f>VLOOKUP(IF(I1153="",H1153,I1153),Thongkeduthi!$A$4:$O$43,COUNTA(Thongkeduthi!$A$4:$O$4),FALSE)</f>
        <v>38</v>
      </c>
      <c r="N1153" s="47" t="str">
        <f t="shared" si="53"/>
        <v>38.3</v>
      </c>
      <c r="O1153" s="47"/>
    </row>
    <row r="1154" spans="1:15" ht="32.25" hidden="1" thickBot="1">
      <c r="A1154" s="10">
        <f>SUBTOTAL(3,$C$6:C1154)</f>
        <v>0</v>
      </c>
      <c r="B1154" s="30">
        <v>1229781717</v>
      </c>
      <c r="C1154" s="101" t="s">
        <v>1440</v>
      </c>
      <c r="D1154" s="10">
        <v>1</v>
      </c>
      <c r="E1154" s="10">
        <v>3</v>
      </c>
      <c r="F1154" s="10">
        <v>2007</v>
      </c>
      <c r="G1154" s="10" t="s">
        <v>846</v>
      </c>
      <c r="H1154" s="10" t="s">
        <v>1343</v>
      </c>
      <c r="I1154" s="10" t="s">
        <v>1342</v>
      </c>
      <c r="J1154" s="10">
        <v>1240</v>
      </c>
      <c r="K1154" s="259">
        <f t="shared" si="56"/>
        <v>3</v>
      </c>
      <c r="L1154" s="110" t="str">
        <f t="shared" si="55"/>
        <v>PGDĐT Đăk R'lấp</v>
      </c>
      <c r="M1154" s="3">
        <f>VLOOKUP(IF(I1154="",H1154,I1154),Thongkeduthi!$A$4:$O$43,COUNTA(Thongkeduthi!$A$4:$O$4),FALSE)</f>
        <v>38</v>
      </c>
      <c r="N1154" s="47" t="str">
        <f t="shared" si="53"/>
        <v>38.3</v>
      </c>
      <c r="O1154" s="47"/>
    </row>
    <row r="1155" spans="1:15" ht="32.25" hidden="1" thickBot="1">
      <c r="A1155" s="10">
        <f>SUBTOTAL(3,$C$6:C1155)</f>
        <v>0</v>
      </c>
      <c r="B1155" s="30">
        <v>1227132900</v>
      </c>
      <c r="C1155" s="101" t="s">
        <v>1441</v>
      </c>
      <c r="D1155" s="10">
        <v>8</v>
      </c>
      <c r="E1155" s="10">
        <v>9</v>
      </c>
      <c r="F1155" s="10">
        <v>2007</v>
      </c>
      <c r="G1155" s="10" t="s">
        <v>1344</v>
      </c>
      <c r="H1155" s="10" t="s">
        <v>1341</v>
      </c>
      <c r="I1155" s="10" t="s">
        <v>1342</v>
      </c>
      <c r="J1155" s="10">
        <v>1220</v>
      </c>
      <c r="K1155" s="259">
        <f t="shared" si="56"/>
        <v>3</v>
      </c>
      <c r="L1155" s="110" t="str">
        <f t="shared" si="55"/>
        <v>PGDĐT Đăk R'lấp</v>
      </c>
      <c r="M1155" s="3">
        <f>VLOOKUP(IF(I1155="",H1155,I1155),Thongkeduthi!$A$4:$O$43,COUNTA(Thongkeduthi!$A$4:$O$4),FALSE)</f>
        <v>38</v>
      </c>
      <c r="N1155" s="47" t="str">
        <f t="shared" si="53"/>
        <v>38.3</v>
      </c>
      <c r="O1155" s="47"/>
    </row>
    <row r="1156" spans="1:15" ht="32.25" hidden="1" thickBot="1">
      <c r="A1156" s="10">
        <f>SUBTOTAL(3,$C$6:C1156)</f>
        <v>0</v>
      </c>
      <c r="B1156" s="30">
        <v>1223540920</v>
      </c>
      <c r="C1156" s="101" t="s">
        <v>1442</v>
      </c>
      <c r="D1156" s="10">
        <v>8</v>
      </c>
      <c r="E1156" s="10">
        <v>10</v>
      </c>
      <c r="F1156" s="10">
        <v>2007</v>
      </c>
      <c r="G1156" s="10" t="s">
        <v>849</v>
      </c>
      <c r="H1156" s="10" t="s">
        <v>1343</v>
      </c>
      <c r="I1156" s="10" t="s">
        <v>1342</v>
      </c>
      <c r="J1156" s="10">
        <v>1210</v>
      </c>
      <c r="K1156" s="259">
        <f t="shared" si="56"/>
        <v>3</v>
      </c>
      <c r="L1156" s="110" t="str">
        <f t="shared" si="55"/>
        <v>PGDĐT Đăk R'lấp</v>
      </c>
      <c r="M1156" s="3">
        <f>VLOOKUP(IF(I1156="",H1156,I1156),Thongkeduthi!$A$4:$O$43,COUNTA(Thongkeduthi!$A$4:$O$4),FALSE)</f>
        <v>38</v>
      </c>
      <c r="N1156" s="47" t="str">
        <f t="shared" si="53"/>
        <v>38.3</v>
      </c>
      <c r="O1156" s="47"/>
    </row>
    <row r="1157" spans="1:15" ht="32.25" hidden="1" thickBot="1">
      <c r="A1157" s="10">
        <f>SUBTOTAL(3,$C$6:C1157)</f>
        <v>0</v>
      </c>
      <c r="B1157" s="30">
        <v>1222270121</v>
      </c>
      <c r="C1157" s="101" t="s">
        <v>1443</v>
      </c>
      <c r="D1157" s="10">
        <v>14</v>
      </c>
      <c r="E1157" s="10">
        <v>11</v>
      </c>
      <c r="F1157" s="10">
        <v>2007</v>
      </c>
      <c r="G1157" s="10" t="s">
        <v>846</v>
      </c>
      <c r="H1157" s="10" t="s">
        <v>1345</v>
      </c>
      <c r="I1157" s="10" t="s">
        <v>1342</v>
      </c>
      <c r="J1157" s="10">
        <v>1210</v>
      </c>
      <c r="K1157" s="259">
        <f t="shared" si="56"/>
        <v>3</v>
      </c>
      <c r="L1157" s="110" t="str">
        <f t="shared" si="55"/>
        <v>PGDĐT Đăk R'lấp</v>
      </c>
      <c r="M1157" s="3">
        <f>VLOOKUP(IF(I1157="",H1157,I1157),Thongkeduthi!$A$4:$O$43,COUNTA(Thongkeduthi!$A$4:$O$4),FALSE)</f>
        <v>38</v>
      </c>
      <c r="N1157" s="47" t="str">
        <f t="shared" si="53"/>
        <v>38.3</v>
      </c>
      <c r="O1157" s="47"/>
    </row>
    <row r="1158" spans="1:15" ht="32.25" hidden="1" thickBot="1">
      <c r="A1158" s="10">
        <f>SUBTOTAL(3,$C$6:C1158)</f>
        <v>0</v>
      </c>
      <c r="B1158" s="30">
        <v>1227603851</v>
      </c>
      <c r="C1158" s="101" t="s">
        <v>1444</v>
      </c>
      <c r="D1158" s="10">
        <v>14</v>
      </c>
      <c r="E1158" s="10">
        <v>8</v>
      </c>
      <c r="F1158" s="10">
        <v>2007</v>
      </c>
      <c r="G1158" s="10" t="s">
        <v>1355</v>
      </c>
      <c r="H1158" s="10" t="s">
        <v>599</v>
      </c>
      <c r="I1158" s="10" t="s">
        <v>1342</v>
      </c>
      <c r="J1158" s="10">
        <v>1200</v>
      </c>
      <c r="K1158" s="259">
        <f t="shared" si="56"/>
        <v>3</v>
      </c>
      <c r="L1158" s="110" t="str">
        <f t="shared" si="55"/>
        <v>PGDĐT Đăk R'lấp</v>
      </c>
      <c r="M1158" s="3">
        <f>VLOOKUP(IF(I1158="",H1158,I1158),Thongkeduthi!$A$4:$O$43,COUNTA(Thongkeduthi!$A$4:$O$4),FALSE)</f>
        <v>38</v>
      </c>
      <c r="N1158" s="47" t="str">
        <f t="shared" si="53"/>
        <v>38.3</v>
      </c>
      <c r="O1158" s="47"/>
    </row>
    <row r="1159" spans="1:15" ht="32.25" hidden="1" thickBot="1">
      <c r="A1159" s="10">
        <f>SUBTOTAL(3,$C$6:C1159)</f>
        <v>0</v>
      </c>
      <c r="B1159" s="30">
        <v>1229563901</v>
      </c>
      <c r="C1159" s="101" t="s">
        <v>1445</v>
      </c>
      <c r="D1159" s="10">
        <v>22</v>
      </c>
      <c r="E1159" s="10">
        <v>1</v>
      </c>
      <c r="F1159" s="10">
        <v>2007</v>
      </c>
      <c r="G1159" s="10" t="s">
        <v>846</v>
      </c>
      <c r="H1159" s="10" t="s">
        <v>1356</v>
      </c>
      <c r="I1159" s="10" t="s">
        <v>1342</v>
      </c>
      <c r="J1159" s="10">
        <v>1200</v>
      </c>
      <c r="K1159" s="259">
        <f t="shared" si="56"/>
        <v>3</v>
      </c>
      <c r="L1159" s="110" t="str">
        <f t="shared" si="55"/>
        <v>PGDĐT Đăk R'lấp</v>
      </c>
      <c r="M1159" s="3">
        <f>VLOOKUP(IF(I1159="",H1159,I1159),Thongkeduthi!$A$4:$O$43,COUNTA(Thongkeduthi!$A$4:$O$4),FALSE)</f>
        <v>38</v>
      </c>
      <c r="N1159" s="47" t="str">
        <f t="shared" ref="N1159:N1222" si="57">M1159&amp;"."&amp;K1159</f>
        <v>38.3</v>
      </c>
      <c r="O1159" s="47"/>
    </row>
    <row r="1160" spans="1:15" ht="32.25" hidden="1" thickBot="1">
      <c r="A1160" s="10">
        <f>SUBTOTAL(3,$C$6:C1160)</f>
        <v>0</v>
      </c>
      <c r="B1160" s="30">
        <v>1224096676</v>
      </c>
      <c r="C1160" s="101" t="s">
        <v>1446</v>
      </c>
      <c r="D1160" s="10">
        <v>25</v>
      </c>
      <c r="E1160" s="10">
        <v>1</v>
      </c>
      <c r="F1160" s="10">
        <v>2007</v>
      </c>
      <c r="G1160" s="10" t="s">
        <v>849</v>
      </c>
      <c r="H1160" s="10" t="s">
        <v>1115</v>
      </c>
      <c r="I1160" s="10" t="s">
        <v>1342</v>
      </c>
      <c r="J1160" s="10">
        <v>1190</v>
      </c>
      <c r="K1160" s="259">
        <f t="shared" si="56"/>
        <v>3</v>
      </c>
      <c r="L1160" s="110" t="str">
        <f t="shared" si="55"/>
        <v>PGDĐT Đăk R'lấp</v>
      </c>
      <c r="M1160" s="3">
        <f>VLOOKUP(IF(I1160="",H1160,I1160),Thongkeduthi!$A$4:$O$43,COUNTA(Thongkeduthi!$A$4:$O$4),FALSE)</f>
        <v>38</v>
      </c>
      <c r="N1160" s="47" t="str">
        <f t="shared" si="57"/>
        <v>38.3</v>
      </c>
      <c r="O1160" s="47"/>
    </row>
    <row r="1161" spans="1:15" ht="32.25" hidden="1" thickBot="1">
      <c r="A1161" s="10">
        <f>SUBTOTAL(3,$C$6:C1161)</f>
        <v>0</v>
      </c>
      <c r="B1161" s="30">
        <v>1225086624</v>
      </c>
      <c r="C1161" s="101" t="s">
        <v>1447</v>
      </c>
      <c r="D1161" s="10">
        <v>26</v>
      </c>
      <c r="E1161" s="10">
        <v>9</v>
      </c>
      <c r="F1161" s="10">
        <v>2007</v>
      </c>
      <c r="G1161" s="10" t="s">
        <v>849</v>
      </c>
      <c r="H1161" s="10" t="s">
        <v>1346</v>
      </c>
      <c r="I1161" s="10" t="s">
        <v>1342</v>
      </c>
      <c r="J1161" s="10">
        <v>1190</v>
      </c>
      <c r="K1161" s="259">
        <f t="shared" si="56"/>
        <v>3</v>
      </c>
      <c r="L1161" s="110" t="str">
        <f t="shared" si="55"/>
        <v>PGDĐT Đăk R'lấp</v>
      </c>
      <c r="M1161" s="3">
        <f>VLOOKUP(IF(I1161="",H1161,I1161),Thongkeduthi!$A$4:$O$43,COUNTA(Thongkeduthi!$A$4:$O$4),FALSE)</f>
        <v>38</v>
      </c>
      <c r="N1161" s="47" t="str">
        <f t="shared" si="57"/>
        <v>38.3</v>
      </c>
      <c r="O1161" s="47"/>
    </row>
    <row r="1162" spans="1:15" ht="32.25" hidden="1" thickBot="1">
      <c r="A1162" s="10">
        <f>SUBTOTAL(3,$C$6:C1162)</f>
        <v>0</v>
      </c>
      <c r="B1162" s="30">
        <v>1228538240</v>
      </c>
      <c r="C1162" s="101" t="s">
        <v>1448</v>
      </c>
      <c r="D1162" s="10">
        <v>6</v>
      </c>
      <c r="E1162" s="10">
        <v>3</v>
      </c>
      <c r="F1162" s="10">
        <v>2007</v>
      </c>
      <c r="G1162" s="10" t="s">
        <v>818</v>
      </c>
      <c r="H1162" s="10" t="s">
        <v>1348</v>
      </c>
      <c r="I1162" s="10" t="s">
        <v>1342</v>
      </c>
      <c r="J1162" s="10">
        <v>1190</v>
      </c>
      <c r="K1162" s="259">
        <f t="shared" si="56"/>
        <v>3</v>
      </c>
      <c r="L1162" s="110" t="str">
        <f t="shared" si="55"/>
        <v>PGDĐT Đăk R'lấp</v>
      </c>
      <c r="M1162" s="3">
        <f>VLOOKUP(IF(I1162="",H1162,I1162),Thongkeduthi!$A$4:$O$43,COUNTA(Thongkeduthi!$A$4:$O$4),FALSE)</f>
        <v>38</v>
      </c>
      <c r="N1162" s="47" t="str">
        <f t="shared" si="57"/>
        <v>38.3</v>
      </c>
      <c r="O1162" s="47"/>
    </row>
    <row r="1163" spans="1:15" ht="32.25" hidden="1" thickBot="1">
      <c r="A1163" s="10">
        <f>SUBTOTAL(3,$C$6:C1163)</f>
        <v>0</v>
      </c>
      <c r="B1163" s="30">
        <v>1222269457</v>
      </c>
      <c r="C1163" s="101" t="s">
        <v>1449</v>
      </c>
      <c r="D1163" s="10">
        <v>25</v>
      </c>
      <c r="E1163" s="10">
        <v>3</v>
      </c>
      <c r="F1163" s="10">
        <v>2007</v>
      </c>
      <c r="G1163" s="10" t="s">
        <v>846</v>
      </c>
      <c r="H1163" s="10" t="s">
        <v>1345</v>
      </c>
      <c r="I1163" s="10" t="s">
        <v>1342</v>
      </c>
      <c r="J1163" s="10">
        <v>1190</v>
      </c>
      <c r="K1163" s="259">
        <f t="shared" si="56"/>
        <v>3</v>
      </c>
      <c r="L1163" s="110" t="str">
        <f t="shared" si="55"/>
        <v>PGDĐT Đăk R'lấp</v>
      </c>
      <c r="M1163" s="3">
        <f>VLOOKUP(IF(I1163="",H1163,I1163),Thongkeduthi!$A$4:$O$43,COUNTA(Thongkeduthi!$A$4:$O$4),FALSE)</f>
        <v>38</v>
      </c>
      <c r="N1163" s="47" t="str">
        <f t="shared" si="57"/>
        <v>38.3</v>
      </c>
      <c r="O1163" s="47"/>
    </row>
    <row r="1164" spans="1:15" ht="32.25" hidden="1" thickBot="1">
      <c r="A1164" s="10">
        <f>SUBTOTAL(3,$C$6:C1164)</f>
        <v>0</v>
      </c>
      <c r="B1164" s="30">
        <v>1227056121</v>
      </c>
      <c r="C1164" s="101" t="s">
        <v>1450</v>
      </c>
      <c r="D1164" s="10">
        <v>1</v>
      </c>
      <c r="E1164" s="10">
        <v>1</v>
      </c>
      <c r="F1164" s="10">
        <v>2007</v>
      </c>
      <c r="G1164" s="10" t="s">
        <v>846</v>
      </c>
      <c r="H1164" s="10" t="s">
        <v>1354</v>
      </c>
      <c r="I1164" s="10" t="s">
        <v>1342</v>
      </c>
      <c r="J1164" s="10">
        <v>1180</v>
      </c>
      <c r="K1164" s="259">
        <f t="shared" si="56"/>
        <v>3</v>
      </c>
      <c r="L1164" s="110" t="str">
        <f t="shared" si="55"/>
        <v>PGDĐT Đăk R'lấp</v>
      </c>
      <c r="M1164" s="3">
        <f>VLOOKUP(IF(I1164="",H1164,I1164),Thongkeduthi!$A$4:$O$43,COUNTA(Thongkeduthi!$A$4:$O$4),FALSE)</f>
        <v>38</v>
      </c>
      <c r="N1164" s="47" t="str">
        <f t="shared" si="57"/>
        <v>38.3</v>
      </c>
      <c r="O1164" s="47"/>
    </row>
    <row r="1165" spans="1:15" ht="32.25" hidden="1" thickBot="1">
      <c r="A1165" s="10">
        <f>SUBTOTAL(3,$C$6:C1165)</f>
        <v>0</v>
      </c>
      <c r="B1165" s="30">
        <v>1227749399</v>
      </c>
      <c r="C1165" s="101" t="s">
        <v>1451</v>
      </c>
      <c r="D1165" s="10">
        <v>10</v>
      </c>
      <c r="E1165" s="10">
        <v>11</v>
      </c>
      <c r="F1165" s="10">
        <v>2007</v>
      </c>
      <c r="G1165" s="10" t="s">
        <v>849</v>
      </c>
      <c r="H1165" s="10" t="s">
        <v>1341</v>
      </c>
      <c r="I1165" s="10" t="s">
        <v>1342</v>
      </c>
      <c r="J1165" s="10">
        <v>1160</v>
      </c>
      <c r="K1165" s="259">
        <f t="shared" si="56"/>
        <v>3</v>
      </c>
      <c r="L1165" s="110" t="str">
        <f t="shared" si="55"/>
        <v>PGDĐT Đăk R'lấp</v>
      </c>
      <c r="M1165" s="3">
        <f>VLOOKUP(IF(I1165="",H1165,I1165),Thongkeduthi!$A$4:$O$43,COUNTA(Thongkeduthi!$A$4:$O$4),FALSE)</f>
        <v>38</v>
      </c>
      <c r="N1165" s="47" t="str">
        <f t="shared" si="57"/>
        <v>38.3</v>
      </c>
      <c r="O1165" s="47"/>
    </row>
    <row r="1166" spans="1:15" ht="32.25" hidden="1" thickBot="1">
      <c r="A1166" s="10">
        <f>SUBTOTAL(3,$C$6:C1166)</f>
        <v>0</v>
      </c>
      <c r="B1166" s="30">
        <v>1229161142</v>
      </c>
      <c r="C1166" s="101" t="s">
        <v>1452</v>
      </c>
      <c r="D1166" s="10">
        <v>5</v>
      </c>
      <c r="E1166" s="10">
        <v>3</v>
      </c>
      <c r="F1166" s="10">
        <v>2007</v>
      </c>
      <c r="G1166" s="10" t="s">
        <v>849</v>
      </c>
      <c r="H1166" s="10" t="s">
        <v>1357</v>
      </c>
      <c r="I1166" s="10" t="s">
        <v>1342</v>
      </c>
      <c r="J1166" s="10">
        <v>1160</v>
      </c>
      <c r="K1166" s="259">
        <f t="shared" si="56"/>
        <v>3</v>
      </c>
      <c r="L1166" s="110" t="str">
        <f t="shared" si="55"/>
        <v>PGDĐT Đăk R'lấp</v>
      </c>
      <c r="M1166" s="3">
        <f>VLOOKUP(IF(I1166="",H1166,I1166),Thongkeduthi!$A$4:$O$43,COUNTA(Thongkeduthi!$A$4:$O$4),FALSE)</f>
        <v>38</v>
      </c>
      <c r="N1166" s="47" t="str">
        <f t="shared" si="57"/>
        <v>38.3</v>
      </c>
      <c r="O1166" s="47"/>
    </row>
    <row r="1167" spans="1:15" ht="32.25" hidden="1" thickBot="1">
      <c r="A1167" s="10">
        <f>SUBTOTAL(3,$C$6:C1167)</f>
        <v>0</v>
      </c>
      <c r="B1167" s="30">
        <v>1227425928</v>
      </c>
      <c r="C1167" s="101" t="s">
        <v>1453</v>
      </c>
      <c r="D1167" s="10">
        <v>30</v>
      </c>
      <c r="E1167" s="10">
        <v>9</v>
      </c>
      <c r="F1167" s="10">
        <v>2007</v>
      </c>
      <c r="G1167" s="10" t="s">
        <v>824</v>
      </c>
      <c r="H1167" s="10" t="s">
        <v>1358</v>
      </c>
      <c r="I1167" s="10" t="s">
        <v>1342</v>
      </c>
      <c r="J1167" s="10">
        <v>1160</v>
      </c>
      <c r="K1167" s="259">
        <f t="shared" si="56"/>
        <v>3</v>
      </c>
      <c r="L1167" s="110" t="str">
        <f t="shared" si="55"/>
        <v>PGDĐT Đăk R'lấp</v>
      </c>
      <c r="M1167" s="3">
        <f>VLOOKUP(IF(I1167="",H1167,I1167),Thongkeduthi!$A$4:$O$43,COUNTA(Thongkeduthi!$A$4:$O$4),FALSE)</f>
        <v>38</v>
      </c>
      <c r="N1167" s="47" t="str">
        <f t="shared" si="57"/>
        <v>38.3</v>
      </c>
      <c r="O1167" s="47"/>
    </row>
    <row r="1168" spans="1:15" ht="32.25" hidden="1" thickBot="1">
      <c r="A1168" s="10">
        <f>SUBTOTAL(3,$C$6:C1168)</f>
        <v>0</v>
      </c>
      <c r="B1168" s="30">
        <v>1225546554</v>
      </c>
      <c r="C1168" s="101" t="s">
        <v>1454</v>
      </c>
      <c r="D1168" s="10">
        <v>9</v>
      </c>
      <c r="E1168" s="10">
        <v>5</v>
      </c>
      <c r="F1168" s="10">
        <v>2007</v>
      </c>
      <c r="G1168" s="10" t="s">
        <v>120</v>
      </c>
      <c r="H1168" s="10" t="s">
        <v>1347</v>
      </c>
      <c r="I1168" s="10" t="s">
        <v>1342</v>
      </c>
      <c r="J1168" s="10">
        <v>1160</v>
      </c>
      <c r="K1168" s="259">
        <f t="shared" si="56"/>
        <v>3</v>
      </c>
      <c r="L1168" s="110" t="str">
        <f t="shared" si="55"/>
        <v>PGDĐT Đăk R'lấp</v>
      </c>
      <c r="M1168" s="3">
        <f>VLOOKUP(IF(I1168="",H1168,I1168),Thongkeduthi!$A$4:$O$43,COUNTA(Thongkeduthi!$A$4:$O$4),FALSE)</f>
        <v>38</v>
      </c>
      <c r="N1168" s="47" t="str">
        <f t="shared" si="57"/>
        <v>38.3</v>
      </c>
      <c r="O1168" s="47"/>
    </row>
    <row r="1169" spans="1:15" ht="32.25" hidden="1" thickBot="1">
      <c r="A1169" s="10">
        <f>SUBTOTAL(3,$C$6:C1169)</f>
        <v>0</v>
      </c>
      <c r="B1169" s="30">
        <v>1228720802</v>
      </c>
      <c r="C1169" s="101" t="s">
        <v>1455</v>
      </c>
      <c r="D1169" s="10">
        <v>31</v>
      </c>
      <c r="E1169" s="10">
        <v>5</v>
      </c>
      <c r="F1169" s="10">
        <v>2007</v>
      </c>
      <c r="G1169" s="10" t="s">
        <v>849</v>
      </c>
      <c r="H1169" s="10" t="s">
        <v>1345</v>
      </c>
      <c r="I1169" s="10" t="s">
        <v>1342</v>
      </c>
      <c r="J1169" s="10">
        <v>1150</v>
      </c>
      <c r="K1169" s="259">
        <f t="shared" si="56"/>
        <v>3</v>
      </c>
      <c r="L1169" s="110" t="str">
        <f t="shared" si="55"/>
        <v>PGDĐT Đăk R'lấp</v>
      </c>
      <c r="M1169" s="3">
        <f>VLOOKUP(IF(I1169="",H1169,I1169),Thongkeduthi!$A$4:$O$43,COUNTA(Thongkeduthi!$A$4:$O$4),FALSE)</f>
        <v>38</v>
      </c>
      <c r="N1169" s="47" t="str">
        <f t="shared" si="57"/>
        <v>38.3</v>
      </c>
      <c r="O1169" s="47"/>
    </row>
    <row r="1170" spans="1:15" ht="32.25" hidden="1" thickBot="1">
      <c r="A1170" s="10">
        <f>SUBTOTAL(3,$C$6:C1170)</f>
        <v>0</v>
      </c>
      <c r="B1170" s="30">
        <v>1223878257</v>
      </c>
      <c r="C1170" s="101" t="s">
        <v>1456</v>
      </c>
      <c r="D1170" s="10">
        <v>23</v>
      </c>
      <c r="E1170" s="10">
        <v>3</v>
      </c>
      <c r="F1170" s="10">
        <v>2007</v>
      </c>
      <c r="G1170" s="10" t="s">
        <v>824</v>
      </c>
      <c r="H1170" s="10" t="s">
        <v>1345</v>
      </c>
      <c r="I1170" s="10" t="s">
        <v>1342</v>
      </c>
      <c r="J1170" s="10">
        <v>1140</v>
      </c>
      <c r="K1170" s="259">
        <f t="shared" si="56"/>
        <v>3</v>
      </c>
      <c r="L1170" s="110" t="str">
        <f t="shared" si="55"/>
        <v>PGDĐT Đăk R'lấp</v>
      </c>
      <c r="M1170" s="3">
        <f>VLOOKUP(IF(I1170="",H1170,I1170),Thongkeduthi!$A$4:$O$43,COUNTA(Thongkeduthi!$A$4:$O$4),FALSE)</f>
        <v>38</v>
      </c>
      <c r="N1170" s="47" t="str">
        <f t="shared" si="57"/>
        <v>38.3</v>
      </c>
      <c r="O1170" s="47"/>
    </row>
    <row r="1171" spans="1:15" ht="32.25" hidden="1" thickBot="1">
      <c r="A1171" s="10">
        <f>SUBTOTAL(3,$C$6:C1171)</f>
        <v>0</v>
      </c>
      <c r="B1171" s="30">
        <v>1225566504</v>
      </c>
      <c r="C1171" s="101" t="s">
        <v>1457</v>
      </c>
      <c r="D1171" s="10">
        <v>4</v>
      </c>
      <c r="E1171" s="10">
        <v>4</v>
      </c>
      <c r="F1171" s="10">
        <v>2007</v>
      </c>
      <c r="G1171" s="10" t="s">
        <v>835</v>
      </c>
      <c r="H1171" s="10" t="s">
        <v>1352</v>
      </c>
      <c r="I1171" s="10" t="s">
        <v>1342</v>
      </c>
      <c r="J1171" s="10">
        <v>1130</v>
      </c>
      <c r="K1171" s="259">
        <f t="shared" si="56"/>
        <v>3</v>
      </c>
      <c r="L1171" s="110" t="str">
        <f t="shared" si="55"/>
        <v>PGDĐT Đăk R'lấp</v>
      </c>
      <c r="M1171" s="3">
        <f>VLOOKUP(IF(I1171="",H1171,I1171),Thongkeduthi!$A$4:$O$43,COUNTA(Thongkeduthi!$A$4:$O$4),FALSE)</f>
        <v>38</v>
      </c>
      <c r="N1171" s="47" t="str">
        <f t="shared" si="57"/>
        <v>38.3</v>
      </c>
      <c r="O1171" s="47"/>
    </row>
    <row r="1172" spans="1:15" ht="32.25" hidden="1" thickBot="1">
      <c r="A1172" s="10">
        <f>SUBTOTAL(3,$C$6:C1172)</f>
        <v>0</v>
      </c>
      <c r="B1172" s="30">
        <v>1228120677</v>
      </c>
      <c r="C1172" s="101" t="s">
        <v>1458</v>
      </c>
      <c r="D1172" s="10">
        <v>2</v>
      </c>
      <c r="E1172" s="10">
        <v>1</v>
      </c>
      <c r="F1172" s="10">
        <v>2007</v>
      </c>
      <c r="G1172" s="10" t="s">
        <v>849</v>
      </c>
      <c r="H1172" s="10" t="s">
        <v>1353</v>
      </c>
      <c r="I1172" s="10" t="s">
        <v>1342</v>
      </c>
      <c r="J1172" s="10">
        <v>1120</v>
      </c>
      <c r="K1172" s="259">
        <f t="shared" si="56"/>
        <v>3</v>
      </c>
      <c r="L1172" s="110" t="str">
        <f t="shared" si="55"/>
        <v>PGDĐT Đăk R'lấp</v>
      </c>
      <c r="M1172" s="3">
        <f>VLOOKUP(IF(I1172="",H1172,I1172),Thongkeduthi!$A$4:$O$43,COUNTA(Thongkeduthi!$A$4:$O$4),FALSE)</f>
        <v>38</v>
      </c>
      <c r="N1172" s="47" t="str">
        <f t="shared" si="57"/>
        <v>38.3</v>
      </c>
      <c r="O1172" s="47"/>
    </row>
    <row r="1173" spans="1:15" ht="32.25" hidden="1" thickBot="1">
      <c r="A1173" s="10">
        <f>SUBTOTAL(3,$C$6:C1173)</f>
        <v>0</v>
      </c>
      <c r="B1173" s="30">
        <v>1224424518</v>
      </c>
      <c r="C1173" s="101" t="s">
        <v>1459</v>
      </c>
      <c r="D1173" s="10">
        <v>20</v>
      </c>
      <c r="E1173" s="10">
        <v>6</v>
      </c>
      <c r="F1173" s="10">
        <v>2007</v>
      </c>
      <c r="G1173" s="10" t="s">
        <v>824</v>
      </c>
      <c r="H1173" s="10" t="s">
        <v>1341</v>
      </c>
      <c r="I1173" s="10" t="s">
        <v>1342</v>
      </c>
      <c r="J1173" s="10">
        <v>1090</v>
      </c>
      <c r="K1173" s="259">
        <f t="shared" si="56"/>
        <v>3</v>
      </c>
      <c r="L1173" s="110" t="str">
        <f t="shared" si="55"/>
        <v>PGDĐT Đăk R'lấp</v>
      </c>
      <c r="M1173" s="3">
        <f>VLOOKUP(IF(I1173="",H1173,I1173),Thongkeduthi!$A$4:$O$43,COUNTA(Thongkeduthi!$A$4:$O$4),FALSE)</f>
        <v>38</v>
      </c>
      <c r="N1173" s="47" t="str">
        <f t="shared" si="57"/>
        <v>38.3</v>
      </c>
      <c r="O1173" s="47"/>
    </row>
    <row r="1174" spans="1:15" ht="32.25" hidden="1" thickBot="1">
      <c r="A1174" s="10">
        <f>SUBTOTAL(3,$C$6:C1174)</f>
        <v>0</v>
      </c>
      <c r="B1174" s="30">
        <v>1225724293</v>
      </c>
      <c r="C1174" s="101" t="s">
        <v>1460</v>
      </c>
      <c r="D1174" s="10">
        <v>23</v>
      </c>
      <c r="E1174" s="10">
        <v>12</v>
      </c>
      <c r="F1174" s="10">
        <v>2007</v>
      </c>
      <c r="G1174" s="10" t="s">
        <v>824</v>
      </c>
      <c r="H1174" s="10" t="s">
        <v>1353</v>
      </c>
      <c r="I1174" s="10" t="s">
        <v>1342</v>
      </c>
      <c r="J1174" s="10">
        <v>1090</v>
      </c>
      <c r="K1174" s="259">
        <f t="shared" si="56"/>
        <v>3</v>
      </c>
      <c r="L1174" s="110" t="str">
        <f t="shared" si="55"/>
        <v>PGDĐT Đăk R'lấp</v>
      </c>
      <c r="M1174" s="3">
        <f>VLOOKUP(IF(I1174="",H1174,I1174),Thongkeduthi!$A$4:$O$43,COUNTA(Thongkeduthi!$A$4:$O$4),FALSE)</f>
        <v>38</v>
      </c>
      <c r="N1174" s="47" t="str">
        <f t="shared" si="57"/>
        <v>38.3</v>
      </c>
      <c r="O1174" s="47"/>
    </row>
    <row r="1175" spans="1:15" ht="32.25" hidden="1" thickBot="1">
      <c r="A1175" s="10">
        <f>SUBTOTAL(3,$C$6:C1175)</f>
        <v>0</v>
      </c>
      <c r="B1175" s="30">
        <v>1224368091</v>
      </c>
      <c r="C1175" s="101" t="s">
        <v>1461</v>
      </c>
      <c r="D1175" s="10">
        <v>30</v>
      </c>
      <c r="E1175" s="10">
        <v>11</v>
      </c>
      <c r="F1175" s="10">
        <v>2007</v>
      </c>
      <c r="G1175" s="10" t="s">
        <v>846</v>
      </c>
      <c r="H1175" s="10" t="s">
        <v>1115</v>
      </c>
      <c r="I1175" s="10" t="s">
        <v>1342</v>
      </c>
      <c r="J1175" s="10">
        <v>1080</v>
      </c>
      <c r="K1175" s="259">
        <f t="shared" si="56"/>
        <v>3</v>
      </c>
      <c r="L1175" s="110" t="str">
        <f t="shared" ref="L1175:L1238" si="58">"PGDĐT "&amp;I1175</f>
        <v>PGDĐT Đăk R'lấp</v>
      </c>
      <c r="M1175" s="3">
        <f>VLOOKUP(IF(I1175="",H1175,I1175),Thongkeduthi!$A$4:$O$43,COUNTA(Thongkeduthi!$A$4:$O$4),FALSE)</f>
        <v>38</v>
      </c>
      <c r="N1175" s="47" t="str">
        <f t="shared" si="57"/>
        <v>38.3</v>
      </c>
      <c r="O1175" s="47"/>
    </row>
    <row r="1176" spans="1:15" ht="32.25" hidden="1" thickBot="1">
      <c r="A1176" s="10">
        <f>SUBTOTAL(3,$C$6:C1176)</f>
        <v>0</v>
      </c>
      <c r="B1176" s="30">
        <v>1226583565</v>
      </c>
      <c r="C1176" s="101" t="s">
        <v>1462</v>
      </c>
      <c r="D1176" s="10">
        <v>23</v>
      </c>
      <c r="E1176" s="10">
        <v>1</v>
      </c>
      <c r="F1176" s="10">
        <v>2007</v>
      </c>
      <c r="G1176" s="10" t="s">
        <v>849</v>
      </c>
      <c r="H1176" s="10" t="s">
        <v>1353</v>
      </c>
      <c r="I1176" s="10" t="s">
        <v>1342</v>
      </c>
      <c r="J1176" s="10">
        <v>1080</v>
      </c>
      <c r="K1176" s="259">
        <f t="shared" si="56"/>
        <v>3</v>
      </c>
      <c r="L1176" s="110" t="str">
        <f t="shared" si="58"/>
        <v>PGDĐT Đăk R'lấp</v>
      </c>
      <c r="M1176" s="3">
        <f>VLOOKUP(IF(I1176="",H1176,I1176),Thongkeduthi!$A$4:$O$43,COUNTA(Thongkeduthi!$A$4:$O$4),FALSE)</f>
        <v>38</v>
      </c>
      <c r="N1176" s="47" t="str">
        <f t="shared" si="57"/>
        <v>38.3</v>
      </c>
      <c r="O1176" s="47"/>
    </row>
    <row r="1177" spans="1:15" ht="32.25" hidden="1" thickBot="1">
      <c r="A1177" s="10">
        <f>SUBTOTAL(3,$C$6:C1177)</f>
        <v>0</v>
      </c>
      <c r="B1177" s="30">
        <v>1227055392</v>
      </c>
      <c r="C1177" s="101" t="s">
        <v>1463</v>
      </c>
      <c r="D1177" s="10">
        <v>10</v>
      </c>
      <c r="E1177" s="10">
        <v>1</v>
      </c>
      <c r="F1177" s="10">
        <v>2007</v>
      </c>
      <c r="G1177" s="10" t="s">
        <v>849</v>
      </c>
      <c r="H1177" s="10" t="s">
        <v>1354</v>
      </c>
      <c r="I1177" s="10" t="s">
        <v>1342</v>
      </c>
      <c r="J1177" s="10">
        <v>1070</v>
      </c>
      <c r="K1177" s="259">
        <f t="shared" si="56"/>
        <v>3</v>
      </c>
      <c r="L1177" s="110" t="str">
        <f t="shared" si="58"/>
        <v>PGDĐT Đăk R'lấp</v>
      </c>
      <c r="M1177" s="3">
        <f>VLOOKUP(IF(I1177="",H1177,I1177),Thongkeduthi!$A$4:$O$43,COUNTA(Thongkeduthi!$A$4:$O$4),FALSE)</f>
        <v>38</v>
      </c>
      <c r="N1177" s="47" t="str">
        <f t="shared" si="57"/>
        <v>38.3</v>
      </c>
      <c r="O1177" s="47"/>
    </row>
    <row r="1178" spans="1:15" ht="32.25" hidden="1" thickBot="1">
      <c r="A1178" s="10">
        <f>SUBTOTAL(3,$C$6:C1178)</f>
        <v>0</v>
      </c>
      <c r="B1178" s="30">
        <v>1224192807</v>
      </c>
      <c r="C1178" s="101" t="s">
        <v>1464</v>
      </c>
      <c r="D1178" s="10">
        <v>30</v>
      </c>
      <c r="E1178" s="10">
        <v>5</v>
      </c>
      <c r="F1178" s="10">
        <v>2007</v>
      </c>
      <c r="G1178" s="10" t="s">
        <v>849</v>
      </c>
      <c r="H1178" s="10" t="s">
        <v>1115</v>
      </c>
      <c r="I1178" s="10" t="s">
        <v>1342</v>
      </c>
      <c r="J1178" s="10">
        <v>1060</v>
      </c>
      <c r="K1178" s="259">
        <f t="shared" si="56"/>
        <v>3</v>
      </c>
      <c r="L1178" s="110" t="str">
        <f t="shared" si="58"/>
        <v>PGDĐT Đăk R'lấp</v>
      </c>
      <c r="M1178" s="3">
        <f>VLOOKUP(IF(I1178="",H1178,I1178),Thongkeduthi!$A$4:$O$43,COUNTA(Thongkeduthi!$A$4:$O$4),FALSE)</f>
        <v>38</v>
      </c>
      <c r="N1178" s="47" t="str">
        <f t="shared" si="57"/>
        <v>38.3</v>
      </c>
      <c r="O1178" s="47"/>
    </row>
    <row r="1179" spans="1:15" ht="32.25" hidden="1" thickBot="1">
      <c r="A1179" s="10">
        <f>SUBTOTAL(3,$C$6:C1179)</f>
        <v>0</v>
      </c>
      <c r="B1179" s="30">
        <v>1225724628</v>
      </c>
      <c r="C1179" s="101" t="s">
        <v>1465</v>
      </c>
      <c r="D1179" s="10">
        <v>18</v>
      </c>
      <c r="E1179" s="10">
        <v>10</v>
      </c>
      <c r="F1179" s="10">
        <v>2007</v>
      </c>
      <c r="G1179" s="10" t="s">
        <v>824</v>
      </c>
      <c r="H1179" s="10" t="s">
        <v>1353</v>
      </c>
      <c r="I1179" s="10" t="s">
        <v>1342</v>
      </c>
      <c r="J1179" s="10">
        <v>1060</v>
      </c>
      <c r="K1179" s="259">
        <f t="shared" si="56"/>
        <v>3</v>
      </c>
      <c r="L1179" s="110" t="str">
        <f t="shared" si="58"/>
        <v>PGDĐT Đăk R'lấp</v>
      </c>
      <c r="M1179" s="3">
        <f>VLOOKUP(IF(I1179="",H1179,I1179),Thongkeduthi!$A$4:$O$43,COUNTA(Thongkeduthi!$A$4:$O$4),FALSE)</f>
        <v>38</v>
      </c>
      <c r="N1179" s="47" t="str">
        <f t="shared" si="57"/>
        <v>38.3</v>
      </c>
      <c r="O1179" s="47"/>
    </row>
    <row r="1180" spans="1:15" ht="32.25" hidden="1" thickBot="1">
      <c r="A1180" s="10">
        <f>SUBTOTAL(3,$C$6:C1180)</f>
        <v>0</v>
      </c>
      <c r="B1180" s="30">
        <v>1230074996</v>
      </c>
      <c r="C1180" s="101" t="s">
        <v>1466</v>
      </c>
      <c r="D1180" s="10">
        <v>16</v>
      </c>
      <c r="E1180" s="10">
        <v>10</v>
      </c>
      <c r="F1180" s="10">
        <v>2007</v>
      </c>
      <c r="G1180" s="10" t="s">
        <v>846</v>
      </c>
      <c r="H1180" s="10" t="s">
        <v>1346</v>
      </c>
      <c r="I1180" s="10" t="s">
        <v>1342</v>
      </c>
      <c r="J1180" s="10">
        <v>1060</v>
      </c>
      <c r="K1180" s="259">
        <f t="shared" si="56"/>
        <v>3</v>
      </c>
      <c r="L1180" s="110" t="str">
        <f t="shared" si="58"/>
        <v>PGDĐT Đăk R'lấp</v>
      </c>
      <c r="M1180" s="3">
        <f>VLOOKUP(IF(I1180="",H1180,I1180),Thongkeduthi!$A$4:$O$43,COUNTA(Thongkeduthi!$A$4:$O$4),FALSE)</f>
        <v>38</v>
      </c>
      <c r="N1180" s="47" t="str">
        <f t="shared" si="57"/>
        <v>38.3</v>
      </c>
      <c r="O1180" s="47"/>
    </row>
    <row r="1181" spans="1:15" ht="32.25" hidden="1" thickBot="1">
      <c r="A1181" s="10">
        <f>SUBTOTAL(3,$C$6:C1181)</f>
        <v>0</v>
      </c>
      <c r="B1181" s="30">
        <v>1228121969</v>
      </c>
      <c r="C1181" s="101" t="s">
        <v>1467</v>
      </c>
      <c r="D1181" s="10">
        <v>27</v>
      </c>
      <c r="E1181" s="10">
        <v>3</v>
      </c>
      <c r="F1181" s="10">
        <v>2007</v>
      </c>
      <c r="G1181" s="10" t="s">
        <v>824</v>
      </c>
      <c r="H1181" s="10" t="s">
        <v>1353</v>
      </c>
      <c r="I1181" s="10" t="s">
        <v>1342</v>
      </c>
      <c r="J1181" s="10">
        <v>1030</v>
      </c>
      <c r="K1181" s="259">
        <f t="shared" si="56"/>
        <v>3</v>
      </c>
      <c r="L1181" s="110" t="str">
        <f t="shared" si="58"/>
        <v>PGDĐT Đăk R'lấp</v>
      </c>
      <c r="M1181" s="3">
        <f>VLOOKUP(IF(I1181="",H1181,I1181),Thongkeduthi!$A$4:$O$43,COUNTA(Thongkeduthi!$A$4:$O$4),FALSE)</f>
        <v>38</v>
      </c>
      <c r="N1181" s="47" t="str">
        <f t="shared" si="57"/>
        <v>38.3</v>
      </c>
      <c r="O1181" s="47"/>
    </row>
    <row r="1182" spans="1:15" ht="32.25" hidden="1" thickBot="1">
      <c r="A1182" s="10">
        <f>SUBTOTAL(3,$C$6:C1182)</f>
        <v>0</v>
      </c>
      <c r="B1182" s="30">
        <v>1225689178</v>
      </c>
      <c r="C1182" s="101" t="s">
        <v>410</v>
      </c>
      <c r="D1182" s="10">
        <v>17</v>
      </c>
      <c r="E1182" s="10">
        <v>5</v>
      </c>
      <c r="F1182" s="10">
        <v>2007</v>
      </c>
      <c r="G1182" s="10" t="s">
        <v>849</v>
      </c>
      <c r="H1182" s="10" t="s">
        <v>1341</v>
      </c>
      <c r="I1182" s="10" t="s">
        <v>1342</v>
      </c>
      <c r="J1182" s="10">
        <v>1020</v>
      </c>
      <c r="K1182" s="259">
        <f t="shared" si="56"/>
        <v>3</v>
      </c>
      <c r="L1182" s="110" t="str">
        <f t="shared" si="58"/>
        <v>PGDĐT Đăk R'lấp</v>
      </c>
      <c r="M1182" s="3">
        <f>VLOOKUP(IF(I1182="",H1182,I1182),Thongkeduthi!$A$4:$O$43,COUNTA(Thongkeduthi!$A$4:$O$4),FALSE)</f>
        <v>38</v>
      </c>
      <c r="N1182" s="47" t="str">
        <f t="shared" si="57"/>
        <v>38.3</v>
      </c>
      <c r="O1182" s="47"/>
    </row>
    <row r="1183" spans="1:15" ht="32.25" hidden="1" thickBot="1">
      <c r="A1183" s="10">
        <f>SUBTOTAL(3,$C$6:C1183)</f>
        <v>0</v>
      </c>
      <c r="B1183" s="30">
        <v>1223878479</v>
      </c>
      <c r="C1183" s="101" t="s">
        <v>1468</v>
      </c>
      <c r="D1183" s="10">
        <v>29</v>
      </c>
      <c r="E1183" s="10">
        <v>10</v>
      </c>
      <c r="F1183" s="10">
        <v>2007</v>
      </c>
      <c r="G1183" s="10" t="s">
        <v>1344</v>
      </c>
      <c r="H1183" s="10" t="s">
        <v>1345</v>
      </c>
      <c r="I1183" s="10" t="s">
        <v>1342</v>
      </c>
      <c r="J1183" s="10">
        <v>1020</v>
      </c>
      <c r="K1183" s="259">
        <f t="shared" si="56"/>
        <v>3</v>
      </c>
      <c r="L1183" s="110" t="str">
        <f t="shared" si="58"/>
        <v>PGDĐT Đăk R'lấp</v>
      </c>
      <c r="M1183" s="3">
        <f>VLOOKUP(IF(I1183="",H1183,I1183),Thongkeduthi!$A$4:$O$43,COUNTA(Thongkeduthi!$A$4:$O$4),FALSE)</f>
        <v>38</v>
      </c>
      <c r="N1183" s="47" t="str">
        <f t="shared" si="57"/>
        <v>38.3</v>
      </c>
      <c r="O1183" s="47"/>
    </row>
    <row r="1184" spans="1:15" ht="32.25" hidden="1" thickBot="1">
      <c r="A1184" s="10">
        <f>SUBTOTAL(3,$C$6:C1184)</f>
        <v>0</v>
      </c>
      <c r="B1184" s="30">
        <v>1219623638</v>
      </c>
      <c r="C1184" s="101" t="s">
        <v>1469</v>
      </c>
      <c r="D1184" s="10">
        <v>16</v>
      </c>
      <c r="E1184" s="10">
        <v>11</v>
      </c>
      <c r="F1184" s="10">
        <v>2007</v>
      </c>
      <c r="G1184" s="10" t="s">
        <v>821</v>
      </c>
      <c r="H1184" s="10" t="s">
        <v>599</v>
      </c>
      <c r="I1184" s="10" t="s">
        <v>1342</v>
      </c>
      <c r="J1184" s="10">
        <v>1010</v>
      </c>
      <c r="K1184" s="259">
        <f t="shared" ref="K1184:K1247" si="59">IF(I1184="",VALUE(LEFT(G1184,2)),VALUE(LEFT(G1184,1)))</f>
        <v>3</v>
      </c>
      <c r="L1184" s="110" t="str">
        <f t="shared" si="58"/>
        <v>PGDĐT Đăk R'lấp</v>
      </c>
      <c r="M1184" s="3">
        <f>VLOOKUP(IF(I1184="",H1184,I1184),Thongkeduthi!$A$4:$O$43,COUNTA(Thongkeduthi!$A$4:$O$4),FALSE)</f>
        <v>38</v>
      </c>
      <c r="N1184" s="47" t="str">
        <f t="shared" si="57"/>
        <v>38.3</v>
      </c>
      <c r="O1184" s="47"/>
    </row>
    <row r="1185" spans="1:15" ht="32.25" hidden="1" thickBot="1">
      <c r="A1185" s="10">
        <f>SUBTOTAL(3,$C$6:C1185)</f>
        <v>0</v>
      </c>
      <c r="B1185" s="30">
        <v>1224156079</v>
      </c>
      <c r="C1185" s="101" t="s">
        <v>1470</v>
      </c>
      <c r="D1185" s="10">
        <v>7</v>
      </c>
      <c r="E1185" s="10">
        <v>12</v>
      </c>
      <c r="F1185" s="10">
        <v>2007</v>
      </c>
      <c r="G1185" s="10" t="s">
        <v>849</v>
      </c>
      <c r="H1185" s="10" t="s">
        <v>1115</v>
      </c>
      <c r="I1185" s="10" t="s">
        <v>1342</v>
      </c>
      <c r="J1185" s="10">
        <v>1000</v>
      </c>
      <c r="K1185" s="259">
        <f t="shared" si="59"/>
        <v>3</v>
      </c>
      <c r="L1185" s="110" t="str">
        <f t="shared" si="58"/>
        <v>PGDĐT Đăk R'lấp</v>
      </c>
      <c r="M1185" s="3">
        <f>VLOOKUP(IF(I1185="",H1185,I1185),Thongkeduthi!$A$4:$O$43,COUNTA(Thongkeduthi!$A$4:$O$4),FALSE)</f>
        <v>38</v>
      </c>
      <c r="N1185" s="47" t="str">
        <f t="shared" si="57"/>
        <v>38.3</v>
      </c>
      <c r="O1185" s="47"/>
    </row>
    <row r="1186" spans="1:15" ht="32.25" hidden="1" thickBot="1">
      <c r="A1186" s="10">
        <f>SUBTOTAL(3,$C$6:C1186)</f>
        <v>0</v>
      </c>
      <c r="B1186" s="30">
        <v>1227967772</v>
      </c>
      <c r="C1186" s="101" t="s">
        <v>1409</v>
      </c>
      <c r="D1186" s="10">
        <v>20</v>
      </c>
      <c r="E1186" s="10">
        <v>8</v>
      </c>
      <c r="F1186" s="10">
        <v>2007</v>
      </c>
      <c r="G1186" s="10" t="s">
        <v>849</v>
      </c>
      <c r="H1186" s="10" t="s">
        <v>1345</v>
      </c>
      <c r="I1186" s="10" t="s">
        <v>1342</v>
      </c>
      <c r="J1186" s="10">
        <v>1000</v>
      </c>
      <c r="K1186" s="259">
        <f t="shared" si="59"/>
        <v>3</v>
      </c>
      <c r="L1186" s="110" t="str">
        <f t="shared" si="58"/>
        <v>PGDĐT Đăk R'lấp</v>
      </c>
      <c r="M1186" s="3">
        <f>VLOOKUP(IF(I1186="",H1186,I1186),Thongkeduthi!$A$4:$O$43,COUNTA(Thongkeduthi!$A$4:$O$4),FALSE)</f>
        <v>38</v>
      </c>
      <c r="N1186" s="47" t="str">
        <f t="shared" si="57"/>
        <v>38.3</v>
      </c>
      <c r="O1186" s="47"/>
    </row>
    <row r="1187" spans="1:15" ht="32.25" hidden="1" thickBot="1">
      <c r="A1187" s="10">
        <f>SUBTOTAL(3,$C$6:C1187)</f>
        <v>0</v>
      </c>
      <c r="B1187" s="30">
        <v>1224132245</v>
      </c>
      <c r="C1187" s="101" t="s">
        <v>1471</v>
      </c>
      <c r="D1187" s="10">
        <v>5</v>
      </c>
      <c r="E1187" s="10">
        <v>12</v>
      </c>
      <c r="F1187" s="10">
        <v>2007</v>
      </c>
      <c r="G1187" s="10" t="s">
        <v>846</v>
      </c>
      <c r="H1187" s="10" t="s">
        <v>1115</v>
      </c>
      <c r="I1187" s="10" t="s">
        <v>1342</v>
      </c>
      <c r="J1187" s="10">
        <v>990</v>
      </c>
      <c r="K1187" s="259">
        <f t="shared" si="59"/>
        <v>3</v>
      </c>
      <c r="L1187" s="110" t="str">
        <f t="shared" si="58"/>
        <v>PGDĐT Đăk R'lấp</v>
      </c>
      <c r="M1187" s="3">
        <f>VLOOKUP(IF(I1187="",H1187,I1187),Thongkeduthi!$A$4:$O$43,COUNTA(Thongkeduthi!$A$4:$O$4),FALSE)</f>
        <v>38</v>
      </c>
      <c r="N1187" s="47" t="str">
        <f t="shared" si="57"/>
        <v>38.3</v>
      </c>
      <c r="O1187" s="47"/>
    </row>
    <row r="1188" spans="1:15" ht="32.25" hidden="1" thickBot="1">
      <c r="A1188" s="10">
        <f>SUBTOTAL(3,$C$6:C1188)</f>
        <v>0</v>
      </c>
      <c r="B1188" s="30">
        <v>1224813505</v>
      </c>
      <c r="C1188" s="101" t="s">
        <v>1472</v>
      </c>
      <c r="D1188" s="10">
        <v>30</v>
      </c>
      <c r="E1188" s="10">
        <v>5</v>
      </c>
      <c r="F1188" s="10">
        <v>2007</v>
      </c>
      <c r="G1188" s="10" t="s">
        <v>849</v>
      </c>
      <c r="H1188" s="10" t="s">
        <v>1115</v>
      </c>
      <c r="I1188" s="10" t="s">
        <v>1342</v>
      </c>
      <c r="J1188" s="10">
        <v>970</v>
      </c>
      <c r="K1188" s="259">
        <f t="shared" si="59"/>
        <v>3</v>
      </c>
      <c r="L1188" s="110" t="str">
        <f t="shared" si="58"/>
        <v>PGDĐT Đăk R'lấp</v>
      </c>
      <c r="M1188" s="3">
        <f>VLOOKUP(IF(I1188="",H1188,I1188),Thongkeduthi!$A$4:$O$43,COUNTA(Thongkeduthi!$A$4:$O$4),FALSE)</f>
        <v>38</v>
      </c>
      <c r="N1188" s="47" t="str">
        <f t="shared" si="57"/>
        <v>38.3</v>
      </c>
      <c r="O1188" s="47"/>
    </row>
    <row r="1189" spans="1:15" ht="32.25" hidden="1" thickBot="1">
      <c r="A1189" s="10">
        <f>SUBTOTAL(3,$C$6:C1189)</f>
        <v>0</v>
      </c>
      <c r="B1189" s="30">
        <v>1223750421</v>
      </c>
      <c r="C1189" s="101" t="s">
        <v>1473</v>
      </c>
      <c r="D1189" s="10">
        <v>27</v>
      </c>
      <c r="E1189" s="10">
        <v>1</v>
      </c>
      <c r="F1189" s="10">
        <v>2007</v>
      </c>
      <c r="G1189" s="10" t="s">
        <v>1219</v>
      </c>
      <c r="H1189" s="10" t="s">
        <v>1352</v>
      </c>
      <c r="I1189" s="10" t="s">
        <v>1342</v>
      </c>
      <c r="J1189" s="10">
        <v>970</v>
      </c>
      <c r="K1189" s="259">
        <f t="shared" si="59"/>
        <v>3</v>
      </c>
      <c r="L1189" s="110" t="str">
        <f t="shared" si="58"/>
        <v>PGDĐT Đăk R'lấp</v>
      </c>
      <c r="M1189" s="3">
        <f>VLOOKUP(IF(I1189="",H1189,I1189),Thongkeduthi!$A$4:$O$43,COUNTA(Thongkeduthi!$A$4:$O$4),FALSE)</f>
        <v>38</v>
      </c>
      <c r="N1189" s="47" t="str">
        <f t="shared" si="57"/>
        <v>38.3</v>
      </c>
      <c r="O1189" s="47"/>
    </row>
    <row r="1190" spans="1:15" ht="32.25" hidden="1" thickBot="1">
      <c r="A1190" s="10">
        <f>SUBTOTAL(3,$C$6:C1190)</f>
        <v>0</v>
      </c>
      <c r="B1190" s="30">
        <v>1224161809</v>
      </c>
      <c r="C1190" s="101" t="s">
        <v>1474</v>
      </c>
      <c r="D1190" s="10">
        <v>31</v>
      </c>
      <c r="E1190" s="10">
        <v>3</v>
      </c>
      <c r="F1190" s="10">
        <v>2007</v>
      </c>
      <c r="G1190" s="10" t="s">
        <v>849</v>
      </c>
      <c r="H1190" s="10" t="s">
        <v>1115</v>
      </c>
      <c r="I1190" s="10" t="s">
        <v>1342</v>
      </c>
      <c r="J1190" s="10">
        <v>960</v>
      </c>
      <c r="K1190" s="259">
        <f t="shared" si="59"/>
        <v>3</v>
      </c>
      <c r="L1190" s="110" t="str">
        <f t="shared" si="58"/>
        <v>PGDĐT Đăk R'lấp</v>
      </c>
      <c r="M1190" s="3">
        <f>VLOOKUP(IF(I1190="",H1190,I1190),Thongkeduthi!$A$4:$O$43,COUNTA(Thongkeduthi!$A$4:$O$4),FALSE)</f>
        <v>38</v>
      </c>
      <c r="N1190" s="47" t="str">
        <f t="shared" si="57"/>
        <v>38.3</v>
      </c>
      <c r="O1190" s="47"/>
    </row>
    <row r="1191" spans="1:15" ht="32.25" hidden="1" thickBot="1">
      <c r="A1191" s="10">
        <f>SUBTOTAL(3,$C$6:C1191)</f>
        <v>0</v>
      </c>
      <c r="B1191" s="30">
        <v>1224162943</v>
      </c>
      <c r="C1191" s="101" t="s">
        <v>1475</v>
      </c>
      <c r="D1191" s="10">
        <v>26</v>
      </c>
      <c r="E1191" s="10">
        <v>7</v>
      </c>
      <c r="F1191" s="10">
        <v>2007</v>
      </c>
      <c r="G1191" s="10" t="s">
        <v>846</v>
      </c>
      <c r="H1191" s="10" t="s">
        <v>1115</v>
      </c>
      <c r="I1191" s="10" t="s">
        <v>1342</v>
      </c>
      <c r="J1191" s="10">
        <v>950</v>
      </c>
      <c r="K1191" s="259">
        <f t="shared" si="59"/>
        <v>3</v>
      </c>
      <c r="L1191" s="110" t="str">
        <f t="shared" si="58"/>
        <v>PGDĐT Đăk R'lấp</v>
      </c>
      <c r="M1191" s="3">
        <f>VLOOKUP(IF(I1191="",H1191,I1191),Thongkeduthi!$A$4:$O$43,COUNTA(Thongkeduthi!$A$4:$O$4),FALSE)</f>
        <v>38</v>
      </c>
      <c r="N1191" s="47" t="str">
        <f t="shared" si="57"/>
        <v>38.3</v>
      </c>
      <c r="O1191" s="47"/>
    </row>
    <row r="1192" spans="1:15" ht="32.25" hidden="1" thickBot="1">
      <c r="A1192" s="10">
        <f>SUBTOTAL(3,$C$6:C1192)</f>
        <v>0</v>
      </c>
      <c r="B1192" s="30">
        <v>1225383819</v>
      </c>
      <c r="C1192" s="101" t="s">
        <v>1476</v>
      </c>
      <c r="D1192" s="10">
        <v>20</v>
      </c>
      <c r="E1192" s="10">
        <v>4</v>
      </c>
      <c r="F1192" s="10">
        <v>2007</v>
      </c>
      <c r="G1192" s="10" t="s">
        <v>824</v>
      </c>
      <c r="H1192" s="10" t="s">
        <v>1341</v>
      </c>
      <c r="I1192" s="10" t="s">
        <v>1342</v>
      </c>
      <c r="J1192" s="10">
        <v>950</v>
      </c>
      <c r="K1192" s="259">
        <f t="shared" si="59"/>
        <v>3</v>
      </c>
      <c r="L1192" s="110" t="str">
        <f t="shared" si="58"/>
        <v>PGDĐT Đăk R'lấp</v>
      </c>
      <c r="M1192" s="3">
        <f>VLOOKUP(IF(I1192="",H1192,I1192),Thongkeduthi!$A$4:$O$43,COUNTA(Thongkeduthi!$A$4:$O$4),FALSE)</f>
        <v>38</v>
      </c>
      <c r="N1192" s="47" t="str">
        <f t="shared" si="57"/>
        <v>38.3</v>
      </c>
      <c r="O1192" s="47"/>
    </row>
    <row r="1193" spans="1:15" ht="32.25" hidden="1" thickBot="1">
      <c r="A1193" s="10">
        <f>SUBTOTAL(3,$C$6:C1193)</f>
        <v>0</v>
      </c>
      <c r="B1193" s="30">
        <v>1223878443</v>
      </c>
      <c r="C1193" s="101" t="s">
        <v>1477</v>
      </c>
      <c r="D1193" s="10">
        <v>27</v>
      </c>
      <c r="E1193" s="10">
        <v>9</v>
      </c>
      <c r="F1193" s="10">
        <v>2007</v>
      </c>
      <c r="G1193" s="10" t="s">
        <v>1344</v>
      </c>
      <c r="H1193" s="10" t="s">
        <v>1345</v>
      </c>
      <c r="I1193" s="10" t="s">
        <v>1342</v>
      </c>
      <c r="J1193" s="10">
        <v>950</v>
      </c>
      <c r="K1193" s="259">
        <f t="shared" si="59"/>
        <v>3</v>
      </c>
      <c r="L1193" s="110" t="str">
        <f t="shared" si="58"/>
        <v>PGDĐT Đăk R'lấp</v>
      </c>
      <c r="M1193" s="3">
        <f>VLOOKUP(IF(I1193="",H1193,I1193),Thongkeduthi!$A$4:$O$43,COUNTA(Thongkeduthi!$A$4:$O$4),FALSE)</f>
        <v>38</v>
      </c>
      <c r="N1193" s="47" t="str">
        <f t="shared" si="57"/>
        <v>38.3</v>
      </c>
      <c r="O1193" s="47"/>
    </row>
    <row r="1194" spans="1:15" ht="32.25" hidden="1" thickBot="1">
      <c r="A1194" s="10">
        <f>SUBTOTAL(3,$C$6:C1194)</f>
        <v>0</v>
      </c>
      <c r="B1194" s="30">
        <v>1226922355</v>
      </c>
      <c r="C1194" s="101" t="s">
        <v>1478</v>
      </c>
      <c r="D1194" s="10">
        <v>29</v>
      </c>
      <c r="E1194" s="10">
        <v>1</v>
      </c>
      <c r="F1194" s="10">
        <v>2007</v>
      </c>
      <c r="G1194" s="10" t="s">
        <v>849</v>
      </c>
      <c r="H1194" s="10" t="s">
        <v>1359</v>
      </c>
      <c r="I1194" s="10" t="s">
        <v>1342</v>
      </c>
      <c r="J1194" s="10">
        <v>930</v>
      </c>
      <c r="K1194" s="259">
        <f t="shared" si="59"/>
        <v>3</v>
      </c>
      <c r="L1194" s="110" t="str">
        <f t="shared" si="58"/>
        <v>PGDĐT Đăk R'lấp</v>
      </c>
      <c r="M1194" s="3">
        <f>VLOOKUP(IF(I1194="",H1194,I1194),Thongkeduthi!$A$4:$O$43,COUNTA(Thongkeduthi!$A$4:$O$4),FALSE)</f>
        <v>38</v>
      </c>
      <c r="N1194" s="47" t="str">
        <f t="shared" si="57"/>
        <v>38.3</v>
      </c>
      <c r="O1194" s="47"/>
    </row>
    <row r="1195" spans="1:15" ht="32.25" hidden="1" thickBot="1">
      <c r="A1195" s="10">
        <f>SUBTOTAL(3,$C$6:C1195)</f>
        <v>0</v>
      </c>
      <c r="B1195" s="30">
        <v>1223680641</v>
      </c>
      <c r="C1195" s="101" t="s">
        <v>1479</v>
      </c>
      <c r="D1195" s="10">
        <v>30</v>
      </c>
      <c r="E1195" s="10">
        <v>10</v>
      </c>
      <c r="F1195" s="10">
        <v>2007</v>
      </c>
      <c r="G1195" s="10" t="s">
        <v>849</v>
      </c>
      <c r="H1195" s="10" t="s">
        <v>1353</v>
      </c>
      <c r="I1195" s="10" t="s">
        <v>1342</v>
      </c>
      <c r="J1195" s="10">
        <v>930</v>
      </c>
      <c r="K1195" s="259">
        <f t="shared" si="59"/>
        <v>3</v>
      </c>
      <c r="L1195" s="110" t="str">
        <f t="shared" si="58"/>
        <v>PGDĐT Đăk R'lấp</v>
      </c>
      <c r="M1195" s="3">
        <f>VLOOKUP(IF(I1195="",H1195,I1195),Thongkeduthi!$A$4:$O$43,COUNTA(Thongkeduthi!$A$4:$O$4),FALSE)</f>
        <v>38</v>
      </c>
      <c r="N1195" s="47" t="str">
        <f t="shared" si="57"/>
        <v>38.3</v>
      </c>
      <c r="O1195" s="47"/>
    </row>
    <row r="1196" spans="1:15" ht="32.25" hidden="1" thickBot="1">
      <c r="A1196" s="10">
        <f>SUBTOTAL(3,$C$6:C1196)</f>
        <v>0</v>
      </c>
      <c r="B1196" s="30">
        <v>1227894886</v>
      </c>
      <c r="C1196" s="101" t="s">
        <v>1480</v>
      </c>
      <c r="D1196" s="10">
        <v>1</v>
      </c>
      <c r="E1196" s="10">
        <v>5</v>
      </c>
      <c r="F1196" s="10">
        <v>2007</v>
      </c>
      <c r="G1196" s="10" t="s">
        <v>849</v>
      </c>
      <c r="H1196" s="10" t="s">
        <v>1359</v>
      </c>
      <c r="I1196" s="10" t="s">
        <v>1342</v>
      </c>
      <c r="J1196" s="10">
        <v>920</v>
      </c>
      <c r="K1196" s="259">
        <f t="shared" si="59"/>
        <v>3</v>
      </c>
      <c r="L1196" s="110" t="str">
        <f t="shared" si="58"/>
        <v>PGDĐT Đăk R'lấp</v>
      </c>
      <c r="M1196" s="3">
        <f>VLOOKUP(IF(I1196="",H1196,I1196),Thongkeduthi!$A$4:$O$43,COUNTA(Thongkeduthi!$A$4:$O$4),FALSE)</f>
        <v>38</v>
      </c>
      <c r="N1196" s="47" t="str">
        <f t="shared" si="57"/>
        <v>38.3</v>
      </c>
      <c r="O1196" s="47"/>
    </row>
    <row r="1197" spans="1:15" ht="32.25" hidden="1" thickBot="1">
      <c r="A1197" s="10">
        <f>SUBTOTAL(3,$C$6:C1197)</f>
        <v>0</v>
      </c>
      <c r="B1197" s="30">
        <v>1229505058</v>
      </c>
      <c r="C1197" s="101" t="s">
        <v>1481</v>
      </c>
      <c r="D1197" s="10">
        <v>30</v>
      </c>
      <c r="E1197" s="10">
        <v>4</v>
      </c>
      <c r="F1197" s="10">
        <v>2007</v>
      </c>
      <c r="G1197" s="10" t="s">
        <v>849</v>
      </c>
      <c r="H1197" s="10" t="s">
        <v>1341</v>
      </c>
      <c r="I1197" s="10" t="s">
        <v>1342</v>
      </c>
      <c r="J1197" s="10">
        <v>920</v>
      </c>
      <c r="K1197" s="259">
        <f t="shared" si="59"/>
        <v>3</v>
      </c>
      <c r="L1197" s="110" t="str">
        <f t="shared" si="58"/>
        <v>PGDĐT Đăk R'lấp</v>
      </c>
      <c r="M1197" s="3">
        <f>VLOOKUP(IF(I1197="",H1197,I1197),Thongkeduthi!$A$4:$O$43,COUNTA(Thongkeduthi!$A$4:$O$4),FALSE)</f>
        <v>38</v>
      </c>
      <c r="N1197" s="47" t="str">
        <f t="shared" si="57"/>
        <v>38.3</v>
      </c>
      <c r="O1197" s="47"/>
    </row>
    <row r="1198" spans="1:15" ht="32.25" hidden="1" thickBot="1">
      <c r="A1198" s="10">
        <f>SUBTOTAL(3,$C$6:C1198)</f>
        <v>0</v>
      </c>
      <c r="B1198" s="30">
        <v>1219263822</v>
      </c>
      <c r="C1198" s="101" t="s">
        <v>1482</v>
      </c>
      <c r="D1198" s="10">
        <v>13</v>
      </c>
      <c r="E1198" s="10">
        <v>1</v>
      </c>
      <c r="F1198" s="10">
        <v>2007</v>
      </c>
      <c r="G1198" s="10" t="s">
        <v>824</v>
      </c>
      <c r="H1198" s="10" t="s">
        <v>1356</v>
      </c>
      <c r="I1198" s="10" t="s">
        <v>1342</v>
      </c>
      <c r="J1198" s="10">
        <v>920</v>
      </c>
      <c r="K1198" s="259">
        <f t="shared" si="59"/>
        <v>3</v>
      </c>
      <c r="L1198" s="110" t="str">
        <f t="shared" si="58"/>
        <v>PGDĐT Đăk R'lấp</v>
      </c>
      <c r="M1198" s="3">
        <f>VLOOKUP(IF(I1198="",H1198,I1198),Thongkeduthi!$A$4:$O$43,COUNTA(Thongkeduthi!$A$4:$O$4),FALSE)</f>
        <v>38</v>
      </c>
      <c r="N1198" s="47" t="str">
        <f t="shared" si="57"/>
        <v>38.3</v>
      </c>
      <c r="O1198" s="47"/>
    </row>
    <row r="1199" spans="1:15" ht="32.25" hidden="1" thickBot="1">
      <c r="A1199" s="10">
        <f>SUBTOTAL(3,$C$6:C1199)</f>
        <v>0</v>
      </c>
      <c r="B1199" s="30">
        <v>1225534806</v>
      </c>
      <c r="C1199" s="101" t="s">
        <v>1483</v>
      </c>
      <c r="D1199" s="10">
        <v>12</v>
      </c>
      <c r="E1199" s="10">
        <v>1</v>
      </c>
      <c r="F1199" s="10">
        <v>2007</v>
      </c>
      <c r="G1199" s="10" t="s">
        <v>120</v>
      </c>
      <c r="H1199" s="10" t="s">
        <v>1347</v>
      </c>
      <c r="I1199" s="10" t="s">
        <v>1342</v>
      </c>
      <c r="J1199" s="10">
        <v>910</v>
      </c>
      <c r="K1199" s="259">
        <f t="shared" si="59"/>
        <v>3</v>
      </c>
      <c r="L1199" s="110" t="str">
        <f t="shared" si="58"/>
        <v>PGDĐT Đăk R'lấp</v>
      </c>
      <c r="M1199" s="3">
        <f>VLOOKUP(IF(I1199="",H1199,I1199),Thongkeduthi!$A$4:$O$43,COUNTA(Thongkeduthi!$A$4:$O$4),FALSE)</f>
        <v>38</v>
      </c>
      <c r="N1199" s="47" t="str">
        <f t="shared" si="57"/>
        <v>38.3</v>
      </c>
      <c r="O1199" s="47"/>
    </row>
    <row r="1200" spans="1:15" ht="32.25" hidden="1" thickBot="1">
      <c r="A1200" s="10">
        <f>SUBTOTAL(3,$C$6:C1200)</f>
        <v>0</v>
      </c>
      <c r="B1200" s="30">
        <v>1226943851</v>
      </c>
      <c r="C1200" s="101" t="s">
        <v>1484</v>
      </c>
      <c r="D1200" s="10">
        <v>11</v>
      </c>
      <c r="E1200" s="10">
        <v>7</v>
      </c>
      <c r="F1200" s="10">
        <v>2007</v>
      </c>
      <c r="G1200" s="10" t="s">
        <v>824</v>
      </c>
      <c r="H1200" s="10" t="s">
        <v>1345</v>
      </c>
      <c r="I1200" s="10" t="s">
        <v>1342</v>
      </c>
      <c r="J1200" s="10">
        <v>880</v>
      </c>
      <c r="K1200" s="259">
        <f t="shared" si="59"/>
        <v>3</v>
      </c>
      <c r="L1200" s="110" t="str">
        <f t="shared" si="58"/>
        <v>PGDĐT Đăk R'lấp</v>
      </c>
      <c r="M1200" s="3">
        <f>VLOOKUP(IF(I1200="",H1200,I1200),Thongkeduthi!$A$4:$O$43,COUNTA(Thongkeduthi!$A$4:$O$4),FALSE)</f>
        <v>38</v>
      </c>
      <c r="N1200" s="47" t="str">
        <f t="shared" si="57"/>
        <v>38.3</v>
      </c>
      <c r="O1200" s="47"/>
    </row>
    <row r="1201" spans="1:15" ht="32.25" hidden="1" thickBot="1">
      <c r="A1201" s="10">
        <f>SUBTOTAL(3,$C$6:C1201)</f>
        <v>0</v>
      </c>
      <c r="B1201" s="30">
        <v>1222585810</v>
      </c>
      <c r="C1201" s="101" t="s">
        <v>1485</v>
      </c>
      <c r="D1201" s="10">
        <v>30</v>
      </c>
      <c r="E1201" s="10">
        <v>12</v>
      </c>
      <c r="F1201" s="10">
        <v>2007</v>
      </c>
      <c r="G1201" s="10" t="s">
        <v>821</v>
      </c>
      <c r="H1201" s="10" t="s">
        <v>599</v>
      </c>
      <c r="I1201" s="10" t="s">
        <v>1342</v>
      </c>
      <c r="J1201" s="10">
        <v>860</v>
      </c>
      <c r="K1201" s="259">
        <f t="shared" si="59"/>
        <v>3</v>
      </c>
      <c r="L1201" s="110" t="str">
        <f t="shared" si="58"/>
        <v>PGDĐT Đăk R'lấp</v>
      </c>
      <c r="M1201" s="3">
        <f>VLOOKUP(IF(I1201="",H1201,I1201),Thongkeduthi!$A$4:$O$43,COUNTA(Thongkeduthi!$A$4:$O$4),FALSE)</f>
        <v>38</v>
      </c>
      <c r="N1201" s="47" t="str">
        <f t="shared" si="57"/>
        <v>38.3</v>
      </c>
      <c r="O1201" s="47"/>
    </row>
    <row r="1202" spans="1:15" ht="32.25" hidden="1" thickBot="1">
      <c r="A1202" s="10">
        <f>SUBTOTAL(3,$C$6:C1202)</f>
        <v>0</v>
      </c>
      <c r="B1202" s="30">
        <v>1223965138</v>
      </c>
      <c r="C1202" s="101" t="s">
        <v>1486</v>
      </c>
      <c r="D1202" s="10">
        <v>26</v>
      </c>
      <c r="E1202" s="10">
        <v>12</v>
      </c>
      <c r="F1202" s="10">
        <v>2007</v>
      </c>
      <c r="G1202" s="10" t="s">
        <v>849</v>
      </c>
      <c r="H1202" s="10" t="s">
        <v>1345</v>
      </c>
      <c r="I1202" s="10" t="s">
        <v>1342</v>
      </c>
      <c r="J1202" s="10">
        <v>860</v>
      </c>
      <c r="K1202" s="259">
        <f t="shared" si="59"/>
        <v>3</v>
      </c>
      <c r="L1202" s="110" t="str">
        <f t="shared" si="58"/>
        <v>PGDĐT Đăk R'lấp</v>
      </c>
      <c r="M1202" s="3">
        <f>VLOOKUP(IF(I1202="",H1202,I1202),Thongkeduthi!$A$4:$O$43,COUNTA(Thongkeduthi!$A$4:$O$4),FALSE)</f>
        <v>38</v>
      </c>
      <c r="N1202" s="47" t="str">
        <f t="shared" si="57"/>
        <v>38.3</v>
      </c>
      <c r="O1202" s="47"/>
    </row>
    <row r="1203" spans="1:15" ht="32.25" hidden="1" thickBot="1">
      <c r="A1203" s="10">
        <f>SUBTOTAL(3,$C$6:C1203)</f>
        <v>0</v>
      </c>
      <c r="B1203" s="30">
        <v>1224104196</v>
      </c>
      <c r="C1203" s="101" t="s">
        <v>1487</v>
      </c>
      <c r="D1203" s="10">
        <v>8</v>
      </c>
      <c r="E1203" s="10">
        <v>2</v>
      </c>
      <c r="F1203" s="10">
        <v>2007</v>
      </c>
      <c r="G1203" s="10" t="s">
        <v>849</v>
      </c>
      <c r="H1203" s="10" t="s">
        <v>1115</v>
      </c>
      <c r="I1203" s="10" t="s">
        <v>1342</v>
      </c>
      <c r="J1203" s="10">
        <v>820</v>
      </c>
      <c r="K1203" s="259">
        <f t="shared" si="59"/>
        <v>3</v>
      </c>
      <c r="L1203" s="110" t="str">
        <f t="shared" si="58"/>
        <v>PGDĐT Đăk R'lấp</v>
      </c>
      <c r="M1203" s="3">
        <f>VLOOKUP(IF(I1203="",H1203,I1203),Thongkeduthi!$A$4:$O$43,COUNTA(Thongkeduthi!$A$4:$O$4),FALSE)</f>
        <v>38</v>
      </c>
      <c r="N1203" s="47" t="str">
        <f t="shared" si="57"/>
        <v>38.3</v>
      </c>
      <c r="O1203" s="47"/>
    </row>
    <row r="1204" spans="1:15" ht="32.25" hidden="1" thickBot="1">
      <c r="A1204" s="10">
        <f>SUBTOTAL(3,$C$6:C1204)</f>
        <v>0</v>
      </c>
      <c r="B1204" s="30">
        <v>1225420563</v>
      </c>
      <c r="C1204" s="101" t="s">
        <v>1488</v>
      </c>
      <c r="D1204" s="10">
        <v>29</v>
      </c>
      <c r="E1204" s="10">
        <v>5</v>
      </c>
      <c r="F1204" s="10">
        <v>2007</v>
      </c>
      <c r="G1204" s="10" t="s">
        <v>849</v>
      </c>
      <c r="H1204" s="10" t="s">
        <v>1356</v>
      </c>
      <c r="I1204" s="10" t="s">
        <v>1342</v>
      </c>
      <c r="J1204" s="10">
        <v>820</v>
      </c>
      <c r="K1204" s="259">
        <f t="shared" si="59"/>
        <v>3</v>
      </c>
      <c r="L1204" s="110" t="str">
        <f t="shared" si="58"/>
        <v>PGDĐT Đăk R'lấp</v>
      </c>
      <c r="M1204" s="3">
        <f>VLOOKUP(IF(I1204="",H1204,I1204),Thongkeduthi!$A$4:$O$43,COUNTA(Thongkeduthi!$A$4:$O$4),FALSE)</f>
        <v>38</v>
      </c>
      <c r="N1204" s="47" t="str">
        <f t="shared" si="57"/>
        <v>38.3</v>
      </c>
      <c r="O1204" s="47"/>
    </row>
    <row r="1205" spans="1:15" ht="32.25" hidden="1" thickBot="1">
      <c r="A1205" s="10">
        <f>SUBTOTAL(3,$C$6:C1205)</f>
        <v>0</v>
      </c>
      <c r="B1205" s="30">
        <v>1227813375</v>
      </c>
      <c r="C1205" s="101" t="s">
        <v>1489</v>
      </c>
      <c r="D1205" s="10">
        <v>20</v>
      </c>
      <c r="E1205" s="10">
        <v>4</v>
      </c>
      <c r="F1205" s="10">
        <v>2007</v>
      </c>
      <c r="G1205" s="10" t="s">
        <v>849</v>
      </c>
      <c r="H1205" s="10" t="s">
        <v>623</v>
      </c>
      <c r="I1205" s="10" t="s">
        <v>1342</v>
      </c>
      <c r="J1205" s="10">
        <v>800</v>
      </c>
      <c r="K1205" s="259">
        <f t="shared" si="59"/>
        <v>3</v>
      </c>
      <c r="L1205" s="110" t="str">
        <f t="shared" si="58"/>
        <v>PGDĐT Đăk R'lấp</v>
      </c>
      <c r="M1205" s="3">
        <f>VLOOKUP(IF(I1205="",H1205,I1205),Thongkeduthi!$A$4:$O$43,COUNTA(Thongkeduthi!$A$4:$O$4),FALSE)</f>
        <v>38</v>
      </c>
      <c r="N1205" s="47" t="str">
        <f t="shared" si="57"/>
        <v>38.3</v>
      </c>
      <c r="O1205" s="47"/>
    </row>
    <row r="1206" spans="1:15" ht="32.25" hidden="1" thickBot="1">
      <c r="A1206" s="10">
        <f>SUBTOTAL(3,$C$6:C1206)</f>
        <v>0</v>
      </c>
      <c r="B1206" s="30">
        <v>1223910186</v>
      </c>
      <c r="C1206" s="101" t="s">
        <v>1490</v>
      </c>
      <c r="D1206" s="10">
        <v>30</v>
      </c>
      <c r="E1206" s="10">
        <v>7</v>
      </c>
      <c r="F1206" s="10">
        <v>2006</v>
      </c>
      <c r="G1206" s="10" t="s">
        <v>864</v>
      </c>
      <c r="H1206" s="10" t="s">
        <v>1341</v>
      </c>
      <c r="I1206" s="10" t="s">
        <v>1342</v>
      </c>
      <c r="J1206" s="10">
        <v>1830</v>
      </c>
      <c r="K1206" s="259">
        <f t="shared" si="59"/>
        <v>4</v>
      </c>
      <c r="L1206" s="110" t="str">
        <f t="shared" si="58"/>
        <v>PGDĐT Đăk R'lấp</v>
      </c>
      <c r="M1206" s="3">
        <f>VLOOKUP(IF(I1206="",H1206,I1206),Thongkeduthi!$A$4:$O$43,COUNTA(Thongkeduthi!$A$4:$O$4),FALSE)</f>
        <v>38</v>
      </c>
      <c r="N1206" s="47" t="str">
        <f t="shared" si="57"/>
        <v>38.4</v>
      </c>
      <c r="O1206" s="47"/>
    </row>
    <row r="1207" spans="1:15" ht="32.25" hidden="1" thickBot="1">
      <c r="A1207" s="10">
        <f>SUBTOTAL(3,$C$6:C1207)</f>
        <v>0</v>
      </c>
      <c r="B1207" s="30">
        <v>1226002926</v>
      </c>
      <c r="C1207" s="101" t="s">
        <v>1491</v>
      </c>
      <c r="D1207" s="10">
        <v>13</v>
      </c>
      <c r="E1207" s="10">
        <v>8</v>
      </c>
      <c r="F1207" s="10">
        <v>2006</v>
      </c>
      <c r="G1207" s="10" t="s">
        <v>871</v>
      </c>
      <c r="H1207" s="10" t="s">
        <v>1341</v>
      </c>
      <c r="I1207" s="10" t="s">
        <v>1342</v>
      </c>
      <c r="J1207" s="10">
        <v>1660</v>
      </c>
      <c r="K1207" s="259">
        <f t="shared" si="59"/>
        <v>4</v>
      </c>
      <c r="L1207" s="110" t="str">
        <f t="shared" si="58"/>
        <v>PGDĐT Đăk R'lấp</v>
      </c>
      <c r="M1207" s="3">
        <f>VLOOKUP(IF(I1207="",H1207,I1207),Thongkeduthi!$A$4:$O$43,COUNTA(Thongkeduthi!$A$4:$O$4),FALSE)</f>
        <v>38</v>
      </c>
      <c r="N1207" s="47" t="str">
        <f t="shared" si="57"/>
        <v>38.4</v>
      </c>
      <c r="O1207" s="47"/>
    </row>
    <row r="1208" spans="1:15" ht="32.25" hidden="1" thickBot="1">
      <c r="A1208" s="10">
        <f>SUBTOTAL(3,$C$6:C1208)</f>
        <v>0</v>
      </c>
      <c r="B1208" s="30">
        <v>1223021958</v>
      </c>
      <c r="C1208" s="101" t="s">
        <v>1492</v>
      </c>
      <c r="D1208" s="10">
        <v>5</v>
      </c>
      <c r="E1208" s="10">
        <v>2</v>
      </c>
      <c r="F1208" s="10">
        <v>2006</v>
      </c>
      <c r="G1208" s="10" t="s">
        <v>878</v>
      </c>
      <c r="H1208" s="10" t="s">
        <v>1115</v>
      </c>
      <c r="I1208" s="10" t="s">
        <v>1342</v>
      </c>
      <c r="J1208" s="10">
        <v>1420</v>
      </c>
      <c r="K1208" s="259">
        <f t="shared" si="59"/>
        <v>4</v>
      </c>
      <c r="L1208" s="110" t="str">
        <f t="shared" si="58"/>
        <v>PGDĐT Đăk R'lấp</v>
      </c>
      <c r="M1208" s="3">
        <f>VLOOKUP(IF(I1208="",H1208,I1208),Thongkeduthi!$A$4:$O$43,COUNTA(Thongkeduthi!$A$4:$O$4),FALSE)</f>
        <v>38</v>
      </c>
      <c r="N1208" s="47" t="str">
        <f t="shared" si="57"/>
        <v>38.4</v>
      </c>
      <c r="O1208" s="47"/>
    </row>
    <row r="1209" spans="1:15" ht="32.25" hidden="1" thickBot="1">
      <c r="A1209" s="10">
        <f>SUBTOTAL(3,$C$6:C1209)</f>
        <v>0</v>
      </c>
      <c r="B1209" s="30">
        <v>1224422521</v>
      </c>
      <c r="C1209" s="101" t="s">
        <v>1493</v>
      </c>
      <c r="D1209" s="10" t="s">
        <v>159</v>
      </c>
      <c r="E1209" s="10" t="s">
        <v>96</v>
      </c>
      <c r="F1209" s="10" t="s">
        <v>863</v>
      </c>
      <c r="G1209" s="10" t="s">
        <v>864</v>
      </c>
      <c r="H1209" s="10" t="s">
        <v>1360</v>
      </c>
      <c r="I1209" s="10" t="s">
        <v>1342</v>
      </c>
      <c r="J1209" s="10">
        <v>1420</v>
      </c>
      <c r="K1209" s="259">
        <f t="shared" si="59"/>
        <v>4</v>
      </c>
      <c r="L1209" s="110" t="str">
        <f t="shared" si="58"/>
        <v>PGDĐT Đăk R'lấp</v>
      </c>
      <c r="M1209" s="3">
        <f>VLOOKUP(IF(I1209="",H1209,I1209),Thongkeduthi!$A$4:$O$43,COUNTA(Thongkeduthi!$A$4:$O$4),FALSE)</f>
        <v>38</v>
      </c>
      <c r="N1209" s="47" t="str">
        <f t="shared" si="57"/>
        <v>38.4</v>
      </c>
      <c r="O1209" s="47"/>
    </row>
    <row r="1210" spans="1:15" ht="32.25" hidden="1" thickBot="1">
      <c r="A1210" s="10">
        <f>SUBTOTAL(3,$C$6:C1210)</f>
        <v>0</v>
      </c>
      <c r="B1210" s="30">
        <v>1222307895</v>
      </c>
      <c r="C1210" s="101" t="s">
        <v>1494</v>
      </c>
      <c r="D1210" s="10">
        <v>30</v>
      </c>
      <c r="E1210" s="10">
        <v>12</v>
      </c>
      <c r="F1210" s="10">
        <v>2006</v>
      </c>
      <c r="G1210" s="10" t="s">
        <v>871</v>
      </c>
      <c r="H1210" s="10" t="s">
        <v>1343</v>
      </c>
      <c r="I1210" s="10" t="s">
        <v>1342</v>
      </c>
      <c r="J1210" s="10">
        <v>1380</v>
      </c>
      <c r="K1210" s="259">
        <f t="shared" si="59"/>
        <v>4</v>
      </c>
      <c r="L1210" s="110" t="str">
        <f t="shared" si="58"/>
        <v>PGDĐT Đăk R'lấp</v>
      </c>
      <c r="M1210" s="3">
        <f>VLOOKUP(IF(I1210="",H1210,I1210),Thongkeduthi!$A$4:$O$43,COUNTA(Thongkeduthi!$A$4:$O$4),FALSE)</f>
        <v>38</v>
      </c>
      <c r="N1210" s="47" t="str">
        <f t="shared" si="57"/>
        <v>38.4</v>
      </c>
      <c r="O1210" s="47"/>
    </row>
    <row r="1211" spans="1:15" ht="32.25" hidden="1" thickBot="1">
      <c r="A1211" s="10">
        <f>SUBTOTAL(3,$C$6:C1211)</f>
        <v>0</v>
      </c>
      <c r="B1211" s="30">
        <v>1224702716</v>
      </c>
      <c r="C1211" s="101" t="s">
        <v>1495</v>
      </c>
      <c r="D1211" s="10">
        <v>1</v>
      </c>
      <c r="E1211" s="10">
        <v>5</v>
      </c>
      <c r="F1211" s="10">
        <v>2006</v>
      </c>
      <c r="G1211" s="10" t="s">
        <v>864</v>
      </c>
      <c r="H1211" s="10" t="s">
        <v>1115</v>
      </c>
      <c r="I1211" s="10" t="s">
        <v>1342</v>
      </c>
      <c r="J1211" s="10">
        <v>1350</v>
      </c>
      <c r="K1211" s="259">
        <f t="shared" si="59"/>
        <v>4</v>
      </c>
      <c r="L1211" s="110" t="str">
        <f t="shared" si="58"/>
        <v>PGDĐT Đăk R'lấp</v>
      </c>
      <c r="M1211" s="3">
        <f>VLOOKUP(IF(I1211="",H1211,I1211),Thongkeduthi!$A$4:$O$43,COUNTA(Thongkeduthi!$A$4:$O$4),FALSE)</f>
        <v>38</v>
      </c>
      <c r="N1211" s="47" t="str">
        <f t="shared" si="57"/>
        <v>38.4</v>
      </c>
      <c r="O1211" s="47"/>
    </row>
    <row r="1212" spans="1:15" ht="32.25" hidden="1" thickBot="1">
      <c r="A1212" s="10">
        <f>SUBTOTAL(3,$C$6:C1212)</f>
        <v>0</v>
      </c>
      <c r="B1212" s="30">
        <v>1223875366</v>
      </c>
      <c r="C1212" s="101" t="s">
        <v>1496</v>
      </c>
      <c r="D1212" s="10">
        <v>12</v>
      </c>
      <c r="E1212" s="10">
        <v>8</v>
      </c>
      <c r="F1212" s="10">
        <v>2006</v>
      </c>
      <c r="G1212" s="10" t="s">
        <v>878</v>
      </c>
      <c r="H1212" s="10" t="s">
        <v>1345</v>
      </c>
      <c r="I1212" s="10" t="s">
        <v>1342</v>
      </c>
      <c r="J1212" s="10">
        <v>1340</v>
      </c>
      <c r="K1212" s="259">
        <f t="shared" si="59"/>
        <v>4</v>
      </c>
      <c r="L1212" s="110" t="str">
        <f t="shared" si="58"/>
        <v>PGDĐT Đăk R'lấp</v>
      </c>
      <c r="M1212" s="3">
        <f>VLOOKUP(IF(I1212="",H1212,I1212),Thongkeduthi!$A$4:$O$43,COUNTA(Thongkeduthi!$A$4:$O$4),FALSE)</f>
        <v>38</v>
      </c>
      <c r="N1212" s="47" t="str">
        <f t="shared" si="57"/>
        <v>38.4</v>
      </c>
      <c r="O1212" s="47"/>
    </row>
    <row r="1213" spans="1:15" ht="32.25" hidden="1" thickBot="1">
      <c r="A1213" s="10">
        <f>SUBTOTAL(3,$C$6:C1213)</f>
        <v>0</v>
      </c>
      <c r="B1213" s="30">
        <v>1223023202</v>
      </c>
      <c r="C1213" s="101" t="s">
        <v>1497</v>
      </c>
      <c r="D1213" s="10">
        <v>10</v>
      </c>
      <c r="E1213" s="10">
        <v>12</v>
      </c>
      <c r="F1213" s="10">
        <v>2006</v>
      </c>
      <c r="G1213" s="10" t="s">
        <v>878</v>
      </c>
      <c r="H1213" s="10" t="s">
        <v>1115</v>
      </c>
      <c r="I1213" s="10" t="s">
        <v>1342</v>
      </c>
      <c r="J1213" s="10">
        <v>1320</v>
      </c>
      <c r="K1213" s="259">
        <f t="shared" si="59"/>
        <v>4</v>
      </c>
      <c r="L1213" s="110" t="str">
        <f t="shared" si="58"/>
        <v>PGDĐT Đăk R'lấp</v>
      </c>
      <c r="M1213" s="3">
        <f>VLOOKUP(IF(I1213="",H1213,I1213),Thongkeduthi!$A$4:$O$43,COUNTA(Thongkeduthi!$A$4:$O$4),FALSE)</f>
        <v>38</v>
      </c>
      <c r="N1213" s="47" t="str">
        <f t="shared" si="57"/>
        <v>38.4</v>
      </c>
      <c r="O1213" s="47"/>
    </row>
    <row r="1214" spans="1:15" ht="32.25" hidden="1" thickBot="1">
      <c r="A1214" s="10">
        <f>SUBTOTAL(3,$C$6:C1214)</f>
        <v>0</v>
      </c>
      <c r="B1214" s="30">
        <v>1214431420</v>
      </c>
      <c r="C1214" s="101" t="s">
        <v>1498</v>
      </c>
      <c r="D1214" s="10">
        <v>8</v>
      </c>
      <c r="E1214" s="10">
        <v>9</v>
      </c>
      <c r="F1214" s="10">
        <v>2006</v>
      </c>
      <c r="G1214" s="10" t="s">
        <v>878</v>
      </c>
      <c r="H1214" s="10" t="s">
        <v>1341</v>
      </c>
      <c r="I1214" s="10" t="s">
        <v>1342</v>
      </c>
      <c r="J1214" s="10">
        <v>1290</v>
      </c>
      <c r="K1214" s="259">
        <f t="shared" si="59"/>
        <v>4</v>
      </c>
      <c r="L1214" s="110" t="str">
        <f t="shared" si="58"/>
        <v>PGDĐT Đăk R'lấp</v>
      </c>
      <c r="M1214" s="3">
        <f>VLOOKUP(IF(I1214="",H1214,I1214),Thongkeduthi!$A$4:$O$43,COUNTA(Thongkeduthi!$A$4:$O$4),FALSE)</f>
        <v>38</v>
      </c>
      <c r="N1214" s="47" t="str">
        <f t="shared" si="57"/>
        <v>38.4</v>
      </c>
      <c r="O1214" s="47"/>
    </row>
    <row r="1215" spans="1:15" ht="32.25" hidden="1" thickBot="1">
      <c r="A1215" s="10">
        <f>SUBTOTAL(3,$C$6:C1215)</f>
        <v>0</v>
      </c>
      <c r="B1215" s="30">
        <v>1223023812</v>
      </c>
      <c r="C1215" s="101" t="s">
        <v>1499</v>
      </c>
      <c r="D1215" s="10">
        <v>11</v>
      </c>
      <c r="E1215" s="10">
        <v>8</v>
      </c>
      <c r="F1215" s="10">
        <v>2006</v>
      </c>
      <c r="G1215" s="10" t="s">
        <v>878</v>
      </c>
      <c r="H1215" s="10" t="s">
        <v>1115</v>
      </c>
      <c r="I1215" s="10" t="s">
        <v>1342</v>
      </c>
      <c r="J1215" s="10">
        <v>1240</v>
      </c>
      <c r="K1215" s="259">
        <f t="shared" si="59"/>
        <v>4</v>
      </c>
      <c r="L1215" s="110" t="str">
        <f t="shared" si="58"/>
        <v>PGDĐT Đăk R'lấp</v>
      </c>
      <c r="M1215" s="3">
        <f>VLOOKUP(IF(I1215="",H1215,I1215),Thongkeduthi!$A$4:$O$43,COUNTA(Thongkeduthi!$A$4:$O$4),FALSE)</f>
        <v>38</v>
      </c>
      <c r="N1215" s="47" t="str">
        <f t="shared" si="57"/>
        <v>38.4</v>
      </c>
      <c r="O1215" s="47"/>
    </row>
    <row r="1216" spans="1:15" ht="32.25" hidden="1" thickBot="1">
      <c r="A1216" s="10">
        <f>SUBTOTAL(3,$C$6:C1216)</f>
        <v>0</v>
      </c>
      <c r="B1216" s="30">
        <v>1225744122</v>
      </c>
      <c r="C1216" s="101" t="s">
        <v>1500</v>
      </c>
      <c r="D1216" s="10">
        <v>15</v>
      </c>
      <c r="E1216" s="10">
        <v>7</v>
      </c>
      <c r="F1216" s="10">
        <v>2006</v>
      </c>
      <c r="G1216" s="10" t="s">
        <v>871</v>
      </c>
      <c r="H1216" s="10" t="s">
        <v>1341</v>
      </c>
      <c r="I1216" s="10" t="s">
        <v>1342</v>
      </c>
      <c r="J1216" s="10">
        <v>1240</v>
      </c>
      <c r="K1216" s="259">
        <f t="shared" si="59"/>
        <v>4</v>
      </c>
      <c r="L1216" s="110" t="str">
        <f t="shared" si="58"/>
        <v>PGDĐT Đăk R'lấp</v>
      </c>
      <c r="M1216" s="3">
        <f>VLOOKUP(IF(I1216="",H1216,I1216),Thongkeduthi!$A$4:$O$43,COUNTA(Thongkeduthi!$A$4:$O$4),FALSE)</f>
        <v>38</v>
      </c>
      <c r="N1216" s="47" t="str">
        <f t="shared" si="57"/>
        <v>38.4</v>
      </c>
      <c r="O1216" s="47"/>
    </row>
    <row r="1217" spans="1:15" ht="32.25" hidden="1" thickBot="1">
      <c r="A1217" s="10">
        <f>SUBTOTAL(3,$C$6:C1217)</f>
        <v>0</v>
      </c>
      <c r="B1217" s="30">
        <v>1211818735</v>
      </c>
      <c r="C1217" s="101" t="s">
        <v>1501</v>
      </c>
      <c r="D1217" s="10">
        <v>19</v>
      </c>
      <c r="E1217" s="10">
        <v>6</v>
      </c>
      <c r="F1217" s="10">
        <v>2006</v>
      </c>
      <c r="G1217" s="10" t="s">
        <v>871</v>
      </c>
      <c r="H1217" s="10" t="s">
        <v>1341</v>
      </c>
      <c r="I1217" s="10" t="s">
        <v>1342</v>
      </c>
      <c r="J1217" s="10">
        <v>1240</v>
      </c>
      <c r="K1217" s="259">
        <f t="shared" si="59"/>
        <v>4</v>
      </c>
      <c r="L1217" s="110" t="str">
        <f t="shared" si="58"/>
        <v>PGDĐT Đăk R'lấp</v>
      </c>
      <c r="M1217" s="3">
        <f>VLOOKUP(IF(I1217="",H1217,I1217),Thongkeduthi!$A$4:$O$43,COUNTA(Thongkeduthi!$A$4:$O$4),FALSE)</f>
        <v>38</v>
      </c>
      <c r="N1217" s="47" t="str">
        <f t="shared" si="57"/>
        <v>38.4</v>
      </c>
      <c r="O1217" s="47"/>
    </row>
    <row r="1218" spans="1:15" ht="32.25" hidden="1" thickBot="1">
      <c r="A1218" s="10">
        <f>SUBTOTAL(3,$C$6:C1218)</f>
        <v>0</v>
      </c>
      <c r="B1218" s="30">
        <v>1224402457</v>
      </c>
      <c r="C1218" s="101" t="s">
        <v>1502</v>
      </c>
      <c r="D1218" s="10">
        <v>25</v>
      </c>
      <c r="E1218" s="10">
        <v>2</v>
      </c>
      <c r="F1218" s="10">
        <v>2006</v>
      </c>
      <c r="G1218" s="10" t="s">
        <v>1361</v>
      </c>
      <c r="H1218" s="10" t="s">
        <v>599</v>
      </c>
      <c r="I1218" s="10" t="s">
        <v>1342</v>
      </c>
      <c r="J1218" s="10">
        <v>1210</v>
      </c>
      <c r="K1218" s="259">
        <f t="shared" si="59"/>
        <v>4</v>
      </c>
      <c r="L1218" s="110" t="str">
        <f t="shared" si="58"/>
        <v>PGDĐT Đăk R'lấp</v>
      </c>
      <c r="M1218" s="3">
        <f>VLOOKUP(IF(I1218="",H1218,I1218),Thongkeduthi!$A$4:$O$43,COUNTA(Thongkeduthi!$A$4:$O$4),FALSE)</f>
        <v>38</v>
      </c>
      <c r="N1218" s="47" t="str">
        <f t="shared" si="57"/>
        <v>38.4</v>
      </c>
      <c r="O1218" s="47"/>
    </row>
    <row r="1219" spans="1:15" ht="32.25" hidden="1" thickBot="1">
      <c r="A1219" s="10">
        <f>SUBTOTAL(3,$C$6:C1219)</f>
        <v>0</v>
      </c>
      <c r="B1219" s="30">
        <v>1226642503</v>
      </c>
      <c r="C1219" s="101" t="s">
        <v>18</v>
      </c>
      <c r="D1219" s="10">
        <v>26</v>
      </c>
      <c r="E1219" s="10">
        <v>2</v>
      </c>
      <c r="F1219" s="10">
        <v>2006</v>
      </c>
      <c r="G1219" s="10" t="s">
        <v>864</v>
      </c>
      <c r="H1219" s="10" t="s">
        <v>1357</v>
      </c>
      <c r="I1219" s="10" t="s">
        <v>1342</v>
      </c>
      <c r="J1219" s="10">
        <v>1200</v>
      </c>
      <c r="K1219" s="259">
        <f t="shared" si="59"/>
        <v>4</v>
      </c>
      <c r="L1219" s="110" t="str">
        <f t="shared" si="58"/>
        <v>PGDĐT Đăk R'lấp</v>
      </c>
      <c r="M1219" s="3">
        <f>VLOOKUP(IF(I1219="",H1219,I1219),Thongkeduthi!$A$4:$O$43,COUNTA(Thongkeduthi!$A$4:$O$4),FALSE)</f>
        <v>38</v>
      </c>
      <c r="N1219" s="47" t="str">
        <f t="shared" si="57"/>
        <v>38.4</v>
      </c>
      <c r="O1219" s="47"/>
    </row>
    <row r="1220" spans="1:15" ht="32.25" hidden="1" thickBot="1">
      <c r="A1220" s="10">
        <f>SUBTOTAL(3,$C$6:C1220)</f>
        <v>0</v>
      </c>
      <c r="B1220" s="30">
        <v>1224103068</v>
      </c>
      <c r="C1220" s="101" t="s">
        <v>1503</v>
      </c>
      <c r="D1220" s="10">
        <v>22</v>
      </c>
      <c r="E1220" s="10">
        <v>5</v>
      </c>
      <c r="F1220" s="10">
        <v>2006</v>
      </c>
      <c r="G1220" s="10" t="s">
        <v>864</v>
      </c>
      <c r="H1220" s="10" t="s">
        <v>1115</v>
      </c>
      <c r="I1220" s="10" t="s">
        <v>1342</v>
      </c>
      <c r="J1220" s="10">
        <v>1190</v>
      </c>
      <c r="K1220" s="259">
        <f t="shared" si="59"/>
        <v>4</v>
      </c>
      <c r="L1220" s="110" t="str">
        <f t="shared" si="58"/>
        <v>PGDĐT Đăk R'lấp</v>
      </c>
      <c r="M1220" s="3">
        <f>VLOOKUP(IF(I1220="",H1220,I1220),Thongkeduthi!$A$4:$O$43,COUNTA(Thongkeduthi!$A$4:$O$4),FALSE)</f>
        <v>38</v>
      </c>
      <c r="N1220" s="47" t="str">
        <f t="shared" si="57"/>
        <v>38.4</v>
      </c>
      <c r="O1220" s="47"/>
    </row>
    <row r="1221" spans="1:15" ht="32.25" hidden="1" thickBot="1">
      <c r="A1221" s="10">
        <f>SUBTOTAL(3,$C$6:C1221)</f>
        <v>0</v>
      </c>
      <c r="B1221" s="30">
        <v>1211963054</v>
      </c>
      <c r="C1221" s="101" t="s">
        <v>1504</v>
      </c>
      <c r="D1221" s="10">
        <v>23</v>
      </c>
      <c r="E1221" s="10">
        <v>5</v>
      </c>
      <c r="F1221" s="10">
        <v>2006</v>
      </c>
      <c r="G1221" s="10" t="s">
        <v>864</v>
      </c>
      <c r="H1221" s="10" t="s">
        <v>1341</v>
      </c>
      <c r="I1221" s="10" t="s">
        <v>1342</v>
      </c>
      <c r="J1221" s="10">
        <v>1180</v>
      </c>
      <c r="K1221" s="259">
        <f t="shared" si="59"/>
        <v>4</v>
      </c>
      <c r="L1221" s="110" t="str">
        <f t="shared" si="58"/>
        <v>PGDĐT Đăk R'lấp</v>
      </c>
      <c r="M1221" s="3">
        <f>VLOOKUP(IF(I1221="",H1221,I1221),Thongkeduthi!$A$4:$O$43,COUNTA(Thongkeduthi!$A$4:$O$4),FALSE)</f>
        <v>38</v>
      </c>
      <c r="N1221" s="47" t="str">
        <f t="shared" si="57"/>
        <v>38.4</v>
      </c>
      <c r="O1221" s="47"/>
    </row>
    <row r="1222" spans="1:15" ht="32.25" hidden="1" thickBot="1">
      <c r="A1222" s="10">
        <f>SUBTOTAL(3,$C$6:C1222)</f>
        <v>0</v>
      </c>
      <c r="B1222" s="30">
        <v>1222127743</v>
      </c>
      <c r="C1222" s="101" t="s">
        <v>1505</v>
      </c>
      <c r="D1222" s="10">
        <v>28</v>
      </c>
      <c r="E1222" s="10">
        <v>3</v>
      </c>
      <c r="F1222" s="10">
        <v>2006</v>
      </c>
      <c r="G1222" s="10" t="s">
        <v>871</v>
      </c>
      <c r="H1222" s="10" t="s">
        <v>1343</v>
      </c>
      <c r="I1222" s="10" t="s">
        <v>1342</v>
      </c>
      <c r="J1222" s="10">
        <v>1170</v>
      </c>
      <c r="K1222" s="259">
        <f t="shared" si="59"/>
        <v>4</v>
      </c>
      <c r="L1222" s="110" t="str">
        <f t="shared" si="58"/>
        <v>PGDĐT Đăk R'lấp</v>
      </c>
      <c r="M1222" s="3">
        <f>VLOOKUP(IF(I1222="",H1222,I1222),Thongkeduthi!$A$4:$O$43,COUNTA(Thongkeduthi!$A$4:$O$4),FALSE)</f>
        <v>38</v>
      </c>
      <c r="N1222" s="47" t="str">
        <f t="shared" si="57"/>
        <v>38.4</v>
      </c>
      <c r="O1222" s="47"/>
    </row>
    <row r="1223" spans="1:15" ht="32.25" hidden="1" thickBot="1">
      <c r="A1223" s="10">
        <f>SUBTOTAL(3,$C$6:C1223)</f>
        <v>0</v>
      </c>
      <c r="B1223" s="30">
        <v>1223429428</v>
      </c>
      <c r="C1223" s="101" t="s">
        <v>1506</v>
      </c>
      <c r="D1223" s="10">
        <v>14</v>
      </c>
      <c r="E1223" s="10">
        <v>3</v>
      </c>
      <c r="F1223" s="10">
        <v>2006</v>
      </c>
      <c r="G1223" s="10" t="s">
        <v>156</v>
      </c>
      <c r="H1223" s="10" t="s">
        <v>1347</v>
      </c>
      <c r="I1223" s="10" t="s">
        <v>1342</v>
      </c>
      <c r="J1223" s="10">
        <v>1170</v>
      </c>
      <c r="K1223" s="259">
        <f t="shared" si="59"/>
        <v>4</v>
      </c>
      <c r="L1223" s="110" t="str">
        <f t="shared" si="58"/>
        <v>PGDĐT Đăk R'lấp</v>
      </c>
      <c r="M1223" s="3">
        <f>VLOOKUP(IF(I1223="",H1223,I1223),Thongkeduthi!$A$4:$O$43,COUNTA(Thongkeduthi!$A$4:$O$4),FALSE)</f>
        <v>38</v>
      </c>
      <c r="N1223" s="47" t="str">
        <f t="shared" ref="N1223:N1286" si="60">M1223&amp;"."&amp;K1223</f>
        <v>38.4</v>
      </c>
      <c r="O1223" s="47"/>
    </row>
    <row r="1224" spans="1:15" ht="32.25" hidden="1" thickBot="1">
      <c r="A1224" s="10">
        <f>SUBTOTAL(3,$C$6:C1224)</f>
        <v>0</v>
      </c>
      <c r="B1224" s="30">
        <v>1222558580</v>
      </c>
      <c r="C1224" s="101" t="s">
        <v>1507</v>
      </c>
      <c r="D1224" s="10">
        <v>29</v>
      </c>
      <c r="E1224" s="10">
        <v>12</v>
      </c>
      <c r="F1224" s="10">
        <v>2006</v>
      </c>
      <c r="G1224" s="10" t="s">
        <v>864</v>
      </c>
      <c r="H1224" s="10" t="s">
        <v>1343</v>
      </c>
      <c r="I1224" s="10" t="s">
        <v>1342</v>
      </c>
      <c r="J1224" s="10">
        <v>1160</v>
      </c>
      <c r="K1224" s="259">
        <f t="shared" si="59"/>
        <v>4</v>
      </c>
      <c r="L1224" s="110" t="str">
        <f t="shared" si="58"/>
        <v>PGDĐT Đăk R'lấp</v>
      </c>
      <c r="M1224" s="3">
        <f>VLOOKUP(IF(I1224="",H1224,I1224),Thongkeduthi!$A$4:$O$43,COUNTA(Thongkeduthi!$A$4:$O$4),FALSE)</f>
        <v>38</v>
      </c>
      <c r="N1224" s="47" t="str">
        <f t="shared" si="60"/>
        <v>38.4</v>
      </c>
      <c r="O1224" s="47"/>
    </row>
    <row r="1225" spans="1:15" ht="32.25" hidden="1" thickBot="1">
      <c r="A1225" s="10">
        <f>SUBTOTAL(3,$C$6:C1225)</f>
        <v>0</v>
      </c>
      <c r="B1225" s="30">
        <v>1224024957</v>
      </c>
      <c r="C1225" s="101" t="s">
        <v>1508</v>
      </c>
      <c r="D1225" s="10">
        <v>20</v>
      </c>
      <c r="E1225" s="10">
        <v>4</v>
      </c>
      <c r="F1225" s="10">
        <v>2006</v>
      </c>
      <c r="G1225" s="10" t="s">
        <v>156</v>
      </c>
      <c r="H1225" s="10" t="s">
        <v>1347</v>
      </c>
      <c r="I1225" s="10" t="s">
        <v>1342</v>
      </c>
      <c r="J1225" s="10">
        <v>1140</v>
      </c>
      <c r="K1225" s="259">
        <f t="shared" si="59"/>
        <v>4</v>
      </c>
      <c r="L1225" s="110" t="str">
        <f t="shared" si="58"/>
        <v>PGDĐT Đăk R'lấp</v>
      </c>
      <c r="M1225" s="3">
        <f>VLOOKUP(IF(I1225="",H1225,I1225),Thongkeduthi!$A$4:$O$43,COUNTA(Thongkeduthi!$A$4:$O$4),FALSE)</f>
        <v>38</v>
      </c>
      <c r="N1225" s="47" t="str">
        <f t="shared" si="60"/>
        <v>38.4</v>
      </c>
      <c r="O1225" s="47"/>
    </row>
    <row r="1226" spans="1:15" ht="32.25" hidden="1" thickBot="1">
      <c r="A1226" s="10">
        <f>SUBTOTAL(3,$C$6:C1226)</f>
        <v>0</v>
      </c>
      <c r="B1226" s="30">
        <v>1223908929</v>
      </c>
      <c r="C1226" s="101" t="s">
        <v>1509</v>
      </c>
      <c r="D1226" s="10">
        <v>26</v>
      </c>
      <c r="E1226" s="10">
        <v>4</v>
      </c>
      <c r="F1226" s="10">
        <v>2006</v>
      </c>
      <c r="G1226" s="10" t="s">
        <v>864</v>
      </c>
      <c r="H1226" s="10" t="s">
        <v>1343</v>
      </c>
      <c r="I1226" s="10" t="s">
        <v>1342</v>
      </c>
      <c r="J1226" s="10">
        <v>1130</v>
      </c>
      <c r="K1226" s="259">
        <f t="shared" si="59"/>
        <v>4</v>
      </c>
      <c r="L1226" s="110" t="str">
        <f t="shared" si="58"/>
        <v>PGDĐT Đăk R'lấp</v>
      </c>
      <c r="M1226" s="3">
        <f>VLOOKUP(IF(I1226="",H1226,I1226),Thongkeduthi!$A$4:$O$43,COUNTA(Thongkeduthi!$A$4:$O$4),FALSE)</f>
        <v>38</v>
      </c>
      <c r="N1226" s="47" t="str">
        <f t="shared" si="60"/>
        <v>38.4</v>
      </c>
      <c r="O1226" s="47"/>
    </row>
    <row r="1227" spans="1:15" ht="32.25" hidden="1" thickBot="1">
      <c r="A1227" s="10">
        <f>SUBTOTAL(3,$C$6:C1227)</f>
        <v>0</v>
      </c>
      <c r="B1227" s="30">
        <v>1225188067</v>
      </c>
      <c r="C1227" s="101" t="s">
        <v>1510</v>
      </c>
      <c r="D1227" s="10">
        <v>15</v>
      </c>
      <c r="E1227" s="10">
        <v>5</v>
      </c>
      <c r="F1227" s="10">
        <v>2006</v>
      </c>
      <c r="G1227" s="10" t="s">
        <v>864</v>
      </c>
      <c r="H1227" s="10" t="s">
        <v>1353</v>
      </c>
      <c r="I1227" s="10" t="s">
        <v>1342</v>
      </c>
      <c r="J1227" s="10">
        <v>1130</v>
      </c>
      <c r="K1227" s="259">
        <f t="shared" si="59"/>
        <v>4</v>
      </c>
      <c r="L1227" s="110" t="str">
        <f t="shared" si="58"/>
        <v>PGDĐT Đăk R'lấp</v>
      </c>
      <c r="M1227" s="3">
        <f>VLOOKUP(IF(I1227="",H1227,I1227),Thongkeduthi!$A$4:$O$43,COUNTA(Thongkeduthi!$A$4:$O$4),FALSE)</f>
        <v>38</v>
      </c>
      <c r="N1227" s="47" t="str">
        <f t="shared" si="60"/>
        <v>38.4</v>
      </c>
      <c r="O1227" s="47"/>
    </row>
    <row r="1228" spans="1:15" ht="32.25" hidden="1" thickBot="1">
      <c r="A1228" s="10">
        <f>SUBTOTAL(3,$C$6:C1228)</f>
        <v>0</v>
      </c>
      <c r="B1228" s="30">
        <v>1225841054</v>
      </c>
      <c r="C1228" s="101" t="s">
        <v>1511</v>
      </c>
      <c r="D1228" s="10">
        <v>5</v>
      </c>
      <c r="E1228" s="10">
        <v>7</v>
      </c>
      <c r="F1228" s="10">
        <v>2006</v>
      </c>
      <c r="G1228" s="10" t="s">
        <v>1362</v>
      </c>
      <c r="H1228" s="10" t="s">
        <v>599</v>
      </c>
      <c r="I1228" s="10" t="s">
        <v>1342</v>
      </c>
      <c r="J1228" s="10">
        <v>1120</v>
      </c>
      <c r="K1228" s="259">
        <f t="shared" si="59"/>
        <v>4</v>
      </c>
      <c r="L1228" s="110" t="str">
        <f t="shared" si="58"/>
        <v>PGDĐT Đăk R'lấp</v>
      </c>
      <c r="M1228" s="3">
        <f>VLOOKUP(IF(I1228="",H1228,I1228),Thongkeduthi!$A$4:$O$43,COUNTA(Thongkeduthi!$A$4:$O$4),FALSE)</f>
        <v>38</v>
      </c>
      <c r="N1228" s="47" t="str">
        <f t="shared" si="60"/>
        <v>38.4</v>
      </c>
      <c r="O1228" s="47"/>
    </row>
    <row r="1229" spans="1:15" ht="32.25" hidden="1" thickBot="1">
      <c r="A1229" s="10">
        <f>SUBTOTAL(3,$C$6:C1229)</f>
        <v>0</v>
      </c>
      <c r="B1229" s="30">
        <v>1223873920</v>
      </c>
      <c r="C1229" s="101" t="s">
        <v>1512</v>
      </c>
      <c r="D1229" s="10">
        <v>21</v>
      </c>
      <c r="E1229" s="10">
        <v>6</v>
      </c>
      <c r="F1229" s="10">
        <v>2006</v>
      </c>
      <c r="G1229" s="10" t="s">
        <v>864</v>
      </c>
      <c r="H1229" s="10" t="s">
        <v>1345</v>
      </c>
      <c r="I1229" s="10" t="s">
        <v>1342</v>
      </c>
      <c r="J1229" s="10">
        <v>1110</v>
      </c>
      <c r="K1229" s="259">
        <f t="shared" si="59"/>
        <v>4</v>
      </c>
      <c r="L1229" s="110" t="str">
        <f t="shared" si="58"/>
        <v>PGDĐT Đăk R'lấp</v>
      </c>
      <c r="M1229" s="3">
        <f>VLOOKUP(IF(I1229="",H1229,I1229),Thongkeduthi!$A$4:$O$43,COUNTA(Thongkeduthi!$A$4:$O$4),FALSE)</f>
        <v>38</v>
      </c>
      <c r="N1229" s="47" t="str">
        <f t="shared" si="60"/>
        <v>38.4</v>
      </c>
      <c r="O1229" s="47"/>
    </row>
    <row r="1230" spans="1:15" ht="32.25" hidden="1" thickBot="1">
      <c r="A1230" s="10">
        <f>SUBTOTAL(3,$C$6:C1230)</f>
        <v>0</v>
      </c>
      <c r="B1230" s="30">
        <v>1225849240</v>
      </c>
      <c r="C1230" s="101" t="s">
        <v>1513</v>
      </c>
      <c r="D1230" s="10">
        <v>7</v>
      </c>
      <c r="E1230" s="10">
        <v>8</v>
      </c>
      <c r="F1230" s="10">
        <v>2006</v>
      </c>
      <c r="G1230" s="10" t="s">
        <v>878</v>
      </c>
      <c r="H1230" s="10" t="s">
        <v>1341</v>
      </c>
      <c r="I1230" s="10" t="s">
        <v>1342</v>
      </c>
      <c r="J1230" s="10">
        <v>1100</v>
      </c>
      <c r="K1230" s="259">
        <f t="shared" si="59"/>
        <v>4</v>
      </c>
      <c r="L1230" s="110" t="str">
        <f t="shared" si="58"/>
        <v>PGDĐT Đăk R'lấp</v>
      </c>
      <c r="M1230" s="3">
        <f>VLOOKUP(IF(I1230="",H1230,I1230),Thongkeduthi!$A$4:$O$43,COUNTA(Thongkeduthi!$A$4:$O$4),FALSE)</f>
        <v>38</v>
      </c>
      <c r="N1230" s="47" t="str">
        <f t="shared" si="60"/>
        <v>38.4</v>
      </c>
      <c r="O1230" s="47"/>
    </row>
    <row r="1231" spans="1:15" ht="32.25" hidden="1" thickBot="1">
      <c r="A1231" s="10">
        <f>SUBTOTAL(3,$C$6:C1231)</f>
        <v>0</v>
      </c>
      <c r="B1231" s="30">
        <v>1224813422</v>
      </c>
      <c r="C1231" s="101" t="s">
        <v>1514</v>
      </c>
      <c r="D1231" s="10">
        <v>3</v>
      </c>
      <c r="E1231" s="10">
        <v>12</v>
      </c>
      <c r="F1231" s="10">
        <v>2006</v>
      </c>
      <c r="G1231" s="10" t="s">
        <v>868</v>
      </c>
      <c r="H1231" s="10" t="s">
        <v>1341</v>
      </c>
      <c r="I1231" s="10" t="s">
        <v>1342</v>
      </c>
      <c r="J1231" s="10">
        <v>1100</v>
      </c>
      <c r="K1231" s="259">
        <f t="shared" si="59"/>
        <v>4</v>
      </c>
      <c r="L1231" s="110" t="str">
        <f t="shared" si="58"/>
        <v>PGDĐT Đăk R'lấp</v>
      </c>
      <c r="M1231" s="3">
        <f>VLOOKUP(IF(I1231="",H1231,I1231),Thongkeduthi!$A$4:$O$43,COUNTA(Thongkeduthi!$A$4:$O$4),FALSE)</f>
        <v>38</v>
      </c>
      <c r="N1231" s="47" t="str">
        <f t="shared" si="60"/>
        <v>38.4</v>
      </c>
      <c r="O1231" s="47"/>
    </row>
    <row r="1232" spans="1:15" ht="32.25" hidden="1" thickBot="1">
      <c r="A1232" s="10">
        <f>SUBTOTAL(3,$C$6:C1232)</f>
        <v>0</v>
      </c>
      <c r="B1232" s="30">
        <v>1221266935</v>
      </c>
      <c r="C1232" s="101" t="s">
        <v>1515</v>
      </c>
      <c r="D1232" s="10">
        <v>1</v>
      </c>
      <c r="E1232" s="10">
        <v>3</v>
      </c>
      <c r="F1232" s="10">
        <v>2006</v>
      </c>
      <c r="G1232" s="10" t="s">
        <v>871</v>
      </c>
      <c r="H1232" s="10" t="s">
        <v>1346</v>
      </c>
      <c r="I1232" s="10" t="s">
        <v>1342</v>
      </c>
      <c r="J1232" s="10">
        <v>1100</v>
      </c>
      <c r="K1232" s="259">
        <f t="shared" si="59"/>
        <v>4</v>
      </c>
      <c r="L1232" s="110" t="str">
        <f t="shared" si="58"/>
        <v>PGDĐT Đăk R'lấp</v>
      </c>
      <c r="M1232" s="3">
        <f>VLOOKUP(IF(I1232="",H1232,I1232),Thongkeduthi!$A$4:$O$43,COUNTA(Thongkeduthi!$A$4:$O$4),FALSE)</f>
        <v>38</v>
      </c>
      <c r="N1232" s="47" t="str">
        <f t="shared" si="60"/>
        <v>38.4</v>
      </c>
      <c r="O1232" s="47"/>
    </row>
    <row r="1233" spans="1:15" ht="32.25" hidden="1" thickBot="1">
      <c r="A1233" s="10">
        <f>SUBTOTAL(3,$C$6:C1233)</f>
        <v>0</v>
      </c>
      <c r="B1233" s="30">
        <v>1224465533</v>
      </c>
      <c r="C1233" s="101" t="s">
        <v>1516</v>
      </c>
      <c r="D1233" s="10">
        <v>10</v>
      </c>
      <c r="E1233" s="10">
        <v>3</v>
      </c>
      <c r="F1233" s="10">
        <v>2006</v>
      </c>
      <c r="G1233" s="10" t="s">
        <v>871</v>
      </c>
      <c r="H1233" s="10" t="s">
        <v>1353</v>
      </c>
      <c r="I1233" s="10" t="s">
        <v>1342</v>
      </c>
      <c r="J1233" s="10">
        <v>1070</v>
      </c>
      <c r="K1233" s="259">
        <f t="shared" si="59"/>
        <v>4</v>
      </c>
      <c r="L1233" s="110" t="str">
        <f t="shared" si="58"/>
        <v>PGDĐT Đăk R'lấp</v>
      </c>
      <c r="M1233" s="3">
        <f>VLOOKUP(IF(I1233="",H1233,I1233),Thongkeduthi!$A$4:$O$43,COUNTA(Thongkeduthi!$A$4:$O$4),FALSE)</f>
        <v>38</v>
      </c>
      <c r="N1233" s="47" t="str">
        <f t="shared" si="60"/>
        <v>38.4</v>
      </c>
      <c r="O1233" s="47"/>
    </row>
    <row r="1234" spans="1:15" ht="32.25" hidden="1" thickBot="1">
      <c r="A1234" s="10">
        <f>SUBTOTAL(3,$C$6:C1234)</f>
        <v>0</v>
      </c>
      <c r="B1234" s="30">
        <v>1228690767</v>
      </c>
      <c r="C1234" s="101" t="s">
        <v>1517</v>
      </c>
      <c r="D1234" s="10">
        <v>4</v>
      </c>
      <c r="E1234" s="10">
        <v>8</v>
      </c>
      <c r="F1234" s="10">
        <v>2006</v>
      </c>
      <c r="G1234" s="10" t="s">
        <v>156</v>
      </c>
      <c r="H1234" s="10" t="s">
        <v>1347</v>
      </c>
      <c r="I1234" s="10" t="s">
        <v>1342</v>
      </c>
      <c r="J1234" s="10">
        <v>1070</v>
      </c>
      <c r="K1234" s="259">
        <f t="shared" si="59"/>
        <v>4</v>
      </c>
      <c r="L1234" s="110" t="str">
        <f t="shared" si="58"/>
        <v>PGDĐT Đăk R'lấp</v>
      </c>
      <c r="M1234" s="3">
        <f>VLOOKUP(IF(I1234="",H1234,I1234),Thongkeduthi!$A$4:$O$43,COUNTA(Thongkeduthi!$A$4:$O$4),FALSE)</f>
        <v>38</v>
      </c>
      <c r="N1234" s="47" t="str">
        <f t="shared" si="60"/>
        <v>38.4</v>
      </c>
      <c r="O1234" s="47"/>
    </row>
    <row r="1235" spans="1:15" ht="32.25" hidden="1" thickBot="1">
      <c r="A1235" s="10">
        <f>SUBTOTAL(3,$C$6:C1235)</f>
        <v>0</v>
      </c>
      <c r="B1235" s="30">
        <v>1223874954</v>
      </c>
      <c r="C1235" s="101" t="s">
        <v>1518</v>
      </c>
      <c r="D1235" s="10">
        <v>22</v>
      </c>
      <c r="E1235" s="10">
        <v>8</v>
      </c>
      <c r="F1235" s="10">
        <v>2006</v>
      </c>
      <c r="G1235" s="10" t="s">
        <v>864</v>
      </c>
      <c r="H1235" s="10" t="s">
        <v>1345</v>
      </c>
      <c r="I1235" s="10" t="s">
        <v>1342</v>
      </c>
      <c r="J1235" s="10">
        <v>1050</v>
      </c>
      <c r="K1235" s="259">
        <f t="shared" si="59"/>
        <v>4</v>
      </c>
      <c r="L1235" s="110" t="str">
        <f t="shared" si="58"/>
        <v>PGDĐT Đăk R'lấp</v>
      </c>
      <c r="M1235" s="3">
        <f>VLOOKUP(IF(I1235="",H1235,I1235),Thongkeduthi!$A$4:$O$43,COUNTA(Thongkeduthi!$A$4:$O$4),FALSE)</f>
        <v>38</v>
      </c>
      <c r="N1235" s="47" t="str">
        <f t="shared" si="60"/>
        <v>38.4</v>
      </c>
      <c r="O1235" s="47"/>
    </row>
    <row r="1236" spans="1:15" ht="32.25" hidden="1" thickBot="1">
      <c r="A1236" s="10">
        <f>SUBTOTAL(3,$C$6:C1236)</f>
        <v>0</v>
      </c>
      <c r="B1236" s="30">
        <v>1223058538</v>
      </c>
      <c r="C1236" s="101" t="s">
        <v>1519</v>
      </c>
      <c r="D1236" s="10">
        <v>13</v>
      </c>
      <c r="E1236" s="10">
        <v>2</v>
      </c>
      <c r="F1236" s="10">
        <v>2006</v>
      </c>
      <c r="G1236" s="10" t="s">
        <v>868</v>
      </c>
      <c r="H1236" s="10" t="s">
        <v>1341</v>
      </c>
      <c r="I1236" s="10" t="s">
        <v>1342</v>
      </c>
      <c r="J1236" s="10">
        <v>1040</v>
      </c>
      <c r="K1236" s="259">
        <f t="shared" si="59"/>
        <v>4</v>
      </c>
      <c r="L1236" s="110" t="str">
        <f t="shared" si="58"/>
        <v>PGDĐT Đăk R'lấp</v>
      </c>
      <c r="M1236" s="3">
        <f>VLOOKUP(IF(I1236="",H1236,I1236),Thongkeduthi!$A$4:$O$43,COUNTA(Thongkeduthi!$A$4:$O$4),FALSE)</f>
        <v>38</v>
      </c>
      <c r="N1236" s="47" t="str">
        <f t="shared" si="60"/>
        <v>38.4</v>
      </c>
      <c r="O1236" s="47"/>
    </row>
    <row r="1237" spans="1:15" ht="32.25" hidden="1" thickBot="1">
      <c r="A1237" s="10">
        <f>SUBTOTAL(3,$C$6:C1237)</f>
        <v>0</v>
      </c>
      <c r="B1237" s="30">
        <v>1224693531</v>
      </c>
      <c r="C1237" s="101" t="s">
        <v>1520</v>
      </c>
      <c r="D1237" s="10">
        <v>22</v>
      </c>
      <c r="E1237" s="10">
        <v>1</v>
      </c>
      <c r="F1237" s="10">
        <v>2006</v>
      </c>
      <c r="G1237" s="10" t="s">
        <v>864</v>
      </c>
      <c r="H1237" s="10" t="s">
        <v>1343</v>
      </c>
      <c r="I1237" s="10" t="s">
        <v>1342</v>
      </c>
      <c r="J1237" s="10">
        <v>1020</v>
      </c>
      <c r="K1237" s="259">
        <f t="shared" si="59"/>
        <v>4</v>
      </c>
      <c r="L1237" s="110" t="str">
        <f t="shared" si="58"/>
        <v>PGDĐT Đăk R'lấp</v>
      </c>
      <c r="M1237" s="3">
        <f>VLOOKUP(IF(I1237="",H1237,I1237),Thongkeduthi!$A$4:$O$43,COUNTA(Thongkeduthi!$A$4:$O$4),FALSE)</f>
        <v>38</v>
      </c>
      <c r="N1237" s="47" t="str">
        <f t="shared" si="60"/>
        <v>38.4</v>
      </c>
      <c r="O1237" s="47"/>
    </row>
    <row r="1238" spans="1:15" ht="32.25" hidden="1" thickBot="1">
      <c r="A1238" s="10">
        <f>SUBTOTAL(3,$C$6:C1238)</f>
        <v>0</v>
      </c>
      <c r="B1238" s="30">
        <v>1225090823</v>
      </c>
      <c r="C1238" s="101" t="s">
        <v>1521</v>
      </c>
      <c r="D1238" s="10">
        <v>15</v>
      </c>
      <c r="E1238" s="10">
        <v>7</v>
      </c>
      <c r="F1238" s="10">
        <v>2006</v>
      </c>
      <c r="G1238" s="10" t="s">
        <v>878</v>
      </c>
      <c r="H1238" s="10" t="s">
        <v>1353</v>
      </c>
      <c r="I1238" s="10" t="s">
        <v>1342</v>
      </c>
      <c r="J1238" s="10">
        <v>1010</v>
      </c>
      <c r="K1238" s="259">
        <f t="shared" si="59"/>
        <v>4</v>
      </c>
      <c r="L1238" s="110" t="str">
        <f t="shared" si="58"/>
        <v>PGDĐT Đăk R'lấp</v>
      </c>
      <c r="M1238" s="3">
        <f>VLOOKUP(IF(I1238="",H1238,I1238),Thongkeduthi!$A$4:$O$43,COUNTA(Thongkeduthi!$A$4:$O$4),FALSE)</f>
        <v>38</v>
      </c>
      <c r="N1238" s="47" t="str">
        <f t="shared" si="60"/>
        <v>38.4</v>
      </c>
      <c r="O1238" s="47"/>
    </row>
    <row r="1239" spans="1:15" ht="32.25" hidden="1" thickBot="1">
      <c r="A1239" s="10">
        <f>SUBTOTAL(3,$C$6:C1239)</f>
        <v>0</v>
      </c>
      <c r="B1239" s="30">
        <v>1219701844</v>
      </c>
      <c r="C1239" s="101" t="s">
        <v>1522</v>
      </c>
      <c r="D1239" s="10">
        <v>6</v>
      </c>
      <c r="E1239" s="10">
        <v>3</v>
      </c>
      <c r="F1239" s="10">
        <v>2006</v>
      </c>
      <c r="G1239" s="10" t="s">
        <v>1362</v>
      </c>
      <c r="H1239" s="10" t="s">
        <v>599</v>
      </c>
      <c r="I1239" s="10" t="s">
        <v>1342</v>
      </c>
      <c r="J1239" s="10">
        <v>980</v>
      </c>
      <c r="K1239" s="259">
        <f t="shared" si="59"/>
        <v>4</v>
      </c>
      <c r="L1239" s="110" t="str">
        <f t="shared" ref="L1239:L1302" si="61">"PGDĐT "&amp;I1239</f>
        <v>PGDĐT Đăk R'lấp</v>
      </c>
      <c r="M1239" s="3">
        <f>VLOOKUP(IF(I1239="",H1239,I1239),Thongkeduthi!$A$4:$O$43,COUNTA(Thongkeduthi!$A$4:$O$4),FALSE)</f>
        <v>38</v>
      </c>
      <c r="N1239" s="47" t="str">
        <f t="shared" si="60"/>
        <v>38.4</v>
      </c>
      <c r="O1239" s="47"/>
    </row>
    <row r="1240" spans="1:15" ht="32.25" hidden="1" thickBot="1">
      <c r="A1240" s="10">
        <f>SUBTOTAL(3,$C$6:C1240)</f>
        <v>0</v>
      </c>
      <c r="B1240" s="30">
        <v>1227090721</v>
      </c>
      <c r="C1240" s="101" t="s">
        <v>1523</v>
      </c>
      <c r="D1240" s="10">
        <v>2</v>
      </c>
      <c r="E1240" s="10">
        <v>9</v>
      </c>
      <c r="F1240" s="10">
        <v>2006</v>
      </c>
      <c r="G1240" s="10" t="s">
        <v>878</v>
      </c>
      <c r="H1240" s="10" t="s">
        <v>1353</v>
      </c>
      <c r="I1240" s="10" t="s">
        <v>1342</v>
      </c>
      <c r="J1240" s="10">
        <v>980</v>
      </c>
      <c r="K1240" s="259">
        <f t="shared" si="59"/>
        <v>4</v>
      </c>
      <c r="L1240" s="110" t="str">
        <f t="shared" si="61"/>
        <v>PGDĐT Đăk R'lấp</v>
      </c>
      <c r="M1240" s="3">
        <f>VLOOKUP(IF(I1240="",H1240,I1240),Thongkeduthi!$A$4:$O$43,COUNTA(Thongkeduthi!$A$4:$O$4),FALSE)</f>
        <v>38</v>
      </c>
      <c r="N1240" s="47" t="str">
        <f t="shared" si="60"/>
        <v>38.4</v>
      </c>
      <c r="O1240" s="47"/>
    </row>
    <row r="1241" spans="1:15" ht="32.25" hidden="1" thickBot="1">
      <c r="A1241" s="10">
        <f>SUBTOTAL(3,$C$6:C1241)</f>
        <v>0</v>
      </c>
      <c r="B1241" s="30">
        <v>1224223678</v>
      </c>
      <c r="C1241" s="101" t="s">
        <v>1524</v>
      </c>
      <c r="D1241" s="10">
        <v>7</v>
      </c>
      <c r="E1241" s="10">
        <v>11</v>
      </c>
      <c r="F1241" s="10">
        <v>2006</v>
      </c>
      <c r="G1241" s="10" t="s">
        <v>878</v>
      </c>
      <c r="H1241" s="10" t="s">
        <v>1343</v>
      </c>
      <c r="I1241" s="10" t="s">
        <v>1342</v>
      </c>
      <c r="J1241" s="10">
        <v>960</v>
      </c>
      <c r="K1241" s="259">
        <f t="shared" si="59"/>
        <v>4</v>
      </c>
      <c r="L1241" s="110" t="str">
        <f t="shared" si="61"/>
        <v>PGDĐT Đăk R'lấp</v>
      </c>
      <c r="M1241" s="3">
        <f>VLOOKUP(IF(I1241="",H1241,I1241),Thongkeduthi!$A$4:$O$43,COUNTA(Thongkeduthi!$A$4:$O$4),FALSE)</f>
        <v>38</v>
      </c>
      <c r="N1241" s="47" t="str">
        <f t="shared" si="60"/>
        <v>38.4</v>
      </c>
      <c r="O1241" s="47"/>
    </row>
    <row r="1242" spans="1:15" ht="32.25" hidden="1" thickBot="1">
      <c r="A1242" s="10">
        <f>SUBTOTAL(3,$C$6:C1242)</f>
        <v>0</v>
      </c>
      <c r="B1242" s="30">
        <v>1229046199</v>
      </c>
      <c r="C1242" s="101" t="s">
        <v>1525</v>
      </c>
      <c r="D1242" s="10">
        <v>25</v>
      </c>
      <c r="E1242" s="10">
        <v>11</v>
      </c>
      <c r="F1242" s="10">
        <v>2006</v>
      </c>
      <c r="G1242" s="10" t="s">
        <v>878</v>
      </c>
      <c r="H1242" s="10" t="s">
        <v>1356</v>
      </c>
      <c r="I1242" s="10" t="s">
        <v>1342</v>
      </c>
      <c r="J1242" s="10">
        <v>950</v>
      </c>
      <c r="K1242" s="259">
        <f t="shared" si="59"/>
        <v>4</v>
      </c>
      <c r="L1242" s="110" t="str">
        <f t="shared" si="61"/>
        <v>PGDĐT Đăk R'lấp</v>
      </c>
      <c r="M1242" s="3">
        <f>VLOOKUP(IF(I1242="",H1242,I1242),Thongkeduthi!$A$4:$O$43,COUNTA(Thongkeduthi!$A$4:$O$4),FALSE)</f>
        <v>38</v>
      </c>
      <c r="N1242" s="47" t="str">
        <f t="shared" si="60"/>
        <v>38.4</v>
      </c>
      <c r="O1242" s="47"/>
    </row>
    <row r="1243" spans="1:15" ht="32.25" hidden="1" thickBot="1">
      <c r="A1243" s="10">
        <f>SUBTOTAL(3,$C$6:C1243)</f>
        <v>0</v>
      </c>
      <c r="B1243" s="30">
        <v>1225359104</v>
      </c>
      <c r="C1243" s="101" t="s">
        <v>1526</v>
      </c>
      <c r="D1243" s="10">
        <v>20</v>
      </c>
      <c r="E1243" s="10">
        <v>8</v>
      </c>
      <c r="F1243" s="10">
        <v>2006</v>
      </c>
      <c r="G1243" s="10" t="s">
        <v>871</v>
      </c>
      <c r="H1243" s="10" t="s">
        <v>1343</v>
      </c>
      <c r="I1243" s="10" t="s">
        <v>1342</v>
      </c>
      <c r="J1243" s="10">
        <v>940</v>
      </c>
      <c r="K1243" s="259">
        <f t="shared" si="59"/>
        <v>4</v>
      </c>
      <c r="L1243" s="110" t="str">
        <f t="shared" si="61"/>
        <v>PGDĐT Đăk R'lấp</v>
      </c>
      <c r="M1243" s="3">
        <f>VLOOKUP(IF(I1243="",H1243,I1243),Thongkeduthi!$A$4:$O$43,COUNTA(Thongkeduthi!$A$4:$O$4),FALSE)</f>
        <v>38</v>
      </c>
      <c r="N1243" s="47" t="str">
        <f t="shared" si="60"/>
        <v>38.4</v>
      </c>
      <c r="O1243" s="47"/>
    </row>
    <row r="1244" spans="1:15" ht="32.25" hidden="1" thickBot="1">
      <c r="A1244" s="10">
        <f>SUBTOTAL(3,$C$6:C1244)</f>
        <v>0</v>
      </c>
      <c r="B1244" s="30">
        <v>1217030195</v>
      </c>
      <c r="C1244" s="101" t="s">
        <v>1527</v>
      </c>
      <c r="D1244" s="10">
        <v>7</v>
      </c>
      <c r="E1244" s="10">
        <v>7</v>
      </c>
      <c r="F1244" s="10">
        <v>2006</v>
      </c>
      <c r="G1244" s="10" t="s">
        <v>871</v>
      </c>
      <c r="H1244" s="10" t="s">
        <v>1353</v>
      </c>
      <c r="I1244" s="10" t="s">
        <v>1342</v>
      </c>
      <c r="J1244" s="10">
        <v>940</v>
      </c>
      <c r="K1244" s="259">
        <f t="shared" si="59"/>
        <v>4</v>
      </c>
      <c r="L1244" s="110" t="str">
        <f t="shared" si="61"/>
        <v>PGDĐT Đăk R'lấp</v>
      </c>
      <c r="M1244" s="3">
        <f>VLOOKUP(IF(I1244="",H1244,I1244),Thongkeduthi!$A$4:$O$43,COUNTA(Thongkeduthi!$A$4:$O$4),FALSE)</f>
        <v>38</v>
      </c>
      <c r="N1244" s="47" t="str">
        <f t="shared" si="60"/>
        <v>38.4</v>
      </c>
      <c r="O1244" s="47"/>
    </row>
    <row r="1245" spans="1:15" ht="32.25" hidden="1" thickBot="1">
      <c r="A1245" s="10">
        <f>SUBTOTAL(3,$C$6:C1245)</f>
        <v>0</v>
      </c>
      <c r="B1245" s="30">
        <v>1223022829</v>
      </c>
      <c r="C1245" s="101" t="s">
        <v>1528</v>
      </c>
      <c r="D1245" s="10">
        <v>25</v>
      </c>
      <c r="E1245" s="10">
        <v>8</v>
      </c>
      <c r="F1245" s="10">
        <v>2006</v>
      </c>
      <c r="G1245" s="10" t="s">
        <v>878</v>
      </c>
      <c r="H1245" s="10" t="s">
        <v>1115</v>
      </c>
      <c r="I1245" s="10" t="s">
        <v>1342</v>
      </c>
      <c r="J1245" s="10">
        <v>930</v>
      </c>
      <c r="K1245" s="259">
        <f t="shared" si="59"/>
        <v>4</v>
      </c>
      <c r="L1245" s="110" t="str">
        <f t="shared" si="61"/>
        <v>PGDĐT Đăk R'lấp</v>
      </c>
      <c r="M1245" s="3">
        <f>VLOOKUP(IF(I1245="",H1245,I1245),Thongkeduthi!$A$4:$O$43,COUNTA(Thongkeduthi!$A$4:$O$4),FALSE)</f>
        <v>38</v>
      </c>
      <c r="N1245" s="47" t="str">
        <f t="shared" si="60"/>
        <v>38.4</v>
      </c>
      <c r="O1245" s="47"/>
    </row>
    <row r="1246" spans="1:15" ht="32.25" hidden="1" thickBot="1">
      <c r="A1246" s="10">
        <f>SUBTOTAL(3,$C$6:C1246)</f>
        <v>0</v>
      </c>
      <c r="B1246" s="30">
        <v>1224424188</v>
      </c>
      <c r="C1246" s="101" t="s">
        <v>1529</v>
      </c>
      <c r="D1246" s="10" t="s">
        <v>480</v>
      </c>
      <c r="E1246" s="10" t="s">
        <v>438</v>
      </c>
      <c r="F1246" s="10" t="s">
        <v>863</v>
      </c>
      <c r="G1246" s="10" t="s">
        <v>864</v>
      </c>
      <c r="H1246" s="10" t="s">
        <v>1360</v>
      </c>
      <c r="I1246" s="10" t="s">
        <v>1342</v>
      </c>
      <c r="J1246" s="10">
        <v>910</v>
      </c>
      <c r="K1246" s="259">
        <f t="shared" si="59"/>
        <v>4</v>
      </c>
      <c r="L1246" s="110" t="str">
        <f t="shared" si="61"/>
        <v>PGDĐT Đăk R'lấp</v>
      </c>
      <c r="M1246" s="3">
        <f>VLOOKUP(IF(I1246="",H1246,I1246),Thongkeduthi!$A$4:$O$43,COUNTA(Thongkeduthi!$A$4:$O$4),FALSE)</f>
        <v>38</v>
      </c>
      <c r="N1246" s="47" t="str">
        <f t="shared" si="60"/>
        <v>38.4</v>
      </c>
      <c r="O1246" s="47"/>
    </row>
    <row r="1247" spans="1:15" ht="32.25" hidden="1" thickBot="1">
      <c r="A1247" s="10">
        <f>SUBTOTAL(3,$C$6:C1247)</f>
        <v>0</v>
      </c>
      <c r="B1247" s="30">
        <v>1223753010</v>
      </c>
      <c r="C1247" s="101" t="s">
        <v>1530</v>
      </c>
      <c r="D1247" s="10">
        <v>7</v>
      </c>
      <c r="E1247" s="10">
        <v>10</v>
      </c>
      <c r="F1247" s="10">
        <v>2006</v>
      </c>
      <c r="G1247" s="10" t="s">
        <v>871</v>
      </c>
      <c r="H1247" s="10" t="s">
        <v>1345</v>
      </c>
      <c r="I1247" s="10" t="s">
        <v>1342</v>
      </c>
      <c r="J1247" s="10">
        <v>880</v>
      </c>
      <c r="K1247" s="259">
        <f t="shared" si="59"/>
        <v>4</v>
      </c>
      <c r="L1247" s="110" t="str">
        <f t="shared" si="61"/>
        <v>PGDĐT Đăk R'lấp</v>
      </c>
      <c r="M1247" s="3">
        <f>VLOOKUP(IF(I1247="",H1247,I1247),Thongkeduthi!$A$4:$O$43,COUNTA(Thongkeduthi!$A$4:$O$4),FALSE)</f>
        <v>38</v>
      </c>
      <c r="N1247" s="47" t="str">
        <f t="shared" si="60"/>
        <v>38.4</v>
      </c>
      <c r="O1247" s="47"/>
    </row>
    <row r="1248" spans="1:15" ht="32.25" hidden="1" thickBot="1">
      <c r="A1248" s="10">
        <f>SUBTOTAL(3,$C$6:C1248)</f>
        <v>0</v>
      </c>
      <c r="B1248" s="30">
        <v>1224094329</v>
      </c>
      <c r="C1248" s="101" t="s">
        <v>1531</v>
      </c>
      <c r="D1248" s="10">
        <v>18</v>
      </c>
      <c r="E1248" s="10">
        <v>2</v>
      </c>
      <c r="F1248" s="10">
        <v>2006</v>
      </c>
      <c r="G1248" s="10" t="s">
        <v>864</v>
      </c>
      <c r="H1248" s="10" t="s">
        <v>1115</v>
      </c>
      <c r="I1248" s="10" t="s">
        <v>1342</v>
      </c>
      <c r="J1248" s="10">
        <v>870</v>
      </c>
      <c r="K1248" s="259">
        <f t="shared" ref="K1248:K1311" si="62">IF(I1248="",VALUE(LEFT(G1248,2)),VALUE(LEFT(G1248,1)))</f>
        <v>4</v>
      </c>
      <c r="L1248" s="110" t="str">
        <f t="shared" si="61"/>
        <v>PGDĐT Đăk R'lấp</v>
      </c>
      <c r="M1248" s="3">
        <f>VLOOKUP(IF(I1248="",H1248,I1248),Thongkeduthi!$A$4:$O$43,COUNTA(Thongkeduthi!$A$4:$O$4),FALSE)</f>
        <v>38</v>
      </c>
      <c r="N1248" s="47" t="str">
        <f t="shared" si="60"/>
        <v>38.4</v>
      </c>
      <c r="O1248" s="47"/>
    </row>
    <row r="1249" spans="1:15" ht="32.25" hidden="1" thickBot="1">
      <c r="A1249" s="10">
        <f>SUBTOTAL(3,$C$6:C1249)</f>
        <v>0</v>
      </c>
      <c r="B1249" s="30">
        <v>1229016319</v>
      </c>
      <c r="C1249" s="101" t="s">
        <v>1532</v>
      </c>
      <c r="D1249" s="10" t="s">
        <v>173</v>
      </c>
      <c r="E1249" s="10" t="s">
        <v>427</v>
      </c>
      <c r="F1249" s="10" t="s">
        <v>863</v>
      </c>
      <c r="G1249" s="10" t="s">
        <v>864</v>
      </c>
      <c r="H1249" s="10" t="s">
        <v>1360</v>
      </c>
      <c r="I1249" s="10" t="s">
        <v>1342</v>
      </c>
      <c r="J1249" s="10">
        <v>870</v>
      </c>
      <c r="K1249" s="259">
        <f t="shared" si="62"/>
        <v>4</v>
      </c>
      <c r="L1249" s="110" t="str">
        <f t="shared" si="61"/>
        <v>PGDĐT Đăk R'lấp</v>
      </c>
      <c r="M1249" s="3">
        <f>VLOOKUP(IF(I1249="",H1249,I1249),Thongkeduthi!$A$4:$O$43,COUNTA(Thongkeduthi!$A$4:$O$4),FALSE)</f>
        <v>38</v>
      </c>
      <c r="N1249" s="47" t="str">
        <f t="shared" si="60"/>
        <v>38.4</v>
      </c>
      <c r="O1249" s="47"/>
    </row>
    <row r="1250" spans="1:15" ht="32.25" hidden="1" thickBot="1">
      <c r="A1250" s="10">
        <f>SUBTOTAL(3,$C$6:C1250)</f>
        <v>0</v>
      </c>
      <c r="B1250" s="30">
        <v>1214322750</v>
      </c>
      <c r="C1250" s="101" t="s">
        <v>1533</v>
      </c>
      <c r="D1250" s="10">
        <v>6</v>
      </c>
      <c r="E1250" s="10">
        <v>2</v>
      </c>
      <c r="F1250" s="10">
        <v>2006</v>
      </c>
      <c r="G1250" s="10" t="s">
        <v>864</v>
      </c>
      <c r="H1250" s="10" t="s">
        <v>1353</v>
      </c>
      <c r="I1250" s="10" t="s">
        <v>1342</v>
      </c>
      <c r="J1250" s="10">
        <v>860</v>
      </c>
      <c r="K1250" s="259">
        <f t="shared" si="62"/>
        <v>4</v>
      </c>
      <c r="L1250" s="110" t="str">
        <f t="shared" si="61"/>
        <v>PGDĐT Đăk R'lấp</v>
      </c>
      <c r="M1250" s="3">
        <f>VLOOKUP(IF(I1250="",H1250,I1250),Thongkeduthi!$A$4:$O$43,COUNTA(Thongkeduthi!$A$4:$O$4),FALSE)</f>
        <v>38</v>
      </c>
      <c r="N1250" s="47" t="str">
        <f t="shared" si="60"/>
        <v>38.4</v>
      </c>
      <c r="O1250" s="47"/>
    </row>
    <row r="1251" spans="1:15" ht="32.25" hidden="1" thickBot="1">
      <c r="A1251" s="10">
        <f>SUBTOTAL(3,$C$6:C1251)</f>
        <v>0</v>
      </c>
      <c r="B1251" s="30">
        <v>1222061884</v>
      </c>
      <c r="C1251" s="101" t="s">
        <v>1534</v>
      </c>
      <c r="D1251" s="10">
        <v>1</v>
      </c>
      <c r="E1251" s="10">
        <v>3</v>
      </c>
      <c r="F1251" s="10">
        <v>2006</v>
      </c>
      <c r="G1251" s="10" t="s">
        <v>871</v>
      </c>
      <c r="H1251" s="10" t="s">
        <v>1346</v>
      </c>
      <c r="I1251" s="10" t="s">
        <v>1342</v>
      </c>
      <c r="J1251" s="10">
        <v>850</v>
      </c>
      <c r="K1251" s="259">
        <f t="shared" si="62"/>
        <v>4</v>
      </c>
      <c r="L1251" s="110" t="str">
        <f t="shared" si="61"/>
        <v>PGDĐT Đăk R'lấp</v>
      </c>
      <c r="M1251" s="3">
        <f>VLOOKUP(IF(I1251="",H1251,I1251),Thongkeduthi!$A$4:$O$43,COUNTA(Thongkeduthi!$A$4:$O$4),FALSE)</f>
        <v>38</v>
      </c>
      <c r="N1251" s="47" t="str">
        <f t="shared" si="60"/>
        <v>38.4</v>
      </c>
      <c r="O1251" s="47"/>
    </row>
    <row r="1252" spans="1:15" ht="32.25" hidden="1" thickBot="1">
      <c r="A1252" s="10">
        <f>SUBTOTAL(3,$C$6:C1252)</f>
        <v>0</v>
      </c>
      <c r="B1252" s="30">
        <v>1225561338</v>
      </c>
      <c r="C1252" s="101" t="s">
        <v>1535</v>
      </c>
      <c r="D1252" s="10">
        <v>20</v>
      </c>
      <c r="E1252" s="10">
        <v>3</v>
      </c>
      <c r="F1252" s="10">
        <v>2006</v>
      </c>
      <c r="G1252" s="10" t="s">
        <v>864</v>
      </c>
      <c r="H1252" s="10" t="s">
        <v>1343</v>
      </c>
      <c r="I1252" s="10" t="s">
        <v>1342</v>
      </c>
      <c r="J1252" s="10">
        <v>840</v>
      </c>
      <c r="K1252" s="259">
        <f t="shared" si="62"/>
        <v>4</v>
      </c>
      <c r="L1252" s="110" t="str">
        <f t="shared" si="61"/>
        <v>PGDĐT Đăk R'lấp</v>
      </c>
      <c r="M1252" s="3">
        <f>VLOOKUP(IF(I1252="",H1252,I1252),Thongkeduthi!$A$4:$O$43,COUNTA(Thongkeduthi!$A$4:$O$4),FALSE)</f>
        <v>38</v>
      </c>
      <c r="N1252" s="47" t="str">
        <f t="shared" si="60"/>
        <v>38.4</v>
      </c>
      <c r="O1252" s="47"/>
    </row>
    <row r="1253" spans="1:15" ht="32.25" hidden="1" thickBot="1">
      <c r="A1253" s="10">
        <f>SUBTOTAL(3,$C$6:C1253)</f>
        <v>0</v>
      </c>
      <c r="B1253" s="30">
        <v>1223878201</v>
      </c>
      <c r="C1253" s="101" t="s">
        <v>1536</v>
      </c>
      <c r="D1253" s="10">
        <v>1</v>
      </c>
      <c r="E1253" s="10">
        <v>1</v>
      </c>
      <c r="F1253" s="10">
        <v>2006</v>
      </c>
      <c r="G1253" s="10" t="s">
        <v>868</v>
      </c>
      <c r="H1253" s="10" t="s">
        <v>1345</v>
      </c>
      <c r="I1253" s="10" t="s">
        <v>1342</v>
      </c>
      <c r="J1253" s="10">
        <v>810</v>
      </c>
      <c r="K1253" s="259">
        <f t="shared" si="62"/>
        <v>4</v>
      </c>
      <c r="L1253" s="110" t="str">
        <f t="shared" si="61"/>
        <v>PGDĐT Đăk R'lấp</v>
      </c>
      <c r="M1253" s="3">
        <f>VLOOKUP(IF(I1253="",H1253,I1253),Thongkeduthi!$A$4:$O$43,COUNTA(Thongkeduthi!$A$4:$O$4),FALSE)</f>
        <v>38</v>
      </c>
      <c r="N1253" s="47" t="str">
        <f t="shared" si="60"/>
        <v>38.4</v>
      </c>
      <c r="O1253" s="47"/>
    </row>
    <row r="1254" spans="1:15" ht="32.25" hidden="1" thickBot="1">
      <c r="A1254" s="10">
        <f>SUBTOTAL(3,$C$6:C1254)</f>
        <v>0</v>
      </c>
      <c r="B1254" s="30">
        <v>1224133922</v>
      </c>
      <c r="C1254" s="101" t="s">
        <v>1537</v>
      </c>
      <c r="D1254" s="10">
        <v>3</v>
      </c>
      <c r="E1254" s="10">
        <v>8</v>
      </c>
      <c r="F1254" s="10">
        <v>2006</v>
      </c>
      <c r="G1254" s="10" t="s">
        <v>864</v>
      </c>
      <c r="H1254" s="10" t="s">
        <v>1115</v>
      </c>
      <c r="I1254" s="10" t="s">
        <v>1342</v>
      </c>
      <c r="J1254" s="10">
        <v>800</v>
      </c>
      <c r="K1254" s="259">
        <f t="shared" si="62"/>
        <v>4</v>
      </c>
      <c r="L1254" s="110" t="str">
        <f t="shared" si="61"/>
        <v>PGDĐT Đăk R'lấp</v>
      </c>
      <c r="M1254" s="3">
        <f>VLOOKUP(IF(I1254="",H1254,I1254),Thongkeduthi!$A$4:$O$43,COUNTA(Thongkeduthi!$A$4:$O$4),FALSE)</f>
        <v>38</v>
      </c>
      <c r="N1254" s="47" t="str">
        <f t="shared" si="60"/>
        <v>38.4</v>
      </c>
      <c r="O1254" s="47"/>
    </row>
    <row r="1255" spans="1:15" ht="32.25" hidden="1" thickBot="1">
      <c r="A1255" s="10">
        <f>SUBTOTAL(3,$C$6:C1255)</f>
        <v>0</v>
      </c>
      <c r="B1255" s="30">
        <v>1226574158</v>
      </c>
      <c r="C1255" s="101" t="s">
        <v>1538</v>
      </c>
      <c r="D1255" s="10">
        <v>2</v>
      </c>
      <c r="E1255" s="10">
        <v>7</v>
      </c>
      <c r="F1255" s="10">
        <v>2006</v>
      </c>
      <c r="G1255" s="10" t="s">
        <v>864</v>
      </c>
      <c r="H1255" s="10" t="s">
        <v>1346</v>
      </c>
      <c r="I1255" s="10" t="s">
        <v>1342</v>
      </c>
      <c r="J1255" s="10">
        <v>800</v>
      </c>
      <c r="K1255" s="259">
        <f t="shared" si="62"/>
        <v>4</v>
      </c>
      <c r="L1255" s="110" t="str">
        <f t="shared" si="61"/>
        <v>PGDĐT Đăk R'lấp</v>
      </c>
      <c r="M1255" s="3">
        <f>VLOOKUP(IF(I1255="",H1255,I1255),Thongkeduthi!$A$4:$O$43,COUNTA(Thongkeduthi!$A$4:$O$4),FALSE)</f>
        <v>38</v>
      </c>
      <c r="N1255" s="47" t="str">
        <f t="shared" si="60"/>
        <v>38.4</v>
      </c>
      <c r="O1255" s="47"/>
    </row>
    <row r="1256" spans="1:15" ht="32.25" hidden="1" thickBot="1">
      <c r="A1256" s="10">
        <f>SUBTOTAL(3,$C$6:C1256)</f>
        <v>0</v>
      </c>
      <c r="B1256" s="30">
        <v>1216311575</v>
      </c>
      <c r="C1256" s="101" t="s">
        <v>1539</v>
      </c>
      <c r="D1256" s="10">
        <v>31</v>
      </c>
      <c r="E1256" s="10">
        <v>3</v>
      </c>
      <c r="F1256" s="10">
        <v>2005</v>
      </c>
      <c r="G1256" s="10" t="s">
        <v>904</v>
      </c>
      <c r="H1256" s="10" t="s">
        <v>1343</v>
      </c>
      <c r="I1256" s="10" t="s">
        <v>1342</v>
      </c>
      <c r="J1256" s="10">
        <v>1790</v>
      </c>
      <c r="K1256" s="259">
        <f t="shared" si="62"/>
        <v>5</v>
      </c>
      <c r="L1256" s="110" t="str">
        <f t="shared" si="61"/>
        <v>PGDĐT Đăk R'lấp</v>
      </c>
      <c r="M1256" s="3">
        <f>VLOOKUP(IF(I1256="",H1256,I1256),Thongkeduthi!$A$4:$O$43,COUNTA(Thongkeduthi!$A$4:$O$4),FALSE)</f>
        <v>38</v>
      </c>
      <c r="N1256" s="47" t="str">
        <f t="shared" si="60"/>
        <v>38.5</v>
      </c>
      <c r="O1256" s="47"/>
    </row>
    <row r="1257" spans="1:15" ht="32.25" hidden="1" thickBot="1">
      <c r="A1257" s="10">
        <f>SUBTOTAL(3,$C$6:C1257)</f>
        <v>0</v>
      </c>
      <c r="B1257" s="30">
        <v>1223554031</v>
      </c>
      <c r="C1257" s="101" t="s">
        <v>1540</v>
      </c>
      <c r="D1257" s="10">
        <v>30</v>
      </c>
      <c r="E1257" s="10">
        <v>8</v>
      </c>
      <c r="F1257" s="10">
        <v>2005</v>
      </c>
      <c r="G1257" s="10" t="s">
        <v>171</v>
      </c>
      <c r="H1257" s="10" t="s">
        <v>1347</v>
      </c>
      <c r="I1257" s="10" t="s">
        <v>1342</v>
      </c>
      <c r="J1257" s="10">
        <v>1710</v>
      </c>
      <c r="K1257" s="259">
        <f t="shared" si="62"/>
        <v>5</v>
      </c>
      <c r="L1257" s="110" t="str">
        <f t="shared" si="61"/>
        <v>PGDĐT Đăk R'lấp</v>
      </c>
      <c r="M1257" s="3">
        <f>VLOOKUP(IF(I1257="",H1257,I1257),Thongkeduthi!$A$4:$O$43,COUNTA(Thongkeduthi!$A$4:$O$4),FALSE)</f>
        <v>38</v>
      </c>
      <c r="N1257" s="47" t="str">
        <f t="shared" si="60"/>
        <v>38.5</v>
      </c>
      <c r="O1257" s="47"/>
    </row>
    <row r="1258" spans="1:15" ht="32.25" hidden="1" thickBot="1">
      <c r="A1258" s="10">
        <f>SUBTOTAL(3,$C$6:C1258)</f>
        <v>0</v>
      </c>
      <c r="B1258" s="30">
        <v>1208117028</v>
      </c>
      <c r="C1258" s="101" t="s">
        <v>1541</v>
      </c>
      <c r="D1258" s="10">
        <v>11</v>
      </c>
      <c r="E1258" s="10">
        <v>2</v>
      </c>
      <c r="F1258" s="10">
        <v>2005</v>
      </c>
      <c r="G1258" s="10" t="s">
        <v>904</v>
      </c>
      <c r="H1258" s="10" t="s">
        <v>1356</v>
      </c>
      <c r="I1258" s="10" t="s">
        <v>1342</v>
      </c>
      <c r="J1258" s="10">
        <v>1670</v>
      </c>
      <c r="K1258" s="259">
        <f t="shared" si="62"/>
        <v>5</v>
      </c>
      <c r="L1258" s="110" t="str">
        <f t="shared" si="61"/>
        <v>PGDĐT Đăk R'lấp</v>
      </c>
      <c r="M1258" s="3">
        <f>VLOOKUP(IF(I1258="",H1258,I1258),Thongkeduthi!$A$4:$O$43,COUNTA(Thongkeduthi!$A$4:$O$4),FALSE)</f>
        <v>38</v>
      </c>
      <c r="N1258" s="47" t="str">
        <f t="shared" si="60"/>
        <v>38.5</v>
      </c>
      <c r="O1258" s="47"/>
    </row>
    <row r="1259" spans="1:15" ht="32.25" hidden="1" thickBot="1">
      <c r="A1259" s="10">
        <f>SUBTOTAL(3,$C$6:C1259)</f>
        <v>0</v>
      </c>
      <c r="B1259" s="30">
        <v>1224693443</v>
      </c>
      <c r="C1259" s="101" t="s">
        <v>1542</v>
      </c>
      <c r="D1259" s="10">
        <v>17</v>
      </c>
      <c r="E1259" s="10">
        <v>6</v>
      </c>
      <c r="F1259" s="10">
        <v>205</v>
      </c>
      <c r="G1259" s="10" t="s">
        <v>1363</v>
      </c>
      <c r="H1259" s="10" t="s">
        <v>599</v>
      </c>
      <c r="I1259" s="10" t="s">
        <v>1342</v>
      </c>
      <c r="J1259" s="10">
        <v>1650</v>
      </c>
      <c r="K1259" s="259">
        <f t="shared" si="62"/>
        <v>5</v>
      </c>
      <c r="L1259" s="110" t="str">
        <f t="shared" si="61"/>
        <v>PGDĐT Đăk R'lấp</v>
      </c>
      <c r="M1259" s="3">
        <f>VLOOKUP(IF(I1259="",H1259,I1259),Thongkeduthi!$A$4:$O$43,COUNTA(Thongkeduthi!$A$4:$O$4),FALSE)</f>
        <v>38</v>
      </c>
      <c r="N1259" s="47" t="str">
        <f t="shared" si="60"/>
        <v>38.5</v>
      </c>
      <c r="O1259" s="47"/>
    </row>
    <row r="1260" spans="1:15" ht="32.25" hidden="1" thickBot="1">
      <c r="A1260" s="10">
        <f>SUBTOTAL(3,$C$6:C1260)</f>
        <v>0</v>
      </c>
      <c r="B1260" s="30">
        <v>115452774</v>
      </c>
      <c r="C1260" s="101" t="s">
        <v>447</v>
      </c>
      <c r="D1260" s="10">
        <v>5</v>
      </c>
      <c r="E1260" s="10">
        <v>5</v>
      </c>
      <c r="F1260" s="10">
        <v>2005</v>
      </c>
      <c r="G1260" s="10" t="s">
        <v>899</v>
      </c>
      <c r="H1260" s="10" t="s">
        <v>1341</v>
      </c>
      <c r="I1260" s="10" t="s">
        <v>1342</v>
      </c>
      <c r="J1260" s="10">
        <v>1640</v>
      </c>
      <c r="K1260" s="259">
        <f t="shared" si="62"/>
        <v>5</v>
      </c>
      <c r="L1260" s="110" t="str">
        <f t="shared" si="61"/>
        <v>PGDĐT Đăk R'lấp</v>
      </c>
      <c r="M1260" s="3">
        <f>VLOOKUP(IF(I1260="",H1260,I1260),Thongkeduthi!$A$4:$O$43,COUNTA(Thongkeduthi!$A$4:$O$4),FALSE)</f>
        <v>38</v>
      </c>
      <c r="N1260" s="47" t="str">
        <f t="shared" si="60"/>
        <v>38.5</v>
      </c>
      <c r="O1260" s="47"/>
    </row>
    <row r="1261" spans="1:15" ht="32.25" hidden="1" thickBot="1">
      <c r="A1261" s="10">
        <f>SUBTOTAL(3,$C$6:C1261)</f>
        <v>0</v>
      </c>
      <c r="B1261" s="30">
        <v>1223424415</v>
      </c>
      <c r="C1261" s="101" t="s">
        <v>1543</v>
      </c>
      <c r="D1261" s="10">
        <v>25</v>
      </c>
      <c r="E1261" s="10">
        <v>7</v>
      </c>
      <c r="F1261" s="10">
        <v>2005</v>
      </c>
      <c r="G1261" s="10" t="s">
        <v>899</v>
      </c>
      <c r="H1261" s="10" t="s">
        <v>1341</v>
      </c>
      <c r="I1261" s="10" t="s">
        <v>1342</v>
      </c>
      <c r="J1261" s="10">
        <v>1570</v>
      </c>
      <c r="K1261" s="259">
        <f t="shared" si="62"/>
        <v>5</v>
      </c>
      <c r="L1261" s="110" t="str">
        <f t="shared" si="61"/>
        <v>PGDĐT Đăk R'lấp</v>
      </c>
      <c r="M1261" s="3">
        <f>VLOOKUP(IF(I1261="",H1261,I1261),Thongkeduthi!$A$4:$O$43,COUNTA(Thongkeduthi!$A$4:$O$4),FALSE)</f>
        <v>38</v>
      </c>
      <c r="N1261" s="47" t="str">
        <f t="shared" si="60"/>
        <v>38.5</v>
      </c>
      <c r="O1261" s="47"/>
    </row>
    <row r="1262" spans="1:15" ht="32.25" hidden="1" thickBot="1">
      <c r="A1262" s="10">
        <f>SUBTOTAL(3,$C$6:C1262)</f>
        <v>0</v>
      </c>
      <c r="B1262" s="30">
        <v>1228637885</v>
      </c>
      <c r="C1262" s="101" t="s">
        <v>1544</v>
      </c>
      <c r="D1262" s="10">
        <v>30</v>
      </c>
      <c r="E1262" s="10">
        <v>6</v>
      </c>
      <c r="F1262" s="10">
        <v>2005</v>
      </c>
      <c r="G1262" s="10" t="s">
        <v>1364</v>
      </c>
      <c r="H1262" s="10" t="s">
        <v>1348</v>
      </c>
      <c r="I1262" s="10" t="s">
        <v>1342</v>
      </c>
      <c r="J1262" s="10">
        <v>1560</v>
      </c>
      <c r="K1262" s="259">
        <f t="shared" si="62"/>
        <v>5</v>
      </c>
      <c r="L1262" s="110" t="str">
        <f t="shared" si="61"/>
        <v>PGDĐT Đăk R'lấp</v>
      </c>
      <c r="M1262" s="3">
        <f>VLOOKUP(IF(I1262="",H1262,I1262),Thongkeduthi!$A$4:$O$43,COUNTA(Thongkeduthi!$A$4:$O$4),FALSE)</f>
        <v>38</v>
      </c>
      <c r="N1262" s="47" t="str">
        <f t="shared" si="60"/>
        <v>38.5</v>
      </c>
      <c r="O1262" s="47"/>
    </row>
    <row r="1263" spans="1:15" ht="32.25" hidden="1" thickBot="1">
      <c r="A1263" s="10">
        <f>SUBTOTAL(3,$C$6:C1263)</f>
        <v>0</v>
      </c>
      <c r="B1263" s="30">
        <v>1226579077</v>
      </c>
      <c r="C1263" s="101" t="s">
        <v>1545</v>
      </c>
      <c r="D1263" s="10">
        <v>16</v>
      </c>
      <c r="E1263" s="10">
        <v>1</v>
      </c>
      <c r="F1263" s="10">
        <v>2005</v>
      </c>
      <c r="G1263" s="10" t="s">
        <v>907</v>
      </c>
      <c r="H1263" s="10" t="s">
        <v>1343</v>
      </c>
      <c r="I1263" s="10" t="s">
        <v>1342</v>
      </c>
      <c r="J1263" s="10">
        <v>1550</v>
      </c>
      <c r="K1263" s="259">
        <f t="shared" si="62"/>
        <v>5</v>
      </c>
      <c r="L1263" s="110" t="str">
        <f t="shared" si="61"/>
        <v>PGDĐT Đăk R'lấp</v>
      </c>
      <c r="M1263" s="3">
        <f>VLOOKUP(IF(I1263="",H1263,I1263),Thongkeduthi!$A$4:$O$43,COUNTA(Thongkeduthi!$A$4:$O$4),FALSE)</f>
        <v>38</v>
      </c>
      <c r="N1263" s="47" t="str">
        <f t="shared" si="60"/>
        <v>38.5</v>
      </c>
      <c r="O1263" s="47"/>
    </row>
    <row r="1264" spans="1:15" ht="32.25" hidden="1" thickBot="1">
      <c r="A1264" s="10">
        <f>SUBTOTAL(3,$C$6:C1264)</f>
        <v>0</v>
      </c>
      <c r="B1264" s="30">
        <v>1224015806</v>
      </c>
      <c r="C1264" s="101" t="s">
        <v>1546</v>
      </c>
      <c r="D1264" s="10">
        <v>17</v>
      </c>
      <c r="E1264" s="10">
        <v>6</v>
      </c>
      <c r="F1264" s="10">
        <v>2005</v>
      </c>
      <c r="G1264" s="10" t="s">
        <v>904</v>
      </c>
      <c r="H1264" s="10" t="s">
        <v>1341</v>
      </c>
      <c r="I1264" s="10" t="s">
        <v>1342</v>
      </c>
      <c r="J1264" s="10">
        <v>1500</v>
      </c>
      <c r="K1264" s="259">
        <f t="shared" si="62"/>
        <v>5</v>
      </c>
      <c r="L1264" s="110" t="str">
        <f t="shared" si="61"/>
        <v>PGDĐT Đăk R'lấp</v>
      </c>
      <c r="M1264" s="3">
        <f>VLOOKUP(IF(I1264="",H1264,I1264),Thongkeduthi!$A$4:$O$43,COUNTA(Thongkeduthi!$A$4:$O$4),FALSE)</f>
        <v>38</v>
      </c>
      <c r="N1264" s="47" t="str">
        <f t="shared" si="60"/>
        <v>38.5</v>
      </c>
      <c r="O1264" s="47"/>
    </row>
    <row r="1265" spans="1:15" ht="32.25" hidden="1" thickBot="1">
      <c r="A1265" s="10">
        <f>SUBTOTAL(3,$C$6:C1265)</f>
        <v>0</v>
      </c>
      <c r="B1265" s="30">
        <v>1229408602</v>
      </c>
      <c r="C1265" s="101" t="s">
        <v>1547</v>
      </c>
      <c r="D1265" s="10">
        <v>20</v>
      </c>
      <c r="E1265" s="10">
        <v>10</v>
      </c>
      <c r="F1265" s="10">
        <v>2005</v>
      </c>
      <c r="G1265" s="10" t="s">
        <v>896</v>
      </c>
      <c r="H1265" s="10" t="s">
        <v>1343</v>
      </c>
      <c r="I1265" s="10" t="s">
        <v>1342</v>
      </c>
      <c r="J1265" s="10">
        <v>1470</v>
      </c>
      <c r="K1265" s="259">
        <f t="shared" si="62"/>
        <v>5</v>
      </c>
      <c r="L1265" s="110" t="str">
        <f t="shared" si="61"/>
        <v>PGDĐT Đăk R'lấp</v>
      </c>
      <c r="M1265" s="3">
        <f>VLOOKUP(IF(I1265="",H1265,I1265),Thongkeduthi!$A$4:$O$43,COUNTA(Thongkeduthi!$A$4:$O$4),FALSE)</f>
        <v>38</v>
      </c>
      <c r="N1265" s="47" t="str">
        <f t="shared" si="60"/>
        <v>38.5</v>
      </c>
      <c r="O1265" s="47"/>
    </row>
    <row r="1266" spans="1:15" ht="32.25" hidden="1" thickBot="1">
      <c r="A1266" s="10">
        <f>SUBTOTAL(3,$C$6:C1266)</f>
        <v>0</v>
      </c>
      <c r="B1266" s="30">
        <v>1221947153</v>
      </c>
      <c r="C1266" s="101" t="s">
        <v>1548</v>
      </c>
      <c r="D1266" s="10">
        <v>24</v>
      </c>
      <c r="E1266" s="10">
        <v>9</v>
      </c>
      <c r="F1266" s="10">
        <v>2005</v>
      </c>
      <c r="G1266" s="10" t="s">
        <v>904</v>
      </c>
      <c r="H1266" s="10" t="s">
        <v>1341</v>
      </c>
      <c r="I1266" s="10" t="s">
        <v>1342</v>
      </c>
      <c r="J1266" s="10">
        <v>1470</v>
      </c>
      <c r="K1266" s="259">
        <f t="shared" si="62"/>
        <v>5</v>
      </c>
      <c r="L1266" s="110" t="str">
        <f t="shared" si="61"/>
        <v>PGDĐT Đăk R'lấp</v>
      </c>
      <c r="M1266" s="3">
        <f>VLOOKUP(IF(I1266="",H1266,I1266),Thongkeduthi!$A$4:$O$43,COUNTA(Thongkeduthi!$A$4:$O$4),FALSE)</f>
        <v>38</v>
      </c>
      <c r="N1266" s="47" t="str">
        <f t="shared" si="60"/>
        <v>38.5</v>
      </c>
      <c r="O1266" s="47"/>
    </row>
    <row r="1267" spans="1:15" ht="32.25" hidden="1" thickBot="1">
      <c r="A1267" s="10">
        <f>SUBTOTAL(3,$C$6:C1267)</f>
        <v>0</v>
      </c>
      <c r="B1267" s="30">
        <v>1226609516</v>
      </c>
      <c r="C1267" s="101" t="s">
        <v>1549</v>
      </c>
      <c r="D1267" s="10">
        <v>20</v>
      </c>
      <c r="E1267" s="10">
        <v>9</v>
      </c>
      <c r="F1267" s="10">
        <v>2005</v>
      </c>
      <c r="G1267" s="10" t="s">
        <v>904</v>
      </c>
      <c r="H1267" s="10" t="s">
        <v>1353</v>
      </c>
      <c r="I1267" s="10" t="s">
        <v>1342</v>
      </c>
      <c r="J1267" s="10">
        <v>1460</v>
      </c>
      <c r="K1267" s="259">
        <f t="shared" si="62"/>
        <v>5</v>
      </c>
      <c r="L1267" s="110" t="str">
        <f t="shared" si="61"/>
        <v>PGDĐT Đăk R'lấp</v>
      </c>
      <c r="M1267" s="3">
        <f>VLOOKUP(IF(I1267="",H1267,I1267),Thongkeduthi!$A$4:$O$43,COUNTA(Thongkeduthi!$A$4:$O$4),FALSE)</f>
        <v>38</v>
      </c>
      <c r="N1267" s="47" t="str">
        <f t="shared" si="60"/>
        <v>38.5</v>
      </c>
      <c r="O1267" s="47"/>
    </row>
    <row r="1268" spans="1:15" ht="32.25" hidden="1" thickBot="1">
      <c r="A1268" s="10">
        <f>SUBTOTAL(3,$C$6:C1268)</f>
        <v>0</v>
      </c>
      <c r="B1268" s="30">
        <v>1222970140</v>
      </c>
      <c r="C1268" s="101" t="s">
        <v>1550</v>
      </c>
      <c r="D1268" s="10">
        <v>18</v>
      </c>
      <c r="E1268" s="10">
        <v>7</v>
      </c>
      <c r="F1268" s="10">
        <v>2005</v>
      </c>
      <c r="G1268" s="10" t="s">
        <v>907</v>
      </c>
      <c r="H1268" s="10" t="s">
        <v>1341</v>
      </c>
      <c r="I1268" s="10" t="s">
        <v>1342</v>
      </c>
      <c r="J1268" s="10">
        <v>1450</v>
      </c>
      <c r="K1268" s="259">
        <f t="shared" si="62"/>
        <v>5</v>
      </c>
      <c r="L1268" s="110" t="str">
        <f t="shared" si="61"/>
        <v>PGDĐT Đăk R'lấp</v>
      </c>
      <c r="M1268" s="3">
        <f>VLOOKUP(IF(I1268="",H1268,I1268),Thongkeduthi!$A$4:$O$43,COUNTA(Thongkeduthi!$A$4:$O$4),FALSE)</f>
        <v>38</v>
      </c>
      <c r="N1268" s="47" t="str">
        <f t="shared" si="60"/>
        <v>38.5</v>
      </c>
      <c r="O1268" s="47"/>
    </row>
    <row r="1269" spans="1:15" ht="32.25" hidden="1" thickBot="1">
      <c r="A1269" s="10">
        <f>SUBTOTAL(3,$C$6:C1269)</f>
        <v>0</v>
      </c>
      <c r="B1269" s="30">
        <v>1200423158</v>
      </c>
      <c r="C1269" s="101" t="s">
        <v>1551</v>
      </c>
      <c r="D1269" s="10">
        <v>18</v>
      </c>
      <c r="E1269" s="10">
        <v>1</v>
      </c>
      <c r="F1269" s="10">
        <v>2005</v>
      </c>
      <c r="G1269" s="10" t="s">
        <v>904</v>
      </c>
      <c r="H1269" s="10" t="s">
        <v>1345</v>
      </c>
      <c r="I1269" s="10" t="s">
        <v>1342</v>
      </c>
      <c r="J1269" s="10">
        <v>1410</v>
      </c>
      <c r="K1269" s="259">
        <f t="shared" si="62"/>
        <v>5</v>
      </c>
      <c r="L1269" s="110" t="str">
        <f t="shared" si="61"/>
        <v>PGDĐT Đăk R'lấp</v>
      </c>
      <c r="M1269" s="3">
        <f>VLOOKUP(IF(I1269="",H1269,I1269),Thongkeduthi!$A$4:$O$43,COUNTA(Thongkeduthi!$A$4:$O$4),FALSE)</f>
        <v>38</v>
      </c>
      <c r="N1269" s="47" t="str">
        <f t="shared" si="60"/>
        <v>38.5</v>
      </c>
      <c r="O1269" s="47"/>
    </row>
    <row r="1270" spans="1:15" ht="32.25" hidden="1" thickBot="1">
      <c r="A1270" s="10">
        <f>SUBTOTAL(3,$C$6:C1270)</f>
        <v>0</v>
      </c>
      <c r="B1270" s="30">
        <v>1223024710</v>
      </c>
      <c r="C1270" s="101" t="s">
        <v>1552</v>
      </c>
      <c r="D1270" s="10">
        <v>7</v>
      </c>
      <c r="E1270" s="10">
        <v>4</v>
      </c>
      <c r="F1270" s="10">
        <v>2005</v>
      </c>
      <c r="G1270" s="10" t="s">
        <v>907</v>
      </c>
      <c r="H1270" s="10" t="s">
        <v>1115</v>
      </c>
      <c r="I1270" s="10" t="s">
        <v>1342</v>
      </c>
      <c r="J1270" s="10">
        <v>1400</v>
      </c>
      <c r="K1270" s="259">
        <f t="shared" si="62"/>
        <v>5</v>
      </c>
      <c r="L1270" s="110" t="str">
        <f t="shared" si="61"/>
        <v>PGDĐT Đăk R'lấp</v>
      </c>
      <c r="M1270" s="3">
        <f>VLOOKUP(IF(I1270="",H1270,I1270),Thongkeduthi!$A$4:$O$43,COUNTA(Thongkeduthi!$A$4:$O$4),FALSE)</f>
        <v>38</v>
      </c>
      <c r="N1270" s="47" t="str">
        <f t="shared" si="60"/>
        <v>38.5</v>
      </c>
      <c r="O1270" s="47"/>
    </row>
    <row r="1271" spans="1:15" ht="32.25" hidden="1" thickBot="1">
      <c r="A1271" s="10">
        <f>SUBTOTAL(3,$C$6:C1271)</f>
        <v>0</v>
      </c>
      <c r="B1271" s="30">
        <v>1223756637</v>
      </c>
      <c r="C1271" s="101" t="s">
        <v>1553</v>
      </c>
      <c r="D1271" s="10">
        <v>18</v>
      </c>
      <c r="E1271" s="10">
        <v>2</v>
      </c>
      <c r="F1271" s="10">
        <v>2005</v>
      </c>
      <c r="G1271" s="10" t="s">
        <v>917</v>
      </c>
      <c r="H1271" s="10" t="s">
        <v>1352</v>
      </c>
      <c r="I1271" s="10" t="s">
        <v>1342</v>
      </c>
      <c r="J1271" s="10">
        <v>1390</v>
      </c>
      <c r="K1271" s="259">
        <f t="shared" si="62"/>
        <v>5</v>
      </c>
      <c r="L1271" s="110" t="str">
        <f t="shared" si="61"/>
        <v>PGDĐT Đăk R'lấp</v>
      </c>
      <c r="M1271" s="3">
        <f>VLOOKUP(IF(I1271="",H1271,I1271),Thongkeduthi!$A$4:$O$43,COUNTA(Thongkeduthi!$A$4:$O$4),FALSE)</f>
        <v>38</v>
      </c>
      <c r="N1271" s="47" t="str">
        <f t="shared" si="60"/>
        <v>38.5</v>
      </c>
      <c r="O1271" s="47"/>
    </row>
    <row r="1272" spans="1:15" ht="32.25" hidden="1" thickBot="1">
      <c r="A1272" s="10">
        <f>SUBTOTAL(3,$C$6:C1272)</f>
        <v>0</v>
      </c>
      <c r="B1272" s="30">
        <v>1221559969</v>
      </c>
      <c r="C1272" s="101" t="s">
        <v>1554</v>
      </c>
      <c r="D1272" s="10">
        <v>28</v>
      </c>
      <c r="E1272" s="10">
        <v>2</v>
      </c>
      <c r="F1272" s="10">
        <v>2005</v>
      </c>
      <c r="G1272" s="10" t="s">
        <v>896</v>
      </c>
      <c r="H1272" s="10" t="s">
        <v>1359</v>
      </c>
      <c r="I1272" s="10" t="s">
        <v>1342</v>
      </c>
      <c r="J1272" s="10">
        <v>1380</v>
      </c>
      <c r="K1272" s="259">
        <f t="shared" si="62"/>
        <v>5</v>
      </c>
      <c r="L1272" s="110" t="str">
        <f t="shared" si="61"/>
        <v>PGDĐT Đăk R'lấp</v>
      </c>
      <c r="M1272" s="3">
        <f>VLOOKUP(IF(I1272="",H1272,I1272),Thongkeduthi!$A$4:$O$43,COUNTA(Thongkeduthi!$A$4:$O$4),FALSE)</f>
        <v>38</v>
      </c>
      <c r="N1272" s="47" t="str">
        <f t="shared" si="60"/>
        <v>38.5</v>
      </c>
      <c r="O1272" s="47"/>
    </row>
    <row r="1273" spans="1:15" ht="32.25" hidden="1" thickBot="1">
      <c r="A1273" s="10">
        <f>SUBTOTAL(3,$C$6:C1273)</f>
        <v>0</v>
      </c>
      <c r="B1273" s="30">
        <v>1229834469</v>
      </c>
      <c r="C1273" s="101" t="s">
        <v>1555</v>
      </c>
      <c r="D1273" s="10">
        <v>17</v>
      </c>
      <c r="E1273" s="10">
        <v>6</v>
      </c>
      <c r="F1273" s="10">
        <v>2005</v>
      </c>
      <c r="G1273" s="10" t="s">
        <v>907</v>
      </c>
      <c r="H1273" s="10" t="s">
        <v>1341</v>
      </c>
      <c r="I1273" s="10" t="s">
        <v>1342</v>
      </c>
      <c r="J1273" s="10">
        <v>1370</v>
      </c>
      <c r="K1273" s="259">
        <f t="shared" si="62"/>
        <v>5</v>
      </c>
      <c r="L1273" s="110" t="str">
        <f t="shared" si="61"/>
        <v>PGDĐT Đăk R'lấp</v>
      </c>
      <c r="M1273" s="3">
        <f>VLOOKUP(IF(I1273="",H1273,I1273),Thongkeduthi!$A$4:$O$43,COUNTA(Thongkeduthi!$A$4:$O$4),FALSE)</f>
        <v>38</v>
      </c>
      <c r="N1273" s="47" t="str">
        <f t="shared" si="60"/>
        <v>38.5</v>
      </c>
      <c r="O1273" s="47"/>
    </row>
    <row r="1274" spans="1:15" ht="32.25" hidden="1" thickBot="1">
      <c r="A1274" s="10">
        <f>SUBTOTAL(3,$C$6:C1274)</f>
        <v>0</v>
      </c>
      <c r="B1274" s="30">
        <v>1229798067</v>
      </c>
      <c r="C1274" s="101" t="s">
        <v>1556</v>
      </c>
      <c r="D1274" s="10">
        <v>28</v>
      </c>
      <c r="E1274" s="10">
        <v>7</v>
      </c>
      <c r="F1274" s="10">
        <v>2005</v>
      </c>
      <c r="G1274" s="10" t="s">
        <v>904</v>
      </c>
      <c r="H1274" s="10" t="s">
        <v>1343</v>
      </c>
      <c r="I1274" s="10" t="s">
        <v>1342</v>
      </c>
      <c r="J1274" s="10">
        <v>1360</v>
      </c>
      <c r="K1274" s="259">
        <f t="shared" si="62"/>
        <v>5</v>
      </c>
      <c r="L1274" s="110" t="str">
        <f t="shared" si="61"/>
        <v>PGDĐT Đăk R'lấp</v>
      </c>
      <c r="M1274" s="3">
        <f>VLOOKUP(IF(I1274="",H1274,I1274),Thongkeduthi!$A$4:$O$43,COUNTA(Thongkeduthi!$A$4:$O$4),FALSE)</f>
        <v>38</v>
      </c>
      <c r="N1274" s="47" t="str">
        <f t="shared" si="60"/>
        <v>38.5</v>
      </c>
      <c r="O1274" s="47"/>
    </row>
    <row r="1275" spans="1:15" ht="32.25" hidden="1" thickBot="1">
      <c r="A1275" s="10">
        <f>SUBTOTAL(3,$C$6:C1275)</f>
        <v>0</v>
      </c>
      <c r="B1275" s="30">
        <v>1222547190</v>
      </c>
      <c r="C1275" s="101" t="s">
        <v>1557</v>
      </c>
      <c r="D1275" s="10">
        <v>7</v>
      </c>
      <c r="E1275" s="10">
        <v>8</v>
      </c>
      <c r="F1275" s="10">
        <v>2005</v>
      </c>
      <c r="G1275" s="10" t="s">
        <v>1363</v>
      </c>
      <c r="H1275" s="10" t="s">
        <v>599</v>
      </c>
      <c r="I1275" s="10" t="s">
        <v>1342</v>
      </c>
      <c r="J1275" s="10">
        <v>1290</v>
      </c>
      <c r="K1275" s="259">
        <f t="shared" si="62"/>
        <v>5</v>
      </c>
      <c r="L1275" s="110" t="str">
        <f t="shared" si="61"/>
        <v>PGDĐT Đăk R'lấp</v>
      </c>
      <c r="M1275" s="3">
        <f>VLOOKUP(IF(I1275="",H1275,I1275),Thongkeduthi!$A$4:$O$43,COUNTA(Thongkeduthi!$A$4:$O$4),FALSE)</f>
        <v>38</v>
      </c>
      <c r="N1275" s="47" t="str">
        <f t="shared" si="60"/>
        <v>38.5</v>
      </c>
      <c r="O1275" s="47"/>
    </row>
    <row r="1276" spans="1:15" ht="32.25" hidden="1" thickBot="1">
      <c r="A1276" s="10">
        <f>SUBTOTAL(3,$C$6:C1276)</f>
        <v>0</v>
      </c>
      <c r="B1276" s="30">
        <v>1218641827</v>
      </c>
      <c r="C1276" s="101" t="s">
        <v>1558</v>
      </c>
      <c r="D1276" s="10">
        <v>7</v>
      </c>
      <c r="E1276" s="10">
        <v>3</v>
      </c>
      <c r="F1276" s="10">
        <v>2005</v>
      </c>
      <c r="G1276" s="10" t="s">
        <v>907</v>
      </c>
      <c r="H1276" s="10" t="s">
        <v>1341</v>
      </c>
      <c r="I1276" s="10" t="s">
        <v>1342</v>
      </c>
      <c r="J1276" s="10">
        <v>1280</v>
      </c>
      <c r="K1276" s="259">
        <f t="shared" si="62"/>
        <v>5</v>
      </c>
      <c r="L1276" s="110" t="str">
        <f t="shared" si="61"/>
        <v>PGDĐT Đăk R'lấp</v>
      </c>
      <c r="M1276" s="3">
        <f>VLOOKUP(IF(I1276="",H1276,I1276),Thongkeduthi!$A$4:$O$43,COUNTA(Thongkeduthi!$A$4:$O$4),FALSE)</f>
        <v>38</v>
      </c>
      <c r="N1276" s="47" t="str">
        <f t="shared" si="60"/>
        <v>38.5</v>
      </c>
      <c r="O1276" s="47"/>
    </row>
    <row r="1277" spans="1:15" ht="32.25" hidden="1" thickBot="1">
      <c r="A1277" s="10">
        <f>SUBTOTAL(3,$C$6:C1277)</f>
        <v>0</v>
      </c>
      <c r="B1277" s="30">
        <v>1230084531</v>
      </c>
      <c r="C1277" s="101" t="s">
        <v>1559</v>
      </c>
      <c r="D1277" s="10">
        <v>6</v>
      </c>
      <c r="E1277" s="10">
        <v>6</v>
      </c>
      <c r="F1277" s="10">
        <v>2005</v>
      </c>
      <c r="G1277" s="10" t="s">
        <v>907</v>
      </c>
      <c r="H1277" s="10" t="s">
        <v>1341</v>
      </c>
      <c r="I1277" s="10" t="s">
        <v>1342</v>
      </c>
      <c r="J1277" s="10">
        <v>1280</v>
      </c>
      <c r="K1277" s="259">
        <f t="shared" si="62"/>
        <v>5</v>
      </c>
      <c r="L1277" s="110" t="str">
        <f t="shared" si="61"/>
        <v>PGDĐT Đăk R'lấp</v>
      </c>
      <c r="M1277" s="3">
        <f>VLOOKUP(IF(I1277="",H1277,I1277),Thongkeduthi!$A$4:$O$43,COUNTA(Thongkeduthi!$A$4:$O$4),FALSE)</f>
        <v>38</v>
      </c>
      <c r="N1277" s="47" t="str">
        <f t="shared" si="60"/>
        <v>38.5</v>
      </c>
      <c r="O1277" s="47"/>
    </row>
    <row r="1278" spans="1:15" ht="32.25" hidden="1" thickBot="1">
      <c r="A1278" s="10">
        <f>SUBTOTAL(3,$C$6:C1278)</f>
        <v>0</v>
      </c>
      <c r="B1278" s="30">
        <v>110340045</v>
      </c>
      <c r="C1278" s="101" t="s">
        <v>1560</v>
      </c>
      <c r="D1278" s="10">
        <v>29</v>
      </c>
      <c r="E1278" s="10">
        <v>9</v>
      </c>
      <c r="F1278" s="10">
        <v>2005</v>
      </c>
      <c r="G1278" s="10" t="s">
        <v>904</v>
      </c>
      <c r="H1278" s="10" t="s">
        <v>1341</v>
      </c>
      <c r="I1278" s="10" t="s">
        <v>1342</v>
      </c>
      <c r="J1278" s="10">
        <v>1280</v>
      </c>
      <c r="K1278" s="259">
        <f t="shared" si="62"/>
        <v>5</v>
      </c>
      <c r="L1278" s="110" t="str">
        <f t="shared" si="61"/>
        <v>PGDĐT Đăk R'lấp</v>
      </c>
      <c r="M1278" s="3">
        <f>VLOOKUP(IF(I1278="",H1278,I1278),Thongkeduthi!$A$4:$O$43,COUNTA(Thongkeduthi!$A$4:$O$4),FALSE)</f>
        <v>38</v>
      </c>
      <c r="N1278" s="47" t="str">
        <f t="shared" si="60"/>
        <v>38.5</v>
      </c>
      <c r="O1278" s="47"/>
    </row>
    <row r="1279" spans="1:15" ht="32.25" hidden="1" thickBot="1">
      <c r="A1279" s="10">
        <f>SUBTOTAL(3,$C$6:C1279)</f>
        <v>0</v>
      </c>
      <c r="B1279" s="30">
        <v>1224428636</v>
      </c>
      <c r="C1279" s="101" t="s">
        <v>1561</v>
      </c>
      <c r="D1279" s="10">
        <v>3</v>
      </c>
      <c r="E1279" s="10">
        <v>2</v>
      </c>
      <c r="F1279" s="10">
        <v>2005</v>
      </c>
      <c r="G1279" s="10" t="s">
        <v>904</v>
      </c>
      <c r="H1279" s="10" t="s">
        <v>1343</v>
      </c>
      <c r="I1279" s="10" t="s">
        <v>1342</v>
      </c>
      <c r="J1279" s="10">
        <v>1270</v>
      </c>
      <c r="K1279" s="259">
        <f t="shared" si="62"/>
        <v>5</v>
      </c>
      <c r="L1279" s="110" t="str">
        <f t="shared" si="61"/>
        <v>PGDĐT Đăk R'lấp</v>
      </c>
      <c r="M1279" s="3">
        <f>VLOOKUP(IF(I1279="",H1279,I1279),Thongkeduthi!$A$4:$O$43,COUNTA(Thongkeduthi!$A$4:$O$4),FALSE)</f>
        <v>38</v>
      </c>
      <c r="N1279" s="47" t="str">
        <f t="shared" si="60"/>
        <v>38.5</v>
      </c>
      <c r="O1279" s="47"/>
    </row>
    <row r="1280" spans="1:15" ht="32.25" hidden="1" thickBot="1">
      <c r="A1280" s="10">
        <f>SUBTOTAL(3,$C$6:C1280)</f>
        <v>0</v>
      </c>
      <c r="B1280" s="30">
        <v>1225668066</v>
      </c>
      <c r="C1280" s="101" t="s">
        <v>1562</v>
      </c>
      <c r="D1280" s="10">
        <v>17</v>
      </c>
      <c r="E1280" s="10">
        <v>7</v>
      </c>
      <c r="F1280" s="10">
        <v>2005</v>
      </c>
      <c r="G1280" s="10" t="s">
        <v>907</v>
      </c>
      <c r="H1280" s="10" t="s">
        <v>1341</v>
      </c>
      <c r="I1280" s="10" t="s">
        <v>1342</v>
      </c>
      <c r="J1280" s="10">
        <v>1270</v>
      </c>
      <c r="K1280" s="259">
        <f t="shared" si="62"/>
        <v>5</v>
      </c>
      <c r="L1280" s="110" t="str">
        <f t="shared" si="61"/>
        <v>PGDĐT Đăk R'lấp</v>
      </c>
      <c r="M1280" s="3">
        <f>VLOOKUP(IF(I1280="",H1280,I1280),Thongkeduthi!$A$4:$O$43,COUNTA(Thongkeduthi!$A$4:$O$4),FALSE)</f>
        <v>38</v>
      </c>
      <c r="N1280" s="47" t="str">
        <f t="shared" si="60"/>
        <v>38.5</v>
      </c>
      <c r="O1280" s="47"/>
    </row>
    <row r="1281" spans="1:15" ht="32.25" hidden="1" thickBot="1">
      <c r="A1281" s="10">
        <f>SUBTOTAL(3,$C$6:C1281)</f>
        <v>0</v>
      </c>
      <c r="B1281" s="30">
        <v>1222204043</v>
      </c>
      <c r="C1281" s="101" t="s">
        <v>1563</v>
      </c>
      <c r="D1281" s="10">
        <v>27</v>
      </c>
      <c r="E1281" s="10">
        <v>8</v>
      </c>
      <c r="F1281" s="10">
        <v>2005</v>
      </c>
      <c r="G1281" s="10" t="s">
        <v>904</v>
      </c>
      <c r="H1281" s="10" t="s">
        <v>1341</v>
      </c>
      <c r="I1281" s="10" t="s">
        <v>1342</v>
      </c>
      <c r="J1281" s="10">
        <v>1250</v>
      </c>
      <c r="K1281" s="259">
        <f t="shared" si="62"/>
        <v>5</v>
      </c>
      <c r="L1281" s="110" t="str">
        <f t="shared" si="61"/>
        <v>PGDĐT Đăk R'lấp</v>
      </c>
      <c r="M1281" s="3">
        <f>VLOOKUP(IF(I1281="",H1281,I1281),Thongkeduthi!$A$4:$O$43,COUNTA(Thongkeduthi!$A$4:$O$4),FALSE)</f>
        <v>38</v>
      </c>
      <c r="N1281" s="47" t="str">
        <f t="shared" si="60"/>
        <v>38.5</v>
      </c>
      <c r="O1281" s="47"/>
    </row>
    <row r="1282" spans="1:15" ht="32.25" hidden="1" thickBot="1">
      <c r="A1282" s="10">
        <f>SUBTOTAL(3,$C$6:C1282)</f>
        <v>0</v>
      </c>
      <c r="B1282" s="30">
        <v>1229228776</v>
      </c>
      <c r="C1282" s="101" t="s">
        <v>1564</v>
      </c>
      <c r="D1282" s="10">
        <v>2</v>
      </c>
      <c r="E1282" s="10">
        <v>3</v>
      </c>
      <c r="F1282" s="10">
        <v>2005</v>
      </c>
      <c r="G1282" s="10" t="s">
        <v>1365</v>
      </c>
      <c r="H1282" s="10" t="s">
        <v>1348</v>
      </c>
      <c r="I1282" s="10" t="s">
        <v>1342</v>
      </c>
      <c r="J1282" s="10">
        <v>1230</v>
      </c>
      <c r="K1282" s="259">
        <f t="shared" si="62"/>
        <v>5</v>
      </c>
      <c r="L1282" s="110" t="str">
        <f t="shared" si="61"/>
        <v>PGDĐT Đăk R'lấp</v>
      </c>
      <c r="M1282" s="3">
        <f>VLOOKUP(IF(I1282="",H1282,I1282),Thongkeduthi!$A$4:$O$43,COUNTA(Thongkeduthi!$A$4:$O$4),FALSE)</f>
        <v>38</v>
      </c>
      <c r="N1282" s="47" t="str">
        <f t="shared" si="60"/>
        <v>38.5</v>
      </c>
      <c r="O1282" s="47"/>
    </row>
    <row r="1283" spans="1:15" ht="32.25" hidden="1" thickBot="1">
      <c r="A1283" s="10">
        <f>SUBTOTAL(3,$C$6:C1283)</f>
        <v>0</v>
      </c>
      <c r="B1283" s="30">
        <v>1217292062</v>
      </c>
      <c r="C1283" s="101" t="s">
        <v>1565</v>
      </c>
      <c r="D1283" s="10">
        <v>1</v>
      </c>
      <c r="E1283" s="10">
        <v>10</v>
      </c>
      <c r="F1283" s="10">
        <v>2005</v>
      </c>
      <c r="G1283" s="10" t="s">
        <v>896</v>
      </c>
      <c r="H1283" s="10" t="s">
        <v>1353</v>
      </c>
      <c r="I1283" s="10" t="s">
        <v>1342</v>
      </c>
      <c r="J1283" s="10">
        <v>1220</v>
      </c>
      <c r="K1283" s="259">
        <f t="shared" si="62"/>
        <v>5</v>
      </c>
      <c r="L1283" s="110" t="str">
        <f t="shared" si="61"/>
        <v>PGDĐT Đăk R'lấp</v>
      </c>
      <c r="M1283" s="3">
        <f>VLOOKUP(IF(I1283="",H1283,I1283),Thongkeduthi!$A$4:$O$43,COUNTA(Thongkeduthi!$A$4:$O$4),FALSE)</f>
        <v>38</v>
      </c>
      <c r="N1283" s="47" t="str">
        <f t="shared" si="60"/>
        <v>38.5</v>
      </c>
      <c r="O1283" s="47"/>
    </row>
    <row r="1284" spans="1:15" ht="32.25" hidden="1" thickBot="1">
      <c r="A1284" s="10">
        <f>SUBTOTAL(3,$C$6:C1284)</f>
        <v>0</v>
      </c>
      <c r="B1284" s="30">
        <v>1227001856</v>
      </c>
      <c r="C1284" s="101" t="s">
        <v>1566</v>
      </c>
      <c r="D1284" s="10">
        <v>17</v>
      </c>
      <c r="E1284" s="10">
        <v>9</v>
      </c>
      <c r="F1284" s="10">
        <v>2005</v>
      </c>
      <c r="G1284" s="10" t="s">
        <v>907</v>
      </c>
      <c r="H1284" s="10" t="s">
        <v>1345</v>
      </c>
      <c r="I1284" s="10" t="s">
        <v>1342</v>
      </c>
      <c r="J1284" s="10">
        <v>1220</v>
      </c>
      <c r="K1284" s="259">
        <f t="shared" si="62"/>
        <v>5</v>
      </c>
      <c r="L1284" s="110" t="str">
        <f t="shared" si="61"/>
        <v>PGDĐT Đăk R'lấp</v>
      </c>
      <c r="M1284" s="3">
        <f>VLOOKUP(IF(I1284="",H1284,I1284),Thongkeduthi!$A$4:$O$43,COUNTA(Thongkeduthi!$A$4:$O$4),FALSE)</f>
        <v>38</v>
      </c>
      <c r="N1284" s="47" t="str">
        <f t="shared" si="60"/>
        <v>38.5</v>
      </c>
      <c r="O1284" s="47"/>
    </row>
    <row r="1285" spans="1:15" ht="32.25" hidden="1" thickBot="1">
      <c r="A1285" s="10">
        <f>SUBTOTAL(3,$C$6:C1285)</f>
        <v>0</v>
      </c>
      <c r="B1285" s="30">
        <v>1223025506</v>
      </c>
      <c r="C1285" s="101" t="s">
        <v>1567</v>
      </c>
      <c r="D1285" s="10">
        <v>1</v>
      </c>
      <c r="E1285" s="10">
        <v>2</v>
      </c>
      <c r="F1285" s="10">
        <v>2005</v>
      </c>
      <c r="G1285" s="10" t="s">
        <v>907</v>
      </c>
      <c r="H1285" s="10" t="s">
        <v>1115</v>
      </c>
      <c r="I1285" s="10" t="s">
        <v>1342</v>
      </c>
      <c r="J1285" s="10">
        <v>1180</v>
      </c>
      <c r="K1285" s="259">
        <f t="shared" si="62"/>
        <v>5</v>
      </c>
      <c r="L1285" s="110" t="str">
        <f t="shared" si="61"/>
        <v>PGDĐT Đăk R'lấp</v>
      </c>
      <c r="M1285" s="3">
        <f>VLOOKUP(IF(I1285="",H1285,I1285),Thongkeduthi!$A$4:$O$43,COUNTA(Thongkeduthi!$A$4:$O$4),FALSE)</f>
        <v>38</v>
      </c>
      <c r="N1285" s="47" t="str">
        <f t="shared" si="60"/>
        <v>38.5</v>
      </c>
      <c r="O1285" s="47"/>
    </row>
    <row r="1286" spans="1:15" ht="32.25" hidden="1" thickBot="1">
      <c r="A1286" s="10">
        <f>SUBTOTAL(3,$C$6:C1286)</f>
        <v>0</v>
      </c>
      <c r="B1286" s="30">
        <v>1222834288</v>
      </c>
      <c r="C1286" s="101" t="s">
        <v>1568</v>
      </c>
      <c r="D1286" s="10">
        <v>27</v>
      </c>
      <c r="E1286" s="10">
        <v>7</v>
      </c>
      <c r="F1286" s="10">
        <v>2005</v>
      </c>
      <c r="G1286" s="10" t="s">
        <v>896</v>
      </c>
      <c r="H1286" s="10" t="s">
        <v>1345</v>
      </c>
      <c r="I1286" s="10" t="s">
        <v>1342</v>
      </c>
      <c r="J1286" s="10">
        <v>1170</v>
      </c>
      <c r="K1286" s="259">
        <f t="shared" si="62"/>
        <v>5</v>
      </c>
      <c r="L1286" s="110" t="str">
        <f t="shared" si="61"/>
        <v>PGDĐT Đăk R'lấp</v>
      </c>
      <c r="M1286" s="3">
        <f>VLOOKUP(IF(I1286="",H1286,I1286),Thongkeduthi!$A$4:$O$43,COUNTA(Thongkeduthi!$A$4:$O$4),FALSE)</f>
        <v>38</v>
      </c>
      <c r="N1286" s="47" t="str">
        <f t="shared" si="60"/>
        <v>38.5</v>
      </c>
      <c r="O1286" s="47"/>
    </row>
    <row r="1287" spans="1:15" ht="32.25" hidden="1" thickBot="1">
      <c r="A1287" s="10">
        <f>SUBTOTAL(3,$C$6:C1287)</f>
        <v>0</v>
      </c>
      <c r="B1287" s="30">
        <v>1223757827</v>
      </c>
      <c r="C1287" s="101" t="s">
        <v>1569</v>
      </c>
      <c r="D1287" s="10">
        <v>12</v>
      </c>
      <c r="E1287" s="10">
        <v>1</v>
      </c>
      <c r="F1287" s="10">
        <v>2005</v>
      </c>
      <c r="G1287" s="10" t="s">
        <v>896</v>
      </c>
      <c r="H1287" s="10" t="s">
        <v>1341</v>
      </c>
      <c r="I1287" s="10" t="s">
        <v>1342</v>
      </c>
      <c r="J1287" s="10">
        <v>1140</v>
      </c>
      <c r="K1287" s="259">
        <f t="shared" si="62"/>
        <v>5</v>
      </c>
      <c r="L1287" s="110" t="str">
        <f t="shared" si="61"/>
        <v>PGDĐT Đăk R'lấp</v>
      </c>
      <c r="M1287" s="3">
        <f>VLOOKUP(IF(I1287="",H1287,I1287),Thongkeduthi!$A$4:$O$43,COUNTA(Thongkeduthi!$A$4:$O$4),FALSE)</f>
        <v>38</v>
      </c>
      <c r="N1287" s="47" t="str">
        <f t="shared" ref="N1287:N1350" si="63">M1287&amp;"."&amp;K1287</f>
        <v>38.5</v>
      </c>
      <c r="O1287" s="47"/>
    </row>
    <row r="1288" spans="1:15" ht="32.25" hidden="1" thickBot="1">
      <c r="A1288" s="10">
        <f>SUBTOTAL(3,$C$6:C1288)</f>
        <v>0</v>
      </c>
      <c r="B1288" s="30">
        <v>1223026366</v>
      </c>
      <c r="C1288" s="101" t="s">
        <v>1570</v>
      </c>
      <c r="D1288" s="10">
        <v>7</v>
      </c>
      <c r="E1288" s="10">
        <v>2</v>
      </c>
      <c r="F1288" s="10">
        <v>2005</v>
      </c>
      <c r="G1288" s="10" t="s">
        <v>896</v>
      </c>
      <c r="H1288" s="10" t="s">
        <v>1115</v>
      </c>
      <c r="I1288" s="10" t="s">
        <v>1342</v>
      </c>
      <c r="J1288" s="10">
        <v>1130</v>
      </c>
      <c r="K1288" s="259">
        <f t="shared" si="62"/>
        <v>5</v>
      </c>
      <c r="L1288" s="110" t="str">
        <f t="shared" si="61"/>
        <v>PGDĐT Đăk R'lấp</v>
      </c>
      <c r="M1288" s="3">
        <f>VLOOKUP(IF(I1288="",H1288,I1288),Thongkeduthi!$A$4:$O$43,COUNTA(Thongkeduthi!$A$4:$O$4),FALSE)</f>
        <v>38</v>
      </c>
      <c r="N1288" s="47" t="str">
        <f t="shared" si="63"/>
        <v>38.5</v>
      </c>
      <c r="O1288" s="47"/>
    </row>
    <row r="1289" spans="1:15" ht="32.25" hidden="1" thickBot="1">
      <c r="A1289" s="10">
        <f>SUBTOTAL(3,$C$6:C1289)</f>
        <v>0</v>
      </c>
      <c r="B1289" s="30">
        <v>1222934635</v>
      </c>
      <c r="C1289" s="101" t="s">
        <v>1571</v>
      </c>
      <c r="D1289" s="10">
        <v>17</v>
      </c>
      <c r="E1289" s="10">
        <v>5</v>
      </c>
      <c r="F1289" s="10">
        <v>2005</v>
      </c>
      <c r="G1289" s="10" t="s">
        <v>171</v>
      </c>
      <c r="H1289" s="10" t="s">
        <v>1347</v>
      </c>
      <c r="I1289" s="10" t="s">
        <v>1342</v>
      </c>
      <c r="J1289" s="10">
        <v>1130</v>
      </c>
      <c r="K1289" s="259">
        <f t="shared" si="62"/>
        <v>5</v>
      </c>
      <c r="L1289" s="110" t="str">
        <f t="shared" si="61"/>
        <v>PGDĐT Đăk R'lấp</v>
      </c>
      <c r="M1289" s="3">
        <f>VLOOKUP(IF(I1289="",H1289,I1289),Thongkeduthi!$A$4:$O$43,COUNTA(Thongkeduthi!$A$4:$O$4),FALSE)</f>
        <v>38</v>
      </c>
      <c r="N1289" s="47" t="str">
        <f t="shared" si="63"/>
        <v>38.5</v>
      </c>
      <c r="O1289" s="47"/>
    </row>
    <row r="1290" spans="1:15" ht="32.25" hidden="1" thickBot="1">
      <c r="A1290" s="10">
        <f>SUBTOTAL(3,$C$6:C1290)</f>
        <v>0</v>
      </c>
      <c r="B1290" s="30">
        <v>1227783762</v>
      </c>
      <c r="C1290" s="101" t="s">
        <v>1572</v>
      </c>
      <c r="D1290" s="10">
        <v>5</v>
      </c>
      <c r="E1290" s="10">
        <v>10</v>
      </c>
      <c r="F1290" s="10">
        <v>2005</v>
      </c>
      <c r="G1290" s="10" t="s">
        <v>1365</v>
      </c>
      <c r="H1290" s="10" t="s">
        <v>1348</v>
      </c>
      <c r="I1290" s="10" t="s">
        <v>1342</v>
      </c>
      <c r="J1290" s="10">
        <v>1130</v>
      </c>
      <c r="K1290" s="259">
        <f t="shared" si="62"/>
        <v>5</v>
      </c>
      <c r="L1290" s="110" t="str">
        <f t="shared" si="61"/>
        <v>PGDĐT Đăk R'lấp</v>
      </c>
      <c r="M1290" s="3">
        <f>VLOOKUP(IF(I1290="",H1290,I1290),Thongkeduthi!$A$4:$O$43,COUNTA(Thongkeduthi!$A$4:$O$4),FALSE)</f>
        <v>38</v>
      </c>
      <c r="N1290" s="47" t="str">
        <f t="shared" si="63"/>
        <v>38.5</v>
      </c>
      <c r="O1290" s="47"/>
    </row>
    <row r="1291" spans="1:15" ht="32.25" hidden="1" thickBot="1">
      <c r="A1291" s="10">
        <f>SUBTOTAL(3,$C$6:C1291)</f>
        <v>0</v>
      </c>
      <c r="B1291" s="30">
        <v>1228426275</v>
      </c>
      <c r="C1291" s="101" t="s">
        <v>1573</v>
      </c>
      <c r="D1291" s="10">
        <v>13</v>
      </c>
      <c r="E1291" s="10">
        <v>1</v>
      </c>
      <c r="F1291" s="10">
        <v>2005</v>
      </c>
      <c r="G1291" s="10" t="s">
        <v>896</v>
      </c>
      <c r="H1291" s="10" t="s">
        <v>1359</v>
      </c>
      <c r="I1291" s="10" t="s">
        <v>1342</v>
      </c>
      <c r="J1291" s="10">
        <v>1090</v>
      </c>
      <c r="K1291" s="259">
        <f t="shared" si="62"/>
        <v>5</v>
      </c>
      <c r="L1291" s="110" t="str">
        <f t="shared" si="61"/>
        <v>PGDĐT Đăk R'lấp</v>
      </c>
      <c r="M1291" s="3">
        <f>VLOOKUP(IF(I1291="",H1291,I1291),Thongkeduthi!$A$4:$O$43,COUNTA(Thongkeduthi!$A$4:$O$4),FALSE)</f>
        <v>38</v>
      </c>
      <c r="N1291" s="47" t="str">
        <f t="shared" si="63"/>
        <v>38.5</v>
      </c>
      <c r="O1291" s="47"/>
    </row>
    <row r="1292" spans="1:15" ht="32.25" hidden="1" thickBot="1">
      <c r="A1292" s="10">
        <f>SUBTOTAL(3,$C$6:C1292)</f>
        <v>0</v>
      </c>
      <c r="B1292" s="30">
        <v>1222969876</v>
      </c>
      <c r="C1292" s="101" t="s">
        <v>1574</v>
      </c>
      <c r="D1292" s="10">
        <v>9</v>
      </c>
      <c r="E1292" s="10">
        <v>9</v>
      </c>
      <c r="F1292" s="10">
        <v>2005</v>
      </c>
      <c r="G1292" s="10" t="s">
        <v>907</v>
      </c>
      <c r="H1292" s="10" t="s">
        <v>1346</v>
      </c>
      <c r="I1292" s="10" t="s">
        <v>1342</v>
      </c>
      <c r="J1292" s="10">
        <v>1090</v>
      </c>
      <c r="K1292" s="259">
        <f t="shared" si="62"/>
        <v>5</v>
      </c>
      <c r="L1292" s="110" t="str">
        <f t="shared" si="61"/>
        <v>PGDĐT Đăk R'lấp</v>
      </c>
      <c r="M1292" s="3">
        <f>VLOOKUP(IF(I1292="",H1292,I1292),Thongkeduthi!$A$4:$O$43,COUNTA(Thongkeduthi!$A$4:$O$4),FALSE)</f>
        <v>38</v>
      </c>
      <c r="N1292" s="47" t="str">
        <f t="shared" si="63"/>
        <v>38.5</v>
      </c>
      <c r="O1292" s="47"/>
    </row>
    <row r="1293" spans="1:15" ht="32.25" hidden="1" thickBot="1">
      <c r="A1293" s="10">
        <f>SUBTOTAL(3,$C$6:C1293)</f>
        <v>0</v>
      </c>
      <c r="B1293" s="30">
        <v>1224510247</v>
      </c>
      <c r="C1293" s="101" t="s">
        <v>1575</v>
      </c>
      <c r="D1293" s="10">
        <v>21</v>
      </c>
      <c r="E1293" s="10">
        <v>1</v>
      </c>
      <c r="F1293" s="10">
        <v>2006</v>
      </c>
      <c r="G1293" s="10" t="s">
        <v>907</v>
      </c>
      <c r="H1293" s="10" t="s">
        <v>1360</v>
      </c>
      <c r="I1293" s="10" t="s">
        <v>1342</v>
      </c>
      <c r="J1293" s="10">
        <v>1080</v>
      </c>
      <c r="K1293" s="259">
        <f t="shared" si="62"/>
        <v>5</v>
      </c>
      <c r="L1293" s="110" t="str">
        <f t="shared" si="61"/>
        <v>PGDĐT Đăk R'lấp</v>
      </c>
      <c r="M1293" s="3">
        <f>VLOOKUP(IF(I1293="",H1293,I1293),Thongkeduthi!$A$4:$O$43,COUNTA(Thongkeduthi!$A$4:$O$4),FALSE)</f>
        <v>38</v>
      </c>
      <c r="N1293" s="47" t="str">
        <f t="shared" si="63"/>
        <v>38.5</v>
      </c>
      <c r="O1293" s="47"/>
    </row>
    <row r="1294" spans="1:15" ht="32.25" hidden="1" thickBot="1">
      <c r="A1294" s="10">
        <f>SUBTOTAL(3,$C$6:C1294)</f>
        <v>0</v>
      </c>
      <c r="B1294" s="318">
        <v>1222013863</v>
      </c>
      <c r="C1294" s="101" t="s">
        <v>1576</v>
      </c>
      <c r="D1294" s="10">
        <v>3</v>
      </c>
      <c r="E1294" s="10">
        <v>1</v>
      </c>
      <c r="F1294" s="10">
        <v>2005</v>
      </c>
      <c r="G1294" s="10" t="s">
        <v>904</v>
      </c>
      <c r="H1294" s="10" t="s">
        <v>1353</v>
      </c>
      <c r="I1294" s="10" t="s">
        <v>1342</v>
      </c>
      <c r="J1294" s="10">
        <v>1050</v>
      </c>
      <c r="K1294" s="259">
        <f t="shared" si="62"/>
        <v>5</v>
      </c>
      <c r="L1294" s="110" t="str">
        <f t="shared" si="61"/>
        <v>PGDĐT Đăk R'lấp</v>
      </c>
      <c r="M1294" s="3">
        <f>VLOOKUP(IF(I1294="",H1294,I1294),Thongkeduthi!$A$4:$O$43,COUNTA(Thongkeduthi!$A$4:$O$4),FALSE)</f>
        <v>38</v>
      </c>
      <c r="N1294" s="47" t="str">
        <f t="shared" si="63"/>
        <v>38.5</v>
      </c>
      <c r="O1294" s="47"/>
    </row>
    <row r="1295" spans="1:15" ht="32.25" hidden="1" thickBot="1">
      <c r="A1295" s="10">
        <f>SUBTOTAL(3,$C$6:C1295)</f>
        <v>0</v>
      </c>
      <c r="B1295" s="30">
        <v>1223671097</v>
      </c>
      <c r="C1295" s="101" t="s">
        <v>1577</v>
      </c>
      <c r="D1295" s="10">
        <v>22</v>
      </c>
      <c r="E1295" s="10">
        <v>12</v>
      </c>
      <c r="F1295" s="10">
        <v>2005</v>
      </c>
      <c r="G1295" s="10" t="s">
        <v>896</v>
      </c>
      <c r="H1295" s="10" t="s">
        <v>1341</v>
      </c>
      <c r="I1295" s="10" t="s">
        <v>1342</v>
      </c>
      <c r="J1295" s="10">
        <v>1040</v>
      </c>
      <c r="K1295" s="259">
        <f t="shared" si="62"/>
        <v>5</v>
      </c>
      <c r="L1295" s="110" t="str">
        <f t="shared" si="61"/>
        <v>PGDĐT Đăk R'lấp</v>
      </c>
      <c r="M1295" s="3">
        <f>VLOOKUP(IF(I1295="",H1295,I1295),Thongkeduthi!$A$4:$O$43,COUNTA(Thongkeduthi!$A$4:$O$4),FALSE)</f>
        <v>38</v>
      </c>
      <c r="N1295" s="47" t="str">
        <f t="shared" si="63"/>
        <v>38.5</v>
      </c>
      <c r="O1295" s="47"/>
    </row>
    <row r="1296" spans="1:15" ht="32.25" hidden="1" thickBot="1">
      <c r="A1296" s="10">
        <f>SUBTOTAL(3,$C$6:C1296)</f>
        <v>0</v>
      </c>
      <c r="B1296" s="30">
        <v>1228061695</v>
      </c>
      <c r="C1296" s="101" t="s">
        <v>1578</v>
      </c>
      <c r="D1296" s="10">
        <v>31</v>
      </c>
      <c r="E1296" s="10">
        <v>10</v>
      </c>
      <c r="F1296" s="10">
        <v>2005</v>
      </c>
      <c r="G1296" s="10" t="s">
        <v>896</v>
      </c>
      <c r="H1296" s="10" t="s">
        <v>1341</v>
      </c>
      <c r="I1296" s="10" t="s">
        <v>1342</v>
      </c>
      <c r="J1296" s="10">
        <v>1030</v>
      </c>
      <c r="K1296" s="259">
        <f t="shared" si="62"/>
        <v>5</v>
      </c>
      <c r="L1296" s="110" t="str">
        <f t="shared" si="61"/>
        <v>PGDĐT Đăk R'lấp</v>
      </c>
      <c r="M1296" s="3">
        <f>VLOOKUP(IF(I1296="",H1296,I1296),Thongkeduthi!$A$4:$O$43,COUNTA(Thongkeduthi!$A$4:$O$4),FALSE)</f>
        <v>38</v>
      </c>
      <c r="N1296" s="47" t="str">
        <f t="shared" si="63"/>
        <v>38.5</v>
      </c>
      <c r="O1296" s="47"/>
    </row>
    <row r="1297" spans="1:15" ht="32.25" hidden="1" thickBot="1">
      <c r="A1297" s="10">
        <f>SUBTOTAL(3,$C$6:C1297)</f>
        <v>0</v>
      </c>
      <c r="B1297" s="30">
        <v>1228571696</v>
      </c>
      <c r="C1297" s="101" t="s">
        <v>1579</v>
      </c>
      <c r="D1297" s="10">
        <v>4</v>
      </c>
      <c r="E1297" s="10">
        <v>1</v>
      </c>
      <c r="F1297" s="10">
        <v>2005</v>
      </c>
      <c r="G1297" s="10" t="s">
        <v>896</v>
      </c>
      <c r="H1297" s="10" t="s">
        <v>1353</v>
      </c>
      <c r="I1297" s="10" t="s">
        <v>1342</v>
      </c>
      <c r="J1297" s="10">
        <v>1020</v>
      </c>
      <c r="K1297" s="259">
        <f t="shared" si="62"/>
        <v>5</v>
      </c>
      <c r="L1297" s="110" t="str">
        <f t="shared" si="61"/>
        <v>PGDĐT Đăk R'lấp</v>
      </c>
      <c r="M1297" s="3">
        <f>VLOOKUP(IF(I1297="",H1297,I1297),Thongkeduthi!$A$4:$O$43,COUNTA(Thongkeduthi!$A$4:$O$4),FALSE)</f>
        <v>38</v>
      </c>
      <c r="N1297" s="47" t="str">
        <f t="shared" si="63"/>
        <v>38.5</v>
      </c>
      <c r="O1297" s="47"/>
    </row>
    <row r="1298" spans="1:15" ht="32.25" hidden="1" thickBot="1">
      <c r="A1298" s="10">
        <f>SUBTOTAL(3,$C$6:C1298)</f>
        <v>0</v>
      </c>
      <c r="B1298" s="30">
        <v>1229822892</v>
      </c>
      <c r="C1298" s="101" t="s">
        <v>1580</v>
      </c>
      <c r="D1298" s="10">
        <v>31</v>
      </c>
      <c r="E1298" s="10">
        <v>8</v>
      </c>
      <c r="F1298" s="10">
        <v>2005</v>
      </c>
      <c r="G1298" s="10" t="s">
        <v>907</v>
      </c>
      <c r="H1298" s="10" t="s">
        <v>1345</v>
      </c>
      <c r="I1298" s="10" t="s">
        <v>1342</v>
      </c>
      <c r="J1298" s="10">
        <v>1020</v>
      </c>
      <c r="K1298" s="259">
        <f t="shared" si="62"/>
        <v>5</v>
      </c>
      <c r="L1298" s="110" t="str">
        <f t="shared" si="61"/>
        <v>PGDĐT Đăk R'lấp</v>
      </c>
      <c r="M1298" s="3">
        <f>VLOOKUP(IF(I1298="",H1298,I1298),Thongkeduthi!$A$4:$O$43,COUNTA(Thongkeduthi!$A$4:$O$4),FALSE)</f>
        <v>38</v>
      </c>
      <c r="N1298" s="47" t="str">
        <f t="shared" si="63"/>
        <v>38.5</v>
      </c>
      <c r="O1298" s="47"/>
    </row>
    <row r="1299" spans="1:15" ht="32.25" hidden="1" thickBot="1">
      <c r="A1299" s="10">
        <f>SUBTOTAL(3,$C$6:C1299)</f>
        <v>0</v>
      </c>
      <c r="B1299" s="30">
        <v>1230075625</v>
      </c>
      <c r="C1299" s="101" t="s">
        <v>1581</v>
      </c>
      <c r="D1299" s="10">
        <v>31</v>
      </c>
      <c r="E1299" s="10">
        <v>7</v>
      </c>
      <c r="F1299" s="10">
        <v>2005</v>
      </c>
      <c r="G1299" s="10" t="s">
        <v>896</v>
      </c>
      <c r="H1299" s="10" t="s">
        <v>1131</v>
      </c>
      <c r="I1299" s="10" t="s">
        <v>1342</v>
      </c>
      <c r="J1299" s="10">
        <v>1010</v>
      </c>
      <c r="K1299" s="259">
        <f t="shared" si="62"/>
        <v>5</v>
      </c>
      <c r="L1299" s="110" t="str">
        <f t="shared" si="61"/>
        <v>PGDĐT Đăk R'lấp</v>
      </c>
      <c r="M1299" s="3">
        <f>VLOOKUP(IF(I1299="",H1299,I1299),Thongkeduthi!$A$4:$O$43,COUNTA(Thongkeduthi!$A$4:$O$4),FALSE)</f>
        <v>38</v>
      </c>
      <c r="N1299" s="47" t="str">
        <f t="shared" si="63"/>
        <v>38.5</v>
      </c>
      <c r="O1299" s="47"/>
    </row>
    <row r="1300" spans="1:15" ht="32.25" hidden="1" thickBot="1">
      <c r="A1300" s="10">
        <f>SUBTOTAL(3,$C$6:C1300)</f>
        <v>0</v>
      </c>
      <c r="B1300" s="30">
        <v>1225143500</v>
      </c>
      <c r="C1300" s="101" t="s">
        <v>1582</v>
      </c>
      <c r="D1300" s="10">
        <v>9</v>
      </c>
      <c r="E1300" s="10">
        <v>4</v>
      </c>
      <c r="F1300" s="10">
        <v>2005</v>
      </c>
      <c r="G1300" s="10" t="s">
        <v>1363</v>
      </c>
      <c r="H1300" s="10" t="s">
        <v>1348</v>
      </c>
      <c r="I1300" s="10" t="s">
        <v>1342</v>
      </c>
      <c r="J1300" s="10">
        <v>1000</v>
      </c>
      <c r="K1300" s="259">
        <f t="shared" si="62"/>
        <v>5</v>
      </c>
      <c r="L1300" s="110" t="str">
        <f t="shared" si="61"/>
        <v>PGDĐT Đăk R'lấp</v>
      </c>
      <c r="M1300" s="3">
        <f>VLOOKUP(IF(I1300="",H1300,I1300),Thongkeduthi!$A$4:$O$43,COUNTA(Thongkeduthi!$A$4:$O$4),FALSE)</f>
        <v>38</v>
      </c>
      <c r="N1300" s="47" t="str">
        <f t="shared" si="63"/>
        <v>38.5</v>
      </c>
      <c r="O1300" s="47"/>
    </row>
    <row r="1301" spans="1:15" ht="32.25" hidden="1" thickBot="1">
      <c r="A1301" s="10">
        <f>SUBTOTAL(3,$C$6:C1301)</f>
        <v>0</v>
      </c>
      <c r="B1301" s="30">
        <v>1228999658</v>
      </c>
      <c r="C1301" s="101" t="s">
        <v>1583</v>
      </c>
      <c r="D1301" s="10">
        <v>11</v>
      </c>
      <c r="E1301" s="10">
        <v>7</v>
      </c>
      <c r="F1301" s="10">
        <v>2005</v>
      </c>
      <c r="G1301" s="10" t="s">
        <v>896</v>
      </c>
      <c r="H1301" s="10" t="s">
        <v>1131</v>
      </c>
      <c r="I1301" s="10" t="s">
        <v>1342</v>
      </c>
      <c r="J1301" s="10">
        <v>960</v>
      </c>
      <c r="K1301" s="259">
        <f t="shared" si="62"/>
        <v>5</v>
      </c>
      <c r="L1301" s="110" t="str">
        <f t="shared" si="61"/>
        <v>PGDĐT Đăk R'lấp</v>
      </c>
      <c r="M1301" s="3">
        <f>VLOOKUP(IF(I1301="",H1301,I1301),Thongkeduthi!$A$4:$O$43,COUNTA(Thongkeduthi!$A$4:$O$4),FALSE)</f>
        <v>38</v>
      </c>
      <c r="N1301" s="47" t="str">
        <f t="shared" si="63"/>
        <v>38.5</v>
      </c>
      <c r="O1301" s="47"/>
    </row>
    <row r="1302" spans="1:15" ht="32.25" hidden="1" thickBot="1">
      <c r="A1302" s="10">
        <f>SUBTOTAL(3,$C$6:C1302)</f>
        <v>0</v>
      </c>
      <c r="B1302" s="30">
        <v>1228269236</v>
      </c>
      <c r="C1302" s="101" t="s">
        <v>1584</v>
      </c>
      <c r="D1302" s="10">
        <v>22</v>
      </c>
      <c r="E1302" s="10">
        <v>2</v>
      </c>
      <c r="F1302" s="10">
        <v>2005</v>
      </c>
      <c r="G1302" s="10" t="s">
        <v>1365</v>
      </c>
      <c r="H1302" s="10" t="s">
        <v>1348</v>
      </c>
      <c r="I1302" s="10" t="s">
        <v>1342</v>
      </c>
      <c r="J1302" s="10">
        <v>960</v>
      </c>
      <c r="K1302" s="259">
        <f t="shared" si="62"/>
        <v>5</v>
      </c>
      <c r="L1302" s="110" t="str">
        <f t="shared" si="61"/>
        <v>PGDĐT Đăk R'lấp</v>
      </c>
      <c r="M1302" s="3">
        <f>VLOOKUP(IF(I1302="",H1302,I1302),Thongkeduthi!$A$4:$O$43,COUNTA(Thongkeduthi!$A$4:$O$4),FALSE)</f>
        <v>38</v>
      </c>
      <c r="N1302" s="47" t="str">
        <f t="shared" si="63"/>
        <v>38.5</v>
      </c>
      <c r="O1302" s="47"/>
    </row>
    <row r="1303" spans="1:15" ht="32.25" hidden="1" thickBot="1">
      <c r="A1303" s="10">
        <f>SUBTOTAL(3,$C$6:C1303)</f>
        <v>0</v>
      </c>
      <c r="B1303" s="30">
        <v>1226249463</v>
      </c>
      <c r="C1303" s="101" t="s">
        <v>1585</v>
      </c>
      <c r="D1303" s="10">
        <v>14</v>
      </c>
      <c r="E1303" s="10">
        <v>2</v>
      </c>
      <c r="F1303" s="10">
        <v>2005</v>
      </c>
      <c r="G1303" s="10" t="s">
        <v>896</v>
      </c>
      <c r="H1303" s="10" t="s">
        <v>1360</v>
      </c>
      <c r="I1303" s="10" t="s">
        <v>1342</v>
      </c>
      <c r="J1303" s="10">
        <v>940</v>
      </c>
      <c r="K1303" s="259">
        <f t="shared" si="62"/>
        <v>5</v>
      </c>
      <c r="L1303" s="110" t="str">
        <f t="shared" ref="L1303:L1366" si="64">"PGDĐT "&amp;I1303</f>
        <v>PGDĐT Đăk R'lấp</v>
      </c>
      <c r="M1303" s="3">
        <f>VLOOKUP(IF(I1303="",H1303,I1303),Thongkeduthi!$A$4:$O$43,COUNTA(Thongkeduthi!$A$4:$O$4),FALSE)</f>
        <v>38</v>
      </c>
      <c r="N1303" s="47" t="str">
        <f t="shared" si="63"/>
        <v>38.5</v>
      </c>
      <c r="O1303" s="47"/>
    </row>
    <row r="1304" spans="1:15" ht="32.25" hidden="1" thickBot="1">
      <c r="A1304" s="10">
        <f>SUBTOTAL(3,$C$6:C1304)</f>
        <v>0</v>
      </c>
      <c r="B1304" s="30">
        <v>1201854096</v>
      </c>
      <c r="C1304" s="101" t="s">
        <v>1586</v>
      </c>
      <c r="D1304" s="10">
        <v>17</v>
      </c>
      <c r="E1304" s="10">
        <v>5</v>
      </c>
      <c r="F1304" s="10">
        <v>2005</v>
      </c>
      <c r="G1304" s="10" t="s">
        <v>904</v>
      </c>
      <c r="H1304" s="10" t="s">
        <v>1341</v>
      </c>
      <c r="I1304" s="10" t="s">
        <v>1342</v>
      </c>
      <c r="J1304" s="10">
        <v>930</v>
      </c>
      <c r="K1304" s="259">
        <f t="shared" si="62"/>
        <v>5</v>
      </c>
      <c r="L1304" s="110" t="str">
        <f t="shared" si="64"/>
        <v>PGDĐT Đăk R'lấp</v>
      </c>
      <c r="M1304" s="3">
        <f>VLOOKUP(IF(I1304="",H1304,I1304),Thongkeduthi!$A$4:$O$43,COUNTA(Thongkeduthi!$A$4:$O$4),FALSE)</f>
        <v>38</v>
      </c>
      <c r="N1304" s="47" t="str">
        <f t="shared" si="63"/>
        <v>38.5</v>
      </c>
      <c r="O1304" s="47"/>
    </row>
    <row r="1305" spans="1:15" ht="32.25" hidden="1" thickBot="1">
      <c r="A1305" s="10">
        <f>SUBTOTAL(3,$C$6:C1305)</f>
        <v>0</v>
      </c>
      <c r="B1305" s="30">
        <v>1230167773</v>
      </c>
      <c r="C1305" s="101" t="s">
        <v>1587</v>
      </c>
      <c r="D1305" s="10">
        <v>29</v>
      </c>
      <c r="E1305" s="10">
        <v>4</v>
      </c>
      <c r="F1305" s="10">
        <v>2006</v>
      </c>
      <c r="G1305" s="10" t="s">
        <v>896</v>
      </c>
      <c r="H1305" s="10" t="s">
        <v>1360</v>
      </c>
      <c r="I1305" s="10" t="s">
        <v>1342</v>
      </c>
      <c r="J1305" s="10">
        <v>930</v>
      </c>
      <c r="K1305" s="259">
        <f t="shared" si="62"/>
        <v>5</v>
      </c>
      <c r="L1305" s="110" t="str">
        <f t="shared" si="64"/>
        <v>PGDĐT Đăk R'lấp</v>
      </c>
      <c r="M1305" s="3">
        <f>VLOOKUP(IF(I1305="",H1305,I1305),Thongkeduthi!$A$4:$O$43,COUNTA(Thongkeduthi!$A$4:$O$4),FALSE)</f>
        <v>38</v>
      </c>
      <c r="N1305" s="47" t="str">
        <f t="shared" si="63"/>
        <v>38.5</v>
      </c>
      <c r="O1305" s="47"/>
    </row>
    <row r="1306" spans="1:15" ht="32.25" hidden="1" thickBot="1">
      <c r="A1306" s="10">
        <f>SUBTOTAL(3,$C$6:C1306)</f>
        <v>0</v>
      </c>
      <c r="B1306" s="30">
        <v>1222552177</v>
      </c>
      <c r="C1306" s="101" t="s">
        <v>1588</v>
      </c>
      <c r="D1306" s="10">
        <v>9</v>
      </c>
      <c r="E1306" s="10">
        <v>2</v>
      </c>
      <c r="F1306" s="10">
        <v>2005</v>
      </c>
      <c r="G1306" s="10" t="s">
        <v>907</v>
      </c>
      <c r="H1306" s="10" t="s">
        <v>1341</v>
      </c>
      <c r="I1306" s="10" t="s">
        <v>1342</v>
      </c>
      <c r="J1306" s="10">
        <v>920</v>
      </c>
      <c r="K1306" s="259">
        <f t="shared" si="62"/>
        <v>5</v>
      </c>
      <c r="L1306" s="110" t="str">
        <f t="shared" si="64"/>
        <v>PGDĐT Đăk R'lấp</v>
      </c>
      <c r="M1306" s="3">
        <f>VLOOKUP(IF(I1306="",H1306,I1306),Thongkeduthi!$A$4:$O$43,COUNTA(Thongkeduthi!$A$4:$O$4),FALSE)</f>
        <v>38</v>
      </c>
      <c r="N1306" s="47" t="str">
        <f t="shared" si="63"/>
        <v>38.5</v>
      </c>
      <c r="O1306" s="47"/>
    </row>
    <row r="1307" spans="1:15" ht="32.25" hidden="1" thickBot="1">
      <c r="A1307" s="10">
        <f>SUBTOTAL(3,$C$6:C1307)</f>
        <v>0</v>
      </c>
      <c r="B1307" s="30">
        <v>1223757601</v>
      </c>
      <c r="C1307" s="101" t="s">
        <v>1589</v>
      </c>
      <c r="D1307" s="10">
        <v>2</v>
      </c>
      <c r="E1307" s="10">
        <v>9</v>
      </c>
      <c r="F1307" s="10">
        <v>2005</v>
      </c>
      <c r="G1307" s="10" t="s">
        <v>907</v>
      </c>
      <c r="H1307" s="10" t="s">
        <v>1341</v>
      </c>
      <c r="I1307" s="10" t="s">
        <v>1342</v>
      </c>
      <c r="J1307" s="10">
        <v>900</v>
      </c>
      <c r="K1307" s="259">
        <f t="shared" si="62"/>
        <v>5</v>
      </c>
      <c r="L1307" s="110" t="str">
        <f t="shared" si="64"/>
        <v>PGDĐT Đăk R'lấp</v>
      </c>
      <c r="M1307" s="3">
        <f>VLOOKUP(IF(I1307="",H1307,I1307),Thongkeduthi!$A$4:$O$43,COUNTA(Thongkeduthi!$A$4:$O$4),FALSE)</f>
        <v>38</v>
      </c>
      <c r="N1307" s="47" t="str">
        <f t="shared" si="63"/>
        <v>38.5</v>
      </c>
      <c r="O1307" s="47"/>
    </row>
    <row r="1308" spans="1:15" ht="32.25" hidden="1" thickBot="1">
      <c r="A1308" s="10">
        <f>SUBTOTAL(3,$C$6:C1308)</f>
        <v>0</v>
      </c>
      <c r="B1308" s="30">
        <v>1225007360</v>
      </c>
      <c r="C1308" s="101" t="s">
        <v>1590</v>
      </c>
      <c r="D1308" s="10">
        <v>6</v>
      </c>
      <c r="E1308" s="10">
        <v>2</v>
      </c>
      <c r="F1308" s="10">
        <v>2005</v>
      </c>
      <c r="G1308" s="10" t="s">
        <v>907</v>
      </c>
      <c r="H1308" s="10" t="s">
        <v>1343</v>
      </c>
      <c r="I1308" s="10" t="s">
        <v>1342</v>
      </c>
      <c r="J1308" s="10">
        <v>890</v>
      </c>
      <c r="K1308" s="259">
        <f t="shared" si="62"/>
        <v>5</v>
      </c>
      <c r="L1308" s="110" t="str">
        <f t="shared" si="64"/>
        <v>PGDĐT Đăk R'lấp</v>
      </c>
      <c r="M1308" s="3">
        <f>VLOOKUP(IF(I1308="",H1308,I1308),Thongkeduthi!$A$4:$O$43,COUNTA(Thongkeduthi!$A$4:$O$4),FALSE)</f>
        <v>38</v>
      </c>
      <c r="N1308" s="47" t="str">
        <f t="shared" si="63"/>
        <v>38.5</v>
      </c>
      <c r="O1308" s="47"/>
    </row>
    <row r="1309" spans="1:15" ht="32.25" hidden="1" thickBot="1">
      <c r="A1309" s="10">
        <f>SUBTOTAL(3,$C$6:C1309)</f>
        <v>0</v>
      </c>
      <c r="B1309" s="318">
        <v>1222063767</v>
      </c>
      <c r="C1309" s="101" t="s">
        <v>1591</v>
      </c>
      <c r="D1309" s="10">
        <v>23</v>
      </c>
      <c r="E1309" s="10">
        <v>3</v>
      </c>
      <c r="F1309" s="10">
        <v>2005</v>
      </c>
      <c r="G1309" s="10" t="s">
        <v>896</v>
      </c>
      <c r="H1309" s="10" t="s">
        <v>1353</v>
      </c>
      <c r="I1309" s="10" t="s">
        <v>1342</v>
      </c>
      <c r="J1309" s="10">
        <v>890</v>
      </c>
      <c r="K1309" s="259">
        <f t="shared" si="62"/>
        <v>5</v>
      </c>
      <c r="L1309" s="110" t="str">
        <f t="shared" si="64"/>
        <v>PGDĐT Đăk R'lấp</v>
      </c>
      <c r="M1309" s="3">
        <f>VLOOKUP(IF(I1309="",H1309,I1309),Thongkeduthi!$A$4:$O$43,COUNTA(Thongkeduthi!$A$4:$O$4),FALSE)</f>
        <v>38</v>
      </c>
      <c r="N1309" s="47" t="str">
        <f t="shared" si="63"/>
        <v>38.5</v>
      </c>
      <c r="O1309" s="47"/>
    </row>
    <row r="1310" spans="1:15" ht="32.25" hidden="1" thickBot="1">
      <c r="A1310" s="10">
        <f>SUBTOTAL(3,$C$6:C1310)</f>
        <v>0</v>
      </c>
      <c r="B1310" s="30">
        <v>1226270973</v>
      </c>
      <c r="C1310" s="101" t="s">
        <v>1592</v>
      </c>
      <c r="D1310" s="10">
        <v>8</v>
      </c>
      <c r="E1310" s="10">
        <v>5</v>
      </c>
      <c r="F1310" s="10">
        <v>2005</v>
      </c>
      <c r="G1310" s="10" t="s">
        <v>910</v>
      </c>
      <c r="H1310" s="10" t="s">
        <v>1352</v>
      </c>
      <c r="I1310" s="10" t="s">
        <v>1342</v>
      </c>
      <c r="J1310" s="10">
        <v>880</v>
      </c>
      <c r="K1310" s="259">
        <f t="shared" si="62"/>
        <v>5</v>
      </c>
      <c r="L1310" s="110" t="str">
        <f t="shared" si="64"/>
        <v>PGDĐT Đăk R'lấp</v>
      </c>
      <c r="M1310" s="3">
        <f>VLOOKUP(IF(I1310="",H1310,I1310),Thongkeduthi!$A$4:$O$43,COUNTA(Thongkeduthi!$A$4:$O$4),FALSE)</f>
        <v>38</v>
      </c>
      <c r="N1310" s="47" t="str">
        <f t="shared" si="63"/>
        <v>38.5</v>
      </c>
      <c r="O1310" s="47"/>
    </row>
    <row r="1311" spans="1:15" ht="32.25" hidden="1" thickBot="1">
      <c r="A1311" s="10">
        <f>SUBTOTAL(3,$C$6:C1311)</f>
        <v>0</v>
      </c>
      <c r="B1311" s="30">
        <v>1226404171</v>
      </c>
      <c r="C1311" s="101" t="s">
        <v>1593</v>
      </c>
      <c r="D1311" s="10">
        <v>27</v>
      </c>
      <c r="E1311" s="10">
        <v>1</v>
      </c>
      <c r="F1311" s="10">
        <v>205</v>
      </c>
      <c r="G1311" s="10" t="s">
        <v>907</v>
      </c>
      <c r="H1311" s="10" t="s">
        <v>1345</v>
      </c>
      <c r="I1311" s="10" t="s">
        <v>1342</v>
      </c>
      <c r="J1311" s="10">
        <v>880</v>
      </c>
      <c r="K1311" s="259">
        <f t="shared" si="62"/>
        <v>5</v>
      </c>
      <c r="L1311" s="110" t="str">
        <f t="shared" si="64"/>
        <v>PGDĐT Đăk R'lấp</v>
      </c>
      <c r="M1311" s="3">
        <f>VLOOKUP(IF(I1311="",H1311,I1311),Thongkeduthi!$A$4:$O$43,COUNTA(Thongkeduthi!$A$4:$O$4),FALSE)</f>
        <v>38</v>
      </c>
      <c r="N1311" s="47" t="str">
        <f t="shared" si="63"/>
        <v>38.5</v>
      </c>
      <c r="O1311" s="47"/>
    </row>
    <row r="1312" spans="1:15" ht="32.25" hidden="1" thickBot="1">
      <c r="A1312" s="10">
        <f>SUBTOTAL(3,$C$6:C1312)</f>
        <v>0</v>
      </c>
      <c r="B1312" s="30">
        <v>1229312792</v>
      </c>
      <c r="C1312" s="101" t="s">
        <v>587</v>
      </c>
      <c r="D1312" s="10">
        <v>25</v>
      </c>
      <c r="E1312" s="10">
        <v>6</v>
      </c>
      <c r="F1312" s="10">
        <v>2005</v>
      </c>
      <c r="G1312" s="10" t="s">
        <v>1365</v>
      </c>
      <c r="H1312" s="10" t="s">
        <v>1348</v>
      </c>
      <c r="I1312" s="10" t="s">
        <v>1342</v>
      </c>
      <c r="J1312" s="10">
        <v>870</v>
      </c>
      <c r="K1312" s="259">
        <f t="shared" ref="K1312:K1375" si="65">IF(I1312="",VALUE(LEFT(G1312,2)),VALUE(LEFT(G1312,1)))</f>
        <v>5</v>
      </c>
      <c r="L1312" s="110" t="str">
        <f t="shared" si="64"/>
        <v>PGDĐT Đăk R'lấp</v>
      </c>
      <c r="M1312" s="3">
        <f>VLOOKUP(IF(I1312="",H1312,I1312),Thongkeduthi!$A$4:$O$43,COUNTA(Thongkeduthi!$A$4:$O$4),FALSE)</f>
        <v>38</v>
      </c>
      <c r="N1312" s="47" t="str">
        <f t="shared" si="63"/>
        <v>38.5</v>
      </c>
      <c r="O1312" s="47"/>
    </row>
    <row r="1313" spans="1:15" ht="32.25" hidden="1" thickBot="1">
      <c r="A1313" s="10">
        <f>SUBTOTAL(3,$C$6:C1313)</f>
        <v>0</v>
      </c>
      <c r="B1313" s="30">
        <v>1227056023</v>
      </c>
      <c r="C1313" s="101" t="s">
        <v>1594</v>
      </c>
      <c r="D1313" s="10">
        <v>21</v>
      </c>
      <c r="E1313" s="10">
        <v>7</v>
      </c>
      <c r="F1313" s="10">
        <v>2005</v>
      </c>
      <c r="G1313" s="10" t="s">
        <v>904</v>
      </c>
      <c r="H1313" s="10" t="s">
        <v>1353</v>
      </c>
      <c r="I1313" s="10" t="s">
        <v>1342</v>
      </c>
      <c r="J1313" s="10">
        <v>860</v>
      </c>
      <c r="K1313" s="259">
        <f t="shared" si="65"/>
        <v>5</v>
      </c>
      <c r="L1313" s="110" t="str">
        <f t="shared" si="64"/>
        <v>PGDĐT Đăk R'lấp</v>
      </c>
      <c r="M1313" s="3">
        <f>VLOOKUP(IF(I1313="",H1313,I1313),Thongkeduthi!$A$4:$O$43,COUNTA(Thongkeduthi!$A$4:$O$4),FALSE)</f>
        <v>38</v>
      </c>
      <c r="N1313" s="47" t="str">
        <f t="shared" si="63"/>
        <v>38.5</v>
      </c>
      <c r="O1313" s="47"/>
    </row>
    <row r="1314" spans="1:15" ht="32.25" hidden="1" thickBot="1">
      <c r="A1314" s="10">
        <f>SUBTOTAL(3,$C$6:C1314)</f>
        <v>0</v>
      </c>
      <c r="B1314" s="30">
        <v>1221884439</v>
      </c>
      <c r="C1314" s="101" t="s">
        <v>1595</v>
      </c>
      <c r="D1314" s="10">
        <v>7</v>
      </c>
      <c r="E1314" s="10">
        <v>5</v>
      </c>
      <c r="F1314" s="10">
        <v>2005</v>
      </c>
      <c r="G1314" s="10" t="s">
        <v>1363</v>
      </c>
      <c r="H1314" s="10" t="s">
        <v>599</v>
      </c>
      <c r="I1314" s="10" t="s">
        <v>1342</v>
      </c>
      <c r="J1314" s="10">
        <v>850</v>
      </c>
      <c r="K1314" s="259">
        <f t="shared" si="65"/>
        <v>5</v>
      </c>
      <c r="L1314" s="110" t="str">
        <f t="shared" si="64"/>
        <v>PGDĐT Đăk R'lấp</v>
      </c>
      <c r="M1314" s="3">
        <f>VLOOKUP(IF(I1314="",H1314,I1314),Thongkeduthi!$A$4:$O$43,COUNTA(Thongkeduthi!$A$4:$O$4),FALSE)</f>
        <v>38</v>
      </c>
      <c r="N1314" s="47" t="str">
        <f t="shared" si="63"/>
        <v>38.5</v>
      </c>
      <c r="O1314" s="47"/>
    </row>
    <row r="1315" spans="1:15" ht="32.25" hidden="1" thickBot="1">
      <c r="A1315" s="10">
        <f>SUBTOTAL(3,$C$6:C1315)</f>
        <v>0</v>
      </c>
      <c r="B1315" s="30">
        <v>1226114385</v>
      </c>
      <c r="C1315" s="101" t="s">
        <v>1596</v>
      </c>
      <c r="D1315" s="10">
        <v>21</v>
      </c>
      <c r="E1315" s="10">
        <v>6</v>
      </c>
      <c r="F1315" s="10">
        <v>2005</v>
      </c>
      <c r="G1315" s="10" t="s">
        <v>907</v>
      </c>
      <c r="H1315" s="10" t="s">
        <v>1356</v>
      </c>
      <c r="I1315" s="10" t="s">
        <v>1342</v>
      </c>
      <c r="J1315" s="10">
        <v>840</v>
      </c>
      <c r="K1315" s="259">
        <f t="shared" si="65"/>
        <v>5</v>
      </c>
      <c r="L1315" s="110" t="str">
        <f t="shared" si="64"/>
        <v>PGDĐT Đăk R'lấp</v>
      </c>
      <c r="M1315" s="3">
        <f>VLOOKUP(IF(I1315="",H1315,I1315),Thongkeduthi!$A$4:$O$43,COUNTA(Thongkeduthi!$A$4:$O$4),FALSE)</f>
        <v>38</v>
      </c>
      <c r="N1315" s="47" t="str">
        <f t="shared" si="63"/>
        <v>38.5</v>
      </c>
      <c r="O1315" s="47"/>
    </row>
    <row r="1316" spans="1:15" ht="32.25" hidden="1" thickBot="1">
      <c r="A1316" s="10">
        <f>SUBTOTAL(3,$C$6:C1316)</f>
        <v>0</v>
      </c>
      <c r="B1316" s="30">
        <v>1227423322</v>
      </c>
      <c r="C1316" s="101" t="s">
        <v>1597</v>
      </c>
      <c r="D1316" s="10">
        <v>26</v>
      </c>
      <c r="E1316" s="10">
        <v>12</v>
      </c>
      <c r="F1316" s="10">
        <v>2005</v>
      </c>
      <c r="G1316" s="10" t="s">
        <v>907</v>
      </c>
      <c r="H1316" s="10" t="s">
        <v>1350</v>
      </c>
      <c r="I1316" s="10" t="s">
        <v>1342</v>
      </c>
      <c r="J1316" s="10">
        <v>820</v>
      </c>
      <c r="K1316" s="259">
        <f t="shared" si="65"/>
        <v>5</v>
      </c>
      <c r="L1316" s="110" t="str">
        <f t="shared" si="64"/>
        <v>PGDĐT Đăk R'lấp</v>
      </c>
      <c r="M1316" s="3">
        <f>VLOOKUP(IF(I1316="",H1316,I1316),Thongkeduthi!$A$4:$O$43,COUNTA(Thongkeduthi!$A$4:$O$4),FALSE)</f>
        <v>38</v>
      </c>
      <c r="N1316" s="47" t="str">
        <f t="shared" si="63"/>
        <v>38.5</v>
      </c>
      <c r="O1316" s="47"/>
    </row>
    <row r="1317" spans="1:15" ht="32.25" hidden="1" thickBot="1">
      <c r="A1317" s="10">
        <f>SUBTOTAL(3,$C$6:C1317)</f>
        <v>0</v>
      </c>
      <c r="B1317" s="30">
        <v>1226113471</v>
      </c>
      <c r="C1317" s="101" t="s">
        <v>1598</v>
      </c>
      <c r="D1317" s="10">
        <v>14</v>
      </c>
      <c r="E1317" s="10">
        <v>9</v>
      </c>
      <c r="F1317" s="10">
        <v>2005</v>
      </c>
      <c r="G1317" s="10" t="s">
        <v>896</v>
      </c>
      <c r="H1317" s="10" t="s">
        <v>1356</v>
      </c>
      <c r="I1317" s="10" t="s">
        <v>1342</v>
      </c>
      <c r="J1317" s="10">
        <v>800</v>
      </c>
      <c r="K1317" s="259">
        <f t="shared" si="65"/>
        <v>5</v>
      </c>
      <c r="L1317" s="110" t="str">
        <f t="shared" si="64"/>
        <v>PGDĐT Đăk R'lấp</v>
      </c>
      <c r="M1317" s="3">
        <f>VLOOKUP(IF(I1317="",H1317,I1317),Thongkeduthi!$A$4:$O$43,COUNTA(Thongkeduthi!$A$4:$O$4),FALSE)</f>
        <v>38</v>
      </c>
      <c r="N1317" s="47" t="str">
        <f t="shared" si="63"/>
        <v>38.5</v>
      </c>
      <c r="O1317" s="47"/>
    </row>
    <row r="1318" spans="1:15" ht="32.25" hidden="1" thickBot="1">
      <c r="A1318" s="10">
        <f>SUBTOTAL(3,$C$6:C1318)</f>
        <v>0</v>
      </c>
      <c r="B1318" s="30">
        <v>1200545287</v>
      </c>
      <c r="C1318" s="101" t="s">
        <v>1599</v>
      </c>
      <c r="D1318" s="10">
        <v>2</v>
      </c>
      <c r="E1318" s="10">
        <v>9</v>
      </c>
      <c r="F1318" s="10">
        <v>2004</v>
      </c>
      <c r="G1318" s="10" t="s">
        <v>1367</v>
      </c>
      <c r="H1318" s="10" t="s">
        <v>1189</v>
      </c>
      <c r="I1318" s="10" t="s">
        <v>1342</v>
      </c>
      <c r="J1318" s="10">
        <v>1870</v>
      </c>
      <c r="K1318" s="259">
        <f t="shared" si="65"/>
        <v>6</v>
      </c>
      <c r="L1318" s="110" t="str">
        <f t="shared" si="64"/>
        <v>PGDĐT Đăk R'lấp</v>
      </c>
      <c r="M1318" s="3">
        <f>VLOOKUP(IF(I1318="",H1318,I1318),Thongkeduthi!$A$4:$O$43,COUNTA(Thongkeduthi!$A$4:$O$4),FALSE)</f>
        <v>38</v>
      </c>
      <c r="N1318" s="47" t="str">
        <f t="shared" si="63"/>
        <v>38.6</v>
      </c>
      <c r="O1318" s="47"/>
    </row>
    <row r="1319" spans="1:15" ht="32.25" hidden="1" thickBot="1">
      <c r="A1319" s="10">
        <f>SUBTOTAL(3,$C$6:C1319)</f>
        <v>0</v>
      </c>
      <c r="B1319" s="30">
        <v>1219968507</v>
      </c>
      <c r="C1319" s="101" t="s">
        <v>1600</v>
      </c>
      <c r="D1319" s="10">
        <v>18</v>
      </c>
      <c r="E1319" s="10">
        <v>8</v>
      </c>
      <c r="F1319" s="10">
        <v>2004</v>
      </c>
      <c r="G1319" s="10" t="s">
        <v>1368</v>
      </c>
      <c r="H1319" s="10" t="s">
        <v>1189</v>
      </c>
      <c r="I1319" s="10" t="s">
        <v>1342</v>
      </c>
      <c r="J1319" s="10">
        <v>1650</v>
      </c>
      <c r="K1319" s="259">
        <f t="shared" si="65"/>
        <v>6</v>
      </c>
      <c r="L1319" s="110" t="str">
        <f t="shared" si="64"/>
        <v>PGDĐT Đăk R'lấp</v>
      </c>
      <c r="M1319" s="3">
        <f>VLOOKUP(IF(I1319="",H1319,I1319),Thongkeduthi!$A$4:$O$43,COUNTA(Thongkeduthi!$A$4:$O$4),FALSE)</f>
        <v>38</v>
      </c>
      <c r="N1319" s="47" t="str">
        <f t="shared" si="63"/>
        <v>38.6</v>
      </c>
      <c r="O1319" s="47"/>
    </row>
    <row r="1320" spans="1:15" ht="32.25" hidden="1" thickBot="1">
      <c r="A1320" s="10">
        <f>SUBTOTAL(3,$C$6:C1320)</f>
        <v>0</v>
      </c>
      <c r="B1320" s="30">
        <v>1222472424</v>
      </c>
      <c r="C1320" s="101" t="s">
        <v>1601</v>
      </c>
      <c r="D1320" s="10">
        <v>2</v>
      </c>
      <c r="E1320" s="10">
        <v>10</v>
      </c>
      <c r="F1320" s="10">
        <v>2004</v>
      </c>
      <c r="G1320" s="10" t="s">
        <v>932</v>
      </c>
      <c r="H1320" s="10" t="s">
        <v>1369</v>
      </c>
      <c r="I1320" s="10" t="s">
        <v>1342</v>
      </c>
      <c r="J1320" s="10">
        <v>1560</v>
      </c>
      <c r="K1320" s="259">
        <f t="shared" si="65"/>
        <v>6</v>
      </c>
      <c r="L1320" s="110" t="str">
        <f t="shared" si="64"/>
        <v>PGDĐT Đăk R'lấp</v>
      </c>
      <c r="M1320" s="3">
        <f>VLOOKUP(IF(I1320="",H1320,I1320),Thongkeduthi!$A$4:$O$43,COUNTA(Thongkeduthi!$A$4:$O$4),FALSE)</f>
        <v>38</v>
      </c>
      <c r="N1320" s="47" t="str">
        <f t="shared" si="63"/>
        <v>38.6</v>
      </c>
      <c r="O1320" s="47"/>
    </row>
    <row r="1321" spans="1:15" ht="32.25" hidden="1" thickBot="1">
      <c r="A1321" s="10">
        <f>SUBTOTAL(3,$C$6:C1321)</f>
        <v>0</v>
      </c>
      <c r="B1321" s="30">
        <v>1214154820</v>
      </c>
      <c r="C1321" s="101" t="s">
        <v>1602</v>
      </c>
      <c r="D1321" s="10">
        <v>28</v>
      </c>
      <c r="E1321" s="10">
        <v>2</v>
      </c>
      <c r="F1321" s="10">
        <v>2004</v>
      </c>
      <c r="G1321" s="10" t="s">
        <v>1370</v>
      </c>
      <c r="H1321" s="10" t="s">
        <v>1371</v>
      </c>
      <c r="I1321" s="10" t="s">
        <v>1342</v>
      </c>
      <c r="J1321" s="10">
        <v>1490</v>
      </c>
      <c r="K1321" s="259">
        <f t="shared" si="65"/>
        <v>6</v>
      </c>
      <c r="L1321" s="110" t="str">
        <f t="shared" si="64"/>
        <v>PGDĐT Đăk R'lấp</v>
      </c>
      <c r="M1321" s="3">
        <f>VLOOKUP(IF(I1321="",H1321,I1321),Thongkeduthi!$A$4:$O$43,COUNTA(Thongkeduthi!$A$4:$O$4),FALSE)</f>
        <v>38</v>
      </c>
      <c r="N1321" s="47" t="str">
        <f t="shared" si="63"/>
        <v>38.6</v>
      </c>
      <c r="O1321" s="47"/>
    </row>
    <row r="1322" spans="1:15" ht="32.25" hidden="1" thickBot="1">
      <c r="A1322" s="10">
        <f>SUBTOTAL(3,$C$6:C1322)</f>
        <v>0</v>
      </c>
      <c r="B1322" s="30">
        <v>1223051987</v>
      </c>
      <c r="C1322" s="101" t="s">
        <v>1603</v>
      </c>
      <c r="D1322" s="10">
        <v>15</v>
      </c>
      <c r="E1322" s="10">
        <v>1</v>
      </c>
      <c r="F1322" s="10">
        <v>2004</v>
      </c>
      <c r="G1322" s="10" t="s">
        <v>932</v>
      </c>
      <c r="H1322" s="10" t="s">
        <v>744</v>
      </c>
      <c r="I1322" s="10" t="s">
        <v>1342</v>
      </c>
      <c r="J1322" s="10">
        <v>1460</v>
      </c>
      <c r="K1322" s="259">
        <f t="shared" si="65"/>
        <v>6</v>
      </c>
      <c r="L1322" s="110" t="str">
        <f t="shared" si="64"/>
        <v>PGDĐT Đăk R'lấp</v>
      </c>
      <c r="M1322" s="3">
        <f>VLOOKUP(IF(I1322="",H1322,I1322),Thongkeduthi!$A$4:$O$43,COUNTA(Thongkeduthi!$A$4:$O$4),FALSE)</f>
        <v>38</v>
      </c>
      <c r="N1322" s="47" t="str">
        <f t="shared" si="63"/>
        <v>38.6</v>
      </c>
      <c r="O1322" s="47"/>
    </row>
    <row r="1323" spans="1:15" ht="32.25" hidden="1" thickBot="1">
      <c r="A1323" s="10">
        <f>SUBTOTAL(3,$C$6:C1323)</f>
        <v>0</v>
      </c>
      <c r="B1323" s="30">
        <v>1227369308</v>
      </c>
      <c r="C1323" s="101" t="s">
        <v>1604</v>
      </c>
      <c r="D1323" s="10">
        <v>31</v>
      </c>
      <c r="E1323" s="10">
        <v>7</v>
      </c>
      <c r="F1323" s="10">
        <v>2004</v>
      </c>
      <c r="G1323" s="10" t="s">
        <v>1372</v>
      </c>
      <c r="H1323" s="10" t="s">
        <v>1189</v>
      </c>
      <c r="I1323" s="10" t="s">
        <v>1342</v>
      </c>
      <c r="J1323" s="10">
        <v>1400</v>
      </c>
      <c r="K1323" s="259">
        <f t="shared" si="65"/>
        <v>6</v>
      </c>
      <c r="L1323" s="110" t="str">
        <f t="shared" si="64"/>
        <v>PGDĐT Đăk R'lấp</v>
      </c>
      <c r="M1323" s="3">
        <f>VLOOKUP(IF(I1323="",H1323,I1323),Thongkeduthi!$A$4:$O$43,COUNTA(Thongkeduthi!$A$4:$O$4),FALSE)</f>
        <v>38</v>
      </c>
      <c r="N1323" s="47" t="str">
        <f t="shared" si="63"/>
        <v>38.6</v>
      </c>
      <c r="O1323" s="47"/>
    </row>
    <row r="1324" spans="1:15" ht="32.25" hidden="1" thickBot="1">
      <c r="A1324" s="10">
        <f>SUBTOTAL(3,$C$6:C1324)</f>
        <v>0</v>
      </c>
      <c r="B1324" s="30">
        <v>1221915972</v>
      </c>
      <c r="C1324" s="101" t="s">
        <v>1605</v>
      </c>
      <c r="D1324" s="10">
        <v>9</v>
      </c>
      <c r="E1324" s="10">
        <v>10</v>
      </c>
      <c r="F1324" s="10">
        <v>2004</v>
      </c>
      <c r="G1324" s="10" t="s">
        <v>1373</v>
      </c>
      <c r="H1324" s="10" t="s">
        <v>1374</v>
      </c>
      <c r="I1324" s="10" t="s">
        <v>1342</v>
      </c>
      <c r="J1324" s="10">
        <v>1390</v>
      </c>
      <c r="K1324" s="259">
        <f t="shared" si="65"/>
        <v>6</v>
      </c>
      <c r="L1324" s="110" t="str">
        <f t="shared" si="64"/>
        <v>PGDĐT Đăk R'lấp</v>
      </c>
      <c r="M1324" s="3">
        <f>VLOOKUP(IF(I1324="",H1324,I1324),Thongkeduthi!$A$4:$O$43,COUNTA(Thongkeduthi!$A$4:$O$4),FALSE)</f>
        <v>38</v>
      </c>
      <c r="N1324" s="47" t="str">
        <f t="shared" si="63"/>
        <v>38.6</v>
      </c>
      <c r="O1324" s="47"/>
    </row>
    <row r="1325" spans="1:15" ht="32.25" hidden="1" thickBot="1">
      <c r="A1325" s="10">
        <f>SUBTOTAL(3,$C$6:C1325)</f>
        <v>0</v>
      </c>
      <c r="B1325" s="30">
        <v>1223609515</v>
      </c>
      <c r="C1325" s="101" t="s">
        <v>1606</v>
      </c>
      <c r="D1325" s="10">
        <v>29</v>
      </c>
      <c r="E1325" s="10">
        <v>6</v>
      </c>
      <c r="F1325" s="10">
        <v>2004</v>
      </c>
      <c r="G1325" s="10" t="s">
        <v>1165</v>
      </c>
      <c r="H1325" s="10" t="s">
        <v>1189</v>
      </c>
      <c r="I1325" s="10" t="s">
        <v>1342</v>
      </c>
      <c r="J1325" s="10">
        <v>1370</v>
      </c>
      <c r="K1325" s="259">
        <f t="shared" si="65"/>
        <v>6</v>
      </c>
      <c r="L1325" s="110" t="str">
        <f t="shared" si="64"/>
        <v>PGDĐT Đăk R'lấp</v>
      </c>
      <c r="M1325" s="3">
        <f>VLOOKUP(IF(I1325="",H1325,I1325),Thongkeduthi!$A$4:$O$43,COUNTA(Thongkeduthi!$A$4:$O$4),FALSE)</f>
        <v>38</v>
      </c>
      <c r="N1325" s="47" t="str">
        <f t="shared" si="63"/>
        <v>38.6</v>
      </c>
      <c r="O1325" s="47"/>
    </row>
    <row r="1326" spans="1:15" ht="32.25" hidden="1" thickBot="1">
      <c r="A1326" s="10">
        <f>SUBTOTAL(3,$C$6:C1326)</f>
        <v>0</v>
      </c>
      <c r="B1326" s="30">
        <v>1226519466</v>
      </c>
      <c r="C1326" s="101" t="s">
        <v>1607</v>
      </c>
      <c r="D1326" s="10">
        <v>29</v>
      </c>
      <c r="E1326" s="10">
        <v>3</v>
      </c>
      <c r="F1326" s="10">
        <v>2004</v>
      </c>
      <c r="G1326" s="10" t="s">
        <v>1368</v>
      </c>
      <c r="H1326" s="10" t="s">
        <v>1189</v>
      </c>
      <c r="I1326" s="10" t="s">
        <v>1342</v>
      </c>
      <c r="J1326" s="10">
        <v>1350</v>
      </c>
      <c r="K1326" s="259">
        <f t="shared" si="65"/>
        <v>6</v>
      </c>
      <c r="L1326" s="110" t="str">
        <f t="shared" si="64"/>
        <v>PGDĐT Đăk R'lấp</v>
      </c>
      <c r="M1326" s="3">
        <f>VLOOKUP(IF(I1326="",H1326,I1326),Thongkeduthi!$A$4:$O$43,COUNTA(Thongkeduthi!$A$4:$O$4),FALSE)</f>
        <v>38</v>
      </c>
      <c r="N1326" s="47" t="str">
        <f t="shared" si="63"/>
        <v>38.6</v>
      </c>
      <c r="O1326" s="47"/>
    </row>
    <row r="1327" spans="1:15" ht="32.25" hidden="1" thickBot="1">
      <c r="A1327" s="10">
        <f>SUBTOTAL(3,$C$6:C1327)</f>
        <v>0</v>
      </c>
      <c r="B1327" s="30">
        <v>1221708676</v>
      </c>
      <c r="C1327" s="101" t="s">
        <v>1608</v>
      </c>
      <c r="D1327" s="10">
        <v>14</v>
      </c>
      <c r="E1327" s="10">
        <v>9</v>
      </c>
      <c r="F1327" s="10">
        <v>2004</v>
      </c>
      <c r="G1327" s="10" t="s">
        <v>929</v>
      </c>
      <c r="H1327" s="10" t="s">
        <v>1375</v>
      </c>
      <c r="I1327" s="10" t="s">
        <v>1342</v>
      </c>
      <c r="J1327" s="10">
        <v>1340</v>
      </c>
      <c r="K1327" s="259">
        <f t="shared" si="65"/>
        <v>6</v>
      </c>
      <c r="L1327" s="110" t="str">
        <f t="shared" si="64"/>
        <v>PGDĐT Đăk R'lấp</v>
      </c>
      <c r="M1327" s="3">
        <f>VLOOKUP(IF(I1327="",H1327,I1327),Thongkeduthi!$A$4:$O$43,COUNTA(Thongkeduthi!$A$4:$O$4),FALSE)</f>
        <v>38</v>
      </c>
      <c r="N1327" s="47" t="str">
        <f t="shared" si="63"/>
        <v>38.6</v>
      </c>
      <c r="O1327" s="47"/>
    </row>
    <row r="1328" spans="1:15" ht="32.25" hidden="1" thickBot="1">
      <c r="A1328" s="10">
        <f>SUBTOTAL(3,$C$6:C1328)</f>
        <v>0</v>
      </c>
      <c r="B1328" s="30">
        <v>1222983062</v>
      </c>
      <c r="C1328" s="101" t="s">
        <v>1609</v>
      </c>
      <c r="D1328" s="10">
        <v>30</v>
      </c>
      <c r="E1328" s="10">
        <v>11</v>
      </c>
      <c r="F1328" s="10">
        <v>2004</v>
      </c>
      <c r="G1328" s="10" t="s">
        <v>1172</v>
      </c>
      <c r="H1328" s="10" t="s">
        <v>1376</v>
      </c>
      <c r="I1328" s="10" t="s">
        <v>1342</v>
      </c>
      <c r="J1328" s="10">
        <v>1330</v>
      </c>
      <c r="K1328" s="259">
        <f t="shared" si="65"/>
        <v>6</v>
      </c>
      <c r="L1328" s="110" t="str">
        <f t="shared" si="64"/>
        <v>PGDĐT Đăk R'lấp</v>
      </c>
      <c r="M1328" s="3">
        <f>VLOOKUP(IF(I1328="",H1328,I1328),Thongkeduthi!$A$4:$O$43,COUNTA(Thongkeduthi!$A$4:$O$4),FALSE)</f>
        <v>38</v>
      </c>
      <c r="N1328" s="47" t="str">
        <f t="shared" si="63"/>
        <v>38.6</v>
      </c>
      <c r="O1328" s="47"/>
    </row>
    <row r="1329" spans="1:15" ht="32.25" hidden="1" thickBot="1">
      <c r="A1329" s="10">
        <f>SUBTOTAL(3,$C$6:C1329)</f>
        <v>0</v>
      </c>
      <c r="B1329" s="30">
        <v>1224467863</v>
      </c>
      <c r="C1329" s="101" t="s">
        <v>1610</v>
      </c>
      <c r="D1329" s="10">
        <v>28</v>
      </c>
      <c r="E1329" s="10">
        <v>2</v>
      </c>
      <c r="F1329" s="10">
        <v>2004</v>
      </c>
      <c r="G1329" s="10" t="s">
        <v>929</v>
      </c>
      <c r="H1329" s="10" t="s">
        <v>744</v>
      </c>
      <c r="I1329" s="10" t="s">
        <v>1342</v>
      </c>
      <c r="J1329" s="10">
        <v>1310</v>
      </c>
      <c r="K1329" s="259">
        <f t="shared" si="65"/>
        <v>6</v>
      </c>
      <c r="L1329" s="110" t="str">
        <f t="shared" si="64"/>
        <v>PGDĐT Đăk R'lấp</v>
      </c>
      <c r="M1329" s="3">
        <f>VLOOKUP(IF(I1329="",H1329,I1329),Thongkeduthi!$A$4:$O$43,COUNTA(Thongkeduthi!$A$4:$O$4),FALSE)</f>
        <v>38</v>
      </c>
      <c r="N1329" s="47" t="str">
        <f t="shared" si="63"/>
        <v>38.6</v>
      </c>
      <c r="O1329" s="47"/>
    </row>
    <row r="1330" spans="1:15" ht="32.25" hidden="1" thickBot="1">
      <c r="A1330" s="10">
        <f>SUBTOTAL(3,$C$6:C1330)</f>
        <v>0</v>
      </c>
      <c r="B1330" s="30">
        <v>1222328956</v>
      </c>
      <c r="C1330" s="101" t="s">
        <v>97</v>
      </c>
      <c r="D1330" s="10">
        <v>5</v>
      </c>
      <c r="E1330" s="10">
        <v>11</v>
      </c>
      <c r="F1330" s="10">
        <v>2004</v>
      </c>
      <c r="G1330" s="10" t="s">
        <v>932</v>
      </c>
      <c r="H1330" s="10" t="s">
        <v>1369</v>
      </c>
      <c r="I1330" s="10" t="s">
        <v>1342</v>
      </c>
      <c r="J1330" s="10">
        <v>1280</v>
      </c>
      <c r="K1330" s="259">
        <f t="shared" si="65"/>
        <v>6</v>
      </c>
      <c r="L1330" s="110" t="str">
        <f t="shared" si="64"/>
        <v>PGDĐT Đăk R'lấp</v>
      </c>
      <c r="M1330" s="3">
        <f>VLOOKUP(IF(I1330="",H1330,I1330),Thongkeduthi!$A$4:$O$43,COUNTA(Thongkeduthi!$A$4:$O$4),FALSE)</f>
        <v>38</v>
      </c>
      <c r="N1330" s="47" t="str">
        <f t="shared" si="63"/>
        <v>38.6</v>
      </c>
      <c r="O1330" s="47"/>
    </row>
    <row r="1331" spans="1:15" ht="32.25" hidden="1" thickBot="1">
      <c r="A1331" s="10">
        <f>SUBTOTAL(3,$C$6:C1331)</f>
        <v>0</v>
      </c>
      <c r="B1331" s="30">
        <v>1224860583</v>
      </c>
      <c r="C1331" s="101" t="s">
        <v>1611</v>
      </c>
      <c r="D1331" s="10">
        <v>6</v>
      </c>
      <c r="E1331" s="10">
        <v>5</v>
      </c>
      <c r="F1331" s="10">
        <v>2004</v>
      </c>
      <c r="G1331" s="10" t="s">
        <v>1377</v>
      </c>
      <c r="H1331" s="10" t="s">
        <v>1376</v>
      </c>
      <c r="I1331" s="10" t="s">
        <v>1342</v>
      </c>
      <c r="J1331" s="10">
        <v>1260</v>
      </c>
      <c r="K1331" s="259">
        <f t="shared" si="65"/>
        <v>6</v>
      </c>
      <c r="L1331" s="110" t="str">
        <f t="shared" si="64"/>
        <v>PGDĐT Đăk R'lấp</v>
      </c>
      <c r="M1331" s="3">
        <f>VLOOKUP(IF(I1331="",H1331,I1331),Thongkeduthi!$A$4:$O$43,COUNTA(Thongkeduthi!$A$4:$O$4),FALSE)</f>
        <v>38</v>
      </c>
      <c r="N1331" s="47" t="str">
        <f t="shared" si="63"/>
        <v>38.6</v>
      </c>
      <c r="O1331" s="47"/>
    </row>
    <row r="1332" spans="1:15" ht="32.25" hidden="1" thickBot="1">
      <c r="A1332" s="10">
        <f>SUBTOTAL(3,$C$6:C1332)</f>
        <v>0</v>
      </c>
      <c r="B1332" s="30">
        <v>1225900856</v>
      </c>
      <c r="C1332" s="101" t="s">
        <v>1612</v>
      </c>
      <c r="D1332" s="10">
        <v>11</v>
      </c>
      <c r="E1332" s="10">
        <v>2</v>
      </c>
      <c r="F1332" s="10">
        <v>2004</v>
      </c>
      <c r="G1332" s="10" t="s">
        <v>1172</v>
      </c>
      <c r="H1332" s="10" t="s">
        <v>1378</v>
      </c>
      <c r="I1332" s="10" t="s">
        <v>1342</v>
      </c>
      <c r="J1332" s="10">
        <v>1220</v>
      </c>
      <c r="K1332" s="259">
        <f t="shared" si="65"/>
        <v>6</v>
      </c>
      <c r="L1332" s="110" t="str">
        <f t="shared" si="64"/>
        <v>PGDĐT Đăk R'lấp</v>
      </c>
      <c r="M1332" s="3">
        <f>VLOOKUP(IF(I1332="",H1332,I1332),Thongkeduthi!$A$4:$O$43,COUNTA(Thongkeduthi!$A$4:$O$4),FALSE)</f>
        <v>38</v>
      </c>
      <c r="N1332" s="47" t="str">
        <f t="shared" si="63"/>
        <v>38.6</v>
      </c>
      <c r="O1332" s="47"/>
    </row>
    <row r="1333" spans="1:15" ht="32.25" hidden="1" thickBot="1">
      <c r="A1333" s="10">
        <f>SUBTOTAL(3,$C$6:C1333)</f>
        <v>0</v>
      </c>
      <c r="B1333" s="30">
        <v>1227146457</v>
      </c>
      <c r="C1333" s="101" t="s">
        <v>1240</v>
      </c>
      <c r="D1333" s="10">
        <v>30</v>
      </c>
      <c r="E1333" s="10">
        <v>7</v>
      </c>
      <c r="F1333" s="10">
        <v>2004</v>
      </c>
      <c r="G1333" s="10" t="s">
        <v>1368</v>
      </c>
      <c r="H1333" s="10" t="s">
        <v>1189</v>
      </c>
      <c r="I1333" s="10" t="s">
        <v>1342</v>
      </c>
      <c r="J1333" s="10">
        <v>1180</v>
      </c>
      <c r="K1333" s="259">
        <f t="shared" si="65"/>
        <v>6</v>
      </c>
      <c r="L1333" s="110" t="str">
        <f t="shared" si="64"/>
        <v>PGDĐT Đăk R'lấp</v>
      </c>
      <c r="M1333" s="3">
        <f>VLOOKUP(IF(I1333="",H1333,I1333),Thongkeduthi!$A$4:$O$43,COUNTA(Thongkeduthi!$A$4:$O$4),FALSE)</f>
        <v>38</v>
      </c>
      <c r="N1333" s="47" t="str">
        <f t="shared" si="63"/>
        <v>38.6</v>
      </c>
      <c r="O1333" s="47"/>
    </row>
    <row r="1334" spans="1:15" ht="32.25" hidden="1" thickBot="1">
      <c r="A1334" s="10">
        <f>SUBTOTAL(3,$C$6:C1334)</f>
        <v>0</v>
      </c>
      <c r="B1334" s="318">
        <v>1212010854</v>
      </c>
      <c r="C1334" s="101" t="s">
        <v>1613</v>
      </c>
      <c r="D1334" s="10">
        <v>12</v>
      </c>
      <c r="E1334" s="10">
        <v>2</v>
      </c>
      <c r="F1334" s="10">
        <v>2004</v>
      </c>
      <c r="G1334" s="10" t="s">
        <v>932</v>
      </c>
      <c r="H1334" s="10" t="s">
        <v>1369</v>
      </c>
      <c r="I1334" s="10" t="s">
        <v>1342</v>
      </c>
      <c r="J1334" s="10">
        <v>1170</v>
      </c>
      <c r="K1334" s="259">
        <f t="shared" si="65"/>
        <v>6</v>
      </c>
      <c r="L1334" s="110" t="str">
        <f t="shared" si="64"/>
        <v>PGDĐT Đăk R'lấp</v>
      </c>
      <c r="M1334" s="3">
        <f>VLOOKUP(IF(I1334="",H1334,I1334),Thongkeduthi!$A$4:$O$43,COUNTA(Thongkeduthi!$A$4:$O$4),FALSE)</f>
        <v>38</v>
      </c>
      <c r="N1334" s="47" t="str">
        <f t="shared" si="63"/>
        <v>38.6</v>
      </c>
      <c r="O1334" s="47"/>
    </row>
    <row r="1335" spans="1:15" ht="32.25" hidden="1" thickBot="1">
      <c r="A1335" s="10">
        <f>SUBTOTAL(3,$C$6:C1335)</f>
        <v>0</v>
      </c>
      <c r="B1335" s="30">
        <v>1222612048</v>
      </c>
      <c r="C1335" s="101" t="s">
        <v>1614</v>
      </c>
      <c r="D1335" s="10">
        <v>3</v>
      </c>
      <c r="E1335" s="10">
        <v>4</v>
      </c>
      <c r="F1335" s="10">
        <v>2004</v>
      </c>
      <c r="G1335" s="10" t="s">
        <v>1165</v>
      </c>
      <c r="H1335" s="10" t="s">
        <v>1189</v>
      </c>
      <c r="I1335" s="10" t="s">
        <v>1342</v>
      </c>
      <c r="J1335" s="10">
        <v>1160</v>
      </c>
      <c r="K1335" s="259">
        <f t="shared" si="65"/>
        <v>6</v>
      </c>
      <c r="L1335" s="110" t="str">
        <f t="shared" si="64"/>
        <v>PGDĐT Đăk R'lấp</v>
      </c>
      <c r="M1335" s="3">
        <f>VLOOKUP(IF(I1335="",H1335,I1335),Thongkeduthi!$A$4:$O$43,COUNTA(Thongkeduthi!$A$4:$O$4),FALSE)</f>
        <v>38</v>
      </c>
      <c r="N1335" s="47" t="str">
        <f t="shared" si="63"/>
        <v>38.6</v>
      </c>
      <c r="O1335" s="47"/>
    </row>
    <row r="1336" spans="1:15" ht="32.25" hidden="1" thickBot="1">
      <c r="A1336" s="10">
        <f>SUBTOTAL(3,$C$6:C1336)</f>
        <v>0</v>
      </c>
      <c r="B1336" s="30">
        <v>1224040682</v>
      </c>
      <c r="C1336" s="101" t="s">
        <v>1615</v>
      </c>
      <c r="D1336" s="10">
        <v>24</v>
      </c>
      <c r="E1336" s="10">
        <v>3</v>
      </c>
      <c r="F1336" s="10">
        <v>2004</v>
      </c>
      <c r="G1336" s="10" t="s">
        <v>1368</v>
      </c>
      <c r="H1336" s="10" t="s">
        <v>1189</v>
      </c>
      <c r="I1336" s="10" t="s">
        <v>1342</v>
      </c>
      <c r="J1336" s="10">
        <v>1150</v>
      </c>
      <c r="K1336" s="259">
        <f t="shared" si="65"/>
        <v>6</v>
      </c>
      <c r="L1336" s="110" t="str">
        <f t="shared" si="64"/>
        <v>PGDĐT Đăk R'lấp</v>
      </c>
      <c r="M1336" s="3">
        <f>VLOOKUP(IF(I1336="",H1336,I1336),Thongkeduthi!$A$4:$O$43,COUNTA(Thongkeduthi!$A$4:$O$4),FALSE)</f>
        <v>38</v>
      </c>
      <c r="N1336" s="47" t="str">
        <f t="shared" si="63"/>
        <v>38.6</v>
      </c>
      <c r="O1336" s="47"/>
    </row>
    <row r="1337" spans="1:15" ht="32.25" hidden="1" thickBot="1">
      <c r="A1337" s="10">
        <f>SUBTOTAL(3,$C$6:C1337)</f>
        <v>0</v>
      </c>
      <c r="B1337" s="30">
        <v>1223527031</v>
      </c>
      <c r="C1337" s="101" t="s">
        <v>1616</v>
      </c>
      <c r="D1337" s="10">
        <v>1</v>
      </c>
      <c r="E1337" s="10">
        <v>10</v>
      </c>
      <c r="F1337" s="10">
        <v>2004</v>
      </c>
      <c r="G1337" s="10" t="s">
        <v>1368</v>
      </c>
      <c r="H1337" s="10" t="s">
        <v>1189</v>
      </c>
      <c r="I1337" s="10" t="s">
        <v>1342</v>
      </c>
      <c r="J1337" s="10">
        <v>1140</v>
      </c>
      <c r="K1337" s="259">
        <f t="shared" si="65"/>
        <v>6</v>
      </c>
      <c r="L1337" s="110" t="str">
        <f t="shared" si="64"/>
        <v>PGDĐT Đăk R'lấp</v>
      </c>
      <c r="M1337" s="3">
        <f>VLOOKUP(IF(I1337="",H1337,I1337),Thongkeduthi!$A$4:$O$43,COUNTA(Thongkeduthi!$A$4:$O$4),FALSE)</f>
        <v>38</v>
      </c>
      <c r="N1337" s="47" t="str">
        <f t="shared" si="63"/>
        <v>38.6</v>
      </c>
      <c r="O1337" s="47"/>
    </row>
    <row r="1338" spans="1:15" ht="32.25" hidden="1" thickBot="1">
      <c r="A1338" s="10">
        <f>SUBTOTAL(3,$C$6:C1338)</f>
        <v>0</v>
      </c>
      <c r="B1338" s="30">
        <v>1223506661</v>
      </c>
      <c r="C1338" s="101" t="s">
        <v>1617</v>
      </c>
      <c r="D1338" s="10">
        <v>15</v>
      </c>
      <c r="E1338" s="10">
        <v>4</v>
      </c>
      <c r="F1338" s="10">
        <v>2004</v>
      </c>
      <c r="G1338" s="10" t="s">
        <v>1172</v>
      </c>
      <c r="H1338" s="10" t="s">
        <v>1378</v>
      </c>
      <c r="I1338" s="10" t="s">
        <v>1342</v>
      </c>
      <c r="J1338" s="10">
        <v>1090</v>
      </c>
      <c r="K1338" s="259">
        <f t="shared" si="65"/>
        <v>6</v>
      </c>
      <c r="L1338" s="110" t="str">
        <f t="shared" si="64"/>
        <v>PGDĐT Đăk R'lấp</v>
      </c>
      <c r="M1338" s="3">
        <f>VLOOKUP(IF(I1338="",H1338,I1338),Thongkeduthi!$A$4:$O$43,COUNTA(Thongkeduthi!$A$4:$O$4),FALSE)</f>
        <v>38</v>
      </c>
      <c r="N1338" s="47" t="str">
        <f t="shared" si="63"/>
        <v>38.6</v>
      </c>
      <c r="O1338" s="47"/>
    </row>
    <row r="1339" spans="1:15" ht="32.25" hidden="1" thickBot="1">
      <c r="A1339" s="10">
        <f>SUBTOTAL(3,$C$6:C1339)</f>
        <v>0</v>
      </c>
      <c r="B1339" s="30">
        <v>1224423850</v>
      </c>
      <c r="C1339" s="101" t="s">
        <v>1618</v>
      </c>
      <c r="D1339" s="10">
        <v>3</v>
      </c>
      <c r="E1339" s="10">
        <v>4</v>
      </c>
      <c r="F1339" s="10">
        <v>2004</v>
      </c>
      <c r="G1339" s="10" t="s">
        <v>929</v>
      </c>
      <c r="H1339" s="10" t="s">
        <v>744</v>
      </c>
      <c r="I1339" s="10" t="s">
        <v>1342</v>
      </c>
      <c r="J1339" s="10">
        <v>1080</v>
      </c>
      <c r="K1339" s="259">
        <f t="shared" si="65"/>
        <v>6</v>
      </c>
      <c r="L1339" s="110" t="str">
        <f t="shared" si="64"/>
        <v>PGDĐT Đăk R'lấp</v>
      </c>
      <c r="M1339" s="3">
        <f>VLOOKUP(IF(I1339="",H1339,I1339),Thongkeduthi!$A$4:$O$43,COUNTA(Thongkeduthi!$A$4:$O$4),FALSE)</f>
        <v>38</v>
      </c>
      <c r="N1339" s="47" t="str">
        <f t="shared" si="63"/>
        <v>38.6</v>
      </c>
      <c r="O1339" s="47"/>
    </row>
    <row r="1340" spans="1:15" ht="32.25" hidden="1" thickBot="1">
      <c r="A1340" s="10">
        <f>SUBTOTAL(3,$C$6:C1340)</f>
        <v>0</v>
      </c>
      <c r="B1340" s="30">
        <v>1223389005</v>
      </c>
      <c r="C1340" s="101" t="s">
        <v>1619</v>
      </c>
      <c r="D1340" s="10">
        <v>11</v>
      </c>
      <c r="E1340" s="10">
        <v>11</v>
      </c>
      <c r="F1340" s="10">
        <v>2004</v>
      </c>
      <c r="G1340" s="10" t="s">
        <v>1368</v>
      </c>
      <c r="H1340" s="10" t="s">
        <v>1189</v>
      </c>
      <c r="I1340" s="10" t="s">
        <v>1342</v>
      </c>
      <c r="J1340" s="10">
        <v>1080</v>
      </c>
      <c r="K1340" s="259">
        <f t="shared" si="65"/>
        <v>6</v>
      </c>
      <c r="L1340" s="110" t="str">
        <f t="shared" si="64"/>
        <v>PGDĐT Đăk R'lấp</v>
      </c>
      <c r="M1340" s="3">
        <f>VLOOKUP(IF(I1340="",H1340,I1340),Thongkeduthi!$A$4:$O$43,COUNTA(Thongkeduthi!$A$4:$O$4),FALSE)</f>
        <v>38</v>
      </c>
      <c r="N1340" s="47" t="str">
        <f t="shared" si="63"/>
        <v>38.6</v>
      </c>
      <c r="O1340" s="47"/>
    </row>
    <row r="1341" spans="1:15" ht="32.25" hidden="1" thickBot="1">
      <c r="A1341" s="10">
        <f>SUBTOTAL(3,$C$6:C1341)</f>
        <v>0</v>
      </c>
      <c r="B1341" s="30">
        <v>1228229307</v>
      </c>
      <c r="C1341" s="101" t="s">
        <v>1620</v>
      </c>
      <c r="D1341" s="10">
        <v>3</v>
      </c>
      <c r="E1341" s="10">
        <v>2</v>
      </c>
      <c r="F1341" s="10">
        <v>2004</v>
      </c>
      <c r="G1341" s="10" t="s">
        <v>929</v>
      </c>
      <c r="H1341" s="10" t="s">
        <v>744</v>
      </c>
      <c r="I1341" s="10" t="s">
        <v>1342</v>
      </c>
      <c r="J1341" s="10">
        <v>1070</v>
      </c>
      <c r="K1341" s="259">
        <f t="shared" si="65"/>
        <v>6</v>
      </c>
      <c r="L1341" s="110" t="str">
        <f t="shared" si="64"/>
        <v>PGDĐT Đăk R'lấp</v>
      </c>
      <c r="M1341" s="3">
        <f>VLOOKUP(IF(I1341="",H1341,I1341),Thongkeduthi!$A$4:$O$43,COUNTA(Thongkeduthi!$A$4:$O$4),FALSE)</f>
        <v>38</v>
      </c>
      <c r="N1341" s="47" t="str">
        <f t="shared" si="63"/>
        <v>38.6</v>
      </c>
      <c r="O1341" s="47"/>
    </row>
    <row r="1342" spans="1:15" ht="32.25" hidden="1" thickBot="1">
      <c r="A1342" s="10">
        <f>SUBTOTAL(3,$C$6:C1342)</f>
        <v>0</v>
      </c>
      <c r="B1342" s="30">
        <v>1224060491</v>
      </c>
      <c r="C1342" s="101" t="s">
        <v>1621</v>
      </c>
      <c r="D1342" s="10">
        <v>2</v>
      </c>
      <c r="E1342" s="10">
        <v>1</v>
      </c>
      <c r="F1342" s="10">
        <v>2004</v>
      </c>
      <c r="G1342" s="10" t="s">
        <v>1172</v>
      </c>
      <c r="H1342" s="10" t="s">
        <v>1376</v>
      </c>
      <c r="I1342" s="10" t="s">
        <v>1342</v>
      </c>
      <c r="J1342" s="10">
        <v>1070</v>
      </c>
      <c r="K1342" s="259">
        <f t="shared" si="65"/>
        <v>6</v>
      </c>
      <c r="L1342" s="110" t="str">
        <f t="shared" si="64"/>
        <v>PGDĐT Đăk R'lấp</v>
      </c>
      <c r="M1342" s="3">
        <f>VLOOKUP(IF(I1342="",H1342,I1342),Thongkeduthi!$A$4:$O$43,COUNTA(Thongkeduthi!$A$4:$O$4),FALSE)</f>
        <v>38</v>
      </c>
      <c r="N1342" s="47" t="str">
        <f t="shared" si="63"/>
        <v>38.6</v>
      </c>
      <c r="O1342" s="47"/>
    </row>
    <row r="1343" spans="1:15" ht="32.25" hidden="1" thickBot="1">
      <c r="A1343" s="10">
        <f>SUBTOTAL(3,$C$6:C1343)</f>
        <v>0</v>
      </c>
      <c r="B1343" s="30">
        <v>1222699045</v>
      </c>
      <c r="C1343" s="101" t="s">
        <v>675</v>
      </c>
      <c r="D1343" s="10">
        <v>22</v>
      </c>
      <c r="E1343" s="10">
        <v>11</v>
      </c>
      <c r="F1343" s="10">
        <v>2004</v>
      </c>
      <c r="G1343" s="10" t="s">
        <v>929</v>
      </c>
      <c r="H1343" s="10" t="s">
        <v>744</v>
      </c>
      <c r="I1343" s="10" t="s">
        <v>1342</v>
      </c>
      <c r="J1343" s="10">
        <v>1050</v>
      </c>
      <c r="K1343" s="259">
        <f t="shared" si="65"/>
        <v>6</v>
      </c>
      <c r="L1343" s="110" t="str">
        <f t="shared" si="64"/>
        <v>PGDĐT Đăk R'lấp</v>
      </c>
      <c r="M1343" s="3">
        <f>VLOOKUP(IF(I1343="",H1343,I1343),Thongkeduthi!$A$4:$O$43,COUNTA(Thongkeduthi!$A$4:$O$4),FALSE)</f>
        <v>38</v>
      </c>
      <c r="N1343" s="47" t="str">
        <f t="shared" si="63"/>
        <v>38.6</v>
      </c>
      <c r="O1343" s="47"/>
    </row>
    <row r="1344" spans="1:15" ht="32.25" hidden="1" thickBot="1">
      <c r="A1344" s="10">
        <f>SUBTOTAL(3,$C$6:C1344)</f>
        <v>0</v>
      </c>
      <c r="B1344" s="30">
        <v>1222328938</v>
      </c>
      <c r="C1344" s="101" t="s">
        <v>1622</v>
      </c>
      <c r="D1344" s="10">
        <v>26</v>
      </c>
      <c r="E1344" s="10">
        <v>6</v>
      </c>
      <c r="F1344" s="10">
        <v>2004</v>
      </c>
      <c r="G1344" s="10" t="s">
        <v>1368</v>
      </c>
      <c r="H1344" s="10" t="s">
        <v>1189</v>
      </c>
      <c r="I1344" s="10" t="s">
        <v>1342</v>
      </c>
      <c r="J1344" s="10">
        <v>1050</v>
      </c>
      <c r="K1344" s="259">
        <f t="shared" si="65"/>
        <v>6</v>
      </c>
      <c r="L1344" s="110" t="str">
        <f t="shared" si="64"/>
        <v>PGDĐT Đăk R'lấp</v>
      </c>
      <c r="M1344" s="3">
        <f>VLOOKUP(IF(I1344="",H1344,I1344),Thongkeduthi!$A$4:$O$43,COUNTA(Thongkeduthi!$A$4:$O$4),FALSE)</f>
        <v>38</v>
      </c>
      <c r="N1344" s="47" t="str">
        <f t="shared" si="63"/>
        <v>38.6</v>
      </c>
      <c r="O1344" s="47"/>
    </row>
    <row r="1345" spans="1:15" ht="32.25" hidden="1" thickBot="1">
      <c r="A1345" s="10">
        <f>SUBTOTAL(3,$C$6:C1345)</f>
        <v>0</v>
      </c>
      <c r="B1345" s="30">
        <v>1226563655</v>
      </c>
      <c r="C1345" s="101" t="s">
        <v>1623</v>
      </c>
      <c r="D1345" s="10">
        <v>10</v>
      </c>
      <c r="E1345" s="10">
        <v>4</v>
      </c>
      <c r="F1345" s="10">
        <v>2004</v>
      </c>
      <c r="G1345" s="10" t="s">
        <v>1368</v>
      </c>
      <c r="H1345" s="10" t="s">
        <v>1189</v>
      </c>
      <c r="I1345" s="10" t="s">
        <v>1342</v>
      </c>
      <c r="J1345" s="10">
        <v>1020</v>
      </c>
      <c r="K1345" s="259">
        <f t="shared" si="65"/>
        <v>6</v>
      </c>
      <c r="L1345" s="110" t="str">
        <f t="shared" si="64"/>
        <v>PGDĐT Đăk R'lấp</v>
      </c>
      <c r="M1345" s="3">
        <f>VLOOKUP(IF(I1345="",H1345,I1345),Thongkeduthi!$A$4:$O$43,COUNTA(Thongkeduthi!$A$4:$O$4),FALSE)</f>
        <v>38</v>
      </c>
      <c r="N1345" s="47" t="str">
        <f t="shared" si="63"/>
        <v>38.6</v>
      </c>
      <c r="O1345" s="47"/>
    </row>
    <row r="1346" spans="1:15" ht="32.25" hidden="1" thickBot="1">
      <c r="A1346" s="10">
        <f>SUBTOTAL(3,$C$6:C1346)</f>
        <v>0</v>
      </c>
      <c r="B1346" s="30">
        <v>1228127748</v>
      </c>
      <c r="C1346" s="101" t="s">
        <v>1624</v>
      </c>
      <c r="D1346" s="10">
        <v>1</v>
      </c>
      <c r="E1346" s="10">
        <v>1</v>
      </c>
      <c r="F1346" s="10">
        <v>2004</v>
      </c>
      <c r="G1346" s="10" t="s">
        <v>1372</v>
      </c>
      <c r="H1346" s="10" t="s">
        <v>1189</v>
      </c>
      <c r="I1346" s="10" t="s">
        <v>1342</v>
      </c>
      <c r="J1346" s="10">
        <v>1010</v>
      </c>
      <c r="K1346" s="259">
        <f t="shared" si="65"/>
        <v>6</v>
      </c>
      <c r="L1346" s="110" t="str">
        <f t="shared" si="64"/>
        <v>PGDĐT Đăk R'lấp</v>
      </c>
      <c r="M1346" s="3">
        <f>VLOOKUP(IF(I1346="",H1346,I1346),Thongkeduthi!$A$4:$O$43,COUNTA(Thongkeduthi!$A$4:$O$4),FALSE)</f>
        <v>38</v>
      </c>
      <c r="N1346" s="47" t="str">
        <f t="shared" si="63"/>
        <v>38.6</v>
      </c>
      <c r="O1346" s="47"/>
    </row>
    <row r="1347" spans="1:15" ht="32.25" hidden="1" thickBot="1">
      <c r="A1347" s="10">
        <f>SUBTOTAL(3,$C$6:C1347)</f>
        <v>0</v>
      </c>
      <c r="B1347" s="30">
        <v>1223468121</v>
      </c>
      <c r="C1347" s="101" t="s">
        <v>1625</v>
      </c>
      <c r="D1347" s="10">
        <v>26</v>
      </c>
      <c r="E1347" s="10">
        <v>1</v>
      </c>
      <c r="F1347" s="10">
        <v>2004</v>
      </c>
      <c r="G1347" s="10" t="s">
        <v>932</v>
      </c>
      <c r="H1347" s="10" t="s">
        <v>744</v>
      </c>
      <c r="I1347" s="10" t="s">
        <v>1342</v>
      </c>
      <c r="J1347" s="10">
        <v>1000</v>
      </c>
      <c r="K1347" s="259">
        <f t="shared" si="65"/>
        <v>6</v>
      </c>
      <c r="L1347" s="110" t="str">
        <f t="shared" si="64"/>
        <v>PGDĐT Đăk R'lấp</v>
      </c>
      <c r="M1347" s="3">
        <f>VLOOKUP(IF(I1347="",H1347,I1347),Thongkeduthi!$A$4:$O$43,COUNTA(Thongkeduthi!$A$4:$O$4),FALSE)</f>
        <v>38</v>
      </c>
      <c r="N1347" s="47" t="str">
        <f t="shared" si="63"/>
        <v>38.6</v>
      </c>
      <c r="O1347" s="47"/>
    </row>
    <row r="1348" spans="1:15" ht="32.25" hidden="1" thickBot="1">
      <c r="A1348" s="10">
        <f>SUBTOTAL(3,$C$6:C1348)</f>
        <v>0</v>
      </c>
      <c r="B1348" s="30">
        <v>1226311851</v>
      </c>
      <c r="C1348" s="101" t="s">
        <v>1626</v>
      </c>
      <c r="D1348" s="10">
        <v>21</v>
      </c>
      <c r="E1348" s="10">
        <v>5</v>
      </c>
      <c r="F1348" s="10">
        <v>2004</v>
      </c>
      <c r="G1348" s="10" t="s">
        <v>929</v>
      </c>
      <c r="H1348" s="10" t="s">
        <v>744</v>
      </c>
      <c r="I1348" s="10" t="s">
        <v>1342</v>
      </c>
      <c r="J1348" s="10">
        <v>990</v>
      </c>
      <c r="K1348" s="259">
        <f t="shared" si="65"/>
        <v>6</v>
      </c>
      <c r="L1348" s="110" t="str">
        <f t="shared" si="64"/>
        <v>PGDĐT Đăk R'lấp</v>
      </c>
      <c r="M1348" s="3">
        <f>VLOOKUP(IF(I1348="",H1348,I1348),Thongkeduthi!$A$4:$O$43,COUNTA(Thongkeduthi!$A$4:$O$4),FALSE)</f>
        <v>38</v>
      </c>
      <c r="N1348" s="47" t="str">
        <f t="shared" si="63"/>
        <v>38.6</v>
      </c>
      <c r="O1348" s="47"/>
    </row>
    <row r="1349" spans="1:15" ht="32.25" hidden="1" thickBot="1">
      <c r="A1349" s="10">
        <f>SUBTOTAL(3,$C$6:C1349)</f>
        <v>0</v>
      </c>
      <c r="B1349" s="30">
        <v>1225481611</v>
      </c>
      <c r="C1349" s="101" t="s">
        <v>1627</v>
      </c>
      <c r="D1349" s="10">
        <v>4</v>
      </c>
      <c r="E1349" s="10">
        <v>9</v>
      </c>
      <c r="F1349" s="10">
        <v>2004</v>
      </c>
      <c r="G1349" s="10" t="s">
        <v>929</v>
      </c>
      <c r="H1349" s="10" t="s">
        <v>1375</v>
      </c>
      <c r="I1349" s="10" t="s">
        <v>1342</v>
      </c>
      <c r="J1349" s="10">
        <v>960</v>
      </c>
      <c r="K1349" s="259">
        <f t="shared" si="65"/>
        <v>6</v>
      </c>
      <c r="L1349" s="110" t="str">
        <f t="shared" si="64"/>
        <v>PGDĐT Đăk R'lấp</v>
      </c>
      <c r="M1349" s="3">
        <f>VLOOKUP(IF(I1349="",H1349,I1349),Thongkeduthi!$A$4:$O$43,COUNTA(Thongkeduthi!$A$4:$O$4),FALSE)</f>
        <v>38</v>
      </c>
      <c r="N1349" s="47" t="str">
        <f t="shared" si="63"/>
        <v>38.6</v>
      </c>
      <c r="O1349" s="47"/>
    </row>
    <row r="1350" spans="1:15" ht="32.25" hidden="1" thickBot="1">
      <c r="A1350" s="10">
        <f>SUBTOTAL(3,$C$6:C1350)</f>
        <v>0</v>
      </c>
      <c r="B1350" s="30">
        <v>1223499657</v>
      </c>
      <c r="C1350" s="101" t="s">
        <v>1628</v>
      </c>
      <c r="D1350" s="10">
        <v>18</v>
      </c>
      <c r="E1350" s="10">
        <v>9</v>
      </c>
      <c r="F1350" s="10">
        <v>2004</v>
      </c>
      <c r="G1350" s="10" t="s">
        <v>1368</v>
      </c>
      <c r="H1350" s="10" t="s">
        <v>1189</v>
      </c>
      <c r="I1350" s="10" t="s">
        <v>1342</v>
      </c>
      <c r="J1350" s="10">
        <v>960</v>
      </c>
      <c r="K1350" s="259">
        <f t="shared" si="65"/>
        <v>6</v>
      </c>
      <c r="L1350" s="110" t="str">
        <f t="shared" si="64"/>
        <v>PGDĐT Đăk R'lấp</v>
      </c>
      <c r="M1350" s="3">
        <f>VLOOKUP(IF(I1350="",H1350,I1350),Thongkeduthi!$A$4:$O$43,COUNTA(Thongkeduthi!$A$4:$O$4),FALSE)</f>
        <v>38</v>
      </c>
      <c r="N1350" s="47" t="str">
        <f t="shared" si="63"/>
        <v>38.6</v>
      </c>
      <c r="O1350" s="47"/>
    </row>
    <row r="1351" spans="1:15" ht="32.25" hidden="1" thickBot="1">
      <c r="A1351" s="10">
        <f>SUBTOTAL(3,$C$6:C1351)</f>
        <v>0</v>
      </c>
      <c r="B1351" s="30">
        <v>1224691776</v>
      </c>
      <c r="C1351" s="101" t="s">
        <v>1629</v>
      </c>
      <c r="D1351" s="10">
        <v>16</v>
      </c>
      <c r="E1351" s="10">
        <v>7</v>
      </c>
      <c r="F1351" s="10">
        <v>2004</v>
      </c>
      <c r="G1351" s="10" t="s">
        <v>1373</v>
      </c>
      <c r="H1351" s="10" t="s">
        <v>1374</v>
      </c>
      <c r="I1351" s="10" t="s">
        <v>1342</v>
      </c>
      <c r="J1351" s="10">
        <v>950</v>
      </c>
      <c r="K1351" s="259">
        <f t="shared" si="65"/>
        <v>6</v>
      </c>
      <c r="L1351" s="110" t="str">
        <f t="shared" si="64"/>
        <v>PGDĐT Đăk R'lấp</v>
      </c>
      <c r="M1351" s="3">
        <f>VLOOKUP(IF(I1351="",H1351,I1351),Thongkeduthi!$A$4:$O$43,COUNTA(Thongkeduthi!$A$4:$O$4),FALSE)</f>
        <v>38</v>
      </c>
      <c r="N1351" s="47" t="str">
        <f t="shared" ref="N1351:N1414" si="66">M1351&amp;"."&amp;K1351</f>
        <v>38.6</v>
      </c>
      <c r="O1351" s="47"/>
    </row>
    <row r="1352" spans="1:15" ht="32.25" hidden="1" thickBot="1">
      <c r="A1352" s="10">
        <f>SUBTOTAL(3,$C$6:C1352)</f>
        <v>0</v>
      </c>
      <c r="B1352" s="30">
        <v>1221210212</v>
      </c>
      <c r="C1352" s="101" t="s">
        <v>1630</v>
      </c>
      <c r="D1352" s="10">
        <v>17</v>
      </c>
      <c r="E1352" s="10">
        <v>6</v>
      </c>
      <c r="F1352" s="10">
        <v>2004</v>
      </c>
      <c r="G1352" s="10" t="s">
        <v>1172</v>
      </c>
      <c r="H1352" s="10" t="s">
        <v>1378</v>
      </c>
      <c r="I1352" s="10" t="s">
        <v>1342</v>
      </c>
      <c r="J1352" s="10">
        <v>950</v>
      </c>
      <c r="K1352" s="259">
        <f t="shared" si="65"/>
        <v>6</v>
      </c>
      <c r="L1352" s="110" t="str">
        <f t="shared" si="64"/>
        <v>PGDĐT Đăk R'lấp</v>
      </c>
      <c r="M1352" s="3">
        <f>VLOOKUP(IF(I1352="",H1352,I1352),Thongkeduthi!$A$4:$O$43,COUNTA(Thongkeduthi!$A$4:$O$4),FALSE)</f>
        <v>38</v>
      </c>
      <c r="N1352" s="47" t="str">
        <f t="shared" si="66"/>
        <v>38.6</v>
      </c>
      <c r="O1352" s="47"/>
    </row>
    <row r="1353" spans="1:15" ht="32.25" hidden="1" thickBot="1">
      <c r="A1353" s="10">
        <f>SUBTOTAL(3,$C$6:C1353)</f>
        <v>0</v>
      </c>
      <c r="B1353" s="30">
        <v>1222594868</v>
      </c>
      <c r="C1353" s="101" t="s">
        <v>1631</v>
      </c>
      <c r="D1353" s="10">
        <v>20</v>
      </c>
      <c r="E1353" s="10">
        <v>9</v>
      </c>
      <c r="F1353" s="10">
        <v>2004</v>
      </c>
      <c r="G1353" s="10" t="s">
        <v>1165</v>
      </c>
      <c r="H1353" s="10" t="s">
        <v>1189</v>
      </c>
      <c r="I1353" s="10" t="s">
        <v>1342</v>
      </c>
      <c r="J1353" s="10">
        <v>940</v>
      </c>
      <c r="K1353" s="259">
        <f t="shared" si="65"/>
        <v>6</v>
      </c>
      <c r="L1353" s="110" t="str">
        <f t="shared" si="64"/>
        <v>PGDĐT Đăk R'lấp</v>
      </c>
      <c r="M1353" s="3">
        <f>VLOOKUP(IF(I1353="",H1353,I1353),Thongkeduthi!$A$4:$O$43,COUNTA(Thongkeduthi!$A$4:$O$4),FALSE)</f>
        <v>38</v>
      </c>
      <c r="N1353" s="47" t="str">
        <f t="shared" si="66"/>
        <v>38.6</v>
      </c>
      <c r="O1353" s="47"/>
    </row>
    <row r="1354" spans="1:15" ht="32.25" hidden="1" thickBot="1">
      <c r="A1354" s="10">
        <f>SUBTOTAL(3,$C$6:C1354)</f>
        <v>0</v>
      </c>
      <c r="B1354" s="318">
        <v>1230315230</v>
      </c>
      <c r="C1354" s="101" t="s">
        <v>1632</v>
      </c>
      <c r="D1354" s="10">
        <v>25</v>
      </c>
      <c r="E1354" s="10">
        <v>4</v>
      </c>
      <c r="F1354" s="10">
        <v>2004</v>
      </c>
      <c r="G1354" s="10" t="s">
        <v>932</v>
      </c>
      <c r="H1354" s="10" t="s">
        <v>1369</v>
      </c>
      <c r="I1354" s="10" t="s">
        <v>1342</v>
      </c>
      <c r="J1354" s="10">
        <v>930</v>
      </c>
      <c r="K1354" s="259">
        <f t="shared" si="65"/>
        <v>6</v>
      </c>
      <c r="L1354" s="110" t="str">
        <f t="shared" si="64"/>
        <v>PGDĐT Đăk R'lấp</v>
      </c>
      <c r="M1354" s="3">
        <f>VLOOKUP(IF(I1354="",H1354,I1354),Thongkeduthi!$A$4:$O$43,COUNTA(Thongkeduthi!$A$4:$O$4),FALSE)</f>
        <v>38</v>
      </c>
      <c r="N1354" s="47" t="str">
        <f t="shared" si="66"/>
        <v>38.6</v>
      </c>
      <c r="O1354" s="47"/>
    </row>
    <row r="1355" spans="1:15" ht="32.25" hidden="1" thickBot="1">
      <c r="A1355" s="10">
        <f>SUBTOTAL(3,$C$6:C1355)</f>
        <v>0</v>
      </c>
      <c r="B1355" s="30">
        <v>1223092953</v>
      </c>
      <c r="C1355" s="101" t="s">
        <v>1633</v>
      </c>
      <c r="D1355" s="10">
        <v>8</v>
      </c>
      <c r="E1355" s="10">
        <v>4</v>
      </c>
      <c r="F1355" s="10">
        <v>2004</v>
      </c>
      <c r="G1355" s="10" t="s">
        <v>1368</v>
      </c>
      <c r="H1355" s="10" t="s">
        <v>1189</v>
      </c>
      <c r="I1355" s="10" t="s">
        <v>1342</v>
      </c>
      <c r="J1355" s="10">
        <v>900</v>
      </c>
      <c r="K1355" s="259">
        <f t="shared" si="65"/>
        <v>6</v>
      </c>
      <c r="L1355" s="110" t="str">
        <f t="shared" si="64"/>
        <v>PGDĐT Đăk R'lấp</v>
      </c>
      <c r="M1355" s="3">
        <f>VLOOKUP(IF(I1355="",H1355,I1355),Thongkeduthi!$A$4:$O$43,COUNTA(Thongkeduthi!$A$4:$O$4),FALSE)</f>
        <v>38</v>
      </c>
      <c r="N1355" s="47" t="str">
        <f t="shared" si="66"/>
        <v>38.6</v>
      </c>
      <c r="O1355" s="47"/>
    </row>
    <row r="1356" spans="1:15" ht="32.25" hidden="1" thickBot="1">
      <c r="A1356" s="10">
        <f>SUBTOTAL(3,$C$6:C1356)</f>
        <v>0</v>
      </c>
      <c r="B1356" s="30">
        <v>1224667838</v>
      </c>
      <c r="C1356" s="101" t="s">
        <v>1634</v>
      </c>
      <c r="D1356" s="10">
        <v>28</v>
      </c>
      <c r="E1356" s="10">
        <v>1</v>
      </c>
      <c r="F1356" s="10">
        <v>2004</v>
      </c>
      <c r="G1356" s="10" t="s">
        <v>1172</v>
      </c>
      <c r="H1356" s="10" t="s">
        <v>1376</v>
      </c>
      <c r="I1356" s="10" t="s">
        <v>1342</v>
      </c>
      <c r="J1356" s="10">
        <v>900</v>
      </c>
      <c r="K1356" s="259">
        <f t="shared" si="65"/>
        <v>6</v>
      </c>
      <c r="L1356" s="110" t="str">
        <f t="shared" si="64"/>
        <v>PGDĐT Đăk R'lấp</v>
      </c>
      <c r="M1356" s="3">
        <f>VLOOKUP(IF(I1356="",H1356,I1356),Thongkeduthi!$A$4:$O$43,COUNTA(Thongkeduthi!$A$4:$O$4),FALSE)</f>
        <v>38</v>
      </c>
      <c r="N1356" s="47" t="str">
        <f t="shared" si="66"/>
        <v>38.6</v>
      </c>
      <c r="O1356" s="47"/>
    </row>
    <row r="1357" spans="1:15" ht="32.25" hidden="1" thickBot="1">
      <c r="A1357" s="10">
        <f>SUBTOTAL(3,$C$6:C1357)</f>
        <v>0</v>
      </c>
      <c r="B1357" s="30">
        <v>1226748003</v>
      </c>
      <c r="C1357" s="101" t="s">
        <v>1635</v>
      </c>
      <c r="D1357" s="10">
        <v>24</v>
      </c>
      <c r="E1357" s="10">
        <v>10</v>
      </c>
      <c r="F1357" s="10">
        <v>2004</v>
      </c>
      <c r="G1357" s="10" t="s">
        <v>932</v>
      </c>
      <c r="H1357" s="10" t="s">
        <v>1369</v>
      </c>
      <c r="I1357" s="10" t="s">
        <v>1342</v>
      </c>
      <c r="J1357" s="10">
        <v>890</v>
      </c>
      <c r="K1357" s="259">
        <f t="shared" si="65"/>
        <v>6</v>
      </c>
      <c r="L1357" s="110" t="str">
        <f t="shared" si="64"/>
        <v>PGDĐT Đăk R'lấp</v>
      </c>
      <c r="M1357" s="3">
        <f>VLOOKUP(IF(I1357="",H1357,I1357),Thongkeduthi!$A$4:$O$43,COUNTA(Thongkeduthi!$A$4:$O$4),FALSE)</f>
        <v>38</v>
      </c>
      <c r="N1357" s="47" t="str">
        <f t="shared" si="66"/>
        <v>38.6</v>
      </c>
      <c r="O1357" s="47"/>
    </row>
    <row r="1358" spans="1:15" ht="32.25" hidden="1" thickBot="1">
      <c r="A1358" s="10">
        <f>SUBTOTAL(3,$C$6:C1358)</f>
        <v>0</v>
      </c>
      <c r="B1358" s="30">
        <v>1225174143</v>
      </c>
      <c r="C1358" s="101" t="s">
        <v>1636</v>
      </c>
      <c r="D1358" s="10">
        <v>16</v>
      </c>
      <c r="E1358" s="10">
        <v>5</v>
      </c>
      <c r="F1358" s="10">
        <v>2004</v>
      </c>
      <c r="G1358" s="10" t="s">
        <v>1370</v>
      </c>
      <c r="H1358" s="10" t="s">
        <v>1312</v>
      </c>
      <c r="I1358" s="10" t="s">
        <v>1342</v>
      </c>
      <c r="J1358" s="10">
        <v>880</v>
      </c>
      <c r="K1358" s="259">
        <f t="shared" si="65"/>
        <v>6</v>
      </c>
      <c r="L1358" s="110" t="str">
        <f t="shared" si="64"/>
        <v>PGDĐT Đăk R'lấp</v>
      </c>
      <c r="M1358" s="3">
        <f>VLOOKUP(IF(I1358="",H1358,I1358),Thongkeduthi!$A$4:$O$43,COUNTA(Thongkeduthi!$A$4:$O$4),FALSE)</f>
        <v>38</v>
      </c>
      <c r="N1358" s="47" t="str">
        <f t="shared" si="66"/>
        <v>38.6</v>
      </c>
      <c r="O1358" s="47"/>
    </row>
    <row r="1359" spans="1:15" ht="32.25" hidden="1" thickBot="1">
      <c r="A1359" s="10">
        <f>SUBTOTAL(3,$C$6:C1359)</f>
        <v>0</v>
      </c>
      <c r="B1359" s="30">
        <v>1221562697</v>
      </c>
      <c r="C1359" s="101" t="s">
        <v>1637</v>
      </c>
      <c r="D1359" s="10">
        <v>24</v>
      </c>
      <c r="E1359" s="10">
        <v>8</v>
      </c>
      <c r="F1359" s="10">
        <v>2004</v>
      </c>
      <c r="G1359" s="10" t="s">
        <v>1379</v>
      </c>
      <c r="H1359" s="10" t="s">
        <v>1189</v>
      </c>
      <c r="I1359" s="10" t="s">
        <v>1342</v>
      </c>
      <c r="J1359" s="10">
        <v>880</v>
      </c>
      <c r="K1359" s="259">
        <f t="shared" si="65"/>
        <v>6</v>
      </c>
      <c r="L1359" s="110" t="str">
        <f t="shared" si="64"/>
        <v>PGDĐT Đăk R'lấp</v>
      </c>
      <c r="M1359" s="3">
        <f>VLOOKUP(IF(I1359="",H1359,I1359),Thongkeduthi!$A$4:$O$43,COUNTA(Thongkeduthi!$A$4:$O$4),FALSE)</f>
        <v>38</v>
      </c>
      <c r="N1359" s="47" t="str">
        <f t="shared" si="66"/>
        <v>38.6</v>
      </c>
      <c r="O1359" s="47"/>
    </row>
    <row r="1360" spans="1:15" ht="32.25" hidden="1" thickBot="1">
      <c r="A1360" s="10">
        <f>SUBTOTAL(3,$C$6:C1360)</f>
        <v>0</v>
      </c>
      <c r="B1360" s="30">
        <v>1224538224</v>
      </c>
      <c r="C1360" s="101" t="s">
        <v>698</v>
      </c>
      <c r="D1360" s="10">
        <v>5</v>
      </c>
      <c r="E1360" s="10">
        <v>8</v>
      </c>
      <c r="F1360" s="10">
        <v>2004</v>
      </c>
      <c r="G1360" s="10" t="s">
        <v>1367</v>
      </c>
      <c r="H1360" s="10" t="s">
        <v>1189</v>
      </c>
      <c r="I1360" s="10" t="s">
        <v>1342</v>
      </c>
      <c r="J1360" s="10">
        <v>880</v>
      </c>
      <c r="K1360" s="259">
        <f t="shared" si="65"/>
        <v>6</v>
      </c>
      <c r="L1360" s="110" t="str">
        <f t="shared" si="64"/>
        <v>PGDĐT Đăk R'lấp</v>
      </c>
      <c r="M1360" s="3">
        <f>VLOOKUP(IF(I1360="",H1360,I1360),Thongkeduthi!$A$4:$O$43,COUNTA(Thongkeduthi!$A$4:$O$4),FALSE)</f>
        <v>38</v>
      </c>
      <c r="N1360" s="47" t="str">
        <f t="shared" si="66"/>
        <v>38.6</v>
      </c>
      <c r="O1360" s="47"/>
    </row>
    <row r="1361" spans="1:15" ht="32.25" hidden="1" thickBot="1">
      <c r="A1361" s="10">
        <f>SUBTOTAL(3,$C$6:C1361)</f>
        <v>0</v>
      </c>
      <c r="B1361" s="30">
        <v>1222305991</v>
      </c>
      <c r="C1361" s="101" t="s">
        <v>1638</v>
      </c>
      <c r="D1361" s="10">
        <v>6</v>
      </c>
      <c r="E1361" s="10">
        <v>11</v>
      </c>
      <c r="F1361" s="10">
        <v>2004</v>
      </c>
      <c r="G1361" s="10" t="s">
        <v>1368</v>
      </c>
      <c r="H1361" s="10" t="s">
        <v>1189</v>
      </c>
      <c r="I1361" s="10" t="s">
        <v>1342</v>
      </c>
      <c r="J1361" s="10">
        <v>880</v>
      </c>
      <c r="K1361" s="259">
        <f t="shared" si="65"/>
        <v>6</v>
      </c>
      <c r="L1361" s="110" t="str">
        <f t="shared" si="64"/>
        <v>PGDĐT Đăk R'lấp</v>
      </c>
      <c r="M1361" s="3">
        <f>VLOOKUP(IF(I1361="",H1361,I1361),Thongkeduthi!$A$4:$O$43,COUNTA(Thongkeduthi!$A$4:$O$4),FALSE)</f>
        <v>38</v>
      </c>
      <c r="N1361" s="47" t="str">
        <f t="shared" si="66"/>
        <v>38.6</v>
      </c>
      <c r="O1361" s="47"/>
    </row>
    <row r="1362" spans="1:15" ht="32.25" hidden="1" thickBot="1">
      <c r="A1362" s="10">
        <f>SUBTOTAL(3,$C$6:C1362)</f>
        <v>0</v>
      </c>
      <c r="B1362" s="30">
        <v>1226127981</v>
      </c>
      <c r="C1362" s="101" t="s">
        <v>1639</v>
      </c>
      <c r="D1362" s="10">
        <v>4</v>
      </c>
      <c r="E1362" s="10">
        <v>1</v>
      </c>
      <c r="F1362" s="10">
        <v>2004</v>
      </c>
      <c r="G1362" s="10" t="s">
        <v>1379</v>
      </c>
      <c r="H1362" s="10" t="s">
        <v>1376</v>
      </c>
      <c r="I1362" s="10" t="s">
        <v>1342</v>
      </c>
      <c r="J1362" s="10">
        <v>880</v>
      </c>
      <c r="K1362" s="259">
        <f t="shared" si="65"/>
        <v>6</v>
      </c>
      <c r="L1362" s="110" t="str">
        <f t="shared" si="64"/>
        <v>PGDĐT Đăk R'lấp</v>
      </c>
      <c r="M1362" s="3">
        <f>VLOOKUP(IF(I1362="",H1362,I1362),Thongkeduthi!$A$4:$O$43,COUNTA(Thongkeduthi!$A$4:$O$4),FALSE)</f>
        <v>38</v>
      </c>
      <c r="N1362" s="47" t="str">
        <f t="shared" si="66"/>
        <v>38.6</v>
      </c>
      <c r="O1362" s="47"/>
    </row>
    <row r="1363" spans="1:15" ht="32.25" hidden="1" thickBot="1">
      <c r="A1363" s="10">
        <f>SUBTOTAL(3,$C$6:C1363)</f>
        <v>0</v>
      </c>
      <c r="B1363" s="205">
        <v>1225049280</v>
      </c>
      <c r="C1363" s="206" t="s">
        <v>1640</v>
      </c>
      <c r="D1363" s="204">
        <v>31</v>
      </c>
      <c r="E1363" s="204">
        <v>7</v>
      </c>
      <c r="F1363" s="204">
        <v>2004</v>
      </c>
      <c r="G1363" s="204" t="s">
        <v>906</v>
      </c>
      <c r="H1363" s="207" t="s">
        <v>565</v>
      </c>
      <c r="I1363" s="204"/>
      <c r="J1363" s="204">
        <v>860</v>
      </c>
      <c r="K1363" s="208">
        <f t="shared" si="65"/>
        <v>6</v>
      </c>
      <c r="L1363" s="208" t="s">
        <v>301</v>
      </c>
      <c r="M1363" s="3">
        <f>VLOOKUP(IF(I1363="",H1363,I1363),Thongkeduthi!$A$4:$O$43,COUNTA(Thongkeduthi!$A$4:$O$4),FALSE)</f>
        <v>25</v>
      </c>
      <c r="N1363" s="47" t="str">
        <f t="shared" si="66"/>
        <v>25.6</v>
      </c>
      <c r="O1363" s="47"/>
    </row>
    <row r="1364" spans="1:15" ht="32.25" hidden="1" thickBot="1">
      <c r="A1364" s="10">
        <f>SUBTOTAL(3,$C$6:C1364)</f>
        <v>0</v>
      </c>
      <c r="B1364" s="277">
        <v>1212573180</v>
      </c>
      <c r="C1364" s="101" t="s">
        <v>1641</v>
      </c>
      <c r="D1364" s="10">
        <v>3</v>
      </c>
      <c r="E1364" s="10">
        <v>2</v>
      </c>
      <c r="F1364" s="10">
        <v>2004</v>
      </c>
      <c r="G1364" s="10" t="s">
        <v>1368</v>
      </c>
      <c r="H1364" s="10" t="s">
        <v>1189</v>
      </c>
      <c r="I1364" s="10" t="s">
        <v>1342</v>
      </c>
      <c r="J1364" s="10">
        <v>860</v>
      </c>
      <c r="K1364" s="259">
        <f t="shared" si="65"/>
        <v>6</v>
      </c>
      <c r="L1364" s="110" t="str">
        <f t="shared" si="64"/>
        <v>PGDĐT Đăk R'lấp</v>
      </c>
      <c r="M1364" s="3">
        <f>VLOOKUP(IF(I1364="",H1364,I1364),Thongkeduthi!$A$4:$O$43,COUNTA(Thongkeduthi!$A$4:$O$4),FALSE)</f>
        <v>38</v>
      </c>
      <c r="N1364" s="47" t="str">
        <f t="shared" si="66"/>
        <v>38.6</v>
      </c>
      <c r="O1364" s="47"/>
    </row>
    <row r="1365" spans="1:15" ht="32.25" hidden="1" thickBot="1">
      <c r="A1365" s="10">
        <f>SUBTOTAL(3,$C$6:C1365)</f>
        <v>0</v>
      </c>
      <c r="B1365" s="30">
        <v>1221946933</v>
      </c>
      <c r="C1365" s="101" t="s">
        <v>1642</v>
      </c>
      <c r="D1365" s="10">
        <v>2</v>
      </c>
      <c r="E1365" s="10">
        <v>1</v>
      </c>
      <c r="F1365" s="10">
        <v>2004</v>
      </c>
      <c r="G1365" s="10" t="s">
        <v>1380</v>
      </c>
      <c r="H1365" s="10" t="s">
        <v>1371</v>
      </c>
      <c r="I1365" s="10" t="s">
        <v>1342</v>
      </c>
      <c r="J1365" s="10">
        <v>850</v>
      </c>
      <c r="K1365" s="259">
        <f t="shared" si="65"/>
        <v>6</v>
      </c>
      <c r="L1365" s="110" t="str">
        <f t="shared" si="64"/>
        <v>PGDĐT Đăk R'lấp</v>
      </c>
      <c r="M1365" s="3">
        <f>VLOOKUP(IF(I1365="",H1365,I1365),Thongkeduthi!$A$4:$O$43,COUNTA(Thongkeduthi!$A$4:$O$4),FALSE)</f>
        <v>38</v>
      </c>
      <c r="N1365" s="47" t="str">
        <f t="shared" si="66"/>
        <v>38.6</v>
      </c>
      <c r="O1365" s="47"/>
    </row>
    <row r="1366" spans="1:15" ht="32.25" hidden="1" thickBot="1">
      <c r="A1366" s="10">
        <f>SUBTOTAL(3,$C$6:C1366)</f>
        <v>0</v>
      </c>
      <c r="B1366" s="30">
        <v>1229713283</v>
      </c>
      <c r="C1366" s="101" t="s">
        <v>1643</v>
      </c>
      <c r="D1366" s="10">
        <v>29</v>
      </c>
      <c r="E1366" s="10">
        <v>11</v>
      </c>
      <c r="F1366" s="10">
        <v>2004</v>
      </c>
      <c r="G1366" s="10" t="s">
        <v>929</v>
      </c>
      <c r="H1366" s="10" t="s">
        <v>1375</v>
      </c>
      <c r="I1366" s="10" t="s">
        <v>1342</v>
      </c>
      <c r="J1366" s="10">
        <v>840</v>
      </c>
      <c r="K1366" s="259">
        <f t="shared" si="65"/>
        <v>6</v>
      </c>
      <c r="L1366" s="110" t="str">
        <f t="shared" si="64"/>
        <v>PGDĐT Đăk R'lấp</v>
      </c>
      <c r="M1366" s="3">
        <f>VLOOKUP(IF(I1366="",H1366,I1366),Thongkeduthi!$A$4:$O$43,COUNTA(Thongkeduthi!$A$4:$O$4),FALSE)</f>
        <v>38</v>
      </c>
      <c r="N1366" s="47" t="str">
        <f t="shared" si="66"/>
        <v>38.6</v>
      </c>
      <c r="O1366" s="47"/>
    </row>
    <row r="1367" spans="1:15" ht="32.25" hidden="1" thickBot="1">
      <c r="A1367" s="10">
        <f>SUBTOTAL(3,$C$6:C1367)</f>
        <v>0</v>
      </c>
      <c r="B1367" s="30">
        <v>1222458566</v>
      </c>
      <c r="C1367" s="101" t="s">
        <v>1644</v>
      </c>
      <c r="D1367" s="10">
        <v>10</v>
      </c>
      <c r="E1367" s="10">
        <v>11</v>
      </c>
      <c r="F1367" s="10">
        <v>2004</v>
      </c>
      <c r="G1367" s="10" t="s">
        <v>1380</v>
      </c>
      <c r="H1367" s="10" t="s">
        <v>1371</v>
      </c>
      <c r="I1367" s="10" t="s">
        <v>1342</v>
      </c>
      <c r="J1367" s="10">
        <v>840</v>
      </c>
      <c r="K1367" s="259">
        <f t="shared" si="65"/>
        <v>6</v>
      </c>
      <c r="L1367" s="110" t="str">
        <f t="shared" ref="L1367:L1430" si="67">"PGDĐT "&amp;I1367</f>
        <v>PGDĐT Đăk R'lấp</v>
      </c>
      <c r="M1367" s="3">
        <f>VLOOKUP(IF(I1367="",H1367,I1367),Thongkeduthi!$A$4:$O$43,COUNTA(Thongkeduthi!$A$4:$O$4),FALSE)</f>
        <v>38</v>
      </c>
      <c r="N1367" s="47" t="str">
        <f t="shared" si="66"/>
        <v>38.6</v>
      </c>
      <c r="O1367" s="47"/>
    </row>
    <row r="1368" spans="1:15" ht="32.25" hidden="1" thickBot="1">
      <c r="A1368" s="10">
        <f>SUBTOTAL(3,$C$6:C1368)</f>
        <v>0</v>
      </c>
      <c r="B1368" s="30">
        <v>1225901067</v>
      </c>
      <c r="C1368" s="101" t="s">
        <v>1645</v>
      </c>
      <c r="D1368" s="10">
        <v>31</v>
      </c>
      <c r="E1368" s="10">
        <v>3</v>
      </c>
      <c r="F1368" s="10">
        <v>2004</v>
      </c>
      <c r="G1368" s="10" t="s">
        <v>1379</v>
      </c>
      <c r="H1368" s="10" t="s">
        <v>1378</v>
      </c>
      <c r="I1368" s="10" t="s">
        <v>1342</v>
      </c>
      <c r="J1368" s="10">
        <v>840</v>
      </c>
      <c r="K1368" s="259">
        <f t="shared" si="65"/>
        <v>6</v>
      </c>
      <c r="L1368" s="110" t="str">
        <f t="shared" si="67"/>
        <v>PGDĐT Đăk R'lấp</v>
      </c>
      <c r="M1368" s="3">
        <f>VLOOKUP(IF(I1368="",H1368,I1368),Thongkeduthi!$A$4:$O$43,COUNTA(Thongkeduthi!$A$4:$O$4),FALSE)</f>
        <v>38</v>
      </c>
      <c r="N1368" s="47" t="str">
        <f t="shared" si="66"/>
        <v>38.6</v>
      </c>
      <c r="O1368" s="47"/>
    </row>
    <row r="1369" spans="1:15" ht="32.25" hidden="1" thickBot="1">
      <c r="A1369" s="10">
        <f>SUBTOTAL(3,$C$6:C1369)</f>
        <v>0</v>
      </c>
      <c r="B1369" s="30">
        <v>1225901192</v>
      </c>
      <c r="C1369" s="101" t="s">
        <v>1646</v>
      </c>
      <c r="D1369" s="10">
        <v>17</v>
      </c>
      <c r="E1369" s="10">
        <v>1</v>
      </c>
      <c r="F1369" s="10">
        <v>2004</v>
      </c>
      <c r="G1369" s="10" t="s">
        <v>1172</v>
      </c>
      <c r="H1369" s="10" t="s">
        <v>1378</v>
      </c>
      <c r="I1369" s="10" t="s">
        <v>1342</v>
      </c>
      <c r="J1369" s="10">
        <v>820</v>
      </c>
      <c r="K1369" s="259">
        <f t="shared" si="65"/>
        <v>6</v>
      </c>
      <c r="L1369" s="110" t="str">
        <f t="shared" si="67"/>
        <v>PGDĐT Đăk R'lấp</v>
      </c>
      <c r="M1369" s="3">
        <f>VLOOKUP(IF(I1369="",H1369,I1369),Thongkeduthi!$A$4:$O$43,COUNTA(Thongkeduthi!$A$4:$O$4),FALSE)</f>
        <v>38</v>
      </c>
      <c r="N1369" s="47" t="str">
        <f t="shared" si="66"/>
        <v>38.6</v>
      </c>
      <c r="O1369" s="47"/>
    </row>
    <row r="1370" spans="1:15" ht="32.25" hidden="1" thickBot="1">
      <c r="A1370" s="10">
        <f>SUBTOTAL(3,$C$6:C1370)</f>
        <v>0</v>
      </c>
      <c r="B1370" s="30">
        <v>1225226798</v>
      </c>
      <c r="C1370" s="101" t="s">
        <v>1647</v>
      </c>
      <c r="D1370" s="10">
        <v>22</v>
      </c>
      <c r="E1370" s="10">
        <v>1</v>
      </c>
      <c r="F1370" s="10">
        <v>2004</v>
      </c>
      <c r="G1370" s="10" t="s">
        <v>932</v>
      </c>
      <c r="H1370" s="10" t="s">
        <v>1312</v>
      </c>
      <c r="I1370" s="10" t="s">
        <v>1342</v>
      </c>
      <c r="J1370" s="10">
        <v>810</v>
      </c>
      <c r="K1370" s="259">
        <f t="shared" si="65"/>
        <v>6</v>
      </c>
      <c r="L1370" s="110" t="str">
        <f t="shared" si="67"/>
        <v>PGDĐT Đăk R'lấp</v>
      </c>
      <c r="M1370" s="3">
        <f>VLOOKUP(IF(I1370="",H1370,I1370),Thongkeduthi!$A$4:$O$43,COUNTA(Thongkeduthi!$A$4:$O$4),FALSE)</f>
        <v>38</v>
      </c>
      <c r="N1370" s="47" t="str">
        <f t="shared" si="66"/>
        <v>38.6</v>
      </c>
      <c r="O1370" s="47"/>
    </row>
    <row r="1371" spans="1:15" ht="32.25" hidden="1" thickBot="1">
      <c r="A1371" s="10">
        <f>SUBTOTAL(3,$C$6:C1371)</f>
        <v>0</v>
      </c>
      <c r="B1371" s="30">
        <v>1223616076</v>
      </c>
      <c r="C1371" s="101" t="s">
        <v>1648</v>
      </c>
      <c r="D1371" s="10">
        <v>3</v>
      </c>
      <c r="E1371" s="10">
        <v>11</v>
      </c>
      <c r="F1371" s="10">
        <v>2004</v>
      </c>
      <c r="G1371" s="10" t="s">
        <v>1368</v>
      </c>
      <c r="H1371" s="10" t="s">
        <v>1189</v>
      </c>
      <c r="I1371" s="10" t="s">
        <v>1342</v>
      </c>
      <c r="J1371" s="10">
        <v>790</v>
      </c>
      <c r="K1371" s="259">
        <f t="shared" si="65"/>
        <v>6</v>
      </c>
      <c r="L1371" s="110" t="str">
        <f t="shared" si="67"/>
        <v>PGDĐT Đăk R'lấp</v>
      </c>
      <c r="M1371" s="3">
        <f>VLOOKUP(IF(I1371="",H1371,I1371),Thongkeduthi!$A$4:$O$43,COUNTA(Thongkeduthi!$A$4:$O$4),FALSE)</f>
        <v>38</v>
      </c>
      <c r="N1371" s="47" t="str">
        <f t="shared" si="66"/>
        <v>38.6</v>
      </c>
      <c r="O1371" s="47"/>
    </row>
    <row r="1372" spans="1:15" ht="32.25" hidden="1" thickBot="1">
      <c r="A1372" s="10">
        <f>SUBTOTAL(3,$C$6:C1372)</f>
        <v>0</v>
      </c>
      <c r="B1372" s="30">
        <v>1224188811</v>
      </c>
      <c r="C1372" s="101" t="s">
        <v>1649</v>
      </c>
      <c r="D1372" s="10">
        <v>28</v>
      </c>
      <c r="E1372" s="10">
        <v>6</v>
      </c>
      <c r="F1372" s="10">
        <v>2004</v>
      </c>
      <c r="G1372" s="10" t="s">
        <v>926</v>
      </c>
      <c r="H1372" s="10" t="s">
        <v>1375</v>
      </c>
      <c r="I1372" s="10" t="s">
        <v>1342</v>
      </c>
      <c r="J1372" s="10">
        <v>780</v>
      </c>
      <c r="K1372" s="259">
        <f t="shared" si="65"/>
        <v>6</v>
      </c>
      <c r="L1372" s="110" t="str">
        <f t="shared" si="67"/>
        <v>PGDĐT Đăk R'lấp</v>
      </c>
      <c r="M1372" s="3">
        <f>VLOOKUP(IF(I1372="",H1372,I1372),Thongkeduthi!$A$4:$O$43,COUNTA(Thongkeduthi!$A$4:$O$4),FALSE)</f>
        <v>38</v>
      </c>
      <c r="N1372" s="47" t="str">
        <f t="shared" si="66"/>
        <v>38.6</v>
      </c>
      <c r="O1372" s="47"/>
    </row>
    <row r="1373" spans="1:15" ht="32.25" hidden="1" thickBot="1">
      <c r="A1373" s="10">
        <f>SUBTOTAL(3,$C$6:C1373)</f>
        <v>0</v>
      </c>
      <c r="B1373" s="30">
        <v>1226448169</v>
      </c>
      <c r="C1373" s="101" t="s">
        <v>1650</v>
      </c>
      <c r="D1373" s="10">
        <v>11</v>
      </c>
      <c r="E1373" s="10">
        <v>1</v>
      </c>
      <c r="F1373" s="10">
        <v>2004</v>
      </c>
      <c r="G1373" s="10" t="s">
        <v>1172</v>
      </c>
      <c r="H1373" s="10" t="s">
        <v>1376</v>
      </c>
      <c r="I1373" s="10" t="s">
        <v>1342</v>
      </c>
      <c r="J1373" s="10">
        <v>780</v>
      </c>
      <c r="K1373" s="259">
        <f t="shared" si="65"/>
        <v>6</v>
      </c>
      <c r="L1373" s="110" t="str">
        <f t="shared" si="67"/>
        <v>PGDĐT Đăk R'lấp</v>
      </c>
      <c r="M1373" s="3">
        <f>VLOOKUP(IF(I1373="",H1373,I1373),Thongkeduthi!$A$4:$O$43,COUNTA(Thongkeduthi!$A$4:$O$4),FALSE)</f>
        <v>38</v>
      </c>
      <c r="N1373" s="47" t="str">
        <f t="shared" si="66"/>
        <v>38.6</v>
      </c>
      <c r="O1373" s="47"/>
    </row>
    <row r="1374" spans="1:15" ht="32.25" hidden="1" thickBot="1">
      <c r="A1374" s="10">
        <f>SUBTOTAL(3,$C$6:C1374)</f>
        <v>0</v>
      </c>
      <c r="B1374" s="30">
        <v>1223096592</v>
      </c>
      <c r="C1374" s="101" t="s">
        <v>1651</v>
      </c>
      <c r="D1374" s="10">
        <v>14</v>
      </c>
      <c r="E1374" s="10">
        <v>12</v>
      </c>
      <c r="F1374" s="10">
        <v>2004</v>
      </c>
      <c r="G1374" s="10" t="s">
        <v>926</v>
      </c>
      <c r="H1374" s="10" t="s">
        <v>1375</v>
      </c>
      <c r="I1374" s="10" t="s">
        <v>1342</v>
      </c>
      <c r="J1374" s="10">
        <v>770</v>
      </c>
      <c r="K1374" s="259">
        <f t="shared" si="65"/>
        <v>6</v>
      </c>
      <c r="L1374" s="110" t="str">
        <f t="shared" si="67"/>
        <v>PGDĐT Đăk R'lấp</v>
      </c>
      <c r="M1374" s="3">
        <f>VLOOKUP(IF(I1374="",H1374,I1374),Thongkeduthi!$A$4:$O$43,COUNTA(Thongkeduthi!$A$4:$O$4),FALSE)</f>
        <v>38</v>
      </c>
      <c r="N1374" s="47" t="str">
        <f t="shared" si="66"/>
        <v>38.6</v>
      </c>
      <c r="O1374" s="47"/>
    </row>
    <row r="1375" spans="1:15" ht="32.25" hidden="1" thickBot="1">
      <c r="A1375" s="10">
        <f>SUBTOTAL(3,$C$6:C1375)</f>
        <v>0</v>
      </c>
      <c r="B1375" s="30">
        <v>1225175276</v>
      </c>
      <c r="C1375" s="101" t="s">
        <v>1652</v>
      </c>
      <c r="D1375" s="10">
        <v>18</v>
      </c>
      <c r="E1375" s="10">
        <v>10</v>
      </c>
      <c r="F1375" s="10">
        <v>2004</v>
      </c>
      <c r="G1375" s="10" t="s">
        <v>1370</v>
      </c>
      <c r="H1375" s="10" t="s">
        <v>1312</v>
      </c>
      <c r="I1375" s="10" t="s">
        <v>1342</v>
      </c>
      <c r="J1375" s="10">
        <v>770</v>
      </c>
      <c r="K1375" s="259">
        <f t="shared" si="65"/>
        <v>6</v>
      </c>
      <c r="L1375" s="110" t="str">
        <f t="shared" si="67"/>
        <v>PGDĐT Đăk R'lấp</v>
      </c>
      <c r="M1375" s="3">
        <f>VLOOKUP(IF(I1375="",H1375,I1375),Thongkeduthi!$A$4:$O$43,COUNTA(Thongkeduthi!$A$4:$O$4),FALSE)</f>
        <v>38</v>
      </c>
      <c r="N1375" s="47" t="str">
        <f t="shared" si="66"/>
        <v>38.6</v>
      </c>
      <c r="O1375" s="47"/>
    </row>
    <row r="1376" spans="1:15" ht="32.25" hidden="1" thickBot="1">
      <c r="A1376" s="10">
        <f>SUBTOTAL(3,$C$6:C1376)</f>
        <v>0</v>
      </c>
      <c r="B1376" s="30">
        <v>1230653868</v>
      </c>
      <c r="C1376" s="101" t="s">
        <v>1653</v>
      </c>
      <c r="D1376" s="10">
        <v>3</v>
      </c>
      <c r="E1376" s="10">
        <v>12</v>
      </c>
      <c r="F1376" s="10">
        <v>2004</v>
      </c>
      <c r="G1376" s="10" t="s">
        <v>1368</v>
      </c>
      <c r="H1376" s="10" t="s">
        <v>1189</v>
      </c>
      <c r="I1376" s="10" t="s">
        <v>1342</v>
      </c>
      <c r="J1376" s="10">
        <v>770</v>
      </c>
      <c r="K1376" s="259">
        <f t="shared" ref="K1376:K1439" si="68">IF(I1376="",VALUE(LEFT(G1376,2)),VALUE(LEFT(G1376,1)))</f>
        <v>6</v>
      </c>
      <c r="L1376" s="110" t="str">
        <f t="shared" si="67"/>
        <v>PGDĐT Đăk R'lấp</v>
      </c>
      <c r="M1376" s="3">
        <f>VLOOKUP(IF(I1376="",H1376,I1376),Thongkeduthi!$A$4:$O$43,COUNTA(Thongkeduthi!$A$4:$O$4),FALSE)</f>
        <v>38</v>
      </c>
      <c r="N1376" s="47" t="str">
        <f t="shared" si="66"/>
        <v>38.6</v>
      </c>
      <c r="O1376" s="47"/>
    </row>
    <row r="1377" spans="1:15" ht="32.25" hidden="1" thickBot="1">
      <c r="A1377" s="10">
        <f>SUBTOTAL(3,$C$6:C1377)</f>
        <v>0</v>
      </c>
      <c r="B1377" s="30">
        <v>1222940524</v>
      </c>
      <c r="C1377" s="101" t="s">
        <v>1654</v>
      </c>
      <c r="D1377" s="10">
        <v>22</v>
      </c>
      <c r="E1377" s="10">
        <v>1</v>
      </c>
      <c r="F1377" s="10">
        <v>2004</v>
      </c>
      <c r="G1377" s="10" t="s">
        <v>1377</v>
      </c>
      <c r="H1377" s="10" t="s">
        <v>1376</v>
      </c>
      <c r="I1377" s="10" t="s">
        <v>1342</v>
      </c>
      <c r="J1377" s="10">
        <v>770</v>
      </c>
      <c r="K1377" s="259">
        <f t="shared" si="68"/>
        <v>6</v>
      </c>
      <c r="L1377" s="110" t="str">
        <f t="shared" si="67"/>
        <v>PGDĐT Đăk R'lấp</v>
      </c>
      <c r="M1377" s="3">
        <f>VLOOKUP(IF(I1377="",H1377,I1377),Thongkeduthi!$A$4:$O$43,COUNTA(Thongkeduthi!$A$4:$O$4),FALSE)</f>
        <v>38</v>
      </c>
      <c r="N1377" s="47" t="str">
        <f t="shared" si="66"/>
        <v>38.6</v>
      </c>
      <c r="O1377" s="47"/>
    </row>
    <row r="1378" spans="1:15" ht="32.25" hidden="1" thickBot="1">
      <c r="A1378" s="10">
        <f>SUBTOTAL(3,$C$6:C1378)</f>
        <v>0</v>
      </c>
      <c r="B1378" s="30">
        <v>1224117302</v>
      </c>
      <c r="C1378" s="101" t="s">
        <v>1655</v>
      </c>
      <c r="D1378" s="10">
        <v>6</v>
      </c>
      <c r="E1378" s="10">
        <v>10</v>
      </c>
      <c r="F1378" s="10">
        <v>2004</v>
      </c>
      <c r="G1378" s="10" t="s">
        <v>932</v>
      </c>
      <c r="H1378" s="10" t="s">
        <v>1381</v>
      </c>
      <c r="I1378" s="10" t="s">
        <v>1342</v>
      </c>
      <c r="J1378" s="10">
        <v>760</v>
      </c>
      <c r="K1378" s="259">
        <f t="shared" si="68"/>
        <v>6</v>
      </c>
      <c r="L1378" s="110" t="str">
        <f t="shared" si="67"/>
        <v>PGDĐT Đăk R'lấp</v>
      </c>
      <c r="M1378" s="3">
        <f>VLOOKUP(IF(I1378="",H1378,I1378),Thongkeduthi!$A$4:$O$43,COUNTA(Thongkeduthi!$A$4:$O$4),FALSE)</f>
        <v>38</v>
      </c>
      <c r="N1378" s="47" t="str">
        <f t="shared" si="66"/>
        <v>38.6</v>
      </c>
      <c r="O1378" s="47"/>
    </row>
    <row r="1379" spans="1:15" ht="32.25" hidden="1" thickBot="1">
      <c r="A1379" s="10">
        <f>SUBTOTAL(3,$C$6:C1379)</f>
        <v>0</v>
      </c>
      <c r="B1379" s="30">
        <v>1229467280</v>
      </c>
      <c r="C1379" s="101" t="s">
        <v>1656</v>
      </c>
      <c r="D1379" s="10">
        <v>9</v>
      </c>
      <c r="E1379" s="10">
        <v>2</v>
      </c>
      <c r="F1379" s="10">
        <v>2004</v>
      </c>
      <c r="G1379" s="10" t="s">
        <v>1370</v>
      </c>
      <c r="H1379" s="10" t="s">
        <v>1371</v>
      </c>
      <c r="I1379" s="10" t="s">
        <v>1342</v>
      </c>
      <c r="J1379" s="10">
        <v>760</v>
      </c>
      <c r="K1379" s="259">
        <f t="shared" si="68"/>
        <v>6</v>
      </c>
      <c r="L1379" s="110" t="str">
        <f t="shared" si="67"/>
        <v>PGDĐT Đăk R'lấp</v>
      </c>
      <c r="M1379" s="3">
        <f>VLOOKUP(IF(I1379="",H1379,I1379),Thongkeduthi!$A$4:$O$43,COUNTA(Thongkeduthi!$A$4:$O$4),FALSE)</f>
        <v>38</v>
      </c>
      <c r="N1379" s="47" t="str">
        <f t="shared" si="66"/>
        <v>38.6</v>
      </c>
      <c r="O1379" s="47"/>
    </row>
    <row r="1380" spans="1:15" ht="32.25" hidden="1" thickBot="1">
      <c r="A1380" s="10">
        <f>SUBTOTAL(3,$C$6:C1380)</f>
        <v>0</v>
      </c>
      <c r="B1380" s="30">
        <v>1212633344</v>
      </c>
      <c r="C1380" s="101" t="s">
        <v>1657</v>
      </c>
      <c r="D1380" s="10">
        <v>23</v>
      </c>
      <c r="E1380" s="10">
        <v>6</v>
      </c>
      <c r="F1380" s="10">
        <v>2004</v>
      </c>
      <c r="G1380" s="10" t="s">
        <v>1382</v>
      </c>
      <c r="H1380" s="10" t="s">
        <v>1383</v>
      </c>
      <c r="I1380" s="10" t="s">
        <v>1342</v>
      </c>
      <c r="J1380" s="10">
        <v>750</v>
      </c>
      <c r="K1380" s="259">
        <f t="shared" si="68"/>
        <v>6</v>
      </c>
      <c r="L1380" s="110" t="str">
        <f t="shared" si="67"/>
        <v>PGDĐT Đăk R'lấp</v>
      </c>
      <c r="M1380" s="3">
        <f>VLOOKUP(IF(I1380="",H1380,I1380),Thongkeduthi!$A$4:$O$43,COUNTA(Thongkeduthi!$A$4:$O$4),FALSE)</f>
        <v>38</v>
      </c>
      <c r="N1380" s="47" t="str">
        <f t="shared" si="66"/>
        <v>38.6</v>
      </c>
      <c r="O1380" s="47"/>
    </row>
    <row r="1381" spans="1:15" ht="32.25" hidden="1" thickBot="1">
      <c r="A1381" s="10">
        <f>SUBTOTAL(3,$C$6:C1381)</f>
        <v>0</v>
      </c>
      <c r="B1381" s="30">
        <v>1222297386</v>
      </c>
      <c r="C1381" s="101" t="s">
        <v>1658</v>
      </c>
      <c r="D1381" s="10">
        <v>20</v>
      </c>
      <c r="E1381" s="10">
        <v>4</v>
      </c>
      <c r="F1381" s="10">
        <v>2003</v>
      </c>
      <c r="G1381" s="10" t="s">
        <v>1384</v>
      </c>
      <c r="H1381" s="10" t="s">
        <v>1376</v>
      </c>
      <c r="I1381" s="10" t="s">
        <v>1342</v>
      </c>
      <c r="J1381" s="10">
        <v>1920</v>
      </c>
      <c r="K1381" s="259">
        <f t="shared" si="68"/>
        <v>7</v>
      </c>
      <c r="L1381" s="110" t="str">
        <f t="shared" si="67"/>
        <v>PGDĐT Đăk R'lấp</v>
      </c>
      <c r="M1381" s="3">
        <f>VLOOKUP(IF(I1381="",H1381,I1381),Thongkeduthi!$A$4:$O$43,COUNTA(Thongkeduthi!$A$4:$O$4),FALSE)</f>
        <v>38</v>
      </c>
      <c r="N1381" s="47" t="str">
        <f t="shared" si="66"/>
        <v>38.7</v>
      </c>
      <c r="O1381" s="47"/>
    </row>
    <row r="1382" spans="1:15" ht="32.25" hidden="1" thickBot="1">
      <c r="A1382" s="10">
        <f>SUBTOTAL(3,$C$6:C1382)</f>
        <v>0</v>
      </c>
      <c r="B1382" s="30">
        <v>1224048084</v>
      </c>
      <c r="C1382" s="101" t="s">
        <v>1659</v>
      </c>
      <c r="D1382" s="10">
        <v>23</v>
      </c>
      <c r="E1382" s="10">
        <v>3</v>
      </c>
      <c r="F1382" s="10">
        <v>2003</v>
      </c>
      <c r="G1382" s="10" t="s">
        <v>1385</v>
      </c>
      <c r="H1382" s="10" t="s">
        <v>1189</v>
      </c>
      <c r="I1382" s="10" t="s">
        <v>1342</v>
      </c>
      <c r="J1382" s="10">
        <v>1850</v>
      </c>
      <c r="K1382" s="259">
        <f t="shared" si="68"/>
        <v>7</v>
      </c>
      <c r="L1382" s="110" t="str">
        <f t="shared" si="67"/>
        <v>PGDĐT Đăk R'lấp</v>
      </c>
      <c r="M1382" s="3">
        <f>VLOOKUP(IF(I1382="",H1382,I1382),Thongkeduthi!$A$4:$O$43,COUNTA(Thongkeduthi!$A$4:$O$4),FALSE)</f>
        <v>38</v>
      </c>
      <c r="N1382" s="47" t="str">
        <f t="shared" si="66"/>
        <v>38.7</v>
      </c>
      <c r="O1382" s="47"/>
    </row>
    <row r="1383" spans="1:15" ht="32.25" hidden="1" thickBot="1">
      <c r="A1383" s="10">
        <f>SUBTOTAL(3,$C$6:C1383)</f>
        <v>0</v>
      </c>
      <c r="B1383" s="30">
        <v>1228883932</v>
      </c>
      <c r="C1383" s="101" t="s">
        <v>1660</v>
      </c>
      <c r="D1383" s="10">
        <v>13</v>
      </c>
      <c r="E1383" s="10">
        <v>5</v>
      </c>
      <c r="F1383" s="10">
        <v>2003</v>
      </c>
      <c r="G1383" s="10" t="s">
        <v>1384</v>
      </c>
      <c r="H1383" s="10" t="s">
        <v>1376</v>
      </c>
      <c r="I1383" s="10" t="s">
        <v>1342</v>
      </c>
      <c r="J1383" s="10">
        <v>1730</v>
      </c>
      <c r="K1383" s="259">
        <f t="shared" si="68"/>
        <v>7</v>
      </c>
      <c r="L1383" s="110" t="str">
        <f t="shared" si="67"/>
        <v>PGDĐT Đăk R'lấp</v>
      </c>
      <c r="M1383" s="3">
        <f>VLOOKUP(IF(I1383="",H1383,I1383),Thongkeduthi!$A$4:$O$43,COUNTA(Thongkeduthi!$A$4:$O$4),FALSE)</f>
        <v>38</v>
      </c>
      <c r="N1383" s="47" t="str">
        <f t="shared" si="66"/>
        <v>38.7</v>
      </c>
      <c r="O1383" s="47"/>
    </row>
    <row r="1384" spans="1:15" ht="32.25" hidden="1" thickBot="1">
      <c r="A1384" s="10">
        <f>SUBTOTAL(3,$C$6:C1384)</f>
        <v>0</v>
      </c>
      <c r="B1384" s="30">
        <v>1222613967</v>
      </c>
      <c r="C1384" s="101" t="s">
        <v>1661</v>
      </c>
      <c r="D1384" s="10">
        <v>26</v>
      </c>
      <c r="E1384" s="10">
        <v>11</v>
      </c>
      <c r="F1384" s="10">
        <v>2003</v>
      </c>
      <c r="G1384" s="10" t="s">
        <v>1385</v>
      </c>
      <c r="H1384" s="10" t="s">
        <v>1189</v>
      </c>
      <c r="I1384" s="10" t="s">
        <v>1342</v>
      </c>
      <c r="J1384" s="10">
        <v>1690</v>
      </c>
      <c r="K1384" s="259">
        <f t="shared" si="68"/>
        <v>7</v>
      </c>
      <c r="L1384" s="110" t="str">
        <f t="shared" si="67"/>
        <v>PGDĐT Đăk R'lấp</v>
      </c>
      <c r="M1384" s="3">
        <f>VLOOKUP(IF(I1384="",H1384,I1384),Thongkeduthi!$A$4:$O$43,COUNTA(Thongkeduthi!$A$4:$O$4),FALSE)</f>
        <v>38</v>
      </c>
      <c r="N1384" s="47" t="str">
        <f t="shared" si="66"/>
        <v>38.7</v>
      </c>
      <c r="O1384" s="47"/>
    </row>
    <row r="1385" spans="1:15" ht="32.25" hidden="1" thickBot="1">
      <c r="A1385" s="10">
        <f>SUBTOTAL(3,$C$6:C1385)</f>
        <v>0</v>
      </c>
      <c r="B1385" s="30">
        <v>1224776780</v>
      </c>
      <c r="C1385" s="101" t="s">
        <v>1662</v>
      </c>
      <c r="D1385" s="10">
        <v>11</v>
      </c>
      <c r="E1385" s="10">
        <v>12</v>
      </c>
      <c r="F1385" s="10">
        <v>2003</v>
      </c>
      <c r="G1385" s="10" t="s">
        <v>1385</v>
      </c>
      <c r="H1385" s="10" t="s">
        <v>1189</v>
      </c>
      <c r="I1385" s="10" t="s">
        <v>1342</v>
      </c>
      <c r="J1385" s="10">
        <v>1680</v>
      </c>
      <c r="K1385" s="259">
        <f t="shared" si="68"/>
        <v>7</v>
      </c>
      <c r="L1385" s="110" t="str">
        <f t="shared" si="67"/>
        <v>PGDĐT Đăk R'lấp</v>
      </c>
      <c r="M1385" s="3">
        <f>VLOOKUP(IF(I1385="",H1385,I1385),Thongkeduthi!$A$4:$O$43,COUNTA(Thongkeduthi!$A$4:$O$4),FALSE)</f>
        <v>38</v>
      </c>
      <c r="N1385" s="47" t="str">
        <f t="shared" si="66"/>
        <v>38.7</v>
      </c>
      <c r="O1385" s="47"/>
    </row>
    <row r="1386" spans="1:15" ht="32.25" hidden="1" thickBot="1">
      <c r="A1386" s="10">
        <f>SUBTOTAL(3,$C$6:C1386)</f>
        <v>0</v>
      </c>
      <c r="B1386" s="30">
        <v>1226881461</v>
      </c>
      <c r="C1386" s="101" t="s">
        <v>1663</v>
      </c>
      <c r="D1386" s="10">
        <v>4</v>
      </c>
      <c r="E1386" s="10">
        <v>2</v>
      </c>
      <c r="F1386" s="10">
        <v>2003</v>
      </c>
      <c r="G1386" s="10" t="s">
        <v>988</v>
      </c>
      <c r="H1386" s="10" t="s">
        <v>1378</v>
      </c>
      <c r="I1386" s="10" t="s">
        <v>1342</v>
      </c>
      <c r="J1386" s="10">
        <v>1670</v>
      </c>
      <c r="K1386" s="259">
        <f t="shared" si="68"/>
        <v>7</v>
      </c>
      <c r="L1386" s="110" t="str">
        <f t="shared" si="67"/>
        <v>PGDĐT Đăk R'lấp</v>
      </c>
      <c r="M1386" s="3">
        <f>VLOOKUP(IF(I1386="",H1386,I1386),Thongkeduthi!$A$4:$O$43,COUNTA(Thongkeduthi!$A$4:$O$4),FALSE)</f>
        <v>38</v>
      </c>
      <c r="N1386" s="47" t="str">
        <f t="shared" si="66"/>
        <v>38.7</v>
      </c>
      <c r="O1386" s="47"/>
    </row>
    <row r="1387" spans="1:15" ht="32.25" hidden="1" thickBot="1">
      <c r="A1387" s="10">
        <f>SUBTOTAL(3,$C$6:C1387)</f>
        <v>0</v>
      </c>
      <c r="B1387" s="30">
        <v>1222951797</v>
      </c>
      <c r="C1387" s="101" t="s">
        <v>1664</v>
      </c>
      <c r="D1387" s="10">
        <v>16</v>
      </c>
      <c r="E1387" s="10">
        <v>8</v>
      </c>
      <c r="F1387" s="10">
        <v>2003</v>
      </c>
      <c r="G1387" s="10" t="s">
        <v>1385</v>
      </c>
      <c r="H1387" s="10" t="s">
        <v>1189</v>
      </c>
      <c r="I1387" s="10" t="s">
        <v>1342</v>
      </c>
      <c r="J1387" s="10">
        <v>1660</v>
      </c>
      <c r="K1387" s="259">
        <f t="shared" si="68"/>
        <v>7</v>
      </c>
      <c r="L1387" s="110" t="str">
        <f t="shared" si="67"/>
        <v>PGDĐT Đăk R'lấp</v>
      </c>
      <c r="M1387" s="3">
        <f>VLOOKUP(IF(I1387="",H1387,I1387),Thongkeduthi!$A$4:$O$43,COUNTA(Thongkeduthi!$A$4:$O$4),FALSE)</f>
        <v>38</v>
      </c>
      <c r="N1387" s="47" t="str">
        <f t="shared" si="66"/>
        <v>38.7</v>
      </c>
      <c r="O1387" s="47"/>
    </row>
    <row r="1388" spans="1:15" ht="32.25" hidden="1" thickBot="1">
      <c r="A1388" s="10">
        <f>SUBTOTAL(3,$C$6:C1388)</f>
        <v>0</v>
      </c>
      <c r="B1388" s="30">
        <v>1226507816</v>
      </c>
      <c r="C1388" s="101" t="s">
        <v>1665</v>
      </c>
      <c r="D1388" s="10">
        <v>6</v>
      </c>
      <c r="E1388" s="10">
        <v>9</v>
      </c>
      <c r="F1388" s="10">
        <v>2003</v>
      </c>
      <c r="G1388" s="10" t="s">
        <v>1385</v>
      </c>
      <c r="H1388" s="10" t="s">
        <v>1189</v>
      </c>
      <c r="I1388" s="10" t="s">
        <v>1342</v>
      </c>
      <c r="J1388" s="10">
        <v>1650</v>
      </c>
      <c r="K1388" s="259">
        <f t="shared" si="68"/>
        <v>7</v>
      </c>
      <c r="L1388" s="110" t="str">
        <f t="shared" si="67"/>
        <v>PGDĐT Đăk R'lấp</v>
      </c>
      <c r="M1388" s="3">
        <f>VLOOKUP(IF(I1388="",H1388,I1388),Thongkeduthi!$A$4:$O$43,COUNTA(Thongkeduthi!$A$4:$O$4),FALSE)</f>
        <v>38</v>
      </c>
      <c r="N1388" s="47" t="str">
        <f t="shared" si="66"/>
        <v>38.7</v>
      </c>
      <c r="O1388" s="47"/>
    </row>
    <row r="1389" spans="1:15" ht="32.25" hidden="1" thickBot="1">
      <c r="A1389" s="10">
        <f>SUBTOTAL(3,$C$6:C1389)</f>
        <v>0</v>
      </c>
      <c r="B1389" s="30">
        <v>1225942022</v>
      </c>
      <c r="C1389" s="101" t="s">
        <v>1666</v>
      </c>
      <c r="D1389" s="10">
        <v>7</v>
      </c>
      <c r="E1389" s="10">
        <v>8</v>
      </c>
      <c r="F1389" s="10">
        <v>2003</v>
      </c>
      <c r="G1389" s="10" t="s">
        <v>1387</v>
      </c>
      <c r="H1389" s="10" t="s">
        <v>1369</v>
      </c>
      <c r="I1389" s="10" t="s">
        <v>1342</v>
      </c>
      <c r="J1389" s="10">
        <v>1650</v>
      </c>
      <c r="K1389" s="259">
        <f t="shared" si="68"/>
        <v>7</v>
      </c>
      <c r="L1389" s="110" t="str">
        <f t="shared" si="67"/>
        <v>PGDĐT Đăk R'lấp</v>
      </c>
      <c r="M1389" s="3">
        <f>VLOOKUP(IF(I1389="",H1389,I1389),Thongkeduthi!$A$4:$O$43,COUNTA(Thongkeduthi!$A$4:$O$4),FALSE)</f>
        <v>38</v>
      </c>
      <c r="N1389" s="47" t="str">
        <f t="shared" si="66"/>
        <v>38.7</v>
      </c>
      <c r="O1389" s="47"/>
    </row>
    <row r="1390" spans="1:15" ht="32.25" hidden="1" thickBot="1">
      <c r="A1390" s="10">
        <f>SUBTOTAL(3,$C$6:C1390)</f>
        <v>0</v>
      </c>
      <c r="B1390" s="30">
        <v>1219847080</v>
      </c>
      <c r="C1390" s="101" t="s">
        <v>1667</v>
      </c>
      <c r="D1390" s="10">
        <v>18</v>
      </c>
      <c r="E1390" s="10">
        <v>1</v>
      </c>
      <c r="F1390" s="10">
        <v>2003</v>
      </c>
      <c r="G1390" s="10" t="s">
        <v>1385</v>
      </c>
      <c r="H1390" s="10" t="s">
        <v>1189</v>
      </c>
      <c r="I1390" s="10" t="s">
        <v>1342</v>
      </c>
      <c r="J1390" s="10">
        <v>1590</v>
      </c>
      <c r="K1390" s="259">
        <f t="shared" si="68"/>
        <v>7</v>
      </c>
      <c r="L1390" s="110" t="str">
        <f t="shared" si="67"/>
        <v>PGDĐT Đăk R'lấp</v>
      </c>
      <c r="M1390" s="3">
        <f>VLOOKUP(IF(I1390="",H1390,I1390),Thongkeduthi!$A$4:$O$43,COUNTA(Thongkeduthi!$A$4:$O$4),FALSE)</f>
        <v>38</v>
      </c>
      <c r="N1390" s="47" t="str">
        <f t="shared" si="66"/>
        <v>38.7</v>
      </c>
      <c r="O1390" s="47"/>
    </row>
    <row r="1391" spans="1:15" ht="32.25" hidden="1" thickBot="1">
      <c r="A1391" s="10">
        <f>SUBTOTAL(3,$C$6:C1391)</f>
        <v>0</v>
      </c>
      <c r="B1391" s="30">
        <v>1225087432</v>
      </c>
      <c r="C1391" s="101" t="s">
        <v>1668</v>
      </c>
      <c r="D1391" s="10">
        <v>19</v>
      </c>
      <c r="E1391" s="10">
        <v>10</v>
      </c>
      <c r="F1391" s="10">
        <v>2003</v>
      </c>
      <c r="G1391" s="10" t="s">
        <v>1387</v>
      </c>
      <c r="H1391" s="10" t="s">
        <v>1369</v>
      </c>
      <c r="I1391" s="10" t="s">
        <v>1342</v>
      </c>
      <c r="J1391" s="10">
        <v>1580</v>
      </c>
      <c r="K1391" s="259">
        <f t="shared" si="68"/>
        <v>7</v>
      </c>
      <c r="L1391" s="110" t="str">
        <f t="shared" si="67"/>
        <v>PGDĐT Đăk R'lấp</v>
      </c>
      <c r="M1391" s="3">
        <f>VLOOKUP(IF(I1391="",H1391,I1391),Thongkeduthi!$A$4:$O$43,COUNTA(Thongkeduthi!$A$4:$O$4),FALSE)</f>
        <v>38</v>
      </c>
      <c r="N1391" s="47" t="str">
        <f t="shared" si="66"/>
        <v>38.7</v>
      </c>
      <c r="O1391" s="47"/>
    </row>
    <row r="1392" spans="1:15" ht="32.25" hidden="1" thickBot="1">
      <c r="A1392" s="10">
        <f>SUBTOTAL(3,$C$6:C1392)</f>
        <v>0</v>
      </c>
      <c r="B1392" s="30">
        <v>1214768579</v>
      </c>
      <c r="C1392" s="101" t="s">
        <v>1669</v>
      </c>
      <c r="D1392" s="10">
        <v>4</v>
      </c>
      <c r="E1392" s="10">
        <v>1</v>
      </c>
      <c r="F1392" s="10">
        <v>2003</v>
      </c>
      <c r="G1392" s="10" t="s">
        <v>1388</v>
      </c>
      <c r="H1392" s="10" t="s">
        <v>1371</v>
      </c>
      <c r="I1392" s="10" t="s">
        <v>1342</v>
      </c>
      <c r="J1392" s="10">
        <v>1570</v>
      </c>
      <c r="K1392" s="259">
        <f t="shared" si="68"/>
        <v>7</v>
      </c>
      <c r="L1392" s="110" t="str">
        <f t="shared" si="67"/>
        <v>PGDĐT Đăk R'lấp</v>
      </c>
      <c r="M1392" s="3">
        <f>VLOOKUP(IF(I1392="",H1392,I1392),Thongkeduthi!$A$4:$O$43,COUNTA(Thongkeduthi!$A$4:$O$4),FALSE)</f>
        <v>38</v>
      </c>
      <c r="N1392" s="47" t="str">
        <f t="shared" si="66"/>
        <v>38.7</v>
      </c>
      <c r="O1392" s="47"/>
    </row>
    <row r="1393" spans="1:15" ht="32.25" hidden="1" thickBot="1">
      <c r="A1393" s="10">
        <f>SUBTOTAL(3,$C$6:C1393)</f>
        <v>0</v>
      </c>
      <c r="B1393" s="30">
        <v>1226029861</v>
      </c>
      <c r="C1393" s="101" t="s">
        <v>1670</v>
      </c>
      <c r="D1393" s="10">
        <v>26</v>
      </c>
      <c r="E1393" s="10">
        <v>3</v>
      </c>
      <c r="F1393" s="10">
        <v>2003</v>
      </c>
      <c r="G1393" s="10" t="s">
        <v>1388</v>
      </c>
      <c r="H1393" s="10" t="s">
        <v>1371</v>
      </c>
      <c r="I1393" s="10" t="s">
        <v>1342</v>
      </c>
      <c r="J1393" s="10">
        <v>1560</v>
      </c>
      <c r="K1393" s="259">
        <f t="shared" si="68"/>
        <v>7</v>
      </c>
      <c r="L1393" s="110" t="str">
        <f t="shared" si="67"/>
        <v>PGDĐT Đăk R'lấp</v>
      </c>
      <c r="M1393" s="3">
        <f>VLOOKUP(IF(I1393="",H1393,I1393),Thongkeduthi!$A$4:$O$43,COUNTA(Thongkeduthi!$A$4:$O$4),FALSE)</f>
        <v>38</v>
      </c>
      <c r="N1393" s="47" t="str">
        <f t="shared" si="66"/>
        <v>38.7</v>
      </c>
      <c r="O1393" s="47"/>
    </row>
    <row r="1394" spans="1:15" ht="32.25" hidden="1" thickBot="1">
      <c r="A1394" s="10">
        <f>SUBTOTAL(3,$C$6:C1394)</f>
        <v>0</v>
      </c>
      <c r="B1394" s="30">
        <v>1222412823</v>
      </c>
      <c r="C1394" s="101" t="s">
        <v>1671</v>
      </c>
      <c r="D1394" s="10">
        <v>28</v>
      </c>
      <c r="E1394" s="10">
        <v>11</v>
      </c>
      <c r="F1394" s="10">
        <v>2003</v>
      </c>
      <c r="G1394" s="10" t="s">
        <v>1385</v>
      </c>
      <c r="H1394" s="10" t="s">
        <v>1189</v>
      </c>
      <c r="I1394" s="10" t="s">
        <v>1342</v>
      </c>
      <c r="J1394" s="10">
        <v>1550</v>
      </c>
      <c r="K1394" s="259">
        <f t="shared" si="68"/>
        <v>7</v>
      </c>
      <c r="L1394" s="110" t="str">
        <f t="shared" si="67"/>
        <v>PGDĐT Đăk R'lấp</v>
      </c>
      <c r="M1394" s="3">
        <f>VLOOKUP(IF(I1394="",H1394,I1394),Thongkeduthi!$A$4:$O$43,COUNTA(Thongkeduthi!$A$4:$O$4),FALSE)</f>
        <v>38</v>
      </c>
      <c r="N1394" s="47" t="str">
        <f t="shared" si="66"/>
        <v>38.7</v>
      </c>
      <c r="O1394" s="47"/>
    </row>
    <row r="1395" spans="1:15" ht="32.25" hidden="1" thickBot="1">
      <c r="A1395" s="10">
        <f>SUBTOTAL(3,$C$6:C1395)</f>
        <v>0</v>
      </c>
      <c r="B1395" s="30">
        <v>1222993836</v>
      </c>
      <c r="C1395" s="101" t="s">
        <v>1672</v>
      </c>
      <c r="D1395" s="10">
        <v>3</v>
      </c>
      <c r="E1395" s="10">
        <v>11</v>
      </c>
      <c r="F1395" s="10">
        <v>2003</v>
      </c>
      <c r="G1395" s="10" t="s">
        <v>1385</v>
      </c>
      <c r="H1395" s="10" t="s">
        <v>1189</v>
      </c>
      <c r="I1395" s="10" t="s">
        <v>1342</v>
      </c>
      <c r="J1395" s="10">
        <v>1550</v>
      </c>
      <c r="K1395" s="259">
        <f t="shared" si="68"/>
        <v>7</v>
      </c>
      <c r="L1395" s="110" t="str">
        <f t="shared" si="67"/>
        <v>PGDĐT Đăk R'lấp</v>
      </c>
      <c r="M1395" s="3">
        <f>VLOOKUP(IF(I1395="",H1395,I1395),Thongkeduthi!$A$4:$O$43,COUNTA(Thongkeduthi!$A$4:$O$4),FALSE)</f>
        <v>38</v>
      </c>
      <c r="N1395" s="47" t="str">
        <f t="shared" si="66"/>
        <v>38.7</v>
      </c>
      <c r="O1395" s="47"/>
    </row>
    <row r="1396" spans="1:15" ht="32.25" hidden="1" thickBot="1">
      <c r="A1396" s="10">
        <f>SUBTOTAL(3,$C$6:C1396)</f>
        <v>0</v>
      </c>
      <c r="B1396" s="30">
        <v>1224866570</v>
      </c>
      <c r="C1396" s="101" t="s">
        <v>1673</v>
      </c>
      <c r="D1396" s="10">
        <v>25</v>
      </c>
      <c r="E1396" s="10">
        <v>7</v>
      </c>
      <c r="F1396" s="10">
        <v>2003</v>
      </c>
      <c r="G1396" s="10" t="s">
        <v>988</v>
      </c>
      <c r="H1396" s="10" t="s">
        <v>1189</v>
      </c>
      <c r="I1396" s="10" t="s">
        <v>1342</v>
      </c>
      <c r="J1396" s="10">
        <v>1540</v>
      </c>
      <c r="K1396" s="259">
        <f t="shared" si="68"/>
        <v>7</v>
      </c>
      <c r="L1396" s="110" t="str">
        <f t="shared" si="67"/>
        <v>PGDĐT Đăk R'lấp</v>
      </c>
      <c r="M1396" s="3">
        <f>VLOOKUP(IF(I1396="",H1396,I1396),Thongkeduthi!$A$4:$O$43,COUNTA(Thongkeduthi!$A$4:$O$4),FALSE)</f>
        <v>38</v>
      </c>
      <c r="N1396" s="47" t="str">
        <f t="shared" si="66"/>
        <v>38.7</v>
      </c>
      <c r="O1396" s="47"/>
    </row>
    <row r="1397" spans="1:15" ht="32.25" hidden="1" thickBot="1">
      <c r="A1397" s="10">
        <f>SUBTOTAL(3,$C$6:C1397)</f>
        <v>0</v>
      </c>
      <c r="B1397" s="30">
        <v>1222441408</v>
      </c>
      <c r="C1397" s="101" t="s">
        <v>1674</v>
      </c>
      <c r="D1397" s="10">
        <v>23</v>
      </c>
      <c r="E1397" s="10">
        <v>5</v>
      </c>
      <c r="F1397" s="10">
        <v>2003</v>
      </c>
      <c r="G1397" s="10" t="s">
        <v>1385</v>
      </c>
      <c r="H1397" s="10" t="s">
        <v>1189</v>
      </c>
      <c r="I1397" s="10" t="s">
        <v>1342</v>
      </c>
      <c r="J1397" s="10">
        <v>1490</v>
      </c>
      <c r="K1397" s="259">
        <f t="shared" si="68"/>
        <v>7</v>
      </c>
      <c r="L1397" s="110" t="str">
        <f t="shared" si="67"/>
        <v>PGDĐT Đăk R'lấp</v>
      </c>
      <c r="M1397" s="3">
        <f>VLOOKUP(IF(I1397="",H1397,I1397),Thongkeduthi!$A$4:$O$43,COUNTA(Thongkeduthi!$A$4:$O$4),FALSE)</f>
        <v>38</v>
      </c>
      <c r="N1397" s="47" t="str">
        <f t="shared" si="66"/>
        <v>38.7</v>
      </c>
      <c r="O1397" s="47"/>
    </row>
    <row r="1398" spans="1:15" ht="32.25" hidden="1" thickBot="1">
      <c r="A1398" s="10">
        <f>SUBTOTAL(3,$C$6:C1398)</f>
        <v>0</v>
      </c>
      <c r="B1398" s="30">
        <v>1222511462</v>
      </c>
      <c r="C1398" s="101" t="s">
        <v>1675</v>
      </c>
      <c r="D1398" s="10">
        <v>30</v>
      </c>
      <c r="E1398" s="10">
        <v>1</v>
      </c>
      <c r="F1398" s="10">
        <v>2003</v>
      </c>
      <c r="G1398" s="10" t="s">
        <v>1387</v>
      </c>
      <c r="H1398" s="10" t="s">
        <v>1375</v>
      </c>
      <c r="I1398" s="10" t="s">
        <v>1342</v>
      </c>
      <c r="J1398" s="10">
        <v>1480</v>
      </c>
      <c r="K1398" s="259">
        <f t="shared" si="68"/>
        <v>7</v>
      </c>
      <c r="L1398" s="110" t="str">
        <f t="shared" si="67"/>
        <v>PGDĐT Đăk R'lấp</v>
      </c>
      <c r="M1398" s="3">
        <f>VLOOKUP(IF(I1398="",H1398,I1398),Thongkeduthi!$A$4:$O$43,COUNTA(Thongkeduthi!$A$4:$O$4),FALSE)</f>
        <v>38</v>
      </c>
      <c r="N1398" s="47" t="str">
        <f t="shared" si="66"/>
        <v>38.7</v>
      </c>
      <c r="O1398" s="47"/>
    </row>
    <row r="1399" spans="1:15" ht="32.25" hidden="1" thickBot="1">
      <c r="A1399" s="10">
        <f>SUBTOTAL(3,$C$6:C1399)</f>
        <v>0</v>
      </c>
      <c r="B1399" s="30">
        <v>1225438040</v>
      </c>
      <c r="C1399" s="101" t="s">
        <v>1676</v>
      </c>
      <c r="D1399" s="10">
        <v>4</v>
      </c>
      <c r="E1399" s="10">
        <v>6</v>
      </c>
      <c r="F1399" s="10">
        <v>2003</v>
      </c>
      <c r="G1399" s="10" t="s">
        <v>1385</v>
      </c>
      <c r="H1399" s="10" t="s">
        <v>1189</v>
      </c>
      <c r="I1399" s="10" t="s">
        <v>1342</v>
      </c>
      <c r="J1399" s="10">
        <v>1460</v>
      </c>
      <c r="K1399" s="259">
        <f t="shared" si="68"/>
        <v>7</v>
      </c>
      <c r="L1399" s="110" t="str">
        <f t="shared" si="67"/>
        <v>PGDĐT Đăk R'lấp</v>
      </c>
      <c r="M1399" s="3">
        <f>VLOOKUP(IF(I1399="",H1399,I1399),Thongkeduthi!$A$4:$O$43,COUNTA(Thongkeduthi!$A$4:$O$4),FALSE)</f>
        <v>38</v>
      </c>
      <c r="N1399" s="47" t="str">
        <f t="shared" si="66"/>
        <v>38.7</v>
      </c>
      <c r="O1399" s="47"/>
    </row>
    <row r="1400" spans="1:15" ht="32.25" hidden="1" thickBot="1">
      <c r="A1400" s="10">
        <f>SUBTOTAL(3,$C$6:C1400)</f>
        <v>0</v>
      </c>
      <c r="B1400" s="30">
        <v>1225901481</v>
      </c>
      <c r="C1400" s="101" t="s">
        <v>1677</v>
      </c>
      <c r="D1400" s="10">
        <v>15</v>
      </c>
      <c r="E1400" s="10">
        <v>8</v>
      </c>
      <c r="F1400" s="10">
        <v>2003</v>
      </c>
      <c r="G1400" s="10" t="s">
        <v>988</v>
      </c>
      <c r="H1400" s="10" t="s">
        <v>1378</v>
      </c>
      <c r="I1400" s="10" t="s">
        <v>1342</v>
      </c>
      <c r="J1400" s="10">
        <v>1460</v>
      </c>
      <c r="K1400" s="259">
        <f t="shared" si="68"/>
        <v>7</v>
      </c>
      <c r="L1400" s="110" t="str">
        <f t="shared" si="67"/>
        <v>PGDĐT Đăk R'lấp</v>
      </c>
      <c r="M1400" s="3">
        <f>VLOOKUP(IF(I1400="",H1400,I1400),Thongkeduthi!$A$4:$O$43,COUNTA(Thongkeduthi!$A$4:$O$4),FALSE)</f>
        <v>38</v>
      </c>
      <c r="N1400" s="47" t="str">
        <f t="shared" si="66"/>
        <v>38.7</v>
      </c>
      <c r="O1400" s="47"/>
    </row>
    <row r="1401" spans="1:15" ht="32.25" hidden="1" thickBot="1">
      <c r="A1401" s="10">
        <f>SUBTOTAL(3,$C$6:C1401)</f>
        <v>0</v>
      </c>
      <c r="B1401" s="30">
        <v>1221991547</v>
      </c>
      <c r="C1401" s="101" t="s">
        <v>1678</v>
      </c>
      <c r="D1401" s="10">
        <v>29</v>
      </c>
      <c r="E1401" s="10">
        <v>7</v>
      </c>
      <c r="F1401" s="10">
        <v>2003</v>
      </c>
      <c r="G1401" s="10" t="s">
        <v>1385</v>
      </c>
      <c r="H1401" s="10" t="s">
        <v>1189</v>
      </c>
      <c r="I1401" s="10" t="s">
        <v>1342</v>
      </c>
      <c r="J1401" s="10">
        <v>1440</v>
      </c>
      <c r="K1401" s="259">
        <f t="shared" si="68"/>
        <v>7</v>
      </c>
      <c r="L1401" s="110" t="str">
        <f t="shared" si="67"/>
        <v>PGDĐT Đăk R'lấp</v>
      </c>
      <c r="M1401" s="3">
        <f>VLOOKUP(IF(I1401="",H1401,I1401),Thongkeduthi!$A$4:$O$43,COUNTA(Thongkeduthi!$A$4:$O$4),FALSE)</f>
        <v>38</v>
      </c>
      <c r="N1401" s="47" t="str">
        <f t="shared" si="66"/>
        <v>38.7</v>
      </c>
      <c r="O1401" s="47"/>
    </row>
    <row r="1402" spans="1:15" ht="32.25" hidden="1" thickBot="1">
      <c r="A1402" s="10">
        <f>SUBTOTAL(3,$C$6:C1402)</f>
        <v>0</v>
      </c>
      <c r="B1402" s="30">
        <v>1223151571</v>
      </c>
      <c r="C1402" s="101" t="s">
        <v>1679</v>
      </c>
      <c r="D1402" s="10">
        <v>19</v>
      </c>
      <c r="E1402" s="10">
        <v>1</v>
      </c>
      <c r="F1402" s="10">
        <v>2003</v>
      </c>
      <c r="G1402" s="10" t="s">
        <v>1385</v>
      </c>
      <c r="H1402" s="10" t="s">
        <v>1189</v>
      </c>
      <c r="I1402" s="10" t="s">
        <v>1342</v>
      </c>
      <c r="J1402" s="10">
        <v>1440</v>
      </c>
      <c r="K1402" s="259">
        <f t="shared" si="68"/>
        <v>7</v>
      </c>
      <c r="L1402" s="110" t="str">
        <f t="shared" si="67"/>
        <v>PGDĐT Đăk R'lấp</v>
      </c>
      <c r="M1402" s="3">
        <f>VLOOKUP(IF(I1402="",H1402,I1402),Thongkeduthi!$A$4:$O$43,COUNTA(Thongkeduthi!$A$4:$O$4),FALSE)</f>
        <v>38</v>
      </c>
      <c r="N1402" s="47" t="str">
        <f t="shared" si="66"/>
        <v>38.7</v>
      </c>
      <c r="O1402" s="47"/>
    </row>
    <row r="1403" spans="1:15" ht="32.25" hidden="1" thickBot="1">
      <c r="A1403" s="10">
        <f>SUBTOTAL(3,$C$6:C1403)</f>
        <v>0</v>
      </c>
      <c r="B1403" s="277">
        <v>1224098254</v>
      </c>
      <c r="C1403" s="101" t="s">
        <v>1680</v>
      </c>
      <c r="D1403" s="10">
        <v>22</v>
      </c>
      <c r="E1403" s="10">
        <v>2</v>
      </c>
      <c r="F1403" s="10">
        <v>2003</v>
      </c>
      <c r="G1403" s="10" t="s">
        <v>988</v>
      </c>
      <c r="H1403" s="10" t="s">
        <v>1376</v>
      </c>
      <c r="I1403" s="10" t="s">
        <v>1342</v>
      </c>
      <c r="J1403" s="10">
        <v>1440</v>
      </c>
      <c r="K1403" s="259">
        <f t="shared" si="68"/>
        <v>7</v>
      </c>
      <c r="L1403" s="110" t="str">
        <f t="shared" si="67"/>
        <v>PGDĐT Đăk R'lấp</v>
      </c>
      <c r="M1403" s="3">
        <f>VLOOKUP(IF(I1403="",H1403,I1403),Thongkeduthi!$A$4:$O$43,COUNTA(Thongkeduthi!$A$4:$O$4),FALSE)</f>
        <v>38</v>
      </c>
      <c r="N1403" s="47" t="str">
        <f t="shared" si="66"/>
        <v>38.7</v>
      </c>
      <c r="O1403" s="47"/>
    </row>
    <row r="1404" spans="1:15" ht="32.25" hidden="1" thickBot="1">
      <c r="A1404" s="10">
        <f>SUBTOTAL(3,$C$6:C1404)</f>
        <v>0</v>
      </c>
      <c r="B1404" s="30">
        <v>1221203052</v>
      </c>
      <c r="C1404" s="101" t="s">
        <v>1681</v>
      </c>
      <c r="D1404" s="10">
        <v>29</v>
      </c>
      <c r="E1404" s="10">
        <v>1</v>
      </c>
      <c r="F1404" s="10">
        <v>2003</v>
      </c>
      <c r="G1404" s="10" t="s">
        <v>1385</v>
      </c>
      <c r="H1404" s="10" t="s">
        <v>1189</v>
      </c>
      <c r="I1404" s="10" t="s">
        <v>1342</v>
      </c>
      <c r="J1404" s="10">
        <v>1400</v>
      </c>
      <c r="K1404" s="259">
        <f t="shared" si="68"/>
        <v>7</v>
      </c>
      <c r="L1404" s="110" t="str">
        <f t="shared" si="67"/>
        <v>PGDĐT Đăk R'lấp</v>
      </c>
      <c r="M1404" s="3">
        <f>VLOOKUP(IF(I1404="",H1404,I1404),Thongkeduthi!$A$4:$O$43,COUNTA(Thongkeduthi!$A$4:$O$4),FALSE)</f>
        <v>38</v>
      </c>
      <c r="N1404" s="47" t="str">
        <f t="shared" si="66"/>
        <v>38.7</v>
      </c>
      <c r="O1404" s="47"/>
    </row>
    <row r="1405" spans="1:15" ht="32.25" hidden="1" thickBot="1">
      <c r="A1405" s="10">
        <f>SUBTOTAL(3,$C$6:C1405)</f>
        <v>0</v>
      </c>
      <c r="B1405" s="30">
        <v>1212542159</v>
      </c>
      <c r="C1405" s="101" t="s">
        <v>1682</v>
      </c>
      <c r="D1405" s="10">
        <v>19</v>
      </c>
      <c r="E1405" s="10">
        <v>1</v>
      </c>
      <c r="F1405" s="10">
        <v>2003</v>
      </c>
      <c r="G1405" s="10" t="s">
        <v>957</v>
      </c>
      <c r="H1405" s="10" t="s">
        <v>1369</v>
      </c>
      <c r="I1405" s="10" t="s">
        <v>1342</v>
      </c>
      <c r="J1405" s="10">
        <v>1400</v>
      </c>
      <c r="K1405" s="259">
        <f t="shared" si="68"/>
        <v>7</v>
      </c>
      <c r="L1405" s="110" t="str">
        <f t="shared" si="67"/>
        <v>PGDĐT Đăk R'lấp</v>
      </c>
      <c r="M1405" s="3">
        <f>VLOOKUP(IF(I1405="",H1405,I1405),Thongkeduthi!$A$4:$O$43,COUNTA(Thongkeduthi!$A$4:$O$4),FALSE)</f>
        <v>38</v>
      </c>
      <c r="N1405" s="47" t="str">
        <f t="shared" si="66"/>
        <v>38.7</v>
      </c>
      <c r="O1405" s="47"/>
    </row>
    <row r="1406" spans="1:15" ht="32.25" hidden="1" thickBot="1">
      <c r="A1406" s="10">
        <f>SUBTOTAL(3,$C$6:C1406)</f>
        <v>0</v>
      </c>
      <c r="B1406" s="30">
        <v>1221958322</v>
      </c>
      <c r="C1406" s="101" t="s">
        <v>1562</v>
      </c>
      <c r="D1406" s="10">
        <v>14</v>
      </c>
      <c r="E1406" s="10">
        <v>12</v>
      </c>
      <c r="F1406" s="10">
        <v>2003</v>
      </c>
      <c r="G1406" s="10" t="s">
        <v>957</v>
      </c>
      <c r="H1406" s="10" t="s">
        <v>1371</v>
      </c>
      <c r="I1406" s="10" t="s">
        <v>1342</v>
      </c>
      <c r="J1406" s="10">
        <v>1360</v>
      </c>
      <c r="K1406" s="259">
        <f t="shared" si="68"/>
        <v>7</v>
      </c>
      <c r="L1406" s="110" t="str">
        <f t="shared" si="67"/>
        <v>PGDĐT Đăk R'lấp</v>
      </c>
      <c r="M1406" s="3">
        <f>VLOOKUP(IF(I1406="",H1406,I1406),Thongkeduthi!$A$4:$O$43,COUNTA(Thongkeduthi!$A$4:$O$4),FALSE)</f>
        <v>38</v>
      </c>
      <c r="N1406" s="47" t="str">
        <f t="shared" si="66"/>
        <v>38.7</v>
      </c>
      <c r="O1406" s="47"/>
    </row>
    <row r="1407" spans="1:15" ht="32.25" hidden="1" thickBot="1">
      <c r="A1407" s="10">
        <f>SUBTOTAL(3,$C$6:C1407)</f>
        <v>0</v>
      </c>
      <c r="B1407" s="30">
        <v>1223509168</v>
      </c>
      <c r="C1407" s="101" t="s">
        <v>1683</v>
      </c>
      <c r="D1407" s="10">
        <v>11</v>
      </c>
      <c r="E1407" s="10">
        <v>3</v>
      </c>
      <c r="F1407" s="10">
        <v>2003</v>
      </c>
      <c r="G1407" s="10" t="s">
        <v>1385</v>
      </c>
      <c r="H1407" s="10" t="s">
        <v>1189</v>
      </c>
      <c r="I1407" s="10" t="s">
        <v>1342</v>
      </c>
      <c r="J1407" s="10">
        <v>1330</v>
      </c>
      <c r="K1407" s="259">
        <f t="shared" si="68"/>
        <v>7</v>
      </c>
      <c r="L1407" s="110" t="str">
        <f t="shared" si="67"/>
        <v>PGDĐT Đăk R'lấp</v>
      </c>
      <c r="M1407" s="3">
        <f>VLOOKUP(IF(I1407="",H1407,I1407),Thongkeduthi!$A$4:$O$43,COUNTA(Thongkeduthi!$A$4:$O$4),FALSE)</f>
        <v>38</v>
      </c>
      <c r="N1407" s="47" t="str">
        <f t="shared" si="66"/>
        <v>38.7</v>
      </c>
      <c r="O1407" s="47"/>
    </row>
    <row r="1408" spans="1:15" ht="32.25" hidden="1" thickBot="1">
      <c r="A1408" s="10">
        <f>SUBTOTAL(3,$C$6:C1408)</f>
        <v>0</v>
      </c>
      <c r="B1408" s="30">
        <v>1226892965</v>
      </c>
      <c r="C1408" s="101" t="s">
        <v>1684</v>
      </c>
      <c r="D1408" s="10">
        <v>25</v>
      </c>
      <c r="E1408" s="10">
        <v>10</v>
      </c>
      <c r="F1408" s="10">
        <v>2003</v>
      </c>
      <c r="G1408" s="10" t="s">
        <v>988</v>
      </c>
      <c r="H1408" s="10" t="s">
        <v>1376</v>
      </c>
      <c r="I1408" s="10" t="s">
        <v>1342</v>
      </c>
      <c r="J1408" s="10">
        <v>1330</v>
      </c>
      <c r="K1408" s="259">
        <f t="shared" si="68"/>
        <v>7</v>
      </c>
      <c r="L1408" s="110" t="str">
        <f t="shared" si="67"/>
        <v>PGDĐT Đăk R'lấp</v>
      </c>
      <c r="M1408" s="3">
        <f>VLOOKUP(IF(I1408="",H1408,I1408),Thongkeduthi!$A$4:$O$43,COUNTA(Thongkeduthi!$A$4:$O$4),FALSE)</f>
        <v>38</v>
      </c>
      <c r="N1408" s="47" t="str">
        <f t="shared" si="66"/>
        <v>38.7</v>
      </c>
      <c r="O1408" s="47"/>
    </row>
    <row r="1409" spans="1:15" ht="32.25" hidden="1" thickBot="1">
      <c r="A1409" s="10">
        <f>SUBTOTAL(3,$C$6:C1409)</f>
        <v>0</v>
      </c>
      <c r="B1409" s="30">
        <v>1209985087</v>
      </c>
      <c r="C1409" s="101" t="s">
        <v>1685</v>
      </c>
      <c r="D1409" s="10">
        <v>5</v>
      </c>
      <c r="E1409" s="10">
        <v>10</v>
      </c>
      <c r="F1409" s="10">
        <v>2003</v>
      </c>
      <c r="G1409" s="10" t="s">
        <v>1385</v>
      </c>
      <c r="H1409" s="10" t="s">
        <v>1189</v>
      </c>
      <c r="I1409" s="10" t="s">
        <v>1342</v>
      </c>
      <c r="J1409" s="10">
        <v>1320</v>
      </c>
      <c r="K1409" s="259">
        <f t="shared" si="68"/>
        <v>7</v>
      </c>
      <c r="L1409" s="110" t="str">
        <f t="shared" si="67"/>
        <v>PGDĐT Đăk R'lấp</v>
      </c>
      <c r="M1409" s="3">
        <f>VLOOKUP(IF(I1409="",H1409,I1409),Thongkeduthi!$A$4:$O$43,COUNTA(Thongkeduthi!$A$4:$O$4),FALSE)</f>
        <v>38</v>
      </c>
      <c r="N1409" s="47" t="str">
        <f t="shared" si="66"/>
        <v>38.7</v>
      </c>
      <c r="O1409" s="47"/>
    </row>
    <row r="1410" spans="1:15" ht="32.25" hidden="1" thickBot="1">
      <c r="A1410" s="10">
        <f>SUBTOTAL(3,$C$6:C1410)</f>
        <v>0</v>
      </c>
      <c r="B1410" s="30">
        <v>1222988702</v>
      </c>
      <c r="C1410" s="101" t="s">
        <v>1686</v>
      </c>
      <c r="D1410" s="10">
        <v>5</v>
      </c>
      <c r="E1410" s="10">
        <v>3</v>
      </c>
      <c r="F1410" s="10">
        <v>2003</v>
      </c>
      <c r="G1410" s="10" t="s">
        <v>1384</v>
      </c>
      <c r="H1410" s="10" t="s">
        <v>1189</v>
      </c>
      <c r="I1410" s="10" t="s">
        <v>1342</v>
      </c>
      <c r="J1410" s="10">
        <v>1320</v>
      </c>
      <c r="K1410" s="259">
        <f t="shared" si="68"/>
        <v>7</v>
      </c>
      <c r="L1410" s="110" t="str">
        <f t="shared" si="67"/>
        <v>PGDĐT Đăk R'lấp</v>
      </c>
      <c r="M1410" s="3">
        <f>VLOOKUP(IF(I1410="",H1410,I1410),Thongkeduthi!$A$4:$O$43,COUNTA(Thongkeduthi!$A$4:$O$4),FALSE)</f>
        <v>38</v>
      </c>
      <c r="N1410" s="47" t="str">
        <f t="shared" si="66"/>
        <v>38.7</v>
      </c>
      <c r="O1410" s="47"/>
    </row>
    <row r="1411" spans="1:15" ht="32.25" hidden="1" thickBot="1">
      <c r="A1411" s="10">
        <f>SUBTOTAL(3,$C$6:C1411)</f>
        <v>0</v>
      </c>
      <c r="B1411" s="30">
        <v>1230618910</v>
      </c>
      <c r="C1411" s="101" t="s">
        <v>1687</v>
      </c>
      <c r="D1411" s="10">
        <v>15</v>
      </c>
      <c r="E1411" s="10">
        <v>5</v>
      </c>
      <c r="F1411" s="10">
        <v>2003</v>
      </c>
      <c r="G1411" s="10" t="s">
        <v>957</v>
      </c>
      <c r="H1411" s="10" t="s">
        <v>744</v>
      </c>
      <c r="I1411" s="10" t="s">
        <v>1342</v>
      </c>
      <c r="J1411" s="10">
        <v>1310</v>
      </c>
      <c r="K1411" s="259">
        <f t="shared" si="68"/>
        <v>7</v>
      </c>
      <c r="L1411" s="110" t="str">
        <f t="shared" si="67"/>
        <v>PGDĐT Đăk R'lấp</v>
      </c>
      <c r="M1411" s="3">
        <f>VLOOKUP(IF(I1411="",H1411,I1411),Thongkeduthi!$A$4:$O$43,COUNTA(Thongkeduthi!$A$4:$O$4),FALSE)</f>
        <v>38</v>
      </c>
      <c r="N1411" s="47" t="str">
        <f t="shared" si="66"/>
        <v>38.7</v>
      </c>
      <c r="O1411" s="47"/>
    </row>
    <row r="1412" spans="1:15" ht="32.25" hidden="1" thickBot="1">
      <c r="A1412" s="10">
        <f>SUBTOTAL(3,$C$6:C1412)</f>
        <v>0</v>
      </c>
      <c r="B1412" s="30">
        <v>1222701482</v>
      </c>
      <c r="C1412" s="101" t="s">
        <v>1688</v>
      </c>
      <c r="D1412" s="10">
        <v>4</v>
      </c>
      <c r="E1412" s="10">
        <v>12</v>
      </c>
      <c r="F1412" s="10">
        <v>2003</v>
      </c>
      <c r="G1412" s="10" t="s">
        <v>1188</v>
      </c>
      <c r="H1412" s="10" t="s">
        <v>1389</v>
      </c>
      <c r="I1412" s="10" t="s">
        <v>1342</v>
      </c>
      <c r="J1412" s="10">
        <v>1300</v>
      </c>
      <c r="K1412" s="259">
        <f t="shared" si="68"/>
        <v>7</v>
      </c>
      <c r="L1412" s="110" t="str">
        <f t="shared" si="67"/>
        <v>PGDĐT Đăk R'lấp</v>
      </c>
      <c r="M1412" s="3">
        <f>VLOOKUP(IF(I1412="",H1412,I1412),Thongkeduthi!$A$4:$O$43,COUNTA(Thongkeduthi!$A$4:$O$4),FALSE)</f>
        <v>38</v>
      </c>
      <c r="N1412" s="47" t="str">
        <f t="shared" si="66"/>
        <v>38.7</v>
      </c>
      <c r="O1412" s="47"/>
    </row>
    <row r="1413" spans="1:15" ht="32.25" hidden="1" thickBot="1">
      <c r="A1413" s="10">
        <f>SUBTOTAL(3,$C$6:C1413)</f>
        <v>0</v>
      </c>
      <c r="B1413" s="30">
        <v>1225900576</v>
      </c>
      <c r="C1413" s="101" t="s">
        <v>1689</v>
      </c>
      <c r="D1413" s="10">
        <v>13</v>
      </c>
      <c r="E1413" s="10">
        <v>12</v>
      </c>
      <c r="F1413" s="10">
        <v>2003</v>
      </c>
      <c r="G1413" s="10" t="s">
        <v>988</v>
      </c>
      <c r="H1413" s="10" t="s">
        <v>1378</v>
      </c>
      <c r="I1413" s="10" t="s">
        <v>1342</v>
      </c>
      <c r="J1413" s="10">
        <v>1300</v>
      </c>
      <c r="K1413" s="259">
        <f t="shared" si="68"/>
        <v>7</v>
      </c>
      <c r="L1413" s="110" t="str">
        <f t="shared" si="67"/>
        <v>PGDĐT Đăk R'lấp</v>
      </c>
      <c r="M1413" s="3">
        <f>VLOOKUP(IF(I1413="",H1413,I1413),Thongkeduthi!$A$4:$O$43,COUNTA(Thongkeduthi!$A$4:$O$4),FALSE)</f>
        <v>38</v>
      </c>
      <c r="N1413" s="47" t="str">
        <f t="shared" si="66"/>
        <v>38.7</v>
      </c>
      <c r="O1413" s="47"/>
    </row>
    <row r="1414" spans="1:15" ht="32.25" hidden="1" thickBot="1">
      <c r="A1414" s="10">
        <f>SUBTOTAL(3,$C$6:C1414)</f>
        <v>0</v>
      </c>
      <c r="B1414" s="30">
        <v>1223584775</v>
      </c>
      <c r="C1414" s="101" t="s">
        <v>1690</v>
      </c>
      <c r="D1414" s="10">
        <v>8</v>
      </c>
      <c r="E1414" s="10">
        <v>10</v>
      </c>
      <c r="F1414" s="10">
        <v>2003</v>
      </c>
      <c r="G1414" s="10" t="s">
        <v>1385</v>
      </c>
      <c r="H1414" s="10" t="s">
        <v>1189</v>
      </c>
      <c r="I1414" s="10" t="s">
        <v>1342</v>
      </c>
      <c r="J1414" s="10">
        <v>1260</v>
      </c>
      <c r="K1414" s="259">
        <f t="shared" si="68"/>
        <v>7</v>
      </c>
      <c r="L1414" s="110" t="str">
        <f t="shared" si="67"/>
        <v>PGDĐT Đăk R'lấp</v>
      </c>
      <c r="M1414" s="3">
        <f>VLOOKUP(IF(I1414="",H1414,I1414),Thongkeduthi!$A$4:$O$43,COUNTA(Thongkeduthi!$A$4:$O$4),FALSE)</f>
        <v>38</v>
      </c>
      <c r="N1414" s="47" t="str">
        <f t="shared" si="66"/>
        <v>38.7</v>
      </c>
      <c r="O1414" s="47"/>
    </row>
    <row r="1415" spans="1:15" ht="32.25" hidden="1" thickBot="1">
      <c r="A1415" s="10">
        <f>SUBTOTAL(3,$C$6:C1415)</f>
        <v>0</v>
      </c>
      <c r="B1415" s="30">
        <v>1226439965</v>
      </c>
      <c r="C1415" s="101" t="s">
        <v>216</v>
      </c>
      <c r="D1415" s="10">
        <v>22</v>
      </c>
      <c r="E1415" s="10">
        <v>10</v>
      </c>
      <c r="F1415" s="10">
        <v>2003</v>
      </c>
      <c r="G1415" s="10" t="s">
        <v>1388</v>
      </c>
      <c r="H1415" s="10" t="s">
        <v>1381</v>
      </c>
      <c r="I1415" s="10" t="s">
        <v>1342</v>
      </c>
      <c r="J1415" s="10">
        <v>1250</v>
      </c>
      <c r="K1415" s="259">
        <f t="shared" si="68"/>
        <v>7</v>
      </c>
      <c r="L1415" s="110" t="str">
        <f t="shared" si="67"/>
        <v>PGDĐT Đăk R'lấp</v>
      </c>
      <c r="M1415" s="3">
        <f>VLOOKUP(IF(I1415="",H1415,I1415),Thongkeduthi!$A$4:$O$43,COUNTA(Thongkeduthi!$A$4:$O$4),FALSE)</f>
        <v>38</v>
      </c>
      <c r="N1415" s="47" t="str">
        <f t="shared" ref="N1415:N1478" si="69">M1415&amp;"."&amp;K1415</f>
        <v>38.7</v>
      </c>
      <c r="O1415" s="47"/>
    </row>
    <row r="1416" spans="1:15" ht="32.25" hidden="1" thickBot="1">
      <c r="A1416" s="10">
        <f>SUBTOTAL(3,$C$6:C1416)</f>
        <v>0</v>
      </c>
      <c r="B1416" s="30">
        <v>1223329200</v>
      </c>
      <c r="C1416" s="101" t="s">
        <v>1691</v>
      </c>
      <c r="D1416" s="10">
        <v>22</v>
      </c>
      <c r="E1416" s="10">
        <v>9</v>
      </c>
      <c r="F1416" s="10">
        <v>2003</v>
      </c>
      <c r="G1416" s="10" t="s">
        <v>1388</v>
      </c>
      <c r="H1416" s="10" t="s">
        <v>744</v>
      </c>
      <c r="I1416" s="10" t="s">
        <v>1342</v>
      </c>
      <c r="J1416" s="10">
        <v>1240</v>
      </c>
      <c r="K1416" s="259">
        <f t="shared" si="68"/>
        <v>7</v>
      </c>
      <c r="L1416" s="110" t="str">
        <f t="shared" si="67"/>
        <v>PGDĐT Đăk R'lấp</v>
      </c>
      <c r="M1416" s="3">
        <f>VLOOKUP(IF(I1416="",H1416,I1416),Thongkeduthi!$A$4:$O$43,COUNTA(Thongkeduthi!$A$4:$O$4),FALSE)</f>
        <v>38</v>
      </c>
      <c r="N1416" s="47" t="str">
        <f t="shared" si="69"/>
        <v>38.7</v>
      </c>
      <c r="O1416" s="47"/>
    </row>
    <row r="1417" spans="1:15" ht="32.25" hidden="1" thickBot="1">
      <c r="A1417" s="10">
        <f>SUBTOTAL(3,$C$6:C1417)</f>
        <v>0</v>
      </c>
      <c r="B1417" s="30">
        <v>1224701074</v>
      </c>
      <c r="C1417" s="101" t="s">
        <v>1692</v>
      </c>
      <c r="D1417" s="10">
        <v>8</v>
      </c>
      <c r="E1417" s="10">
        <v>1</v>
      </c>
      <c r="F1417" s="10">
        <v>2003</v>
      </c>
      <c r="G1417" s="10" t="s">
        <v>1384</v>
      </c>
      <c r="H1417" s="10" t="s">
        <v>1189</v>
      </c>
      <c r="I1417" s="10" t="s">
        <v>1342</v>
      </c>
      <c r="J1417" s="10">
        <v>1220</v>
      </c>
      <c r="K1417" s="259">
        <f t="shared" si="68"/>
        <v>7</v>
      </c>
      <c r="L1417" s="110" t="str">
        <f t="shared" si="67"/>
        <v>PGDĐT Đăk R'lấp</v>
      </c>
      <c r="M1417" s="3">
        <f>VLOOKUP(IF(I1417="",H1417,I1417),Thongkeduthi!$A$4:$O$43,COUNTA(Thongkeduthi!$A$4:$O$4),FALSE)</f>
        <v>38</v>
      </c>
      <c r="N1417" s="47" t="str">
        <f t="shared" si="69"/>
        <v>38.7</v>
      </c>
      <c r="O1417" s="47"/>
    </row>
    <row r="1418" spans="1:15" ht="32.25" hidden="1" thickBot="1">
      <c r="A1418" s="10">
        <f>SUBTOTAL(3,$C$6:C1418)</f>
        <v>0</v>
      </c>
      <c r="B1418" s="30">
        <v>1222291425</v>
      </c>
      <c r="C1418" s="101" t="s">
        <v>1693</v>
      </c>
      <c r="D1418" s="10">
        <v>20</v>
      </c>
      <c r="E1418" s="10">
        <v>10</v>
      </c>
      <c r="F1418" s="10">
        <v>2003</v>
      </c>
      <c r="G1418" s="10" t="s">
        <v>1385</v>
      </c>
      <c r="H1418" s="10" t="s">
        <v>1189</v>
      </c>
      <c r="I1418" s="10" t="s">
        <v>1342</v>
      </c>
      <c r="J1418" s="10">
        <v>1210</v>
      </c>
      <c r="K1418" s="259">
        <f t="shared" si="68"/>
        <v>7</v>
      </c>
      <c r="L1418" s="110" t="str">
        <f t="shared" si="67"/>
        <v>PGDĐT Đăk R'lấp</v>
      </c>
      <c r="M1418" s="3">
        <f>VLOOKUP(IF(I1418="",H1418,I1418),Thongkeduthi!$A$4:$O$43,COUNTA(Thongkeduthi!$A$4:$O$4),FALSE)</f>
        <v>38</v>
      </c>
      <c r="N1418" s="47" t="str">
        <f t="shared" si="69"/>
        <v>38.7</v>
      </c>
      <c r="O1418" s="47"/>
    </row>
    <row r="1419" spans="1:15" ht="32.25" hidden="1" thickBot="1">
      <c r="A1419" s="10">
        <f>SUBTOTAL(3,$C$6:C1419)</f>
        <v>0</v>
      </c>
      <c r="B1419" s="30">
        <v>1228347948</v>
      </c>
      <c r="C1419" s="101" t="s">
        <v>1694</v>
      </c>
      <c r="D1419" s="10">
        <v>11</v>
      </c>
      <c r="E1419" s="10">
        <v>8</v>
      </c>
      <c r="F1419" s="10">
        <v>2003</v>
      </c>
      <c r="G1419" s="10" t="s">
        <v>1388</v>
      </c>
      <c r="H1419" s="10" t="s">
        <v>744</v>
      </c>
      <c r="I1419" s="10" t="s">
        <v>1342</v>
      </c>
      <c r="J1419" s="10">
        <v>1200</v>
      </c>
      <c r="K1419" s="259">
        <f t="shared" si="68"/>
        <v>7</v>
      </c>
      <c r="L1419" s="110" t="str">
        <f t="shared" si="67"/>
        <v>PGDĐT Đăk R'lấp</v>
      </c>
      <c r="M1419" s="3">
        <f>VLOOKUP(IF(I1419="",H1419,I1419),Thongkeduthi!$A$4:$O$43,COUNTA(Thongkeduthi!$A$4:$O$4),FALSE)</f>
        <v>38</v>
      </c>
      <c r="N1419" s="47" t="str">
        <f t="shared" si="69"/>
        <v>38.7</v>
      </c>
      <c r="O1419" s="47"/>
    </row>
    <row r="1420" spans="1:15" ht="32.25" hidden="1" thickBot="1">
      <c r="A1420" s="10">
        <f>SUBTOTAL(3,$C$6:C1420)</f>
        <v>0</v>
      </c>
      <c r="B1420" s="30">
        <v>1224592026</v>
      </c>
      <c r="C1420" s="101" t="s">
        <v>1695</v>
      </c>
      <c r="D1420" s="10">
        <v>2</v>
      </c>
      <c r="E1420" s="10">
        <v>1</v>
      </c>
      <c r="F1420" s="10">
        <v>2003</v>
      </c>
      <c r="G1420" s="10" t="s">
        <v>1176</v>
      </c>
      <c r="H1420" s="10" t="s">
        <v>1189</v>
      </c>
      <c r="I1420" s="10" t="s">
        <v>1342</v>
      </c>
      <c r="J1420" s="10">
        <v>1190</v>
      </c>
      <c r="K1420" s="259">
        <f t="shared" si="68"/>
        <v>7</v>
      </c>
      <c r="L1420" s="110" t="str">
        <f t="shared" si="67"/>
        <v>PGDĐT Đăk R'lấp</v>
      </c>
      <c r="M1420" s="3">
        <f>VLOOKUP(IF(I1420="",H1420,I1420),Thongkeduthi!$A$4:$O$43,COUNTA(Thongkeduthi!$A$4:$O$4),FALSE)</f>
        <v>38</v>
      </c>
      <c r="N1420" s="47" t="str">
        <f t="shared" si="69"/>
        <v>38.7</v>
      </c>
      <c r="O1420" s="47"/>
    </row>
    <row r="1421" spans="1:15" ht="32.25" hidden="1" thickBot="1">
      <c r="A1421" s="10">
        <f>SUBTOTAL(3,$C$6:C1421)</f>
        <v>0</v>
      </c>
      <c r="B1421" s="30">
        <v>1228419158</v>
      </c>
      <c r="C1421" s="101" t="s">
        <v>1696</v>
      </c>
      <c r="D1421" s="10">
        <v>26</v>
      </c>
      <c r="E1421" s="10">
        <v>3</v>
      </c>
      <c r="F1421" s="10">
        <v>2003</v>
      </c>
      <c r="G1421" s="10" t="s">
        <v>1188</v>
      </c>
      <c r="H1421" s="10" t="s">
        <v>1189</v>
      </c>
      <c r="I1421" s="10" t="s">
        <v>1342</v>
      </c>
      <c r="J1421" s="10">
        <v>1190</v>
      </c>
      <c r="K1421" s="259">
        <f t="shared" si="68"/>
        <v>7</v>
      </c>
      <c r="L1421" s="110" t="str">
        <f t="shared" si="67"/>
        <v>PGDĐT Đăk R'lấp</v>
      </c>
      <c r="M1421" s="3">
        <f>VLOOKUP(IF(I1421="",H1421,I1421),Thongkeduthi!$A$4:$O$43,COUNTA(Thongkeduthi!$A$4:$O$4),FALSE)</f>
        <v>38</v>
      </c>
      <c r="N1421" s="47" t="str">
        <f t="shared" si="69"/>
        <v>38.7</v>
      </c>
      <c r="O1421" s="47"/>
    </row>
    <row r="1422" spans="1:15" ht="32.25" hidden="1" thickBot="1">
      <c r="A1422" s="10">
        <f>SUBTOTAL(3,$C$6:C1422)</f>
        <v>0</v>
      </c>
      <c r="B1422" s="30">
        <v>1223200345</v>
      </c>
      <c r="C1422" s="101" t="s">
        <v>1697</v>
      </c>
      <c r="D1422" s="10">
        <v>30</v>
      </c>
      <c r="E1422" s="10">
        <v>11</v>
      </c>
      <c r="F1422" s="10">
        <v>2003</v>
      </c>
      <c r="G1422" s="10" t="s">
        <v>1385</v>
      </c>
      <c r="H1422" s="10" t="s">
        <v>1189</v>
      </c>
      <c r="I1422" s="10" t="s">
        <v>1342</v>
      </c>
      <c r="J1422" s="10">
        <v>1180</v>
      </c>
      <c r="K1422" s="259">
        <f t="shared" si="68"/>
        <v>7</v>
      </c>
      <c r="L1422" s="110" t="str">
        <f t="shared" si="67"/>
        <v>PGDĐT Đăk R'lấp</v>
      </c>
      <c r="M1422" s="3">
        <f>VLOOKUP(IF(I1422="",H1422,I1422),Thongkeduthi!$A$4:$O$43,COUNTA(Thongkeduthi!$A$4:$O$4),FALSE)</f>
        <v>38</v>
      </c>
      <c r="N1422" s="47" t="str">
        <f t="shared" si="69"/>
        <v>38.7</v>
      </c>
      <c r="O1422" s="47"/>
    </row>
    <row r="1423" spans="1:15" ht="32.25" hidden="1" thickBot="1">
      <c r="A1423" s="10">
        <f>SUBTOTAL(3,$C$6:C1423)</f>
        <v>0</v>
      </c>
      <c r="B1423" s="30">
        <v>1228726069</v>
      </c>
      <c r="C1423" s="101" t="s">
        <v>1698</v>
      </c>
      <c r="D1423" s="10">
        <v>19</v>
      </c>
      <c r="E1423" s="10">
        <v>5</v>
      </c>
      <c r="F1423" s="10">
        <v>2003</v>
      </c>
      <c r="G1423" s="10" t="s">
        <v>1388</v>
      </c>
      <c r="H1423" s="10" t="s">
        <v>1371</v>
      </c>
      <c r="I1423" s="10" t="s">
        <v>1342</v>
      </c>
      <c r="J1423" s="10">
        <v>1170</v>
      </c>
      <c r="K1423" s="259">
        <f t="shared" si="68"/>
        <v>7</v>
      </c>
      <c r="L1423" s="110" t="str">
        <f t="shared" si="67"/>
        <v>PGDĐT Đăk R'lấp</v>
      </c>
      <c r="M1423" s="3">
        <f>VLOOKUP(IF(I1423="",H1423,I1423),Thongkeduthi!$A$4:$O$43,COUNTA(Thongkeduthi!$A$4:$O$4),FALSE)</f>
        <v>38</v>
      </c>
      <c r="N1423" s="47" t="str">
        <f t="shared" si="69"/>
        <v>38.7</v>
      </c>
      <c r="O1423" s="47"/>
    </row>
    <row r="1424" spans="1:15" ht="32.25" hidden="1" thickBot="1">
      <c r="A1424" s="10">
        <f>SUBTOTAL(3,$C$6:C1424)</f>
        <v>0</v>
      </c>
      <c r="B1424" s="30">
        <v>1226664618</v>
      </c>
      <c r="C1424" s="101" t="s">
        <v>1699</v>
      </c>
      <c r="D1424" s="10">
        <v>5</v>
      </c>
      <c r="E1424" s="10">
        <v>11</v>
      </c>
      <c r="F1424" s="10">
        <v>2003</v>
      </c>
      <c r="G1424" s="10" t="s">
        <v>1390</v>
      </c>
      <c r="H1424" s="10" t="s">
        <v>1189</v>
      </c>
      <c r="I1424" s="10" t="s">
        <v>1342</v>
      </c>
      <c r="J1424" s="10">
        <v>1160</v>
      </c>
      <c r="K1424" s="259">
        <f t="shared" si="68"/>
        <v>7</v>
      </c>
      <c r="L1424" s="110" t="str">
        <f t="shared" si="67"/>
        <v>PGDĐT Đăk R'lấp</v>
      </c>
      <c r="M1424" s="3">
        <f>VLOOKUP(IF(I1424="",H1424,I1424),Thongkeduthi!$A$4:$O$43,COUNTA(Thongkeduthi!$A$4:$O$4),FALSE)</f>
        <v>38</v>
      </c>
      <c r="N1424" s="47" t="str">
        <f t="shared" si="69"/>
        <v>38.7</v>
      </c>
      <c r="O1424" s="47"/>
    </row>
    <row r="1425" spans="1:15" ht="32.25" hidden="1" thickBot="1">
      <c r="A1425" s="10">
        <f>SUBTOTAL(3,$C$6:C1425)</f>
        <v>0</v>
      </c>
      <c r="B1425" s="30">
        <v>1221854395</v>
      </c>
      <c r="C1425" s="101" t="s">
        <v>1700</v>
      </c>
      <c r="D1425" s="10">
        <v>2</v>
      </c>
      <c r="E1425" s="10">
        <v>3</v>
      </c>
      <c r="F1425" s="10">
        <v>2003</v>
      </c>
      <c r="G1425" s="10" t="s">
        <v>1385</v>
      </c>
      <c r="H1425" s="10" t="s">
        <v>1189</v>
      </c>
      <c r="I1425" s="10" t="s">
        <v>1342</v>
      </c>
      <c r="J1425" s="10">
        <v>1150</v>
      </c>
      <c r="K1425" s="259">
        <f t="shared" si="68"/>
        <v>7</v>
      </c>
      <c r="L1425" s="110" t="str">
        <f t="shared" si="67"/>
        <v>PGDĐT Đăk R'lấp</v>
      </c>
      <c r="M1425" s="3">
        <f>VLOOKUP(IF(I1425="",H1425,I1425),Thongkeduthi!$A$4:$O$43,COUNTA(Thongkeduthi!$A$4:$O$4),FALSE)</f>
        <v>38</v>
      </c>
      <c r="N1425" s="47" t="str">
        <f t="shared" si="69"/>
        <v>38.7</v>
      </c>
      <c r="O1425" s="47"/>
    </row>
    <row r="1426" spans="1:15" ht="32.25" hidden="1" thickBot="1">
      <c r="A1426" s="10">
        <f>SUBTOTAL(3,$C$6:C1426)</f>
        <v>0</v>
      </c>
      <c r="B1426" s="30">
        <v>12288619067</v>
      </c>
      <c r="C1426" s="101" t="s">
        <v>1701</v>
      </c>
      <c r="D1426" s="10">
        <v>2</v>
      </c>
      <c r="E1426" s="10">
        <v>3</v>
      </c>
      <c r="F1426" s="10">
        <v>2003</v>
      </c>
      <c r="G1426" s="10" t="s">
        <v>957</v>
      </c>
      <c r="H1426" s="10" t="s">
        <v>1374</v>
      </c>
      <c r="I1426" s="10" t="s">
        <v>1342</v>
      </c>
      <c r="J1426" s="10">
        <v>1140</v>
      </c>
      <c r="K1426" s="259">
        <f t="shared" si="68"/>
        <v>7</v>
      </c>
      <c r="L1426" s="110" t="str">
        <f t="shared" si="67"/>
        <v>PGDĐT Đăk R'lấp</v>
      </c>
      <c r="M1426" s="3">
        <f>VLOOKUP(IF(I1426="",H1426,I1426),Thongkeduthi!$A$4:$O$43,COUNTA(Thongkeduthi!$A$4:$O$4),FALSE)</f>
        <v>38</v>
      </c>
      <c r="N1426" s="47" t="str">
        <f t="shared" si="69"/>
        <v>38.7</v>
      </c>
      <c r="O1426" s="47"/>
    </row>
    <row r="1427" spans="1:15" ht="32.25" hidden="1" thickBot="1">
      <c r="A1427" s="10">
        <f>SUBTOTAL(3,$C$6:C1427)</f>
        <v>0</v>
      </c>
      <c r="B1427" s="30">
        <v>1225429474</v>
      </c>
      <c r="C1427" s="101" t="s">
        <v>1702</v>
      </c>
      <c r="D1427" s="10">
        <v>17</v>
      </c>
      <c r="E1427" s="10">
        <v>2</v>
      </c>
      <c r="F1427" s="10">
        <v>2003</v>
      </c>
      <c r="G1427" s="10" t="s">
        <v>1384</v>
      </c>
      <c r="H1427" s="10" t="s">
        <v>1376</v>
      </c>
      <c r="I1427" s="10" t="s">
        <v>1342</v>
      </c>
      <c r="J1427" s="10">
        <v>1130</v>
      </c>
      <c r="K1427" s="259">
        <f t="shared" si="68"/>
        <v>7</v>
      </c>
      <c r="L1427" s="110" t="str">
        <f t="shared" si="67"/>
        <v>PGDĐT Đăk R'lấp</v>
      </c>
      <c r="M1427" s="3">
        <f>VLOOKUP(IF(I1427="",H1427,I1427),Thongkeduthi!$A$4:$O$43,COUNTA(Thongkeduthi!$A$4:$O$4),FALSE)</f>
        <v>38</v>
      </c>
      <c r="N1427" s="47" t="str">
        <f t="shared" si="69"/>
        <v>38.7</v>
      </c>
      <c r="O1427" s="47"/>
    </row>
    <row r="1428" spans="1:15" ht="32.25" hidden="1" thickBot="1">
      <c r="A1428" s="10">
        <f>SUBTOTAL(3,$C$6:C1428)</f>
        <v>0</v>
      </c>
      <c r="B1428" s="30">
        <v>1225457649</v>
      </c>
      <c r="C1428" s="101" t="s">
        <v>1703</v>
      </c>
      <c r="D1428" s="10">
        <v>2</v>
      </c>
      <c r="E1428" s="10">
        <v>9</v>
      </c>
      <c r="F1428" s="10">
        <v>2003</v>
      </c>
      <c r="G1428" s="10" t="s">
        <v>1390</v>
      </c>
      <c r="H1428" s="10" t="s">
        <v>1189</v>
      </c>
      <c r="I1428" s="10" t="s">
        <v>1342</v>
      </c>
      <c r="J1428" s="10">
        <v>1120</v>
      </c>
      <c r="K1428" s="259">
        <f t="shared" si="68"/>
        <v>7</v>
      </c>
      <c r="L1428" s="110" t="str">
        <f t="shared" si="67"/>
        <v>PGDĐT Đăk R'lấp</v>
      </c>
      <c r="M1428" s="3">
        <f>VLOOKUP(IF(I1428="",H1428,I1428),Thongkeduthi!$A$4:$O$43,COUNTA(Thongkeduthi!$A$4:$O$4),FALSE)</f>
        <v>38</v>
      </c>
      <c r="N1428" s="47" t="str">
        <f t="shared" si="69"/>
        <v>38.7</v>
      </c>
      <c r="O1428" s="47"/>
    </row>
    <row r="1429" spans="1:15" ht="32.25" hidden="1" thickBot="1">
      <c r="A1429" s="10">
        <f>SUBTOTAL(3,$C$6:C1429)</f>
        <v>0</v>
      </c>
      <c r="B1429" s="277">
        <v>1223178681</v>
      </c>
      <c r="C1429" s="101" t="s">
        <v>1704</v>
      </c>
      <c r="D1429" s="10">
        <v>23</v>
      </c>
      <c r="E1429" s="10">
        <v>1</v>
      </c>
      <c r="F1429" s="10">
        <v>2003</v>
      </c>
      <c r="G1429" s="10" t="s">
        <v>1384</v>
      </c>
      <c r="H1429" s="10" t="s">
        <v>1376</v>
      </c>
      <c r="I1429" s="10" t="s">
        <v>1342</v>
      </c>
      <c r="J1429" s="10">
        <v>1120</v>
      </c>
      <c r="K1429" s="259">
        <f t="shared" si="68"/>
        <v>7</v>
      </c>
      <c r="L1429" s="110" t="str">
        <f t="shared" si="67"/>
        <v>PGDĐT Đăk R'lấp</v>
      </c>
      <c r="M1429" s="3">
        <f>VLOOKUP(IF(I1429="",H1429,I1429),Thongkeduthi!$A$4:$O$43,COUNTA(Thongkeduthi!$A$4:$O$4),FALSE)</f>
        <v>38</v>
      </c>
      <c r="N1429" s="47" t="str">
        <f t="shared" si="69"/>
        <v>38.7</v>
      </c>
      <c r="O1429" s="47"/>
    </row>
    <row r="1430" spans="1:15" ht="32.25" hidden="1" thickBot="1">
      <c r="A1430" s="10">
        <f>SUBTOTAL(3,$C$6:C1430)</f>
        <v>0</v>
      </c>
      <c r="B1430" s="30">
        <v>1222590766</v>
      </c>
      <c r="C1430" s="101" t="s">
        <v>1705</v>
      </c>
      <c r="D1430" s="10">
        <v>29</v>
      </c>
      <c r="E1430" s="10">
        <v>11</v>
      </c>
      <c r="F1430" s="10">
        <v>2003</v>
      </c>
      <c r="G1430" s="10" t="s">
        <v>1188</v>
      </c>
      <c r="H1430" s="10" t="s">
        <v>1189</v>
      </c>
      <c r="I1430" s="10" t="s">
        <v>1342</v>
      </c>
      <c r="J1430" s="10">
        <v>1110</v>
      </c>
      <c r="K1430" s="259">
        <f t="shared" si="68"/>
        <v>7</v>
      </c>
      <c r="L1430" s="110" t="str">
        <f t="shared" si="67"/>
        <v>PGDĐT Đăk R'lấp</v>
      </c>
      <c r="M1430" s="3">
        <f>VLOOKUP(IF(I1430="",H1430,I1430),Thongkeduthi!$A$4:$O$43,COUNTA(Thongkeduthi!$A$4:$O$4),FALSE)</f>
        <v>38</v>
      </c>
      <c r="N1430" s="47" t="str">
        <f t="shared" si="69"/>
        <v>38.7</v>
      </c>
      <c r="O1430" s="47"/>
    </row>
    <row r="1431" spans="1:15" ht="32.25" hidden="1" thickBot="1">
      <c r="A1431" s="10">
        <f>SUBTOTAL(3,$C$6:C1431)</f>
        <v>0</v>
      </c>
      <c r="B1431" s="30">
        <v>1226781241</v>
      </c>
      <c r="C1431" s="101" t="s">
        <v>1706</v>
      </c>
      <c r="D1431" s="10">
        <v>4</v>
      </c>
      <c r="E1431" s="10">
        <v>10</v>
      </c>
      <c r="F1431" s="10">
        <v>2003</v>
      </c>
      <c r="G1431" s="10" t="s">
        <v>1388</v>
      </c>
      <c r="H1431" s="10" t="s">
        <v>1374</v>
      </c>
      <c r="I1431" s="10" t="s">
        <v>1342</v>
      </c>
      <c r="J1431" s="10">
        <v>1110</v>
      </c>
      <c r="K1431" s="259">
        <f t="shared" si="68"/>
        <v>7</v>
      </c>
      <c r="L1431" s="110" t="str">
        <f t="shared" ref="L1431:L1494" si="70">"PGDĐT "&amp;I1431</f>
        <v>PGDĐT Đăk R'lấp</v>
      </c>
      <c r="M1431" s="3">
        <f>VLOOKUP(IF(I1431="",H1431,I1431),Thongkeduthi!$A$4:$O$43,COUNTA(Thongkeduthi!$A$4:$O$4),FALSE)</f>
        <v>38</v>
      </c>
      <c r="N1431" s="47" t="str">
        <f t="shared" si="69"/>
        <v>38.7</v>
      </c>
      <c r="O1431" s="47"/>
    </row>
    <row r="1432" spans="1:15" ht="32.25" hidden="1" thickBot="1">
      <c r="A1432" s="10">
        <f>SUBTOTAL(3,$C$6:C1432)</f>
        <v>0</v>
      </c>
      <c r="B1432" s="30">
        <v>1229320498</v>
      </c>
      <c r="C1432" s="101" t="s">
        <v>1707</v>
      </c>
      <c r="D1432" s="10">
        <v>20</v>
      </c>
      <c r="E1432" s="10">
        <v>2</v>
      </c>
      <c r="F1432" s="10">
        <v>2003</v>
      </c>
      <c r="G1432" s="10" t="s">
        <v>1388</v>
      </c>
      <c r="H1432" s="10" t="s">
        <v>1381</v>
      </c>
      <c r="I1432" s="10" t="s">
        <v>1342</v>
      </c>
      <c r="J1432" s="10">
        <v>1100</v>
      </c>
      <c r="K1432" s="259">
        <f t="shared" si="68"/>
        <v>7</v>
      </c>
      <c r="L1432" s="110" t="str">
        <f t="shared" si="70"/>
        <v>PGDĐT Đăk R'lấp</v>
      </c>
      <c r="M1432" s="3">
        <f>VLOOKUP(IF(I1432="",H1432,I1432),Thongkeduthi!$A$4:$O$43,COUNTA(Thongkeduthi!$A$4:$O$4),FALSE)</f>
        <v>38</v>
      </c>
      <c r="N1432" s="47" t="str">
        <f t="shared" si="69"/>
        <v>38.7</v>
      </c>
      <c r="O1432" s="47"/>
    </row>
    <row r="1433" spans="1:15" ht="32.25" hidden="1" thickBot="1">
      <c r="A1433" s="10">
        <f>SUBTOTAL(3,$C$6:C1433)</f>
        <v>0</v>
      </c>
      <c r="B1433" s="30">
        <v>1222600451</v>
      </c>
      <c r="C1433" s="101" t="s">
        <v>1708</v>
      </c>
      <c r="D1433" s="10">
        <v>16</v>
      </c>
      <c r="E1433" s="10">
        <v>11</v>
      </c>
      <c r="F1433" s="10">
        <v>2003</v>
      </c>
      <c r="G1433" s="10" t="s">
        <v>1388</v>
      </c>
      <c r="H1433" s="10" t="s">
        <v>744</v>
      </c>
      <c r="I1433" s="10" t="s">
        <v>1342</v>
      </c>
      <c r="J1433" s="10">
        <v>1090</v>
      </c>
      <c r="K1433" s="259">
        <f t="shared" si="68"/>
        <v>7</v>
      </c>
      <c r="L1433" s="110" t="str">
        <f t="shared" si="70"/>
        <v>PGDĐT Đăk R'lấp</v>
      </c>
      <c r="M1433" s="3">
        <f>VLOOKUP(IF(I1433="",H1433,I1433),Thongkeduthi!$A$4:$O$43,COUNTA(Thongkeduthi!$A$4:$O$4),FALSE)</f>
        <v>38</v>
      </c>
      <c r="N1433" s="47" t="str">
        <f t="shared" si="69"/>
        <v>38.7</v>
      </c>
      <c r="O1433" s="47"/>
    </row>
    <row r="1434" spans="1:15" ht="32.25" hidden="1" thickBot="1">
      <c r="A1434" s="10">
        <f>SUBTOTAL(3,$C$6:C1434)</f>
        <v>0</v>
      </c>
      <c r="B1434" s="30">
        <v>1224017728</v>
      </c>
      <c r="C1434" s="101" t="s">
        <v>1709</v>
      </c>
      <c r="D1434" s="10">
        <v>2</v>
      </c>
      <c r="E1434" s="10">
        <v>5</v>
      </c>
      <c r="F1434" s="10">
        <v>2003</v>
      </c>
      <c r="G1434" s="10" t="s">
        <v>988</v>
      </c>
      <c r="H1434" s="10" t="s">
        <v>1189</v>
      </c>
      <c r="I1434" s="10" t="s">
        <v>1342</v>
      </c>
      <c r="J1434" s="10">
        <v>1080</v>
      </c>
      <c r="K1434" s="259">
        <f t="shared" si="68"/>
        <v>7</v>
      </c>
      <c r="L1434" s="110" t="str">
        <f t="shared" si="70"/>
        <v>PGDĐT Đăk R'lấp</v>
      </c>
      <c r="M1434" s="3">
        <f>VLOOKUP(IF(I1434="",H1434,I1434),Thongkeduthi!$A$4:$O$43,COUNTA(Thongkeduthi!$A$4:$O$4),FALSE)</f>
        <v>38</v>
      </c>
      <c r="N1434" s="47" t="str">
        <f t="shared" si="69"/>
        <v>38.7</v>
      </c>
      <c r="O1434" s="47"/>
    </row>
    <row r="1435" spans="1:15" ht="32.25" hidden="1" thickBot="1">
      <c r="A1435" s="10">
        <f>SUBTOTAL(3,$C$6:C1435)</f>
        <v>0</v>
      </c>
      <c r="B1435" s="30">
        <v>1225282302</v>
      </c>
      <c r="C1435" s="101" t="s">
        <v>1710</v>
      </c>
      <c r="D1435" s="10">
        <v>28</v>
      </c>
      <c r="E1435" s="10">
        <v>8</v>
      </c>
      <c r="F1435" s="10">
        <v>2003</v>
      </c>
      <c r="G1435" s="10" t="s">
        <v>1385</v>
      </c>
      <c r="H1435" s="10" t="s">
        <v>1376</v>
      </c>
      <c r="I1435" s="10" t="s">
        <v>1342</v>
      </c>
      <c r="J1435" s="10">
        <v>1060</v>
      </c>
      <c r="K1435" s="259">
        <f t="shared" si="68"/>
        <v>7</v>
      </c>
      <c r="L1435" s="110" t="str">
        <f t="shared" si="70"/>
        <v>PGDĐT Đăk R'lấp</v>
      </c>
      <c r="M1435" s="3">
        <f>VLOOKUP(IF(I1435="",H1435,I1435),Thongkeduthi!$A$4:$O$43,COUNTA(Thongkeduthi!$A$4:$O$4),FALSE)</f>
        <v>38</v>
      </c>
      <c r="N1435" s="47" t="str">
        <f t="shared" si="69"/>
        <v>38.7</v>
      </c>
      <c r="O1435" s="47"/>
    </row>
    <row r="1436" spans="1:15" ht="32.25" hidden="1" thickBot="1">
      <c r="A1436" s="10">
        <f>SUBTOTAL(3,$C$6:C1436)</f>
        <v>0</v>
      </c>
      <c r="B1436" s="30">
        <v>1223328973</v>
      </c>
      <c r="C1436" s="101" t="s">
        <v>1711</v>
      </c>
      <c r="D1436" s="10">
        <v>12</v>
      </c>
      <c r="E1436" s="10">
        <v>4</v>
      </c>
      <c r="F1436" s="10">
        <v>2003</v>
      </c>
      <c r="G1436" s="10" t="s">
        <v>1188</v>
      </c>
      <c r="H1436" s="10" t="s">
        <v>1389</v>
      </c>
      <c r="I1436" s="10" t="s">
        <v>1342</v>
      </c>
      <c r="J1436" s="10">
        <v>1050</v>
      </c>
      <c r="K1436" s="259">
        <f t="shared" si="68"/>
        <v>7</v>
      </c>
      <c r="L1436" s="110" t="str">
        <f t="shared" si="70"/>
        <v>PGDĐT Đăk R'lấp</v>
      </c>
      <c r="M1436" s="3">
        <f>VLOOKUP(IF(I1436="",H1436,I1436),Thongkeduthi!$A$4:$O$43,COUNTA(Thongkeduthi!$A$4:$O$4),FALSE)</f>
        <v>38</v>
      </c>
      <c r="N1436" s="47" t="str">
        <f t="shared" si="69"/>
        <v>38.7</v>
      </c>
      <c r="O1436" s="47"/>
    </row>
    <row r="1437" spans="1:15" ht="32.25" hidden="1" thickBot="1">
      <c r="A1437" s="10">
        <f>SUBTOTAL(3,$C$6:C1437)</f>
        <v>0</v>
      </c>
      <c r="B1437" s="30">
        <v>1224057888</v>
      </c>
      <c r="C1437" s="101" t="s">
        <v>1712</v>
      </c>
      <c r="D1437" s="10">
        <v>25</v>
      </c>
      <c r="E1437" s="10">
        <v>5</v>
      </c>
      <c r="F1437" s="10">
        <v>2003</v>
      </c>
      <c r="G1437" s="10" t="s">
        <v>1176</v>
      </c>
      <c r="H1437" s="10" t="s">
        <v>1189</v>
      </c>
      <c r="I1437" s="10" t="s">
        <v>1342</v>
      </c>
      <c r="J1437" s="10">
        <v>1040</v>
      </c>
      <c r="K1437" s="259">
        <f t="shared" si="68"/>
        <v>7</v>
      </c>
      <c r="L1437" s="110" t="str">
        <f t="shared" si="70"/>
        <v>PGDĐT Đăk R'lấp</v>
      </c>
      <c r="M1437" s="3">
        <f>VLOOKUP(IF(I1437="",H1437,I1437),Thongkeduthi!$A$4:$O$43,COUNTA(Thongkeduthi!$A$4:$O$4),FALSE)</f>
        <v>38</v>
      </c>
      <c r="N1437" s="47" t="str">
        <f t="shared" si="69"/>
        <v>38.7</v>
      </c>
      <c r="O1437" s="47"/>
    </row>
    <row r="1438" spans="1:15" ht="32.25" hidden="1" thickBot="1">
      <c r="A1438" s="10">
        <f>SUBTOTAL(3,$C$6:C1438)</f>
        <v>0</v>
      </c>
      <c r="B1438" s="30">
        <v>1222945975</v>
      </c>
      <c r="C1438" s="101" t="s">
        <v>1713</v>
      </c>
      <c r="D1438" s="10">
        <v>8</v>
      </c>
      <c r="E1438" s="10">
        <v>12</v>
      </c>
      <c r="F1438" s="10">
        <v>2003</v>
      </c>
      <c r="G1438" s="10" t="s">
        <v>1385</v>
      </c>
      <c r="H1438" s="10" t="s">
        <v>1189</v>
      </c>
      <c r="I1438" s="10" t="s">
        <v>1342</v>
      </c>
      <c r="J1438" s="10">
        <v>1030</v>
      </c>
      <c r="K1438" s="259">
        <f t="shared" si="68"/>
        <v>7</v>
      </c>
      <c r="L1438" s="110" t="str">
        <f t="shared" si="70"/>
        <v>PGDĐT Đăk R'lấp</v>
      </c>
      <c r="M1438" s="3">
        <f>VLOOKUP(IF(I1438="",H1438,I1438),Thongkeduthi!$A$4:$O$43,COUNTA(Thongkeduthi!$A$4:$O$4),FALSE)</f>
        <v>38</v>
      </c>
      <c r="N1438" s="47" t="str">
        <f t="shared" si="69"/>
        <v>38.7</v>
      </c>
      <c r="O1438" s="47"/>
    </row>
    <row r="1439" spans="1:15" ht="32.25" hidden="1" thickBot="1">
      <c r="A1439" s="10">
        <f>SUBTOTAL(3,$C$6:C1439)</f>
        <v>0</v>
      </c>
      <c r="B1439" s="30">
        <v>1362969424</v>
      </c>
      <c r="C1439" s="101" t="s">
        <v>1714</v>
      </c>
      <c r="D1439" s="10">
        <v>1</v>
      </c>
      <c r="E1439" s="10">
        <v>1</v>
      </c>
      <c r="F1439" s="10">
        <v>2003</v>
      </c>
      <c r="G1439" s="10" t="s">
        <v>1391</v>
      </c>
      <c r="H1439" s="10" t="s">
        <v>1374</v>
      </c>
      <c r="I1439" s="10" t="s">
        <v>1342</v>
      </c>
      <c r="J1439" s="10">
        <v>1030</v>
      </c>
      <c r="K1439" s="259">
        <f t="shared" si="68"/>
        <v>7</v>
      </c>
      <c r="L1439" s="110" t="str">
        <f t="shared" si="70"/>
        <v>PGDĐT Đăk R'lấp</v>
      </c>
      <c r="M1439" s="3">
        <f>VLOOKUP(IF(I1439="",H1439,I1439),Thongkeduthi!$A$4:$O$43,COUNTA(Thongkeduthi!$A$4:$O$4),FALSE)</f>
        <v>38</v>
      </c>
      <c r="N1439" s="47" t="str">
        <f t="shared" si="69"/>
        <v>38.7</v>
      </c>
      <c r="O1439" s="47"/>
    </row>
    <row r="1440" spans="1:15" ht="32.25" hidden="1" thickBot="1">
      <c r="A1440" s="10">
        <f>SUBTOTAL(3,$C$6:C1440)</f>
        <v>0</v>
      </c>
      <c r="B1440" s="30">
        <v>1229014652</v>
      </c>
      <c r="C1440" s="101" t="s">
        <v>1715</v>
      </c>
      <c r="D1440" s="10">
        <v>20</v>
      </c>
      <c r="E1440" s="10">
        <v>2</v>
      </c>
      <c r="F1440" s="10">
        <v>2003</v>
      </c>
      <c r="G1440" s="10" t="s">
        <v>988</v>
      </c>
      <c r="H1440" s="10" t="s">
        <v>1376</v>
      </c>
      <c r="I1440" s="10" t="s">
        <v>1342</v>
      </c>
      <c r="J1440" s="10">
        <v>1020</v>
      </c>
      <c r="K1440" s="259">
        <f t="shared" ref="K1440:K1503" si="71">IF(I1440="",VALUE(LEFT(G1440,2)),VALUE(LEFT(G1440,1)))</f>
        <v>7</v>
      </c>
      <c r="L1440" s="110" t="str">
        <f t="shared" si="70"/>
        <v>PGDĐT Đăk R'lấp</v>
      </c>
      <c r="M1440" s="3">
        <f>VLOOKUP(IF(I1440="",H1440,I1440),Thongkeduthi!$A$4:$O$43,COUNTA(Thongkeduthi!$A$4:$O$4),FALSE)</f>
        <v>38</v>
      </c>
      <c r="N1440" s="47" t="str">
        <f t="shared" si="69"/>
        <v>38.7</v>
      </c>
      <c r="O1440" s="47"/>
    </row>
    <row r="1441" spans="1:15" ht="32.25" hidden="1" thickBot="1">
      <c r="A1441" s="10">
        <f>SUBTOTAL(3,$C$6:C1441)</f>
        <v>0</v>
      </c>
      <c r="B1441" s="30">
        <v>1222946387</v>
      </c>
      <c r="C1441" s="101" t="s">
        <v>1716</v>
      </c>
      <c r="D1441" s="10">
        <v>18</v>
      </c>
      <c r="E1441" s="10">
        <v>11</v>
      </c>
      <c r="F1441" s="10">
        <v>2003</v>
      </c>
      <c r="G1441" s="10" t="s">
        <v>1388</v>
      </c>
      <c r="H1441" s="10" t="s">
        <v>1375</v>
      </c>
      <c r="I1441" s="10" t="s">
        <v>1342</v>
      </c>
      <c r="J1441" s="10">
        <v>1000</v>
      </c>
      <c r="K1441" s="259">
        <f t="shared" si="71"/>
        <v>7</v>
      </c>
      <c r="L1441" s="110" t="str">
        <f t="shared" si="70"/>
        <v>PGDĐT Đăk R'lấp</v>
      </c>
      <c r="M1441" s="3">
        <f>VLOOKUP(IF(I1441="",H1441,I1441),Thongkeduthi!$A$4:$O$43,COUNTA(Thongkeduthi!$A$4:$O$4),FALSE)</f>
        <v>38</v>
      </c>
      <c r="N1441" s="47" t="str">
        <f t="shared" si="69"/>
        <v>38.7</v>
      </c>
      <c r="O1441" s="47"/>
    </row>
    <row r="1442" spans="1:15" ht="32.25" hidden="1" thickBot="1">
      <c r="A1442" s="10">
        <f>SUBTOTAL(3,$C$6:C1442)</f>
        <v>0</v>
      </c>
      <c r="B1442" s="30">
        <v>1222853023</v>
      </c>
      <c r="C1442" s="101" t="s">
        <v>48</v>
      </c>
      <c r="D1442" s="10">
        <v>28</v>
      </c>
      <c r="E1442" s="10">
        <v>2</v>
      </c>
      <c r="F1442" s="10">
        <v>2003</v>
      </c>
      <c r="G1442" s="10" t="s">
        <v>988</v>
      </c>
      <c r="H1442" s="10" t="s">
        <v>1376</v>
      </c>
      <c r="I1442" s="10" t="s">
        <v>1342</v>
      </c>
      <c r="J1442" s="10">
        <v>1000</v>
      </c>
      <c r="K1442" s="259">
        <f t="shared" si="71"/>
        <v>7</v>
      </c>
      <c r="L1442" s="110" t="str">
        <f t="shared" si="70"/>
        <v>PGDĐT Đăk R'lấp</v>
      </c>
      <c r="M1442" s="3">
        <f>VLOOKUP(IF(I1442="",H1442,I1442),Thongkeduthi!$A$4:$O$43,COUNTA(Thongkeduthi!$A$4:$O$4),FALSE)</f>
        <v>38</v>
      </c>
      <c r="N1442" s="47" t="str">
        <f t="shared" si="69"/>
        <v>38.7</v>
      </c>
      <c r="O1442" s="47"/>
    </row>
    <row r="1443" spans="1:15" ht="32.25" hidden="1" thickBot="1">
      <c r="A1443" s="10">
        <f>SUBTOTAL(3,$C$6:C1443)</f>
        <v>0</v>
      </c>
      <c r="B1443" s="30">
        <v>1222413241</v>
      </c>
      <c r="C1443" s="101" t="s">
        <v>1717</v>
      </c>
      <c r="D1443" s="10">
        <v>18</v>
      </c>
      <c r="E1443" s="10">
        <v>10</v>
      </c>
      <c r="F1443" s="10">
        <v>2003</v>
      </c>
      <c r="G1443" s="10" t="s">
        <v>960</v>
      </c>
      <c r="H1443" s="10" t="s">
        <v>1383</v>
      </c>
      <c r="I1443" s="10" t="s">
        <v>1342</v>
      </c>
      <c r="J1443" s="10">
        <v>980</v>
      </c>
      <c r="K1443" s="259">
        <f t="shared" si="71"/>
        <v>7</v>
      </c>
      <c r="L1443" s="110" t="str">
        <f t="shared" si="70"/>
        <v>PGDĐT Đăk R'lấp</v>
      </c>
      <c r="M1443" s="3">
        <f>VLOOKUP(IF(I1443="",H1443,I1443),Thongkeduthi!$A$4:$O$43,COUNTA(Thongkeduthi!$A$4:$O$4),FALSE)</f>
        <v>38</v>
      </c>
      <c r="N1443" s="47" t="str">
        <f t="shared" si="69"/>
        <v>38.7</v>
      </c>
      <c r="O1443" s="47"/>
    </row>
    <row r="1444" spans="1:15" ht="32.25" hidden="1" thickBot="1">
      <c r="A1444" s="10">
        <f>SUBTOTAL(3,$C$6:C1444)</f>
        <v>0</v>
      </c>
      <c r="B1444" s="30">
        <v>1226102896</v>
      </c>
      <c r="C1444" s="101" t="s">
        <v>1718</v>
      </c>
      <c r="D1444" s="10">
        <v>22</v>
      </c>
      <c r="E1444" s="10">
        <v>2</v>
      </c>
      <c r="F1444" s="10">
        <v>2003</v>
      </c>
      <c r="G1444" s="10" t="s">
        <v>957</v>
      </c>
      <c r="H1444" s="10" t="s">
        <v>1375</v>
      </c>
      <c r="I1444" s="10" t="s">
        <v>1342</v>
      </c>
      <c r="J1444" s="10">
        <v>970</v>
      </c>
      <c r="K1444" s="259">
        <f t="shared" si="71"/>
        <v>7</v>
      </c>
      <c r="L1444" s="110" t="str">
        <f t="shared" si="70"/>
        <v>PGDĐT Đăk R'lấp</v>
      </c>
      <c r="M1444" s="3">
        <f>VLOOKUP(IF(I1444="",H1444,I1444),Thongkeduthi!$A$4:$O$43,COUNTA(Thongkeduthi!$A$4:$O$4),FALSE)</f>
        <v>38</v>
      </c>
      <c r="N1444" s="47" t="str">
        <f t="shared" si="69"/>
        <v>38.7</v>
      </c>
      <c r="O1444" s="47"/>
    </row>
    <row r="1445" spans="1:15" ht="32.25" hidden="1" thickBot="1">
      <c r="A1445" s="10">
        <f>SUBTOTAL(3,$C$6:C1445)</f>
        <v>0</v>
      </c>
      <c r="B1445" s="30">
        <v>1223082060</v>
      </c>
      <c r="C1445" s="101" t="s">
        <v>1719</v>
      </c>
      <c r="D1445" s="10">
        <v>2</v>
      </c>
      <c r="E1445" s="10">
        <v>11</v>
      </c>
      <c r="F1445" s="10">
        <v>2003</v>
      </c>
      <c r="G1445" s="10" t="s">
        <v>1387</v>
      </c>
      <c r="H1445" s="10" t="s">
        <v>1375</v>
      </c>
      <c r="I1445" s="10" t="s">
        <v>1342</v>
      </c>
      <c r="J1445" s="10">
        <v>960</v>
      </c>
      <c r="K1445" s="259">
        <f t="shared" si="71"/>
        <v>7</v>
      </c>
      <c r="L1445" s="110" t="str">
        <f t="shared" si="70"/>
        <v>PGDĐT Đăk R'lấp</v>
      </c>
      <c r="M1445" s="3">
        <f>VLOOKUP(IF(I1445="",H1445,I1445),Thongkeduthi!$A$4:$O$43,COUNTA(Thongkeduthi!$A$4:$O$4),FALSE)</f>
        <v>38</v>
      </c>
      <c r="N1445" s="47" t="str">
        <f t="shared" si="69"/>
        <v>38.7</v>
      </c>
      <c r="O1445" s="47"/>
    </row>
    <row r="1446" spans="1:15" ht="32.25" hidden="1" thickBot="1">
      <c r="A1446" s="10">
        <f>SUBTOTAL(3,$C$6:C1446)</f>
        <v>0</v>
      </c>
      <c r="B1446" s="30">
        <v>1224197930</v>
      </c>
      <c r="C1446" s="101" t="s">
        <v>1720</v>
      </c>
      <c r="D1446" s="10">
        <v>7</v>
      </c>
      <c r="E1446" s="10">
        <v>2</v>
      </c>
      <c r="F1446" s="10">
        <v>2003</v>
      </c>
      <c r="G1446" s="10" t="s">
        <v>1391</v>
      </c>
      <c r="H1446" s="10" t="s">
        <v>1375</v>
      </c>
      <c r="I1446" s="10" t="s">
        <v>1342</v>
      </c>
      <c r="J1446" s="10">
        <v>960</v>
      </c>
      <c r="K1446" s="259">
        <f t="shared" si="71"/>
        <v>7</v>
      </c>
      <c r="L1446" s="110" t="str">
        <f t="shared" si="70"/>
        <v>PGDĐT Đăk R'lấp</v>
      </c>
      <c r="M1446" s="3">
        <f>VLOOKUP(IF(I1446="",H1446,I1446),Thongkeduthi!$A$4:$O$43,COUNTA(Thongkeduthi!$A$4:$O$4),FALSE)</f>
        <v>38</v>
      </c>
      <c r="N1446" s="47" t="str">
        <f t="shared" si="69"/>
        <v>38.7</v>
      </c>
      <c r="O1446" s="47"/>
    </row>
    <row r="1447" spans="1:15" ht="32.25" hidden="1" thickBot="1">
      <c r="A1447" s="10">
        <f>SUBTOTAL(3,$C$6:C1447)</f>
        <v>0</v>
      </c>
      <c r="B1447" s="30">
        <v>1228289652</v>
      </c>
      <c r="C1447" s="101" t="s">
        <v>1721</v>
      </c>
      <c r="D1447" s="10">
        <v>20</v>
      </c>
      <c r="E1447" s="10">
        <v>8</v>
      </c>
      <c r="F1447" s="10">
        <v>2003</v>
      </c>
      <c r="G1447" s="10" t="s">
        <v>957</v>
      </c>
      <c r="H1447" s="10" t="s">
        <v>1381</v>
      </c>
      <c r="I1447" s="10" t="s">
        <v>1342</v>
      </c>
      <c r="J1447" s="10">
        <v>960</v>
      </c>
      <c r="K1447" s="259">
        <f t="shared" si="71"/>
        <v>7</v>
      </c>
      <c r="L1447" s="110" t="str">
        <f t="shared" si="70"/>
        <v>PGDĐT Đăk R'lấp</v>
      </c>
      <c r="M1447" s="3">
        <f>VLOOKUP(IF(I1447="",H1447,I1447),Thongkeduthi!$A$4:$O$43,COUNTA(Thongkeduthi!$A$4:$O$4),FALSE)</f>
        <v>38</v>
      </c>
      <c r="N1447" s="47" t="str">
        <f t="shared" si="69"/>
        <v>38.7</v>
      </c>
      <c r="O1447" s="47"/>
    </row>
    <row r="1448" spans="1:15" ht="32.25" hidden="1" thickBot="1">
      <c r="A1448" s="10">
        <f>SUBTOTAL(3,$C$6:C1448)</f>
        <v>0</v>
      </c>
      <c r="B1448" s="30">
        <v>1223326893</v>
      </c>
      <c r="C1448" s="101" t="s">
        <v>1722</v>
      </c>
      <c r="D1448" s="10">
        <v>19</v>
      </c>
      <c r="E1448" s="10">
        <v>10</v>
      </c>
      <c r="F1448" s="10">
        <v>2003</v>
      </c>
      <c r="G1448" s="10" t="s">
        <v>988</v>
      </c>
      <c r="H1448" s="10" t="s">
        <v>1389</v>
      </c>
      <c r="I1448" s="10" t="s">
        <v>1342</v>
      </c>
      <c r="J1448" s="10">
        <v>950</v>
      </c>
      <c r="K1448" s="259">
        <f t="shared" si="71"/>
        <v>7</v>
      </c>
      <c r="L1448" s="110" t="str">
        <f t="shared" si="70"/>
        <v>PGDĐT Đăk R'lấp</v>
      </c>
      <c r="M1448" s="3">
        <f>VLOOKUP(IF(I1448="",H1448,I1448),Thongkeduthi!$A$4:$O$43,COUNTA(Thongkeduthi!$A$4:$O$4),FALSE)</f>
        <v>38</v>
      </c>
      <c r="N1448" s="47" t="str">
        <f t="shared" si="69"/>
        <v>38.7</v>
      </c>
      <c r="O1448" s="47"/>
    </row>
    <row r="1449" spans="1:15" ht="32.25" hidden="1" thickBot="1">
      <c r="A1449" s="10">
        <f>SUBTOTAL(3,$C$6:C1449)</f>
        <v>0</v>
      </c>
      <c r="B1449" s="30">
        <v>1225322596</v>
      </c>
      <c r="C1449" s="101" t="s">
        <v>1723</v>
      </c>
      <c r="D1449" s="10">
        <v>1</v>
      </c>
      <c r="E1449" s="10">
        <v>3</v>
      </c>
      <c r="F1449" s="10">
        <v>2003</v>
      </c>
      <c r="G1449" s="10" t="s">
        <v>1384</v>
      </c>
      <c r="H1449" s="10" t="s">
        <v>1376</v>
      </c>
      <c r="I1449" s="10" t="s">
        <v>1342</v>
      </c>
      <c r="J1449" s="10">
        <v>950</v>
      </c>
      <c r="K1449" s="259">
        <f t="shared" si="71"/>
        <v>7</v>
      </c>
      <c r="L1449" s="110" t="str">
        <f t="shared" si="70"/>
        <v>PGDĐT Đăk R'lấp</v>
      </c>
      <c r="M1449" s="3">
        <f>VLOOKUP(IF(I1449="",H1449,I1449),Thongkeduthi!$A$4:$O$43,COUNTA(Thongkeduthi!$A$4:$O$4),FALSE)</f>
        <v>38</v>
      </c>
      <c r="N1449" s="47" t="str">
        <f t="shared" si="69"/>
        <v>38.7</v>
      </c>
      <c r="O1449" s="47"/>
    </row>
    <row r="1450" spans="1:15" ht="32.25" hidden="1" thickBot="1">
      <c r="A1450" s="10">
        <f>SUBTOTAL(3,$C$6:C1450)</f>
        <v>0</v>
      </c>
      <c r="B1450" s="30">
        <v>1223074669</v>
      </c>
      <c r="C1450" s="101" t="s">
        <v>1724</v>
      </c>
      <c r="D1450" s="10">
        <v>21</v>
      </c>
      <c r="E1450" s="10">
        <v>11</v>
      </c>
      <c r="F1450" s="10">
        <v>2003</v>
      </c>
      <c r="G1450" s="10" t="s">
        <v>1385</v>
      </c>
      <c r="H1450" s="10" t="s">
        <v>1189</v>
      </c>
      <c r="I1450" s="10" t="s">
        <v>1342</v>
      </c>
      <c r="J1450" s="10">
        <v>940</v>
      </c>
      <c r="K1450" s="259">
        <f t="shared" si="71"/>
        <v>7</v>
      </c>
      <c r="L1450" s="110" t="str">
        <f t="shared" si="70"/>
        <v>PGDĐT Đăk R'lấp</v>
      </c>
      <c r="M1450" s="3">
        <f>VLOOKUP(IF(I1450="",H1450,I1450),Thongkeduthi!$A$4:$O$43,COUNTA(Thongkeduthi!$A$4:$O$4),FALSE)</f>
        <v>38</v>
      </c>
      <c r="N1450" s="47" t="str">
        <f t="shared" si="69"/>
        <v>38.7</v>
      </c>
      <c r="O1450" s="47"/>
    </row>
    <row r="1451" spans="1:15" ht="32.25" hidden="1" thickBot="1">
      <c r="A1451" s="10">
        <f>SUBTOTAL(3,$C$6:C1451)</f>
        <v>0</v>
      </c>
      <c r="B1451" s="30">
        <v>1224878521</v>
      </c>
      <c r="C1451" s="101" t="s">
        <v>1725</v>
      </c>
      <c r="D1451" s="10">
        <v>10</v>
      </c>
      <c r="E1451" s="10">
        <v>12</v>
      </c>
      <c r="F1451" s="10">
        <v>2003</v>
      </c>
      <c r="G1451" s="10" t="s">
        <v>986</v>
      </c>
      <c r="H1451" s="10" t="s">
        <v>1371</v>
      </c>
      <c r="I1451" s="10" t="s">
        <v>1342</v>
      </c>
      <c r="J1451" s="10">
        <v>940</v>
      </c>
      <c r="K1451" s="259">
        <f t="shared" si="71"/>
        <v>7</v>
      </c>
      <c r="L1451" s="110" t="str">
        <f t="shared" si="70"/>
        <v>PGDĐT Đăk R'lấp</v>
      </c>
      <c r="M1451" s="3">
        <f>VLOOKUP(IF(I1451="",H1451,I1451),Thongkeduthi!$A$4:$O$43,COUNTA(Thongkeduthi!$A$4:$O$4),FALSE)</f>
        <v>38</v>
      </c>
      <c r="N1451" s="47" t="str">
        <f t="shared" si="69"/>
        <v>38.7</v>
      </c>
      <c r="O1451" s="47"/>
    </row>
    <row r="1452" spans="1:15" ht="32.25" hidden="1" thickBot="1">
      <c r="A1452" s="10">
        <f>SUBTOTAL(3,$C$6:C1452)</f>
        <v>0</v>
      </c>
      <c r="B1452" s="30">
        <v>1222044622</v>
      </c>
      <c r="C1452" s="101" t="s">
        <v>1726</v>
      </c>
      <c r="D1452" s="10">
        <v>9</v>
      </c>
      <c r="E1452" s="10">
        <v>4</v>
      </c>
      <c r="F1452" s="10">
        <v>2003</v>
      </c>
      <c r="G1452" s="10" t="s">
        <v>957</v>
      </c>
      <c r="H1452" s="10" t="s">
        <v>1375</v>
      </c>
      <c r="I1452" s="10" t="s">
        <v>1342</v>
      </c>
      <c r="J1452" s="10">
        <v>930</v>
      </c>
      <c r="K1452" s="259">
        <f t="shared" si="71"/>
        <v>7</v>
      </c>
      <c r="L1452" s="110" t="str">
        <f t="shared" si="70"/>
        <v>PGDĐT Đăk R'lấp</v>
      </c>
      <c r="M1452" s="3">
        <f>VLOOKUP(IF(I1452="",H1452,I1452),Thongkeduthi!$A$4:$O$43,COUNTA(Thongkeduthi!$A$4:$O$4),FALSE)</f>
        <v>38</v>
      </c>
      <c r="N1452" s="47" t="str">
        <f t="shared" si="69"/>
        <v>38.7</v>
      </c>
      <c r="O1452" s="47"/>
    </row>
    <row r="1453" spans="1:15" ht="32.25" hidden="1" thickBot="1">
      <c r="A1453" s="10">
        <f>SUBTOTAL(3,$C$6:C1453)</f>
        <v>0</v>
      </c>
      <c r="B1453" s="30">
        <v>1223129508</v>
      </c>
      <c r="C1453" s="101" t="s">
        <v>1727</v>
      </c>
      <c r="D1453" s="10">
        <v>1</v>
      </c>
      <c r="E1453" s="10">
        <v>8</v>
      </c>
      <c r="F1453" s="10">
        <v>2003</v>
      </c>
      <c r="G1453" s="10" t="s">
        <v>988</v>
      </c>
      <c r="H1453" s="10" t="s">
        <v>1389</v>
      </c>
      <c r="I1453" s="10" t="s">
        <v>1342</v>
      </c>
      <c r="J1453" s="10">
        <v>920</v>
      </c>
      <c r="K1453" s="259">
        <f t="shared" si="71"/>
        <v>7</v>
      </c>
      <c r="L1453" s="110" t="str">
        <f t="shared" si="70"/>
        <v>PGDĐT Đăk R'lấp</v>
      </c>
      <c r="M1453" s="3">
        <f>VLOOKUP(IF(I1453="",H1453,I1453),Thongkeduthi!$A$4:$O$43,COUNTA(Thongkeduthi!$A$4:$O$4),FALSE)</f>
        <v>38</v>
      </c>
      <c r="N1453" s="47" t="str">
        <f t="shared" si="69"/>
        <v>38.7</v>
      </c>
      <c r="O1453" s="47"/>
    </row>
    <row r="1454" spans="1:15" ht="32.25" hidden="1" thickBot="1">
      <c r="A1454" s="10">
        <f>SUBTOTAL(3,$C$6:C1454)</f>
        <v>0</v>
      </c>
      <c r="B1454" s="30">
        <v>1226780836</v>
      </c>
      <c r="C1454" s="101" t="s">
        <v>1728</v>
      </c>
      <c r="D1454" s="10">
        <v>15</v>
      </c>
      <c r="E1454" s="10">
        <v>12</v>
      </c>
      <c r="F1454" s="10">
        <v>2003</v>
      </c>
      <c r="G1454" s="10" t="s">
        <v>1388</v>
      </c>
      <c r="H1454" s="10" t="s">
        <v>1374</v>
      </c>
      <c r="I1454" s="10" t="s">
        <v>1342</v>
      </c>
      <c r="J1454" s="10">
        <v>910</v>
      </c>
      <c r="K1454" s="259">
        <f t="shared" si="71"/>
        <v>7</v>
      </c>
      <c r="L1454" s="110" t="str">
        <f t="shared" si="70"/>
        <v>PGDĐT Đăk R'lấp</v>
      </c>
      <c r="M1454" s="3">
        <f>VLOOKUP(IF(I1454="",H1454,I1454),Thongkeduthi!$A$4:$O$43,COUNTA(Thongkeduthi!$A$4:$O$4),FALSE)</f>
        <v>38</v>
      </c>
      <c r="N1454" s="47" t="str">
        <f t="shared" si="69"/>
        <v>38.7</v>
      </c>
      <c r="O1454" s="47"/>
    </row>
    <row r="1455" spans="1:15" ht="32.25" hidden="1" thickBot="1">
      <c r="A1455" s="10">
        <f>SUBTOTAL(3,$C$6:C1455)</f>
        <v>0</v>
      </c>
      <c r="B1455" s="30">
        <v>1222754573</v>
      </c>
      <c r="C1455" s="101" t="s">
        <v>1729</v>
      </c>
      <c r="D1455" s="10">
        <v>24</v>
      </c>
      <c r="E1455" s="10">
        <v>8</v>
      </c>
      <c r="F1455" s="10">
        <v>2003</v>
      </c>
      <c r="G1455" s="10" t="s">
        <v>1388</v>
      </c>
      <c r="H1455" s="10" t="s">
        <v>744</v>
      </c>
      <c r="I1455" s="10" t="s">
        <v>1342</v>
      </c>
      <c r="J1455" s="10">
        <v>900</v>
      </c>
      <c r="K1455" s="259">
        <f t="shared" si="71"/>
        <v>7</v>
      </c>
      <c r="L1455" s="110" t="str">
        <f t="shared" si="70"/>
        <v>PGDĐT Đăk R'lấp</v>
      </c>
      <c r="M1455" s="3">
        <f>VLOOKUP(IF(I1455="",H1455,I1455),Thongkeduthi!$A$4:$O$43,COUNTA(Thongkeduthi!$A$4:$O$4),FALSE)</f>
        <v>38</v>
      </c>
      <c r="N1455" s="47" t="str">
        <f t="shared" si="69"/>
        <v>38.7</v>
      </c>
      <c r="O1455" s="47"/>
    </row>
    <row r="1456" spans="1:15" ht="32.25" hidden="1" thickBot="1">
      <c r="A1456" s="10">
        <f>SUBTOTAL(3,$C$6:C1456)</f>
        <v>0</v>
      </c>
      <c r="B1456" s="30">
        <v>1222038721</v>
      </c>
      <c r="C1456" s="101" t="s">
        <v>1730</v>
      </c>
      <c r="D1456" s="10">
        <v>19</v>
      </c>
      <c r="E1456" s="10">
        <v>11</v>
      </c>
      <c r="F1456" s="10">
        <v>2003</v>
      </c>
      <c r="G1456" s="10" t="s">
        <v>1188</v>
      </c>
      <c r="H1456" s="10" t="s">
        <v>1389</v>
      </c>
      <c r="I1456" s="10" t="s">
        <v>1342</v>
      </c>
      <c r="J1456" s="10">
        <v>890</v>
      </c>
      <c r="K1456" s="259">
        <f t="shared" si="71"/>
        <v>7</v>
      </c>
      <c r="L1456" s="110" t="str">
        <f t="shared" si="70"/>
        <v>PGDĐT Đăk R'lấp</v>
      </c>
      <c r="M1456" s="3">
        <f>VLOOKUP(IF(I1456="",H1456,I1456),Thongkeduthi!$A$4:$O$43,COUNTA(Thongkeduthi!$A$4:$O$4),FALSE)</f>
        <v>38</v>
      </c>
      <c r="N1456" s="47" t="str">
        <f t="shared" si="69"/>
        <v>38.7</v>
      </c>
      <c r="O1456" s="47"/>
    </row>
    <row r="1457" spans="1:15" ht="32.25" hidden="1" thickBot="1">
      <c r="A1457" s="10">
        <f>SUBTOTAL(3,$C$6:C1457)</f>
        <v>0</v>
      </c>
      <c r="B1457" s="30">
        <v>1223344056</v>
      </c>
      <c r="C1457" s="101" t="s">
        <v>1731</v>
      </c>
      <c r="D1457" s="10">
        <v>25</v>
      </c>
      <c r="E1457" s="10">
        <v>10</v>
      </c>
      <c r="F1457" s="10">
        <v>2003</v>
      </c>
      <c r="G1457" s="10" t="s">
        <v>1384</v>
      </c>
      <c r="H1457" s="10" t="s">
        <v>1189</v>
      </c>
      <c r="I1457" s="10" t="s">
        <v>1342</v>
      </c>
      <c r="J1457" s="10">
        <v>890</v>
      </c>
      <c r="K1457" s="259">
        <f t="shared" si="71"/>
        <v>7</v>
      </c>
      <c r="L1457" s="110" t="str">
        <f t="shared" si="70"/>
        <v>PGDĐT Đăk R'lấp</v>
      </c>
      <c r="M1457" s="3">
        <f>VLOOKUP(IF(I1457="",H1457,I1457),Thongkeduthi!$A$4:$O$43,COUNTA(Thongkeduthi!$A$4:$O$4),FALSE)</f>
        <v>38</v>
      </c>
      <c r="N1457" s="47" t="str">
        <f t="shared" si="69"/>
        <v>38.7</v>
      </c>
      <c r="O1457" s="47"/>
    </row>
    <row r="1458" spans="1:15" ht="32.25" hidden="1" thickBot="1">
      <c r="A1458" s="10">
        <f>SUBTOTAL(3,$C$6:C1458)</f>
        <v>0</v>
      </c>
      <c r="B1458" s="30">
        <v>1228266329</v>
      </c>
      <c r="C1458" s="101" t="s">
        <v>1732</v>
      </c>
      <c r="D1458" s="10">
        <v>8</v>
      </c>
      <c r="E1458" s="10">
        <v>2</v>
      </c>
      <c r="F1458" s="10">
        <v>2003</v>
      </c>
      <c r="G1458" s="10" t="s">
        <v>1388</v>
      </c>
      <c r="H1458" s="10" t="s">
        <v>1371</v>
      </c>
      <c r="I1458" s="10" t="s">
        <v>1342</v>
      </c>
      <c r="J1458" s="10">
        <v>890</v>
      </c>
      <c r="K1458" s="259">
        <f t="shared" si="71"/>
        <v>7</v>
      </c>
      <c r="L1458" s="110" t="str">
        <f t="shared" si="70"/>
        <v>PGDĐT Đăk R'lấp</v>
      </c>
      <c r="M1458" s="3">
        <f>VLOOKUP(IF(I1458="",H1458,I1458),Thongkeduthi!$A$4:$O$43,COUNTA(Thongkeduthi!$A$4:$O$4),FALSE)</f>
        <v>38</v>
      </c>
      <c r="N1458" s="47" t="str">
        <f t="shared" si="69"/>
        <v>38.7</v>
      </c>
      <c r="O1458" s="47"/>
    </row>
    <row r="1459" spans="1:15" ht="32.25" hidden="1" thickBot="1">
      <c r="A1459" s="10">
        <f>SUBTOTAL(3,$C$6:C1459)</f>
        <v>0</v>
      </c>
      <c r="B1459" s="30">
        <v>1223075414</v>
      </c>
      <c r="C1459" s="101" t="s">
        <v>1733</v>
      </c>
      <c r="D1459" s="10">
        <v>5</v>
      </c>
      <c r="E1459" s="10">
        <v>3</v>
      </c>
      <c r="F1459" s="10">
        <v>2003</v>
      </c>
      <c r="G1459" s="10" t="s">
        <v>957</v>
      </c>
      <c r="H1459" s="10" t="s">
        <v>744</v>
      </c>
      <c r="I1459" s="10" t="s">
        <v>1342</v>
      </c>
      <c r="J1459" s="10">
        <v>870</v>
      </c>
      <c r="K1459" s="259">
        <f t="shared" si="71"/>
        <v>7</v>
      </c>
      <c r="L1459" s="110" t="str">
        <f t="shared" si="70"/>
        <v>PGDĐT Đăk R'lấp</v>
      </c>
      <c r="M1459" s="3">
        <f>VLOOKUP(IF(I1459="",H1459,I1459),Thongkeduthi!$A$4:$O$43,COUNTA(Thongkeduthi!$A$4:$O$4),FALSE)</f>
        <v>38</v>
      </c>
      <c r="N1459" s="47" t="str">
        <f t="shared" si="69"/>
        <v>38.7</v>
      </c>
      <c r="O1459" s="47"/>
    </row>
    <row r="1460" spans="1:15" ht="32.25" hidden="1" thickBot="1">
      <c r="A1460" s="10">
        <f>SUBTOTAL(3,$C$6:C1460)</f>
        <v>0</v>
      </c>
      <c r="B1460" s="30">
        <v>1209780591</v>
      </c>
      <c r="C1460" s="101" t="s">
        <v>1734</v>
      </c>
      <c r="D1460" s="10">
        <v>1</v>
      </c>
      <c r="E1460" s="10">
        <v>12</v>
      </c>
      <c r="F1460" s="10">
        <v>2003</v>
      </c>
      <c r="G1460" s="10" t="s">
        <v>1388</v>
      </c>
      <c r="H1460" s="10" t="s">
        <v>1375</v>
      </c>
      <c r="I1460" s="10" t="s">
        <v>1342</v>
      </c>
      <c r="J1460" s="10">
        <v>870</v>
      </c>
      <c r="K1460" s="259">
        <f t="shared" si="71"/>
        <v>7</v>
      </c>
      <c r="L1460" s="110" t="str">
        <f t="shared" si="70"/>
        <v>PGDĐT Đăk R'lấp</v>
      </c>
      <c r="M1460" s="3">
        <f>VLOOKUP(IF(I1460="",H1460,I1460),Thongkeduthi!$A$4:$O$43,COUNTA(Thongkeduthi!$A$4:$O$4),FALSE)</f>
        <v>38</v>
      </c>
      <c r="N1460" s="47" t="str">
        <f t="shared" si="69"/>
        <v>38.7</v>
      </c>
      <c r="O1460" s="47"/>
    </row>
    <row r="1461" spans="1:15" ht="32.25" hidden="1" thickBot="1">
      <c r="A1461" s="10">
        <f>SUBTOTAL(3,$C$6:C1461)</f>
        <v>0</v>
      </c>
      <c r="B1461" s="30">
        <v>1222543578</v>
      </c>
      <c r="C1461" s="101" t="s">
        <v>1735</v>
      </c>
      <c r="D1461" s="10">
        <v>14</v>
      </c>
      <c r="E1461" s="10">
        <v>9</v>
      </c>
      <c r="F1461" s="10">
        <v>2003</v>
      </c>
      <c r="G1461" s="10" t="s">
        <v>1188</v>
      </c>
      <c r="H1461" s="10" t="s">
        <v>1389</v>
      </c>
      <c r="I1461" s="10" t="s">
        <v>1342</v>
      </c>
      <c r="J1461" s="10">
        <v>870</v>
      </c>
      <c r="K1461" s="259">
        <f t="shared" si="71"/>
        <v>7</v>
      </c>
      <c r="L1461" s="110" t="str">
        <f t="shared" si="70"/>
        <v>PGDĐT Đăk R'lấp</v>
      </c>
      <c r="M1461" s="3">
        <f>VLOOKUP(IF(I1461="",H1461,I1461),Thongkeduthi!$A$4:$O$43,COUNTA(Thongkeduthi!$A$4:$O$4),FALSE)</f>
        <v>38</v>
      </c>
      <c r="N1461" s="47" t="str">
        <f t="shared" si="69"/>
        <v>38.7</v>
      </c>
      <c r="O1461" s="47"/>
    </row>
    <row r="1462" spans="1:15" ht="32.25" hidden="1" thickBot="1">
      <c r="A1462" s="10">
        <f>SUBTOTAL(3,$C$6:C1462)</f>
        <v>0</v>
      </c>
      <c r="B1462" s="30">
        <v>1223612777</v>
      </c>
      <c r="C1462" s="101" t="s">
        <v>43</v>
      </c>
      <c r="D1462" s="10">
        <v>15</v>
      </c>
      <c r="E1462" s="10">
        <v>5</v>
      </c>
      <c r="F1462" s="10">
        <v>2003</v>
      </c>
      <c r="G1462" s="10" t="s">
        <v>1388</v>
      </c>
      <c r="H1462" s="10" t="s">
        <v>1375</v>
      </c>
      <c r="I1462" s="10" t="s">
        <v>1342</v>
      </c>
      <c r="J1462" s="10">
        <v>860</v>
      </c>
      <c r="K1462" s="259">
        <f t="shared" si="71"/>
        <v>7</v>
      </c>
      <c r="L1462" s="110" t="str">
        <f t="shared" si="70"/>
        <v>PGDĐT Đăk R'lấp</v>
      </c>
      <c r="M1462" s="3">
        <f>VLOOKUP(IF(I1462="",H1462,I1462),Thongkeduthi!$A$4:$O$43,COUNTA(Thongkeduthi!$A$4:$O$4),FALSE)</f>
        <v>38</v>
      </c>
      <c r="N1462" s="47" t="str">
        <f t="shared" si="69"/>
        <v>38.7</v>
      </c>
      <c r="O1462" s="47"/>
    </row>
    <row r="1463" spans="1:15" ht="32.25" hidden="1" thickBot="1">
      <c r="A1463" s="10">
        <f>SUBTOTAL(3,$C$6:C1463)</f>
        <v>0</v>
      </c>
      <c r="B1463" s="30">
        <v>1222758611</v>
      </c>
      <c r="C1463" s="101" t="s">
        <v>1736</v>
      </c>
      <c r="D1463" s="10">
        <v>27</v>
      </c>
      <c r="E1463" s="10">
        <v>4</v>
      </c>
      <c r="F1463" s="10">
        <v>2003</v>
      </c>
      <c r="G1463" s="10" t="s">
        <v>1388</v>
      </c>
      <c r="H1463" s="10" t="s">
        <v>1381</v>
      </c>
      <c r="I1463" s="10" t="s">
        <v>1342</v>
      </c>
      <c r="J1463" s="10">
        <v>850</v>
      </c>
      <c r="K1463" s="259">
        <f t="shared" si="71"/>
        <v>7</v>
      </c>
      <c r="L1463" s="110" t="str">
        <f t="shared" si="70"/>
        <v>PGDĐT Đăk R'lấp</v>
      </c>
      <c r="M1463" s="3">
        <f>VLOOKUP(IF(I1463="",H1463,I1463),Thongkeduthi!$A$4:$O$43,COUNTA(Thongkeduthi!$A$4:$O$4),FALSE)</f>
        <v>38</v>
      </c>
      <c r="N1463" s="47" t="str">
        <f t="shared" si="69"/>
        <v>38.7</v>
      </c>
      <c r="O1463" s="47"/>
    </row>
    <row r="1464" spans="1:15" ht="32.25" hidden="1" thickBot="1">
      <c r="A1464" s="10">
        <f>SUBTOTAL(3,$C$6:C1464)</f>
        <v>0</v>
      </c>
      <c r="B1464" s="30">
        <v>1223027883</v>
      </c>
      <c r="C1464" s="101" t="s">
        <v>1737</v>
      </c>
      <c r="D1464" s="10">
        <v>27</v>
      </c>
      <c r="E1464" s="10">
        <v>9</v>
      </c>
      <c r="F1464" s="10">
        <v>2003</v>
      </c>
      <c r="G1464" s="10" t="s">
        <v>957</v>
      </c>
      <c r="H1464" s="10" t="s">
        <v>1374</v>
      </c>
      <c r="I1464" s="10" t="s">
        <v>1342</v>
      </c>
      <c r="J1464" s="10">
        <v>830</v>
      </c>
      <c r="K1464" s="259">
        <f t="shared" si="71"/>
        <v>7</v>
      </c>
      <c r="L1464" s="110" t="str">
        <f t="shared" si="70"/>
        <v>PGDĐT Đăk R'lấp</v>
      </c>
      <c r="M1464" s="3">
        <f>VLOOKUP(IF(I1464="",H1464,I1464),Thongkeduthi!$A$4:$O$43,COUNTA(Thongkeduthi!$A$4:$O$4),FALSE)</f>
        <v>38</v>
      </c>
      <c r="N1464" s="47" t="str">
        <f t="shared" si="69"/>
        <v>38.7</v>
      </c>
      <c r="O1464" s="47"/>
    </row>
    <row r="1465" spans="1:15" ht="32.25" hidden="1" thickBot="1">
      <c r="A1465" s="10">
        <f>SUBTOTAL(3,$C$6:C1465)</f>
        <v>0</v>
      </c>
      <c r="B1465" s="30">
        <v>1225832891</v>
      </c>
      <c r="C1465" s="101" t="s">
        <v>1738</v>
      </c>
      <c r="D1465" s="10">
        <v>19</v>
      </c>
      <c r="E1465" s="10">
        <v>1</v>
      </c>
      <c r="F1465" s="10">
        <v>2003</v>
      </c>
      <c r="G1465" s="10" t="s">
        <v>957</v>
      </c>
      <c r="H1465" s="10" t="s">
        <v>744</v>
      </c>
      <c r="I1465" s="10" t="s">
        <v>1342</v>
      </c>
      <c r="J1465" s="10">
        <v>820</v>
      </c>
      <c r="K1465" s="259">
        <f t="shared" si="71"/>
        <v>7</v>
      </c>
      <c r="L1465" s="110" t="str">
        <f t="shared" si="70"/>
        <v>PGDĐT Đăk R'lấp</v>
      </c>
      <c r="M1465" s="3">
        <f>VLOOKUP(IF(I1465="",H1465,I1465),Thongkeduthi!$A$4:$O$43,COUNTA(Thongkeduthi!$A$4:$O$4),FALSE)</f>
        <v>38</v>
      </c>
      <c r="N1465" s="47" t="str">
        <f t="shared" si="69"/>
        <v>38.7</v>
      </c>
      <c r="O1465" s="47"/>
    </row>
    <row r="1466" spans="1:15" ht="32.25" hidden="1" thickBot="1">
      <c r="A1466" s="10">
        <f>SUBTOTAL(3,$C$6:C1466)</f>
        <v>0</v>
      </c>
      <c r="B1466" s="30">
        <v>1224151312</v>
      </c>
      <c r="C1466" s="101" t="s">
        <v>1739</v>
      </c>
      <c r="D1466" s="10">
        <v>15</v>
      </c>
      <c r="E1466" s="10">
        <v>2</v>
      </c>
      <c r="F1466" s="10">
        <v>2003</v>
      </c>
      <c r="G1466" s="10" t="s">
        <v>1387</v>
      </c>
      <c r="H1466" s="10" t="s">
        <v>1375</v>
      </c>
      <c r="I1466" s="10" t="s">
        <v>1342</v>
      </c>
      <c r="J1466" s="10">
        <v>810</v>
      </c>
      <c r="K1466" s="259">
        <f t="shared" si="71"/>
        <v>7</v>
      </c>
      <c r="L1466" s="110" t="str">
        <f t="shared" si="70"/>
        <v>PGDĐT Đăk R'lấp</v>
      </c>
      <c r="M1466" s="3">
        <f>VLOOKUP(IF(I1466="",H1466,I1466),Thongkeduthi!$A$4:$O$43,COUNTA(Thongkeduthi!$A$4:$O$4),FALSE)</f>
        <v>38</v>
      </c>
      <c r="N1466" s="47" t="str">
        <f t="shared" si="69"/>
        <v>38.7</v>
      </c>
      <c r="O1466" s="47"/>
    </row>
    <row r="1467" spans="1:15" ht="32.25" hidden="1" thickBot="1">
      <c r="A1467" s="10">
        <f>SUBTOTAL(3,$C$6:C1467)</f>
        <v>0</v>
      </c>
      <c r="B1467" s="30">
        <v>1222511470</v>
      </c>
      <c r="C1467" s="101" t="s">
        <v>1740</v>
      </c>
      <c r="D1467" s="10">
        <v>15</v>
      </c>
      <c r="E1467" s="10">
        <v>8</v>
      </c>
      <c r="F1467" s="10">
        <v>2003</v>
      </c>
      <c r="G1467" s="10" t="s">
        <v>1388</v>
      </c>
      <c r="H1467" s="10" t="s">
        <v>1375</v>
      </c>
      <c r="I1467" s="10" t="s">
        <v>1342</v>
      </c>
      <c r="J1467" s="10">
        <v>800</v>
      </c>
      <c r="K1467" s="259">
        <f t="shared" si="71"/>
        <v>7</v>
      </c>
      <c r="L1467" s="110" t="str">
        <f t="shared" si="70"/>
        <v>PGDĐT Đăk R'lấp</v>
      </c>
      <c r="M1467" s="3">
        <f>VLOOKUP(IF(I1467="",H1467,I1467),Thongkeduthi!$A$4:$O$43,COUNTA(Thongkeduthi!$A$4:$O$4),FALSE)</f>
        <v>38</v>
      </c>
      <c r="N1467" s="47" t="str">
        <f t="shared" si="69"/>
        <v>38.7</v>
      </c>
      <c r="O1467" s="47"/>
    </row>
    <row r="1468" spans="1:15" ht="32.25" hidden="1" thickBot="1">
      <c r="A1468" s="10">
        <f>SUBTOTAL(3,$C$6:C1468)</f>
        <v>0</v>
      </c>
      <c r="B1468" s="30">
        <v>115547832</v>
      </c>
      <c r="C1468" s="101" t="s">
        <v>1741</v>
      </c>
      <c r="D1468" s="10">
        <v>2</v>
      </c>
      <c r="E1468" s="10">
        <v>1</v>
      </c>
      <c r="F1468" s="10">
        <v>2002</v>
      </c>
      <c r="G1468" s="10" t="s">
        <v>1013</v>
      </c>
      <c r="H1468" s="10" t="s">
        <v>1383</v>
      </c>
      <c r="I1468" s="10" t="s">
        <v>1342</v>
      </c>
      <c r="J1468" s="10">
        <v>1600</v>
      </c>
      <c r="K1468" s="259">
        <f t="shared" si="71"/>
        <v>8</v>
      </c>
      <c r="L1468" s="110" t="str">
        <f t="shared" si="70"/>
        <v>PGDĐT Đăk R'lấp</v>
      </c>
      <c r="M1468" s="3">
        <f>VLOOKUP(IF(I1468="",H1468,I1468),Thongkeduthi!$A$4:$O$43,COUNTA(Thongkeduthi!$A$4:$O$4),FALSE)</f>
        <v>38</v>
      </c>
      <c r="N1468" s="47" t="str">
        <f t="shared" si="69"/>
        <v>38.8</v>
      </c>
      <c r="O1468" s="47"/>
    </row>
    <row r="1469" spans="1:15" ht="32.25" hidden="1" thickBot="1">
      <c r="A1469" s="10">
        <f>SUBTOTAL(3,$C$6:C1469)</f>
        <v>0</v>
      </c>
      <c r="B1469" s="30">
        <v>1225781827</v>
      </c>
      <c r="C1469" s="101" t="s">
        <v>1742</v>
      </c>
      <c r="D1469" s="10">
        <v>20</v>
      </c>
      <c r="E1469" s="10">
        <v>8</v>
      </c>
      <c r="F1469" s="10">
        <v>2002</v>
      </c>
      <c r="G1469" s="10" t="s">
        <v>1392</v>
      </c>
      <c r="H1469" s="10" t="s">
        <v>1189</v>
      </c>
      <c r="I1469" s="10" t="s">
        <v>1342</v>
      </c>
      <c r="J1469" s="10">
        <v>1450</v>
      </c>
      <c r="K1469" s="259">
        <f t="shared" si="71"/>
        <v>8</v>
      </c>
      <c r="L1469" s="110" t="str">
        <f t="shared" si="70"/>
        <v>PGDĐT Đăk R'lấp</v>
      </c>
      <c r="M1469" s="3">
        <f>VLOOKUP(IF(I1469="",H1469,I1469),Thongkeduthi!$A$4:$O$43,COUNTA(Thongkeduthi!$A$4:$O$4),FALSE)</f>
        <v>38</v>
      </c>
      <c r="N1469" s="47" t="str">
        <f t="shared" si="69"/>
        <v>38.8</v>
      </c>
      <c r="O1469" s="47"/>
    </row>
    <row r="1470" spans="1:15" ht="32.25" hidden="1" thickBot="1">
      <c r="A1470" s="10">
        <f>SUBTOTAL(3,$C$6:C1470)</f>
        <v>0</v>
      </c>
      <c r="B1470" s="30">
        <v>1223543993</v>
      </c>
      <c r="C1470" s="101" t="s">
        <v>1743</v>
      </c>
      <c r="D1470" s="10">
        <v>17</v>
      </c>
      <c r="E1470" s="10">
        <v>6</v>
      </c>
      <c r="F1470" s="10">
        <v>2002</v>
      </c>
      <c r="G1470" s="10" t="s">
        <v>1393</v>
      </c>
      <c r="H1470" s="10" t="s">
        <v>1374</v>
      </c>
      <c r="I1470" s="10" t="s">
        <v>1342</v>
      </c>
      <c r="J1470" s="10">
        <v>1360</v>
      </c>
      <c r="K1470" s="259">
        <f t="shared" si="71"/>
        <v>8</v>
      </c>
      <c r="L1470" s="110" t="str">
        <f t="shared" si="70"/>
        <v>PGDĐT Đăk R'lấp</v>
      </c>
      <c r="M1470" s="3">
        <f>VLOOKUP(IF(I1470="",H1470,I1470),Thongkeduthi!$A$4:$O$43,COUNTA(Thongkeduthi!$A$4:$O$4),FALSE)</f>
        <v>38</v>
      </c>
      <c r="N1470" s="47" t="str">
        <f t="shared" si="69"/>
        <v>38.8</v>
      </c>
      <c r="O1470" s="47"/>
    </row>
    <row r="1471" spans="1:15" ht="32.25" hidden="1" thickBot="1">
      <c r="A1471" s="10">
        <f>SUBTOTAL(3,$C$6:C1471)</f>
        <v>0</v>
      </c>
      <c r="B1471" s="30">
        <v>1224058842</v>
      </c>
      <c r="C1471" s="101" t="s">
        <v>1744</v>
      </c>
      <c r="D1471" s="10">
        <v>11</v>
      </c>
      <c r="E1471" s="10">
        <v>11</v>
      </c>
      <c r="F1471" s="10">
        <v>2002</v>
      </c>
      <c r="G1471" s="10" t="s">
        <v>1393</v>
      </c>
      <c r="H1471" s="10" t="s">
        <v>1312</v>
      </c>
      <c r="I1471" s="10" t="s">
        <v>1342</v>
      </c>
      <c r="J1471" s="10">
        <v>1260</v>
      </c>
      <c r="K1471" s="259">
        <f t="shared" si="71"/>
        <v>8</v>
      </c>
      <c r="L1471" s="110" t="str">
        <f t="shared" si="70"/>
        <v>PGDĐT Đăk R'lấp</v>
      </c>
      <c r="M1471" s="3">
        <f>VLOOKUP(IF(I1471="",H1471,I1471),Thongkeduthi!$A$4:$O$43,COUNTA(Thongkeduthi!$A$4:$O$4),FALSE)</f>
        <v>38</v>
      </c>
      <c r="N1471" s="47" t="str">
        <f t="shared" si="69"/>
        <v>38.8</v>
      </c>
      <c r="O1471" s="47"/>
    </row>
    <row r="1472" spans="1:15" ht="32.25" hidden="1" thickBot="1">
      <c r="A1472" s="10">
        <f>SUBTOTAL(3,$C$6:C1472)</f>
        <v>0</v>
      </c>
      <c r="B1472" s="30">
        <v>1228908007</v>
      </c>
      <c r="C1472" s="101" t="s">
        <v>1745</v>
      </c>
      <c r="D1472" s="10">
        <v>7</v>
      </c>
      <c r="E1472" s="10">
        <v>11</v>
      </c>
      <c r="F1472" s="10">
        <v>2002</v>
      </c>
      <c r="G1472" s="10" t="s">
        <v>1394</v>
      </c>
      <c r="H1472" s="10" t="s">
        <v>1383</v>
      </c>
      <c r="I1472" s="10" t="s">
        <v>1342</v>
      </c>
      <c r="J1472" s="10">
        <v>1260</v>
      </c>
      <c r="K1472" s="259">
        <f t="shared" si="71"/>
        <v>8</v>
      </c>
      <c r="L1472" s="110" t="str">
        <f t="shared" si="70"/>
        <v>PGDĐT Đăk R'lấp</v>
      </c>
      <c r="M1472" s="3">
        <f>VLOOKUP(IF(I1472="",H1472,I1472),Thongkeduthi!$A$4:$O$43,COUNTA(Thongkeduthi!$A$4:$O$4),FALSE)</f>
        <v>38</v>
      </c>
      <c r="N1472" s="47" t="str">
        <f t="shared" si="69"/>
        <v>38.8</v>
      </c>
      <c r="O1472" s="47"/>
    </row>
    <row r="1473" spans="1:15" ht="32.25" hidden="1" thickBot="1">
      <c r="A1473" s="10">
        <f>SUBTOTAL(3,$C$6:C1473)</f>
        <v>0</v>
      </c>
      <c r="B1473" s="30">
        <v>1222242391</v>
      </c>
      <c r="C1473" s="101" t="s">
        <v>1746</v>
      </c>
      <c r="D1473" s="10">
        <v>18</v>
      </c>
      <c r="E1473" s="10">
        <v>8</v>
      </c>
      <c r="F1473" s="10">
        <v>2002</v>
      </c>
      <c r="G1473" s="10" t="s">
        <v>1395</v>
      </c>
      <c r="H1473" s="10" t="s">
        <v>1189</v>
      </c>
      <c r="I1473" s="10" t="s">
        <v>1342</v>
      </c>
      <c r="J1473" s="10">
        <v>1250</v>
      </c>
      <c r="K1473" s="259">
        <f t="shared" si="71"/>
        <v>8</v>
      </c>
      <c r="L1473" s="110" t="str">
        <f t="shared" si="70"/>
        <v>PGDĐT Đăk R'lấp</v>
      </c>
      <c r="M1473" s="3">
        <f>VLOOKUP(IF(I1473="",H1473,I1473),Thongkeduthi!$A$4:$O$43,COUNTA(Thongkeduthi!$A$4:$O$4),FALSE)</f>
        <v>38</v>
      </c>
      <c r="N1473" s="47" t="str">
        <f t="shared" si="69"/>
        <v>38.8</v>
      </c>
      <c r="O1473" s="47"/>
    </row>
    <row r="1474" spans="1:15" ht="32.25" hidden="1" thickBot="1">
      <c r="A1474" s="10">
        <f>SUBTOTAL(3,$C$6:C1474)</f>
        <v>0</v>
      </c>
      <c r="B1474" s="30">
        <v>1222042936</v>
      </c>
      <c r="C1474" s="101" t="s">
        <v>1747</v>
      </c>
      <c r="D1474" s="10">
        <v>3</v>
      </c>
      <c r="E1474" s="10">
        <v>9</v>
      </c>
      <c r="F1474" s="10">
        <v>2002</v>
      </c>
      <c r="G1474" s="10" t="s">
        <v>1395</v>
      </c>
      <c r="H1474" s="10" t="s">
        <v>1189</v>
      </c>
      <c r="I1474" s="10" t="s">
        <v>1342</v>
      </c>
      <c r="J1474" s="10">
        <v>1230</v>
      </c>
      <c r="K1474" s="259">
        <f t="shared" si="71"/>
        <v>8</v>
      </c>
      <c r="L1474" s="110" t="str">
        <f t="shared" si="70"/>
        <v>PGDĐT Đăk R'lấp</v>
      </c>
      <c r="M1474" s="3">
        <f>VLOOKUP(IF(I1474="",H1474,I1474),Thongkeduthi!$A$4:$O$43,COUNTA(Thongkeduthi!$A$4:$O$4),FALSE)</f>
        <v>38</v>
      </c>
      <c r="N1474" s="47" t="str">
        <f t="shared" si="69"/>
        <v>38.8</v>
      </c>
      <c r="O1474" s="47"/>
    </row>
    <row r="1475" spans="1:15" ht="32.25" hidden="1" thickBot="1">
      <c r="A1475" s="10">
        <f>SUBTOTAL(3,$C$6:C1475)</f>
        <v>0</v>
      </c>
      <c r="B1475" s="30">
        <v>1223110436</v>
      </c>
      <c r="C1475" s="101" t="s">
        <v>1748</v>
      </c>
      <c r="D1475" s="10">
        <v>4</v>
      </c>
      <c r="E1475" s="10">
        <v>12</v>
      </c>
      <c r="F1475" s="10">
        <v>2002</v>
      </c>
      <c r="G1475" s="10" t="s">
        <v>1392</v>
      </c>
      <c r="H1475" s="10" t="s">
        <v>1189</v>
      </c>
      <c r="I1475" s="10" t="s">
        <v>1342</v>
      </c>
      <c r="J1475" s="10">
        <v>1230</v>
      </c>
      <c r="K1475" s="259">
        <f t="shared" si="71"/>
        <v>8</v>
      </c>
      <c r="L1475" s="110" t="str">
        <f t="shared" si="70"/>
        <v>PGDĐT Đăk R'lấp</v>
      </c>
      <c r="M1475" s="3">
        <f>VLOOKUP(IF(I1475="",H1475,I1475),Thongkeduthi!$A$4:$O$43,COUNTA(Thongkeduthi!$A$4:$O$4),FALSE)</f>
        <v>38</v>
      </c>
      <c r="N1475" s="47" t="str">
        <f t="shared" si="69"/>
        <v>38.8</v>
      </c>
      <c r="O1475" s="47"/>
    </row>
    <row r="1476" spans="1:15" ht="32.25" hidden="1" thickBot="1">
      <c r="A1476" s="10">
        <f>SUBTOTAL(3,$C$6:C1476)</f>
        <v>0</v>
      </c>
      <c r="B1476" s="30">
        <v>1222831486</v>
      </c>
      <c r="C1476" s="101" t="s">
        <v>1749</v>
      </c>
      <c r="D1476" s="10">
        <v>2</v>
      </c>
      <c r="E1476" s="10">
        <v>10</v>
      </c>
      <c r="F1476" s="10">
        <v>2002</v>
      </c>
      <c r="G1476" s="10" t="s">
        <v>1191</v>
      </c>
      <c r="H1476" s="10" t="s">
        <v>1189</v>
      </c>
      <c r="I1476" s="10" t="s">
        <v>1342</v>
      </c>
      <c r="J1476" s="10">
        <v>1210</v>
      </c>
      <c r="K1476" s="259">
        <f t="shared" si="71"/>
        <v>8</v>
      </c>
      <c r="L1476" s="110" t="str">
        <f t="shared" si="70"/>
        <v>PGDĐT Đăk R'lấp</v>
      </c>
      <c r="M1476" s="3">
        <f>VLOOKUP(IF(I1476="",H1476,I1476),Thongkeduthi!$A$4:$O$43,COUNTA(Thongkeduthi!$A$4:$O$4),FALSE)</f>
        <v>38</v>
      </c>
      <c r="N1476" s="47" t="str">
        <f t="shared" si="69"/>
        <v>38.8</v>
      </c>
      <c r="O1476" s="47"/>
    </row>
    <row r="1477" spans="1:15" ht="32.25" hidden="1" thickBot="1">
      <c r="A1477" s="10">
        <f>SUBTOTAL(3,$C$6:C1477)</f>
        <v>0</v>
      </c>
      <c r="B1477" s="30">
        <v>1222407938</v>
      </c>
      <c r="C1477" s="101" t="s">
        <v>1750</v>
      </c>
      <c r="D1477" s="10">
        <v>20</v>
      </c>
      <c r="E1477" s="10">
        <v>11</v>
      </c>
      <c r="F1477" s="10">
        <v>2002</v>
      </c>
      <c r="G1477" s="10" t="s">
        <v>1392</v>
      </c>
      <c r="H1477" s="10" t="s">
        <v>1189</v>
      </c>
      <c r="I1477" s="10" t="s">
        <v>1342</v>
      </c>
      <c r="J1477" s="10">
        <v>1190</v>
      </c>
      <c r="K1477" s="259">
        <f t="shared" si="71"/>
        <v>8</v>
      </c>
      <c r="L1477" s="110" t="str">
        <f t="shared" si="70"/>
        <v>PGDĐT Đăk R'lấp</v>
      </c>
      <c r="M1477" s="3">
        <f>VLOOKUP(IF(I1477="",H1477,I1477),Thongkeduthi!$A$4:$O$43,COUNTA(Thongkeduthi!$A$4:$O$4),FALSE)</f>
        <v>38</v>
      </c>
      <c r="N1477" s="47" t="str">
        <f t="shared" si="69"/>
        <v>38.8</v>
      </c>
      <c r="O1477" s="47"/>
    </row>
    <row r="1478" spans="1:15" ht="32.25" hidden="1" thickBot="1">
      <c r="A1478" s="10">
        <f>SUBTOTAL(3,$C$6:C1478)</f>
        <v>0</v>
      </c>
      <c r="B1478" s="30">
        <v>1225527514</v>
      </c>
      <c r="C1478" s="101" t="s">
        <v>1751</v>
      </c>
      <c r="D1478" s="10">
        <v>12</v>
      </c>
      <c r="E1478" s="10">
        <v>6</v>
      </c>
      <c r="F1478" s="10">
        <v>2002</v>
      </c>
      <c r="G1478" s="10" t="s">
        <v>1392</v>
      </c>
      <c r="H1478" s="10" t="s">
        <v>1189</v>
      </c>
      <c r="I1478" s="10" t="s">
        <v>1342</v>
      </c>
      <c r="J1478" s="10">
        <v>1190</v>
      </c>
      <c r="K1478" s="259">
        <f t="shared" si="71"/>
        <v>8</v>
      </c>
      <c r="L1478" s="110" t="str">
        <f t="shared" si="70"/>
        <v>PGDĐT Đăk R'lấp</v>
      </c>
      <c r="M1478" s="3">
        <f>VLOOKUP(IF(I1478="",H1478,I1478),Thongkeduthi!$A$4:$O$43,COUNTA(Thongkeduthi!$A$4:$O$4),FALSE)</f>
        <v>38</v>
      </c>
      <c r="N1478" s="47" t="str">
        <f t="shared" si="69"/>
        <v>38.8</v>
      </c>
      <c r="O1478" s="47"/>
    </row>
    <row r="1479" spans="1:15" ht="32.25" hidden="1" thickBot="1">
      <c r="A1479" s="10">
        <f>SUBTOTAL(3,$C$6:C1479)</f>
        <v>0</v>
      </c>
      <c r="B1479" s="30">
        <v>1226423084</v>
      </c>
      <c r="C1479" s="101" t="s">
        <v>1752</v>
      </c>
      <c r="D1479" s="10">
        <v>2</v>
      </c>
      <c r="E1479" s="10">
        <v>3</v>
      </c>
      <c r="F1479" s="10">
        <v>2002</v>
      </c>
      <c r="G1479" s="10" t="s">
        <v>1396</v>
      </c>
      <c r="H1479" s="10" t="s">
        <v>1369</v>
      </c>
      <c r="I1479" s="10" t="s">
        <v>1342</v>
      </c>
      <c r="J1479" s="10">
        <v>1190</v>
      </c>
      <c r="K1479" s="259">
        <f t="shared" si="71"/>
        <v>8</v>
      </c>
      <c r="L1479" s="110" t="str">
        <f t="shared" si="70"/>
        <v>PGDĐT Đăk R'lấp</v>
      </c>
      <c r="M1479" s="3">
        <f>VLOOKUP(IF(I1479="",H1479,I1479),Thongkeduthi!$A$4:$O$43,COUNTA(Thongkeduthi!$A$4:$O$4),FALSE)</f>
        <v>38</v>
      </c>
      <c r="N1479" s="47" t="str">
        <f t="shared" ref="N1479:N1542" si="72">M1479&amp;"."&amp;K1479</f>
        <v>38.8</v>
      </c>
      <c r="O1479" s="47"/>
    </row>
    <row r="1480" spans="1:15" ht="32.25" hidden="1" thickBot="1">
      <c r="A1480" s="10">
        <f>SUBTOTAL(3,$C$6:C1480)</f>
        <v>0</v>
      </c>
      <c r="B1480" s="30">
        <v>1224996864</v>
      </c>
      <c r="C1480" s="101" t="s">
        <v>1753</v>
      </c>
      <c r="D1480" s="10">
        <v>25</v>
      </c>
      <c r="E1480" s="10">
        <v>3</v>
      </c>
      <c r="F1480" s="10">
        <v>2002</v>
      </c>
      <c r="G1480" s="10" t="s">
        <v>1020</v>
      </c>
      <c r="H1480" s="10" t="s">
        <v>1374</v>
      </c>
      <c r="I1480" s="10" t="s">
        <v>1342</v>
      </c>
      <c r="J1480" s="10">
        <v>1190</v>
      </c>
      <c r="K1480" s="259">
        <f t="shared" si="71"/>
        <v>8</v>
      </c>
      <c r="L1480" s="110" t="str">
        <f t="shared" si="70"/>
        <v>PGDĐT Đăk R'lấp</v>
      </c>
      <c r="M1480" s="3">
        <f>VLOOKUP(IF(I1480="",H1480,I1480),Thongkeduthi!$A$4:$O$43,COUNTA(Thongkeduthi!$A$4:$O$4),FALSE)</f>
        <v>38</v>
      </c>
      <c r="N1480" s="47" t="str">
        <f t="shared" si="72"/>
        <v>38.8</v>
      </c>
      <c r="O1480" s="47"/>
    </row>
    <row r="1481" spans="1:15" ht="32.25" hidden="1" thickBot="1">
      <c r="A1481" s="10">
        <f>SUBTOTAL(3,$C$6:C1481)</f>
        <v>0</v>
      </c>
      <c r="B1481" s="30">
        <v>1222941957</v>
      </c>
      <c r="C1481" s="101" t="s">
        <v>1754</v>
      </c>
      <c r="D1481" s="10">
        <v>22</v>
      </c>
      <c r="E1481" s="10">
        <v>10</v>
      </c>
      <c r="F1481" s="10">
        <v>2002</v>
      </c>
      <c r="G1481" s="10" t="s">
        <v>1393</v>
      </c>
      <c r="H1481" s="10" t="s">
        <v>1369</v>
      </c>
      <c r="I1481" s="10" t="s">
        <v>1342</v>
      </c>
      <c r="J1481" s="10">
        <v>1180</v>
      </c>
      <c r="K1481" s="259">
        <f t="shared" si="71"/>
        <v>8</v>
      </c>
      <c r="L1481" s="110" t="str">
        <f t="shared" si="70"/>
        <v>PGDĐT Đăk R'lấp</v>
      </c>
      <c r="M1481" s="3">
        <f>VLOOKUP(IF(I1481="",H1481,I1481),Thongkeduthi!$A$4:$O$43,COUNTA(Thongkeduthi!$A$4:$O$4),FALSE)</f>
        <v>38</v>
      </c>
      <c r="N1481" s="47" t="str">
        <f t="shared" si="72"/>
        <v>38.8</v>
      </c>
      <c r="O1481" s="47"/>
    </row>
    <row r="1482" spans="1:15" ht="32.25" hidden="1" thickBot="1">
      <c r="A1482" s="10">
        <f>SUBTOTAL(3,$C$6:C1482)</f>
        <v>0</v>
      </c>
      <c r="B1482" s="30">
        <v>1229077613</v>
      </c>
      <c r="C1482" s="101" t="s">
        <v>1755</v>
      </c>
      <c r="D1482" s="10">
        <v>14</v>
      </c>
      <c r="E1482" s="10">
        <v>12</v>
      </c>
      <c r="F1482" s="10">
        <v>2002</v>
      </c>
      <c r="G1482" s="10" t="s">
        <v>1394</v>
      </c>
      <c r="H1482" s="10" t="s">
        <v>1383</v>
      </c>
      <c r="I1482" s="10" t="s">
        <v>1342</v>
      </c>
      <c r="J1482" s="10">
        <v>1180</v>
      </c>
      <c r="K1482" s="259">
        <f t="shared" si="71"/>
        <v>8</v>
      </c>
      <c r="L1482" s="110" t="str">
        <f t="shared" si="70"/>
        <v>PGDĐT Đăk R'lấp</v>
      </c>
      <c r="M1482" s="3">
        <f>VLOOKUP(IF(I1482="",H1482,I1482),Thongkeduthi!$A$4:$O$43,COUNTA(Thongkeduthi!$A$4:$O$4),FALSE)</f>
        <v>38</v>
      </c>
      <c r="N1482" s="47" t="str">
        <f t="shared" si="72"/>
        <v>38.8</v>
      </c>
      <c r="O1482" s="47"/>
    </row>
    <row r="1483" spans="1:15" ht="32.25" hidden="1" thickBot="1">
      <c r="A1483" s="10">
        <f>SUBTOTAL(3,$C$6:C1483)</f>
        <v>0</v>
      </c>
      <c r="B1483" s="30">
        <v>1223291960</v>
      </c>
      <c r="C1483" s="101" t="s">
        <v>1756</v>
      </c>
      <c r="D1483" s="10">
        <v>29</v>
      </c>
      <c r="E1483" s="10">
        <v>10</v>
      </c>
      <c r="F1483" s="10">
        <v>2002</v>
      </c>
      <c r="G1483" s="10" t="s">
        <v>1392</v>
      </c>
      <c r="H1483" s="10" t="s">
        <v>1189</v>
      </c>
      <c r="I1483" s="10" t="s">
        <v>1342</v>
      </c>
      <c r="J1483" s="10">
        <v>1170</v>
      </c>
      <c r="K1483" s="259">
        <f t="shared" si="71"/>
        <v>8</v>
      </c>
      <c r="L1483" s="110" t="str">
        <f t="shared" si="70"/>
        <v>PGDĐT Đăk R'lấp</v>
      </c>
      <c r="M1483" s="3">
        <f>VLOOKUP(IF(I1483="",H1483,I1483),Thongkeduthi!$A$4:$O$43,COUNTA(Thongkeduthi!$A$4:$O$4),FALSE)</f>
        <v>38</v>
      </c>
      <c r="N1483" s="47" t="str">
        <f t="shared" si="72"/>
        <v>38.8</v>
      </c>
      <c r="O1483" s="47"/>
    </row>
    <row r="1484" spans="1:15" ht="32.25" hidden="1" thickBot="1">
      <c r="A1484" s="10">
        <f>SUBTOTAL(3,$C$6:C1484)</f>
        <v>0</v>
      </c>
      <c r="B1484" s="30">
        <v>1222107615</v>
      </c>
      <c r="C1484" s="101" t="s">
        <v>1757</v>
      </c>
      <c r="D1484" s="10">
        <v>1</v>
      </c>
      <c r="E1484" s="10">
        <v>1</v>
      </c>
      <c r="F1484" s="10">
        <v>2002</v>
      </c>
      <c r="G1484" s="10" t="s">
        <v>1395</v>
      </c>
      <c r="H1484" s="10" t="s">
        <v>1189</v>
      </c>
      <c r="I1484" s="10" t="s">
        <v>1342</v>
      </c>
      <c r="J1484" s="10">
        <v>1160</v>
      </c>
      <c r="K1484" s="259">
        <f t="shared" si="71"/>
        <v>8</v>
      </c>
      <c r="L1484" s="110" t="str">
        <f t="shared" si="70"/>
        <v>PGDĐT Đăk R'lấp</v>
      </c>
      <c r="M1484" s="3">
        <f>VLOOKUP(IF(I1484="",H1484,I1484),Thongkeduthi!$A$4:$O$43,COUNTA(Thongkeduthi!$A$4:$O$4),FALSE)</f>
        <v>38</v>
      </c>
      <c r="N1484" s="47" t="str">
        <f t="shared" si="72"/>
        <v>38.8</v>
      </c>
      <c r="O1484" s="47"/>
    </row>
    <row r="1485" spans="1:15" ht="32.25" hidden="1" thickBot="1">
      <c r="A1485" s="10">
        <f>SUBTOTAL(3,$C$6:C1485)</f>
        <v>0</v>
      </c>
      <c r="B1485" s="30">
        <v>1222280675</v>
      </c>
      <c r="C1485" s="101" t="s">
        <v>1758</v>
      </c>
      <c r="D1485" s="10">
        <v>26</v>
      </c>
      <c r="E1485" s="10">
        <v>2</v>
      </c>
      <c r="F1485" s="10">
        <v>2002</v>
      </c>
      <c r="G1485" s="10" t="s">
        <v>1395</v>
      </c>
      <c r="H1485" s="10" t="s">
        <v>1189</v>
      </c>
      <c r="I1485" s="10" t="s">
        <v>1342</v>
      </c>
      <c r="J1485" s="10">
        <v>1160</v>
      </c>
      <c r="K1485" s="259">
        <f t="shared" si="71"/>
        <v>8</v>
      </c>
      <c r="L1485" s="110" t="str">
        <f t="shared" si="70"/>
        <v>PGDĐT Đăk R'lấp</v>
      </c>
      <c r="M1485" s="3">
        <f>VLOOKUP(IF(I1485="",H1485,I1485),Thongkeduthi!$A$4:$O$43,COUNTA(Thongkeduthi!$A$4:$O$4),FALSE)</f>
        <v>38</v>
      </c>
      <c r="N1485" s="47" t="str">
        <f t="shared" si="72"/>
        <v>38.8</v>
      </c>
      <c r="O1485" s="47"/>
    </row>
    <row r="1486" spans="1:15" ht="32.25" hidden="1" thickBot="1">
      <c r="A1486" s="10">
        <f>SUBTOTAL(3,$C$6:C1486)</f>
        <v>0</v>
      </c>
      <c r="B1486" s="30">
        <v>1224243113</v>
      </c>
      <c r="C1486" s="101" t="s">
        <v>1759</v>
      </c>
      <c r="D1486" s="10">
        <v>4</v>
      </c>
      <c r="E1486" s="10">
        <v>2</v>
      </c>
      <c r="F1486" s="10">
        <v>2002</v>
      </c>
      <c r="G1486" s="10" t="s">
        <v>1392</v>
      </c>
      <c r="H1486" s="10" t="s">
        <v>1189</v>
      </c>
      <c r="I1486" s="10" t="s">
        <v>1342</v>
      </c>
      <c r="J1486" s="10">
        <v>1160</v>
      </c>
      <c r="K1486" s="259">
        <f t="shared" si="71"/>
        <v>8</v>
      </c>
      <c r="L1486" s="110" t="str">
        <f t="shared" si="70"/>
        <v>PGDĐT Đăk R'lấp</v>
      </c>
      <c r="M1486" s="3">
        <f>VLOOKUP(IF(I1486="",H1486,I1486),Thongkeduthi!$A$4:$O$43,COUNTA(Thongkeduthi!$A$4:$O$4),FALSE)</f>
        <v>38</v>
      </c>
      <c r="N1486" s="47" t="str">
        <f t="shared" si="72"/>
        <v>38.8</v>
      </c>
      <c r="O1486" s="47"/>
    </row>
    <row r="1487" spans="1:15" ht="32.25" hidden="1" thickBot="1">
      <c r="A1487" s="10">
        <f>SUBTOTAL(3,$C$6:C1487)</f>
        <v>0</v>
      </c>
      <c r="B1487" s="30">
        <v>1222623938</v>
      </c>
      <c r="C1487" s="101" t="s">
        <v>1760</v>
      </c>
      <c r="D1487" s="10">
        <v>18</v>
      </c>
      <c r="E1487" s="10">
        <v>8</v>
      </c>
      <c r="F1487" s="10">
        <v>2002</v>
      </c>
      <c r="G1487" s="10" t="s">
        <v>1395</v>
      </c>
      <c r="H1487" s="10" t="s">
        <v>1189</v>
      </c>
      <c r="I1487" s="10" t="s">
        <v>1342</v>
      </c>
      <c r="J1487" s="10">
        <v>1090</v>
      </c>
      <c r="K1487" s="259">
        <f t="shared" si="71"/>
        <v>8</v>
      </c>
      <c r="L1487" s="110" t="str">
        <f t="shared" si="70"/>
        <v>PGDĐT Đăk R'lấp</v>
      </c>
      <c r="M1487" s="3">
        <f>VLOOKUP(IF(I1487="",H1487,I1487),Thongkeduthi!$A$4:$O$43,COUNTA(Thongkeduthi!$A$4:$O$4),FALSE)</f>
        <v>38</v>
      </c>
      <c r="N1487" s="47" t="str">
        <f t="shared" si="72"/>
        <v>38.8</v>
      </c>
      <c r="O1487" s="47"/>
    </row>
    <row r="1488" spans="1:15" ht="32.25" hidden="1" thickBot="1">
      <c r="A1488" s="10">
        <f>SUBTOTAL(3,$C$6:C1488)</f>
        <v>0</v>
      </c>
      <c r="B1488" s="30">
        <v>1228367021</v>
      </c>
      <c r="C1488" s="101" t="s">
        <v>1761</v>
      </c>
      <c r="D1488" s="10">
        <v>14</v>
      </c>
      <c r="E1488" s="10">
        <v>2</v>
      </c>
      <c r="F1488" s="10">
        <v>2002</v>
      </c>
      <c r="G1488" s="10" t="s">
        <v>1392</v>
      </c>
      <c r="H1488" s="10" t="s">
        <v>1189</v>
      </c>
      <c r="I1488" s="10" t="s">
        <v>1342</v>
      </c>
      <c r="J1488" s="10">
        <v>1080</v>
      </c>
      <c r="K1488" s="259">
        <f t="shared" si="71"/>
        <v>8</v>
      </c>
      <c r="L1488" s="110" t="str">
        <f t="shared" si="70"/>
        <v>PGDĐT Đăk R'lấp</v>
      </c>
      <c r="M1488" s="3">
        <f>VLOOKUP(IF(I1488="",H1488,I1488),Thongkeduthi!$A$4:$O$43,COUNTA(Thongkeduthi!$A$4:$O$4),FALSE)</f>
        <v>38</v>
      </c>
      <c r="N1488" s="47" t="str">
        <f t="shared" si="72"/>
        <v>38.8</v>
      </c>
      <c r="O1488" s="47"/>
    </row>
    <row r="1489" spans="1:15" ht="32.25" hidden="1" thickBot="1">
      <c r="A1489" s="10">
        <f>SUBTOTAL(3,$C$6:C1489)</f>
        <v>0</v>
      </c>
      <c r="B1489" s="30">
        <v>1229093688</v>
      </c>
      <c r="C1489" s="101" t="s">
        <v>1762</v>
      </c>
      <c r="D1489" s="10">
        <v>18</v>
      </c>
      <c r="E1489" s="10">
        <v>3</v>
      </c>
      <c r="F1489" s="10">
        <v>2002</v>
      </c>
      <c r="G1489" s="10" t="s">
        <v>1395</v>
      </c>
      <c r="H1489" s="10" t="s">
        <v>1189</v>
      </c>
      <c r="I1489" s="10" t="s">
        <v>1342</v>
      </c>
      <c r="J1489" s="10">
        <v>1070</v>
      </c>
      <c r="K1489" s="259">
        <f t="shared" si="71"/>
        <v>8</v>
      </c>
      <c r="L1489" s="110" t="str">
        <f t="shared" si="70"/>
        <v>PGDĐT Đăk R'lấp</v>
      </c>
      <c r="M1489" s="3">
        <f>VLOOKUP(IF(I1489="",H1489,I1489),Thongkeduthi!$A$4:$O$43,COUNTA(Thongkeduthi!$A$4:$O$4),FALSE)</f>
        <v>38</v>
      </c>
      <c r="N1489" s="47" t="str">
        <f t="shared" si="72"/>
        <v>38.8</v>
      </c>
      <c r="O1489" s="47"/>
    </row>
    <row r="1490" spans="1:15" ht="32.25" hidden="1" thickBot="1">
      <c r="A1490" s="10">
        <f>SUBTOTAL(3,$C$6:C1490)</f>
        <v>0</v>
      </c>
      <c r="B1490" s="30">
        <v>1221168064</v>
      </c>
      <c r="C1490" s="101" t="s">
        <v>1763</v>
      </c>
      <c r="D1490" s="10">
        <v>3</v>
      </c>
      <c r="E1490" s="10">
        <v>12</v>
      </c>
      <c r="F1490" s="10">
        <v>2002</v>
      </c>
      <c r="G1490" s="10" t="s">
        <v>1031</v>
      </c>
      <c r="H1490" s="10" t="s">
        <v>1376</v>
      </c>
      <c r="I1490" s="10" t="s">
        <v>1342</v>
      </c>
      <c r="J1490" s="10">
        <v>1070</v>
      </c>
      <c r="K1490" s="259">
        <f t="shared" si="71"/>
        <v>8</v>
      </c>
      <c r="L1490" s="110" t="str">
        <f t="shared" si="70"/>
        <v>PGDĐT Đăk R'lấp</v>
      </c>
      <c r="M1490" s="3">
        <f>VLOOKUP(IF(I1490="",H1490,I1490),Thongkeduthi!$A$4:$O$43,COUNTA(Thongkeduthi!$A$4:$O$4),FALSE)</f>
        <v>38</v>
      </c>
      <c r="N1490" s="47" t="str">
        <f t="shared" si="72"/>
        <v>38.8</v>
      </c>
      <c r="O1490" s="47"/>
    </row>
    <row r="1491" spans="1:15" ht="32.25" hidden="1" thickBot="1">
      <c r="A1491" s="10">
        <f>SUBTOTAL(3,$C$6:C1491)</f>
        <v>0</v>
      </c>
      <c r="B1491" s="30">
        <v>1212968478</v>
      </c>
      <c r="C1491" s="101" t="s">
        <v>1764</v>
      </c>
      <c r="D1491" s="10">
        <v>9</v>
      </c>
      <c r="E1491" s="10">
        <v>12</v>
      </c>
      <c r="F1491" s="10">
        <v>2002</v>
      </c>
      <c r="G1491" s="10" t="s">
        <v>1020</v>
      </c>
      <c r="H1491" s="10" t="s">
        <v>744</v>
      </c>
      <c r="I1491" s="10" t="s">
        <v>1342</v>
      </c>
      <c r="J1491" s="10">
        <v>1060</v>
      </c>
      <c r="K1491" s="259">
        <f t="shared" si="71"/>
        <v>8</v>
      </c>
      <c r="L1491" s="110" t="str">
        <f t="shared" si="70"/>
        <v>PGDĐT Đăk R'lấp</v>
      </c>
      <c r="M1491" s="3">
        <f>VLOOKUP(IF(I1491="",H1491,I1491),Thongkeduthi!$A$4:$O$43,COUNTA(Thongkeduthi!$A$4:$O$4),FALSE)</f>
        <v>38</v>
      </c>
      <c r="N1491" s="47" t="str">
        <f t="shared" si="72"/>
        <v>38.8</v>
      </c>
      <c r="O1491" s="47"/>
    </row>
    <row r="1492" spans="1:15" ht="32.25" hidden="1" thickBot="1">
      <c r="A1492" s="10">
        <f>SUBTOTAL(3,$C$6:C1492)</f>
        <v>0</v>
      </c>
      <c r="B1492" s="30">
        <v>1222039500</v>
      </c>
      <c r="C1492" s="101" t="s">
        <v>1765</v>
      </c>
      <c r="D1492" s="10">
        <v>4</v>
      </c>
      <c r="E1492" s="10">
        <v>11</v>
      </c>
      <c r="F1492" s="10">
        <v>2002</v>
      </c>
      <c r="G1492" s="10" t="s">
        <v>1396</v>
      </c>
      <c r="H1492" s="10" t="s">
        <v>1369</v>
      </c>
      <c r="I1492" s="10" t="s">
        <v>1342</v>
      </c>
      <c r="J1492" s="10">
        <v>1050</v>
      </c>
      <c r="K1492" s="259">
        <f t="shared" si="71"/>
        <v>8</v>
      </c>
      <c r="L1492" s="110" t="str">
        <f t="shared" si="70"/>
        <v>PGDĐT Đăk R'lấp</v>
      </c>
      <c r="M1492" s="3">
        <f>VLOOKUP(IF(I1492="",H1492,I1492),Thongkeduthi!$A$4:$O$43,COUNTA(Thongkeduthi!$A$4:$O$4),FALSE)</f>
        <v>38</v>
      </c>
      <c r="N1492" s="47" t="str">
        <f t="shared" si="72"/>
        <v>38.8</v>
      </c>
      <c r="O1492" s="47"/>
    </row>
    <row r="1493" spans="1:15" ht="32.25" hidden="1" thickBot="1">
      <c r="A1493" s="10">
        <f>SUBTOTAL(3,$C$6:C1493)</f>
        <v>0</v>
      </c>
      <c r="B1493" s="30">
        <v>1226615581</v>
      </c>
      <c r="C1493" s="101" t="s">
        <v>1766</v>
      </c>
      <c r="D1493" s="10">
        <v>1</v>
      </c>
      <c r="E1493" s="10">
        <v>10</v>
      </c>
      <c r="F1493" s="10">
        <v>2002</v>
      </c>
      <c r="G1493" s="10" t="s">
        <v>1397</v>
      </c>
      <c r="H1493" s="10" t="s">
        <v>1376</v>
      </c>
      <c r="I1493" s="10" t="s">
        <v>1342</v>
      </c>
      <c r="J1493" s="10">
        <v>1040</v>
      </c>
      <c r="K1493" s="259">
        <f t="shared" si="71"/>
        <v>8</v>
      </c>
      <c r="L1493" s="110" t="str">
        <f t="shared" si="70"/>
        <v>PGDĐT Đăk R'lấp</v>
      </c>
      <c r="M1493" s="3">
        <f>VLOOKUP(IF(I1493="",H1493,I1493),Thongkeduthi!$A$4:$O$43,COUNTA(Thongkeduthi!$A$4:$O$4),FALSE)</f>
        <v>38</v>
      </c>
      <c r="N1493" s="47" t="str">
        <f t="shared" si="72"/>
        <v>38.8</v>
      </c>
      <c r="O1493" s="47"/>
    </row>
    <row r="1494" spans="1:15" ht="32.25" hidden="1" thickBot="1">
      <c r="A1494" s="10">
        <f>SUBTOTAL(3,$C$6:C1494)</f>
        <v>0</v>
      </c>
      <c r="B1494" s="30">
        <v>1223303214</v>
      </c>
      <c r="C1494" s="101" t="s">
        <v>1767</v>
      </c>
      <c r="D1494" s="10">
        <v>30</v>
      </c>
      <c r="E1494" s="10">
        <v>8</v>
      </c>
      <c r="F1494" s="10">
        <v>2002</v>
      </c>
      <c r="G1494" s="10" t="s">
        <v>1392</v>
      </c>
      <c r="H1494" s="10" t="s">
        <v>1189</v>
      </c>
      <c r="I1494" s="10" t="s">
        <v>1342</v>
      </c>
      <c r="J1494" s="10">
        <v>1030</v>
      </c>
      <c r="K1494" s="259">
        <f t="shared" si="71"/>
        <v>8</v>
      </c>
      <c r="L1494" s="110" t="str">
        <f t="shared" si="70"/>
        <v>PGDĐT Đăk R'lấp</v>
      </c>
      <c r="M1494" s="3">
        <f>VLOOKUP(IF(I1494="",H1494,I1494),Thongkeduthi!$A$4:$O$43,COUNTA(Thongkeduthi!$A$4:$O$4),FALSE)</f>
        <v>38</v>
      </c>
      <c r="N1494" s="47" t="str">
        <f t="shared" si="72"/>
        <v>38.8</v>
      </c>
      <c r="O1494" s="47"/>
    </row>
    <row r="1495" spans="1:15" ht="32.25" hidden="1" thickBot="1">
      <c r="A1495" s="10">
        <f>SUBTOTAL(3,$C$6:C1495)</f>
        <v>0</v>
      </c>
      <c r="B1495" s="30">
        <v>1225689216</v>
      </c>
      <c r="C1495" s="101" t="s">
        <v>1768</v>
      </c>
      <c r="D1495" s="10">
        <v>27</v>
      </c>
      <c r="E1495" s="10">
        <v>2</v>
      </c>
      <c r="F1495" s="10">
        <v>2002</v>
      </c>
      <c r="G1495" s="10" t="s">
        <v>1396</v>
      </c>
      <c r="H1495" s="10" t="s">
        <v>1369</v>
      </c>
      <c r="I1495" s="10" t="s">
        <v>1342</v>
      </c>
      <c r="J1495" s="10">
        <v>1030</v>
      </c>
      <c r="K1495" s="259">
        <f t="shared" si="71"/>
        <v>8</v>
      </c>
      <c r="L1495" s="110" t="str">
        <f t="shared" ref="L1495:L1553" si="73">"PGDĐT "&amp;I1495</f>
        <v>PGDĐT Đăk R'lấp</v>
      </c>
      <c r="M1495" s="3">
        <f>VLOOKUP(IF(I1495="",H1495,I1495),Thongkeduthi!$A$4:$O$43,COUNTA(Thongkeduthi!$A$4:$O$4),FALSE)</f>
        <v>38</v>
      </c>
      <c r="N1495" s="47" t="str">
        <f t="shared" si="72"/>
        <v>38.8</v>
      </c>
      <c r="O1495" s="47"/>
    </row>
    <row r="1496" spans="1:15" ht="32.25" hidden="1" thickBot="1">
      <c r="A1496" s="10">
        <f>SUBTOTAL(3,$C$6:C1496)</f>
        <v>0</v>
      </c>
      <c r="B1496" s="30">
        <v>1222229311</v>
      </c>
      <c r="C1496" s="101" t="s">
        <v>1769</v>
      </c>
      <c r="D1496" s="10">
        <v>24</v>
      </c>
      <c r="E1496" s="10">
        <v>5</v>
      </c>
      <c r="F1496" s="10">
        <v>2002</v>
      </c>
      <c r="G1496" s="10" t="s">
        <v>1395</v>
      </c>
      <c r="H1496" s="10" t="s">
        <v>1189</v>
      </c>
      <c r="I1496" s="10" t="s">
        <v>1342</v>
      </c>
      <c r="J1496" s="10">
        <v>1010</v>
      </c>
      <c r="K1496" s="259">
        <f t="shared" si="71"/>
        <v>8</v>
      </c>
      <c r="L1496" s="110" t="str">
        <f t="shared" si="73"/>
        <v>PGDĐT Đăk R'lấp</v>
      </c>
      <c r="M1496" s="3">
        <f>VLOOKUP(IF(I1496="",H1496,I1496),Thongkeduthi!$A$4:$O$43,COUNTA(Thongkeduthi!$A$4:$O$4),FALSE)</f>
        <v>38</v>
      </c>
      <c r="N1496" s="47" t="str">
        <f t="shared" si="72"/>
        <v>38.8</v>
      </c>
      <c r="O1496" s="47"/>
    </row>
    <row r="1497" spans="1:15" ht="32.25" hidden="1" thickBot="1">
      <c r="A1497" s="10">
        <f>SUBTOTAL(3,$C$6:C1497)</f>
        <v>0</v>
      </c>
      <c r="B1497" s="30">
        <v>1222542616</v>
      </c>
      <c r="C1497" s="101" t="s">
        <v>1770</v>
      </c>
      <c r="D1497" s="10">
        <v>2</v>
      </c>
      <c r="E1497" s="10">
        <v>12</v>
      </c>
      <c r="F1497" s="10">
        <v>2002</v>
      </c>
      <c r="G1497" s="10" t="s">
        <v>1397</v>
      </c>
      <c r="H1497" s="10" t="s">
        <v>1189</v>
      </c>
      <c r="I1497" s="10" t="s">
        <v>1342</v>
      </c>
      <c r="J1497" s="10">
        <v>1010</v>
      </c>
      <c r="K1497" s="259">
        <f t="shared" si="71"/>
        <v>8</v>
      </c>
      <c r="L1497" s="110" t="str">
        <f t="shared" si="73"/>
        <v>PGDĐT Đăk R'lấp</v>
      </c>
      <c r="M1497" s="3">
        <f>VLOOKUP(IF(I1497="",H1497,I1497),Thongkeduthi!$A$4:$O$43,COUNTA(Thongkeduthi!$A$4:$O$4),FALSE)</f>
        <v>38</v>
      </c>
      <c r="N1497" s="47" t="str">
        <f t="shared" si="72"/>
        <v>38.8</v>
      </c>
      <c r="O1497" s="47"/>
    </row>
    <row r="1498" spans="1:15" ht="32.25" hidden="1" thickBot="1">
      <c r="A1498" s="10">
        <f>SUBTOTAL(3,$C$6:C1498)</f>
        <v>0</v>
      </c>
      <c r="B1498" s="30">
        <v>1222016950</v>
      </c>
      <c r="C1498" s="101" t="s">
        <v>1771</v>
      </c>
      <c r="D1498" s="10">
        <v>16</v>
      </c>
      <c r="E1498" s="10">
        <v>9</v>
      </c>
      <c r="F1498" s="10">
        <v>2002</v>
      </c>
      <c r="G1498" s="10" t="s">
        <v>1396</v>
      </c>
      <c r="H1498" s="10" t="s">
        <v>1371</v>
      </c>
      <c r="I1498" s="10" t="s">
        <v>1342</v>
      </c>
      <c r="J1498" s="10">
        <v>1000</v>
      </c>
      <c r="K1498" s="259">
        <f t="shared" si="71"/>
        <v>8</v>
      </c>
      <c r="L1498" s="110" t="str">
        <f t="shared" si="73"/>
        <v>PGDĐT Đăk R'lấp</v>
      </c>
      <c r="M1498" s="3">
        <f>VLOOKUP(IF(I1498="",H1498,I1498),Thongkeduthi!$A$4:$O$43,COUNTA(Thongkeduthi!$A$4:$O$4),FALSE)</f>
        <v>38</v>
      </c>
      <c r="N1498" s="47" t="str">
        <f t="shared" si="72"/>
        <v>38.8</v>
      </c>
      <c r="O1498" s="47"/>
    </row>
    <row r="1499" spans="1:15" ht="32.25" hidden="1" thickBot="1">
      <c r="A1499" s="10">
        <f>SUBTOTAL(3,$C$6:C1499)</f>
        <v>0</v>
      </c>
      <c r="B1499" s="30">
        <v>1221896264</v>
      </c>
      <c r="C1499" s="101" t="s">
        <v>1772</v>
      </c>
      <c r="D1499" s="10">
        <v>5</v>
      </c>
      <c r="E1499" s="10">
        <v>8</v>
      </c>
      <c r="F1499" s="10">
        <v>2002</v>
      </c>
      <c r="G1499" s="10" t="s">
        <v>1397</v>
      </c>
      <c r="H1499" s="10" t="s">
        <v>1376</v>
      </c>
      <c r="I1499" s="10" t="s">
        <v>1342</v>
      </c>
      <c r="J1499" s="10">
        <v>1000</v>
      </c>
      <c r="K1499" s="259">
        <f t="shared" si="71"/>
        <v>8</v>
      </c>
      <c r="L1499" s="110" t="str">
        <f t="shared" si="73"/>
        <v>PGDĐT Đăk R'lấp</v>
      </c>
      <c r="M1499" s="3">
        <f>VLOOKUP(IF(I1499="",H1499,I1499),Thongkeduthi!$A$4:$O$43,COUNTA(Thongkeduthi!$A$4:$O$4),FALSE)</f>
        <v>38</v>
      </c>
      <c r="N1499" s="47" t="str">
        <f t="shared" si="72"/>
        <v>38.8</v>
      </c>
      <c r="O1499" s="47"/>
    </row>
    <row r="1500" spans="1:15" ht="32.25" hidden="1" thickBot="1">
      <c r="A1500" s="10">
        <f>SUBTOTAL(3,$C$6:C1500)</f>
        <v>0</v>
      </c>
      <c r="B1500" s="30">
        <v>1224968657</v>
      </c>
      <c r="C1500" s="101" t="s">
        <v>1773</v>
      </c>
      <c r="D1500" s="10">
        <v>13</v>
      </c>
      <c r="E1500" s="10">
        <v>1</v>
      </c>
      <c r="F1500" s="10">
        <v>2002</v>
      </c>
      <c r="G1500" s="10" t="s">
        <v>1031</v>
      </c>
      <c r="H1500" s="10" t="s">
        <v>1378</v>
      </c>
      <c r="I1500" s="10" t="s">
        <v>1342</v>
      </c>
      <c r="J1500" s="10">
        <v>940</v>
      </c>
      <c r="K1500" s="259">
        <f t="shared" si="71"/>
        <v>8</v>
      </c>
      <c r="L1500" s="110" t="str">
        <f t="shared" si="73"/>
        <v>PGDĐT Đăk R'lấp</v>
      </c>
      <c r="M1500" s="3">
        <f>VLOOKUP(IF(I1500="",H1500,I1500),Thongkeduthi!$A$4:$O$43,COUNTA(Thongkeduthi!$A$4:$O$4),FALSE)</f>
        <v>38</v>
      </c>
      <c r="N1500" s="47" t="str">
        <f t="shared" si="72"/>
        <v>38.8</v>
      </c>
      <c r="O1500" s="47"/>
    </row>
    <row r="1501" spans="1:15" ht="32.25" hidden="1" thickBot="1">
      <c r="A1501" s="10">
        <f>SUBTOTAL(3,$C$6:C1501)</f>
        <v>0</v>
      </c>
      <c r="B1501" s="30">
        <v>1223054087</v>
      </c>
      <c r="C1501" s="101" t="s">
        <v>1774</v>
      </c>
      <c r="D1501" s="10">
        <v>5</v>
      </c>
      <c r="E1501" s="10">
        <v>8</v>
      </c>
      <c r="F1501" s="10">
        <v>2002</v>
      </c>
      <c r="G1501" s="10" t="s">
        <v>1015</v>
      </c>
      <c r="H1501" s="10" t="s">
        <v>1371</v>
      </c>
      <c r="I1501" s="10" t="s">
        <v>1342</v>
      </c>
      <c r="J1501" s="10">
        <v>920</v>
      </c>
      <c r="K1501" s="259">
        <f t="shared" si="71"/>
        <v>8</v>
      </c>
      <c r="L1501" s="110" t="str">
        <f t="shared" si="73"/>
        <v>PGDĐT Đăk R'lấp</v>
      </c>
      <c r="M1501" s="3">
        <f>VLOOKUP(IF(I1501="",H1501,I1501),Thongkeduthi!$A$4:$O$43,COUNTA(Thongkeduthi!$A$4:$O$4),FALSE)</f>
        <v>38</v>
      </c>
      <c r="N1501" s="47" t="str">
        <f t="shared" si="72"/>
        <v>38.8</v>
      </c>
      <c r="O1501" s="47"/>
    </row>
    <row r="1502" spans="1:15" ht="32.25" hidden="1" thickBot="1">
      <c r="A1502" s="10">
        <f>SUBTOTAL(3,$C$6:C1502)</f>
        <v>0</v>
      </c>
      <c r="B1502" s="30">
        <v>1222428902</v>
      </c>
      <c r="C1502" s="101" t="s">
        <v>1775</v>
      </c>
      <c r="D1502" s="10">
        <v>2</v>
      </c>
      <c r="E1502" s="10">
        <v>3</v>
      </c>
      <c r="F1502" s="10">
        <v>2002</v>
      </c>
      <c r="G1502" s="10" t="s">
        <v>1392</v>
      </c>
      <c r="H1502" s="10" t="s">
        <v>1189</v>
      </c>
      <c r="I1502" s="10" t="s">
        <v>1342</v>
      </c>
      <c r="J1502" s="10">
        <v>900</v>
      </c>
      <c r="K1502" s="259">
        <f t="shared" si="71"/>
        <v>8</v>
      </c>
      <c r="L1502" s="110" t="str">
        <f t="shared" si="73"/>
        <v>PGDĐT Đăk R'lấp</v>
      </c>
      <c r="M1502" s="3">
        <f>VLOOKUP(IF(I1502="",H1502,I1502),Thongkeduthi!$A$4:$O$43,COUNTA(Thongkeduthi!$A$4:$O$4),FALSE)</f>
        <v>38</v>
      </c>
      <c r="N1502" s="47" t="str">
        <f t="shared" si="72"/>
        <v>38.8</v>
      </c>
      <c r="O1502" s="47"/>
    </row>
    <row r="1503" spans="1:15" ht="32.25" hidden="1" thickBot="1">
      <c r="A1503" s="10">
        <f>SUBTOTAL(3,$C$6:C1503)</f>
        <v>0</v>
      </c>
      <c r="B1503" s="30">
        <v>1223029428</v>
      </c>
      <c r="C1503" s="101" t="s">
        <v>1776</v>
      </c>
      <c r="D1503" s="10">
        <v>24</v>
      </c>
      <c r="E1503" s="10">
        <v>11</v>
      </c>
      <c r="F1503" s="10">
        <v>2002</v>
      </c>
      <c r="G1503" s="10" t="s">
        <v>1392</v>
      </c>
      <c r="H1503" s="10" t="s">
        <v>1189</v>
      </c>
      <c r="I1503" s="10" t="s">
        <v>1342</v>
      </c>
      <c r="J1503" s="10">
        <v>900</v>
      </c>
      <c r="K1503" s="259">
        <f t="shared" si="71"/>
        <v>8</v>
      </c>
      <c r="L1503" s="110" t="str">
        <f t="shared" si="73"/>
        <v>PGDĐT Đăk R'lấp</v>
      </c>
      <c r="M1503" s="3">
        <f>VLOOKUP(IF(I1503="",H1503,I1503),Thongkeduthi!$A$4:$O$43,COUNTA(Thongkeduthi!$A$4:$O$4),FALSE)</f>
        <v>38</v>
      </c>
      <c r="N1503" s="47" t="str">
        <f t="shared" si="72"/>
        <v>38.8</v>
      </c>
      <c r="O1503" s="47"/>
    </row>
    <row r="1504" spans="1:15" ht="32.25" hidden="1" thickBot="1">
      <c r="A1504" s="10">
        <f>SUBTOTAL(3,$C$6:C1504)</f>
        <v>0</v>
      </c>
      <c r="B1504" s="30">
        <v>1228544337</v>
      </c>
      <c r="C1504" s="101" t="s">
        <v>1777</v>
      </c>
      <c r="D1504" s="10">
        <v>16</v>
      </c>
      <c r="E1504" s="10">
        <v>2</v>
      </c>
      <c r="F1504" s="10">
        <v>2002</v>
      </c>
      <c r="G1504" s="10" t="s">
        <v>1398</v>
      </c>
      <c r="H1504" s="10" t="s">
        <v>1189</v>
      </c>
      <c r="I1504" s="10" t="s">
        <v>1342</v>
      </c>
      <c r="J1504" s="10">
        <v>880</v>
      </c>
      <c r="K1504" s="259">
        <f t="shared" ref="K1504:K1553" si="74">IF(I1504="",VALUE(LEFT(G1504,2)),VALUE(LEFT(G1504,1)))</f>
        <v>8</v>
      </c>
      <c r="L1504" s="110" t="str">
        <f t="shared" si="73"/>
        <v>PGDĐT Đăk R'lấp</v>
      </c>
      <c r="M1504" s="3">
        <f>VLOOKUP(IF(I1504="",H1504,I1504),Thongkeduthi!$A$4:$O$43,COUNTA(Thongkeduthi!$A$4:$O$4),FALSE)</f>
        <v>38</v>
      </c>
      <c r="N1504" s="47" t="str">
        <f t="shared" si="72"/>
        <v>38.8</v>
      </c>
      <c r="O1504" s="47"/>
    </row>
    <row r="1505" spans="1:15" ht="32.25" hidden="1" thickBot="1">
      <c r="A1505" s="10">
        <f>SUBTOTAL(3,$C$6:C1505)</f>
        <v>0</v>
      </c>
      <c r="B1505" s="30">
        <v>1222856133</v>
      </c>
      <c r="C1505" s="101" t="s">
        <v>1778</v>
      </c>
      <c r="D1505" s="10">
        <v>5</v>
      </c>
      <c r="E1505" s="10">
        <v>10</v>
      </c>
      <c r="F1505" s="10">
        <v>2002</v>
      </c>
      <c r="G1505" s="10" t="s">
        <v>1031</v>
      </c>
      <c r="H1505" s="10" t="s">
        <v>1189</v>
      </c>
      <c r="I1505" s="10" t="s">
        <v>1342</v>
      </c>
      <c r="J1505" s="10">
        <v>880</v>
      </c>
      <c r="K1505" s="259">
        <f t="shared" si="74"/>
        <v>8</v>
      </c>
      <c r="L1505" s="110" t="str">
        <f t="shared" si="73"/>
        <v>PGDĐT Đăk R'lấp</v>
      </c>
      <c r="M1505" s="3">
        <f>VLOOKUP(IF(I1505="",H1505,I1505),Thongkeduthi!$A$4:$O$43,COUNTA(Thongkeduthi!$A$4:$O$4),FALSE)</f>
        <v>38</v>
      </c>
      <c r="N1505" s="47" t="str">
        <f t="shared" si="72"/>
        <v>38.8</v>
      </c>
      <c r="O1505" s="47"/>
    </row>
    <row r="1506" spans="1:15" ht="32.25" hidden="1" thickBot="1">
      <c r="A1506" s="10">
        <f>SUBTOTAL(3,$C$6:C1506)</f>
        <v>0</v>
      </c>
      <c r="B1506" s="30">
        <v>1225701379</v>
      </c>
      <c r="C1506" s="101" t="s">
        <v>1779</v>
      </c>
      <c r="D1506" s="10">
        <v>15</v>
      </c>
      <c r="E1506" s="10">
        <v>5</v>
      </c>
      <c r="F1506" s="10">
        <v>2002</v>
      </c>
      <c r="G1506" s="10" t="s">
        <v>1392</v>
      </c>
      <c r="H1506" s="10" t="s">
        <v>1376</v>
      </c>
      <c r="I1506" s="10" t="s">
        <v>1342</v>
      </c>
      <c r="J1506" s="10">
        <v>880</v>
      </c>
      <c r="K1506" s="259">
        <f t="shared" si="74"/>
        <v>8</v>
      </c>
      <c r="L1506" s="110" t="str">
        <f t="shared" si="73"/>
        <v>PGDĐT Đăk R'lấp</v>
      </c>
      <c r="M1506" s="3">
        <f>VLOOKUP(IF(I1506="",H1506,I1506),Thongkeduthi!$A$4:$O$43,COUNTA(Thongkeduthi!$A$4:$O$4),FALSE)</f>
        <v>38</v>
      </c>
      <c r="N1506" s="47" t="str">
        <f t="shared" si="72"/>
        <v>38.8</v>
      </c>
      <c r="O1506" s="47"/>
    </row>
    <row r="1507" spans="1:15" ht="32.25" hidden="1" thickBot="1">
      <c r="A1507" s="10">
        <f>SUBTOTAL(3,$C$6:C1507)</f>
        <v>0</v>
      </c>
      <c r="B1507" s="30">
        <v>1225746021</v>
      </c>
      <c r="C1507" s="101" t="s">
        <v>1780</v>
      </c>
      <c r="D1507" s="10">
        <v>1</v>
      </c>
      <c r="E1507" s="10">
        <v>3</v>
      </c>
      <c r="F1507" s="10">
        <v>2002</v>
      </c>
      <c r="G1507" s="10" t="s">
        <v>1392</v>
      </c>
      <c r="H1507" s="10" t="s">
        <v>1189</v>
      </c>
      <c r="I1507" s="10" t="s">
        <v>1342</v>
      </c>
      <c r="J1507" s="10">
        <v>870</v>
      </c>
      <c r="K1507" s="259">
        <f t="shared" si="74"/>
        <v>8</v>
      </c>
      <c r="L1507" s="110" t="str">
        <f t="shared" si="73"/>
        <v>PGDĐT Đăk R'lấp</v>
      </c>
      <c r="M1507" s="3">
        <f>VLOOKUP(IF(I1507="",H1507,I1507),Thongkeduthi!$A$4:$O$43,COUNTA(Thongkeduthi!$A$4:$O$4),FALSE)</f>
        <v>38</v>
      </c>
      <c r="N1507" s="47" t="str">
        <f t="shared" si="72"/>
        <v>38.8</v>
      </c>
      <c r="O1507" s="47"/>
    </row>
    <row r="1508" spans="1:15" ht="32.25" hidden="1" thickBot="1">
      <c r="A1508" s="10">
        <f>SUBTOTAL(3,$C$6:C1508)</f>
        <v>0</v>
      </c>
      <c r="B1508" s="30">
        <v>1225320029</v>
      </c>
      <c r="C1508" s="101" t="s">
        <v>1781</v>
      </c>
      <c r="D1508" s="10">
        <v>9</v>
      </c>
      <c r="E1508" s="10">
        <v>3</v>
      </c>
      <c r="F1508" s="10">
        <v>2002</v>
      </c>
      <c r="G1508" s="10" t="s">
        <v>1015</v>
      </c>
      <c r="H1508" s="10" t="s">
        <v>1371</v>
      </c>
      <c r="I1508" s="10" t="s">
        <v>1342</v>
      </c>
      <c r="J1508" s="10">
        <v>870</v>
      </c>
      <c r="K1508" s="259">
        <f t="shared" si="74"/>
        <v>8</v>
      </c>
      <c r="L1508" s="110" t="str">
        <f t="shared" si="73"/>
        <v>PGDĐT Đăk R'lấp</v>
      </c>
      <c r="M1508" s="3">
        <f>VLOOKUP(IF(I1508="",H1508,I1508),Thongkeduthi!$A$4:$O$43,COUNTA(Thongkeduthi!$A$4:$O$4),FALSE)</f>
        <v>38</v>
      </c>
      <c r="N1508" s="47" t="str">
        <f t="shared" si="72"/>
        <v>38.8</v>
      </c>
      <c r="O1508" s="47"/>
    </row>
    <row r="1509" spans="1:15" ht="32.25" hidden="1" thickBot="1">
      <c r="A1509" s="10">
        <f>SUBTOTAL(3,$C$6:C1509)</f>
        <v>0</v>
      </c>
      <c r="B1509" s="30">
        <v>1227485388</v>
      </c>
      <c r="C1509" s="101" t="s">
        <v>1782</v>
      </c>
      <c r="D1509" s="10">
        <v>27</v>
      </c>
      <c r="E1509" s="10">
        <v>8</v>
      </c>
      <c r="F1509" s="10">
        <v>2002</v>
      </c>
      <c r="G1509" s="10" t="s">
        <v>1393</v>
      </c>
      <c r="H1509" s="10" t="s">
        <v>1374</v>
      </c>
      <c r="I1509" s="10" t="s">
        <v>1342</v>
      </c>
      <c r="J1509" s="10">
        <v>850</v>
      </c>
      <c r="K1509" s="259">
        <f t="shared" si="74"/>
        <v>8</v>
      </c>
      <c r="L1509" s="110" t="str">
        <f t="shared" si="73"/>
        <v>PGDĐT Đăk R'lấp</v>
      </c>
      <c r="M1509" s="3">
        <f>VLOOKUP(IF(I1509="",H1509,I1509),Thongkeduthi!$A$4:$O$43,COUNTA(Thongkeduthi!$A$4:$O$4),FALSE)</f>
        <v>38</v>
      </c>
      <c r="N1509" s="47" t="str">
        <f t="shared" si="72"/>
        <v>38.8</v>
      </c>
      <c r="O1509" s="47"/>
    </row>
    <row r="1510" spans="1:15" ht="32.25" hidden="1" thickBot="1">
      <c r="A1510" s="10">
        <f>SUBTOTAL(3,$C$6:C1510)</f>
        <v>0</v>
      </c>
      <c r="B1510" s="30">
        <v>1222017306</v>
      </c>
      <c r="C1510" s="101" t="s">
        <v>1783</v>
      </c>
      <c r="D1510" s="10">
        <v>11</v>
      </c>
      <c r="E1510" s="10">
        <v>1</v>
      </c>
      <c r="F1510" s="10">
        <v>2002</v>
      </c>
      <c r="G1510" s="10" t="s">
        <v>1395</v>
      </c>
      <c r="H1510" s="10" t="s">
        <v>1189</v>
      </c>
      <c r="I1510" s="10" t="s">
        <v>1342</v>
      </c>
      <c r="J1510" s="10">
        <v>840</v>
      </c>
      <c r="K1510" s="259">
        <f t="shared" si="74"/>
        <v>8</v>
      </c>
      <c r="L1510" s="110" t="str">
        <f t="shared" si="73"/>
        <v>PGDĐT Đăk R'lấp</v>
      </c>
      <c r="M1510" s="3">
        <f>VLOOKUP(IF(I1510="",H1510,I1510),Thongkeduthi!$A$4:$O$43,COUNTA(Thongkeduthi!$A$4:$O$4),FALSE)</f>
        <v>38</v>
      </c>
      <c r="N1510" s="47" t="str">
        <f t="shared" si="72"/>
        <v>38.8</v>
      </c>
      <c r="O1510" s="47"/>
    </row>
    <row r="1511" spans="1:15" ht="32.25" hidden="1" thickBot="1">
      <c r="A1511" s="10">
        <f>SUBTOTAL(3,$C$6:C1511)</f>
        <v>0</v>
      </c>
      <c r="B1511" s="30">
        <v>1222216805</v>
      </c>
      <c r="C1511" s="101" t="s">
        <v>1784</v>
      </c>
      <c r="D1511" s="10">
        <v>9</v>
      </c>
      <c r="E1511" s="10">
        <v>10</v>
      </c>
      <c r="F1511" s="10">
        <v>2002</v>
      </c>
      <c r="G1511" s="10" t="s">
        <v>1392</v>
      </c>
      <c r="H1511" s="10" t="s">
        <v>1189</v>
      </c>
      <c r="I1511" s="10" t="s">
        <v>1342</v>
      </c>
      <c r="J1511" s="10">
        <v>830</v>
      </c>
      <c r="K1511" s="259">
        <f t="shared" si="74"/>
        <v>8</v>
      </c>
      <c r="L1511" s="110" t="str">
        <f t="shared" si="73"/>
        <v>PGDĐT Đăk R'lấp</v>
      </c>
      <c r="M1511" s="3">
        <f>VLOOKUP(IF(I1511="",H1511,I1511),Thongkeduthi!$A$4:$O$43,COUNTA(Thongkeduthi!$A$4:$O$4),FALSE)</f>
        <v>38</v>
      </c>
      <c r="N1511" s="47" t="str">
        <f t="shared" si="72"/>
        <v>38.8</v>
      </c>
      <c r="O1511" s="47"/>
    </row>
    <row r="1512" spans="1:15" ht="32.25" hidden="1" thickBot="1">
      <c r="A1512" s="10">
        <f>SUBTOTAL(3,$C$6:C1512)</f>
        <v>0</v>
      </c>
      <c r="B1512" s="318">
        <v>1222152979</v>
      </c>
      <c r="C1512" s="101" t="s">
        <v>1785</v>
      </c>
      <c r="D1512" s="10">
        <v>14</v>
      </c>
      <c r="E1512" s="10">
        <v>5</v>
      </c>
      <c r="F1512" s="10">
        <v>2002</v>
      </c>
      <c r="G1512" s="10" t="s">
        <v>1396</v>
      </c>
      <c r="H1512" s="10" t="s">
        <v>1371</v>
      </c>
      <c r="I1512" s="10" t="s">
        <v>1342</v>
      </c>
      <c r="J1512" s="10">
        <v>830</v>
      </c>
      <c r="K1512" s="259">
        <f t="shared" si="74"/>
        <v>8</v>
      </c>
      <c r="L1512" s="110" t="str">
        <f t="shared" si="73"/>
        <v>PGDĐT Đăk R'lấp</v>
      </c>
      <c r="M1512" s="3">
        <f>VLOOKUP(IF(I1512="",H1512,I1512),Thongkeduthi!$A$4:$O$43,COUNTA(Thongkeduthi!$A$4:$O$4),FALSE)</f>
        <v>38</v>
      </c>
      <c r="N1512" s="47" t="str">
        <f t="shared" si="72"/>
        <v>38.8</v>
      </c>
      <c r="O1512" s="47"/>
    </row>
    <row r="1513" spans="1:15" ht="32.25" hidden="1" thickBot="1">
      <c r="A1513" s="10">
        <f>SUBTOTAL(3,$C$6:C1513)</f>
        <v>0</v>
      </c>
      <c r="B1513" s="30">
        <v>1221472242</v>
      </c>
      <c r="C1513" s="101" t="s">
        <v>1786</v>
      </c>
      <c r="D1513" s="10">
        <v>29</v>
      </c>
      <c r="E1513" s="10">
        <v>4</v>
      </c>
      <c r="F1513" s="10">
        <v>2002</v>
      </c>
      <c r="G1513" s="10" t="s">
        <v>1015</v>
      </c>
      <c r="H1513" s="10" t="s">
        <v>1371</v>
      </c>
      <c r="I1513" s="10" t="s">
        <v>1342</v>
      </c>
      <c r="J1513" s="10">
        <v>820</v>
      </c>
      <c r="K1513" s="259">
        <f t="shared" si="74"/>
        <v>8</v>
      </c>
      <c r="L1513" s="110" t="str">
        <f t="shared" si="73"/>
        <v>PGDĐT Đăk R'lấp</v>
      </c>
      <c r="M1513" s="3">
        <f>VLOOKUP(IF(I1513="",H1513,I1513),Thongkeduthi!$A$4:$O$43,COUNTA(Thongkeduthi!$A$4:$O$4),FALSE)</f>
        <v>38</v>
      </c>
      <c r="N1513" s="47" t="str">
        <f t="shared" si="72"/>
        <v>38.8</v>
      </c>
      <c r="O1513" s="47"/>
    </row>
    <row r="1514" spans="1:15" ht="32.25" hidden="1" thickBot="1">
      <c r="A1514" s="10">
        <f>SUBTOTAL(3,$C$6:C1514)</f>
        <v>0</v>
      </c>
      <c r="B1514" s="30">
        <v>1213234619</v>
      </c>
      <c r="C1514" s="101" t="s">
        <v>1787</v>
      </c>
      <c r="D1514" s="10">
        <v>29</v>
      </c>
      <c r="E1514" s="10">
        <v>10</v>
      </c>
      <c r="F1514" s="10">
        <v>2001</v>
      </c>
      <c r="G1514" s="10" t="s">
        <v>1067</v>
      </c>
      <c r="H1514" s="10" t="s">
        <v>1189</v>
      </c>
      <c r="I1514" s="10" t="s">
        <v>1342</v>
      </c>
      <c r="J1514" s="10">
        <v>1710</v>
      </c>
      <c r="K1514" s="259">
        <f t="shared" si="74"/>
        <v>9</v>
      </c>
      <c r="L1514" s="110" t="str">
        <f t="shared" si="73"/>
        <v>PGDĐT Đăk R'lấp</v>
      </c>
      <c r="M1514" s="3">
        <f>VLOOKUP(IF(I1514="",H1514,I1514),Thongkeduthi!$A$4:$O$43,COUNTA(Thongkeduthi!$A$4:$O$4),FALSE)</f>
        <v>38</v>
      </c>
      <c r="N1514" s="47" t="str">
        <f t="shared" si="72"/>
        <v>38.9</v>
      </c>
      <c r="O1514" s="47"/>
    </row>
    <row r="1515" spans="1:15" ht="32.25" hidden="1" thickBot="1">
      <c r="A1515" s="10">
        <f>SUBTOTAL(3,$C$6:C1515)</f>
        <v>0</v>
      </c>
      <c r="B1515" s="30">
        <v>1224186065</v>
      </c>
      <c r="C1515" s="101" t="s">
        <v>1788</v>
      </c>
      <c r="D1515" s="10">
        <v>14</v>
      </c>
      <c r="E1515" s="10">
        <v>11</v>
      </c>
      <c r="F1515" s="10">
        <v>2002</v>
      </c>
      <c r="G1515" s="10" t="s">
        <v>1067</v>
      </c>
      <c r="H1515" s="10" t="s">
        <v>1189</v>
      </c>
      <c r="I1515" s="10" t="s">
        <v>1342</v>
      </c>
      <c r="J1515" s="10">
        <v>1620</v>
      </c>
      <c r="K1515" s="259">
        <f t="shared" si="74"/>
        <v>9</v>
      </c>
      <c r="L1515" s="110" t="str">
        <f t="shared" si="73"/>
        <v>PGDĐT Đăk R'lấp</v>
      </c>
      <c r="M1515" s="3">
        <f>VLOOKUP(IF(I1515="",H1515,I1515),Thongkeduthi!$A$4:$O$43,COUNTA(Thongkeduthi!$A$4:$O$4),FALSE)</f>
        <v>38</v>
      </c>
      <c r="N1515" s="47" t="str">
        <f t="shared" si="72"/>
        <v>38.9</v>
      </c>
      <c r="O1515" s="47"/>
    </row>
    <row r="1516" spans="1:15" ht="32.25" hidden="1" thickBot="1">
      <c r="A1516" s="10">
        <f>SUBTOTAL(3,$C$6:C1516)</f>
        <v>0</v>
      </c>
      <c r="B1516" s="30">
        <v>1230653853</v>
      </c>
      <c r="C1516" s="101" t="s">
        <v>1789</v>
      </c>
      <c r="D1516" s="10">
        <v>8</v>
      </c>
      <c r="E1516" s="10">
        <v>10</v>
      </c>
      <c r="F1516" s="10">
        <v>2001</v>
      </c>
      <c r="G1516" s="10" t="s">
        <v>1067</v>
      </c>
      <c r="H1516" s="10" t="s">
        <v>1189</v>
      </c>
      <c r="I1516" s="10" t="s">
        <v>1342</v>
      </c>
      <c r="J1516" s="10">
        <v>1570</v>
      </c>
      <c r="K1516" s="259">
        <f t="shared" si="74"/>
        <v>9</v>
      </c>
      <c r="L1516" s="110" t="str">
        <f t="shared" si="73"/>
        <v>PGDĐT Đăk R'lấp</v>
      </c>
      <c r="M1516" s="3">
        <f>VLOOKUP(IF(I1516="",H1516,I1516),Thongkeduthi!$A$4:$O$43,COUNTA(Thongkeduthi!$A$4:$O$4),FALSE)</f>
        <v>38</v>
      </c>
      <c r="N1516" s="47" t="str">
        <f t="shared" si="72"/>
        <v>38.9</v>
      </c>
      <c r="O1516" s="47"/>
    </row>
    <row r="1517" spans="1:15" ht="32.25" hidden="1" thickBot="1">
      <c r="A1517" s="10">
        <f>SUBTOTAL(3,$C$6:C1517)</f>
        <v>0</v>
      </c>
      <c r="B1517" s="30">
        <v>1209252567</v>
      </c>
      <c r="C1517" s="101" t="s">
        <v>1790</v>
      </c>
      <c r="D1517" s="10">
        <v>27</v>
      </c>
      <c r="E1517" s="10">
        <v>2</v>
      </c>
      <c r="F1517" s="10">
        <v>2001</v>
      </c>
      <c r="G1517" s="10" t="s">
        <v>1399</v>
      </c>
      <c r="H1517" s="10" t="s">
        <v>1375</v>
      </c>
      <c r="I1517" s="10" t="s">
        <v>1342</v>
      </c>
      <c r="J1517" s="10">
        <v>1530</v>
      </c>
      <c r="K1517" s="259">
        <f t="shared" si="74"/>
        <v>9</v>
      </c>
      <c r="L1517" s="110" t="str">
        <f t="shared" si="73"/>
        <v>PGDĐT Đăk R'lấp</v>
      </c>
      <c r="M1517" s="3">
        <f>VLOOKUP(IF(I1517="",H1517,I1517),Thongkeduthi!$A$4:$O$43,COUNTA(Thongkeduthi!$A$4:$O$4),FALSE)</f>
        <v>38</v>
      </c>
      <c r="N1517" s="47" t="str">
        <f t="shared" si="72"/>
        <v>38.9</v>
      </c>
      <c r="O1517" s="47"/>
    </row>
    <row r="1518" spans="1:15" ht="32.25" hidden="1" thickBot="1">
      <c r="A1518" s="10">
        <f>SUBTOTAL(3,$C$6:C1518)</f>
        <v>0</v>
      </c>
      <c r="B1518" s="30">
        <v>1229543285</v>
      </c>
      <c r="C1518" s="101" t="s">
        <v>1791</v>
      </c>
      <c r="D1518" s="10">
        <v>19</v>
      </c>
      <c r="E1518" s="10">
        <v>11</v>
      </c>
      <c r="F1518" s="10">
        <v>2001</v>
      </c>
      <c r="G1518" s="10" t="s">
        <v>1046</v>
      </c>
      <c r="H1518" s="10" t="s">
        <v>1371</v>
      </c>
      <c r="I1518" s="10" t="s">
        <v>1342</v>
      </c>
      <c r="J1518" s="10">
        <v>1480</v>
      </c>
      <c r="K1518" s="259">
        <f t="shared" si="74"/>
        <v>9</v>
      </c>
      <c r="L1518" s="110" t="str">
        <f t="shared" si="73"/>
        <v>PGDĐT Đăk R'lấp</v>
      </c>
      <c r="M1518" s="3">
        <f>VLOOKUP(IF(I1518="",H1518,I1518),Thongkeduthi!$A$4:$O$43,COUNTA(Thongkeduthi!$A$4:$O$4),FALSE)</f>
        <v>38</v>
      </c>
      <c r="N1518" s="47" t="str">
        <f t="shared" si="72"/>
        <v>38.9</v>
      </c>
      <c r="O1518" s="47"/>
    </row>
    <row r="1519" spans="1:15" ht="32.25" hidden="1" thickBot="1">
      <c r="A1519" s="10">
        <f>SUBTOTAL(3,$C$6:C1519)</f>
        <v>0</v>
      </c>
      <c r="B1519" s="30">
        <v>1223717767</v>
      </c>
      <c r="C1519" s="101" t="s">
        <v>1792</v>
      </c>
      <c r="D1519" s="10">
        <v>29</v>
      </c>
      <c r="E1519" s="10">
        <v>3</v>
      </c>
      <c r="F1519" s="10">
        <v>2001</v>
      </c>
      <c r="G1519" s="10" t="s">
        <v>1067</v>
      </c>
      <c r="H1519" s="10" t="s">
        <v>1189</v>
      </c>
      <c r="I1519" s="10" t="s">
        <v>1342</v>
      </c>
      <c r="J1519" s="10">
        <v>1430</v>
      </c>
      <c r="K1519" s="259">
        <f t="shared" si="74"/>
        <v>9</v>
      </c>
      <c r="L1519" s="110" t="str">
        <f t="shared" si="73"/>
        <v>PGDĐT Đăk R'lấp</v>
      </c>
      <c r="M1519" s="3">
        <f>VLOOKUP(IF(I1519="",H1519,I1519),Thongkeduthi!$A$4:$O$43,COUNTA(Thongkeduthi!$A$4:$O$4),FALSE)</f>
        <v>38</v>
      </c>
      <c r="N1519" s="47" t="str">
        <f t="shared" si="72"/>
        <v>38.9</v>
      </c>
      <c r="O1519" s="47"/>
    </row>
    <row r="1520" spans="1:15" ht="32.25" hidden="1" thickBot="1">
      <c r="A1520" s="10">
        <f>SUBTOTAL(3,$C$6:C1520)</f>
        <v>0</v>
      </c>
      <c r="B1520" s="30">
        <v>1224571503</v>
      </c>
      <c r="C1520" s="101" t="s">
        <v>1793</v>
      </c>
      <c r="D1520" s="10">
        <v>21</v>
      </c>
      <c r="E1520" s="10">
        <v>11</v>
      </c>
      <c r="F1520" s="10">
        <v>2001</v>
      </c>
      <c r="G1520" s="10" t="s">
        <v>1045</v>
      </c>
      <c r="H1520" s="10" t="s">
        <v>1369</v>
      </c>
      <c r="I1520" s="10" t="s">
        <v>1342</v>
      </c>
      <c r="J1520" s="10">
        <v>1420</v>
      </c>
      <c r="K1520" s="259">
        <f t="shared" si="74"/>
        <v>9</v>
      </c>
      <c r="L1520" s="110" t="str">
        <f t="shared" si="73"/>
        <v>PGDĐT Đăk R'lấp</v>
      </c>
      <c r="M1520" s="3">
        <f>VLOOKUP(IF(I1520="",H1520,I1520),Thongkeduthi!$A$4:$O$43,COUNTA(Thongkeduthi!$A$4:$O$4),FALSE)</f>
        <v>38</v>
      </c>
      <c r="N1520" s="47" t="str">
        <f t="shared" si="72"/>
        <v>38.9</v>
      </c>
      <c r="O1520" s="47"/>
    </row>
    <row r="1521" spans="1:15" ht="32.25" hidden="1" thickBot="1">
      <c r="A1521" s="10">
        <f>SUBTOTAL(3,$C$6:C1521)</f>
        <v>0</v>
      </c>
      <c r="B1521" s="30">
        <v>105945515</v>
      </c>
      <c r="C1521" s="101" t="s">
        <v>1794</v>
      </c>
      <c r="D1521" s="10">
        <v>9</v>
      </c>
      <c r="E1521" s="10">
        <v>7</v>
      </c>
      <c r="F1521" s="10">
        <v>2001</v>
      </c>
      <c r="G1521" s="10" t="s">
        <v>1045</v>
      </c>
      <c r="H1521" s="10" t="s">
        <v>1375</v>
      </c>
      <c r="I1521" s="10" t="s">
        <v>1342</v>
      </c>
      <c r="J1521" s="10">
        <v>1410</v>
      </c>
      <c r="K1521" s="259">
        <f t="shared" si="74"/>
        <v>9</v>
      </c>
      <c r="L1521" s="110" t="str">
        <f t="shared" si="73"/>
        <v>PGDĐT Đăk R'lấp</v>
      </c>
      <c r="M1521" s="3">
        <f>VLOOKUP(IF(I1521="",H1521,I1521),Thongkeduthi!$A$4:$O$43,COUNTA(Thongkeduthi!$A$4:$O$4),FALSE)</f>
        <v>38</v>
      </c>
      <c r="N1521" s="47" t="str">
        <f t="shared" si="72"/>
        <v>38.9</v>
      </c>
      <c r="O1521" s="47"/>
    </row>
    <row r="1522" spans="1:15" ht="32.25" hidden="1" thickBot="1">
      <c r="A1522" s="10">
        <f>SUBTOTAL(3,$C$6:C1522)</f>
        <v>0</v>
      </c>
      <c r="B1522" s="30">
        <v>1222535671</v>
      </c>
      <c r="C1522" s="101" t="s">
        <v>1795</v>
      </c>
      <c r="D1522" s="10">
        <v>2</v>
      </c>
      <c r="E1522" s="10">
        <v>5</v>
      </c>
      <c r="F1522" s="10">
        <v>2001</v>
      </c>
      <c r="G1522" s="10" t="s">
        <v>1050</v>
      </c>
      <c r="H1522" s="10" t="s">
        <v>1371</v>
      </c>
      <c r="I1522" s="10" t="s">
        <v>1342</v>
      </c>
      <c r="J1522" s="10">
        <v>1370</v>
      </c>
      <c r="K1522" s="259">
        <f t="shared" si="74"/>
        <v>9</v>
      </c>
      <c r="L1522" s="110" t="str">
        <f t="shared" si="73"/>
        <v>PGDĐT Đăk R'lấp</v>
      </c>
      <c r="M1522" s="3">
        <f>VLOOKUP(IF(I1522="",H1522,I1522),Thongkeduthi!$A$4:$O$43,COUNTA(Thongkeduthi!$A$4:$O$4),FALSE)</f>
        <v>38</v>
      </c>
      <c r="N1522" s="47" t="str">
        <f t="shared" si="72"/>
        <v>38.9</v>
      </c>
      <c r="O1522" s="47"/>
    </row>
    <row r="1523" spans="1:15" ht="32.25" hidden="1" thickBot="1">
      <c r="A1523" s="10">
        <f>SUBTOTAL(3,$C$6:C1523)</f>
        <v>0</v>
      </c>
      <c r="B1523" s="30">
        <v>1223066901</v>
      </c>
      <c r="C1523" s="101" t="s">
        <v>1796</v>
      </c>
      <c r="D1523" s="10">
        <v>15</v>
      </c>
      <c r="E1523" s="10">
        <v>3</v>
      </c>
      <c r="F1523" s="10">
        <v>2001</v>
      </c>
      <c r="G1523" s="10" t="s">
        <v>1067</v>
      </c>
      <c r="H1523" s="10" t="s">
        <v>1189</v>
      </c>
      <c r="I1523" s="10" t="s">
        <v>1342</v>
      </c>
      <c r="J1523" s="10">
        <v>1350</v>
      </c>
      <c r="K1523" s="259">
        <f t="shared" si="74"/>
        <v>9</v>
      </c>
      <c r="L1523" s="110" t="str">
        <f t="shared" si="73"/>
        <v>PGDĐT Đăk R'lấp</v>
      </c>
      <c r="M1523" s="3">
        <f>VLOOKUP(IF(I1523="",H1523,I1523),Thongkeduthi!$A$4:$O$43,COUNTA(Thongkeduthi!$A$4:$O$4),FALSE)</f>
        <v>38</v>
      </c>
      <c r="N1523" s="47" t="str">
        <f t="shared" si="72"/>
        <v>38.9</v>
      </c>
      <c r="O1523" s="47"/>
    </row>
    <row r="1524" spans="1:15" ht="32.25" hidden="1" thickBot="1">
      <c r="A1524" s="10">
        <f>SUBTOTAL(3,$C$6:C1524)</f>
        <v>0</v>
      </c>
      <c r="B1524" s="30">
        <v>1224905983</v>
      </c>
      <c r="C1524" s="101" t="s">
        <v>1797</v>
      </c>
      <c r="D1524" s="10">
        <v>12</v>
      </c>
      <c r="E1524" s="10">
        <v>1</v>
      </c>
      <c r="F1524" s="10">
        <v>2001</v>
      </c>
      <c r="G1524" s="10" t="s">
        <v>1045</v>
      </c>
      <c r="H1524" s="10" t="s">
        <v>1369</v>
      </c>
      <c r="I1524" s="10" t="s">
        <v>1342</v>
      </c>
      <c r="J1524" s="10">
        <v>1310</v>
      </c>
      <c r="K1524" s="259">
        <f t="shared" si="74"/>
        <v>9</v>
      </c>
      <c r="L1524" s="110" t="str">
        <f t="shared" si="73"/>
        <v>PGDĐT Đăk R'lấp</v>
      </c>
      <c r="M1524" s="3">
        <f>VLOOKUP(IF(I1524="",H1524,I1524),Thongkeduthi!$A$4:$O$43,COUNTA(Thongkeduthi!$A$4:$O$4),FALSE)</f>
        <v>38</v>
      </c>
      <c r="N1524" s="47" t="str">
        <f t="shared" si="72"/>
        <v>38.9</v>
      </c>
      <c r="O1524" s="47"/>
    </row>
    <row r="1525" spans="1:15" ht="32.25" hidden="1" thickBot="1">
      <c r="A1525" s="10">
        <f>SUBTOTAL(3,$C$6:C1525)</f>
        <v>0</v>
      </c>
      <c r="B1525" s="30">
        <v>1225435919</v>
      </c>
      <c r="C1525" s="101" t="s">
        <v>1798</v>
      </c>
      <c r="D1525" s="10">
        <v>1</v>
      </c>
      <c r="E1525" s="10">
        <v>8</v>
      </c>
      <c r="F1525" s="10">
        <v>2001</v>
      </c>
      <c r="G1525" s="10" t="s">
        <v>1399</v>
      </c>
      <c r="H1525" s="10" t="s">
        <v>1375</v>
      </c>
      <c r="I1525" s="10" t="s">
        <v>1342</v>
      </c>
      <c r="J1525" s="10">
        <v>1210</v>
      </c>
      <c r="K1525" s="259">
        <f t="shared" si="74"/>
        <v>9</v>
      </c>
      <c r="L1525" s="110" t="str">
        <f t="shared" si="73"/>
        <v>PGDĐT Đăk R'lấp</v>
      </c>
      <c r="M1525" s="3">
        <f>VLOOKUP(IF(I1525="",H1525,I1525),Thongkeduthi!$A$4:$O$43,COUNTA(Thongkeduthi!$A$4:$O$4),FALSE)</f>
        <v>38</v>
      </c>
      <c r="N1525" s="47" t="str">
        <f t="shared" si="72"/>
        <v>38.9</v>
      </c>
      <c r="O1525" s="47"/>
    </row>
    <row r="1526" spans="1:15" ht="32.25" hidden="1" thickBot="1">
      <c r="A1526" s="10">
        <f>SUBTOTAL(3,$C$6:C1526)</f>
        <v>0</v>
      </c>
      <c r="B1526" s="30">
        <v>1223063186</v>
      </c>
      <c r="C1526" s="101" t="s">
        <v>1799</v>
      </c>
      <c r="D1526" s="10">
        <v>29</v>
      </c>
      <c r="E1526" s="10">
        <v>5</v>
      </c>
      <c r="F1526" s="10">
        <v>2001</v>
      </c>
      <c r="G1526" s="10" t="s">
        <v>1050</v>
      </c>
      <c r="H1526" s="10" t="s">
        <v>1381</v>
      </c>
      <c r="I1526" s="10" t="s">
        <v>1342</v>
      </c>
      <c r="J1526" s="10">
        <v>1200</v>
      </c>
      <c r="K1526" s="259">
        <f t="shared" si="74"/>
        <v>9</v>
      </c>
      <c r="L1526" s="110" t="str">
        <f t="shared" si="73"/>
        <v>PGDĐT Đăk R'lấp</v>
      </c>
      <c r="M1526" s="3">
        <f>VLOOKUP(IF(I1526="",H1526,I1526),Thongkeduthi!$A$4:$O$43,COUNTA(Thongkeduthi!$A$4:$O$4),FALSE)</f>
        <v>38</v>
      </c>
      <c r="N1526" s="47" t="str">
        <f t="shared" si="72"/>
        <v>38.9</v>
      </c>
      <c r="O1526" s="47"/>
    </row>
    <row r="1527" spans="1:15" ht="32.25" hidden="1" thickBot="1">
      <c r="A1527" s="10">
        <f>SUBTOTAL(3,$C$6:C1527)</f>
        <v>0</v>
      </c>
      <c r="B1527" s="30">
        <v>1230190634</v>
      </c>
      <c r="C1527" s="101" t="s">
        <v>1800</v>
      </c>
      <c r="D1527" s="10">
        <v>10</v>
      </c>
      <c r="E1527" s="10">
        <v>10</v>
      </c>
      <c r="F1527" s="10">
        <v>2001</v>
      </c>
      <c r="G1527" s="10" t="s">
        <v>1067</v>
      </c>
      <c r="H1527" s="10" t="s">
        <v>1189</v>
      </c>
      <c r="I1527" s="10" t="s">
        <v>1342</v>
      </c>
      <c r="J1527" s="10">
        <v>1160</v>
      </c>
      <c r="K1527" s="259">
        <f t="shared" si="74"/>
        <v>9</v>
      </c>
      <c r="L1527" s="110" t="str">
        <f t="shared" si="73"/>
        <v>PGDĐT Đăk R'lấp</v>
      </c>
      <c r="M1527" s="3">
        <f>VLOOKUP(IF(I1527="",H1527,I1527),Thongkeduthi!$A$4:$O$43,COUNTA(Thongkeduthi!$A$4:$O$4),FALSE)</f>
        <v>38</v>
      </c>
      <c r="N1527" s="47" t="str">
        <f t="shared" si="72"/>
        <v>38.9</v>
      </c>
      <c r="O1527" s="47"/>
    </row>
    <row r="1528" spans="1:15" ht="32.25" hidden="1" thickBot="1">
      <c r="A1528" s="10">
        <f>SUBTOTAL(3,$C$6:C1528)</f>
        <v>0</v>
      </c>
      <c r="B1528" s="30">
        <v>1223303349</v>
      </c>
      <c r="C1528" s="101" t="s">
        <v>1801</v>
      </c>
      <c r="D1528" s="10">
        <v>23</v>
      </c>
      <c r="E1528" s="10">
        <v>2</v>
      </c>
      <c r="F1528" s="10">
        <v>2001</v>
      </c>
      <c r="G1528" s="10" t="s">
        <v>1400</v>
      </c>
      <c r="H1528" s="10" t="s">
        <v>1381</v>
      </c>
      <c r="I1528" s="10" t="s">
        <v>1342</v>
      </c>
      <c r="J1528" s="10">
        <v>1130</v>
      </c>
      <c r="K1528" s="259">
        <f t="shared" si="74"/>
        <v>9</v>
      </c>
      <c r="L1528" s="110" t="str">
        <f t="shared" si="73"/>
        <v>PGDĐT Đăk R'lấp</v>
      </c>
      <c r="M1528" s="3">
        <f>VLOOKUP(IF(I1528="",H1528,I1528),Thongkeduthi!$A$4:$O$43,COUNTA(Thongkeduthi!$A$4:$O$4),FALSE)</f>
        <v>38</v>
      </c>
      <c r="N1528" s="47" t="str">
        <f t="shared" si="72"/>
        <v>38.9</v>
      </c>
      <c r="O1528" s="47"/>
    </row>
    <row r="1529" spans="1:15" ht="32.25" hidden="1" thickBot="1">
      <c r="A1529" s="10">
        <f>SUBTOTAL(3,$C$6:C1529)</f>
        <v>0</v>
      </c>
      <c r="B1529" s="30">
        <v>1224648446</v>
      </c>
      <c r="C1529" s="101" t="s">
        <v>1802</v>
      </c>
      <c r="D1529" s="10">
        <v>9</v>
      </c>
      <c r="E1529" s="10">
        <v>9</v>
      </c>
      <c r="F1529" s="10">
        <v>2001</v>
      </c>
      <c r="G1529" s="10" t="s">
        <v>1401</v>
      </c>
      <c r="H1529" s="10" t="s">
        <v>1189</v>
      </c>
      <c r="I1529" s="10" t="s">
        <v>1342</v>
      </c>
      <c r="J1529" s="10">
        <v>1120</v>
      </c>
      <c r="K1529" s="259">
        <f t="shared" si="74"/>
        <v>9</v>
      </c>
      <c r="L1529" s="110" t="str">
        <f t="shared" si="73"/>
        <v>PGDĐT Đăk R'lấp</v>
      </c>
      <c r="M1529" s="3">
        <f>VLOOKUP(IF(I1529="",H1529,I1529),Thongkeduthi!$A$4:$O$43,COUNTA(Thongkeduthi!$A$4:$O$4),FALSE)</f>
        <v>38</v>
      </c>
      <c r="N1529" s="47" t="str">
        <f t="shared" si="72"/>
        <v>38.9</v>
      </c>
      <c r="O1529" s="47"/>
    </row>
    <row r="1530" spans="1:15" ht="32.25" hidden="1" thickBot="1">
      <c r="A1530" s="10">
        <f>SUBTOTAL(3,$C$6:C1530)</f>
        <v>0</v>
      </c>
      <c r="B1530" s="30">
        <v>1223658928</v>
      </c>
      <c r="C1530" s="101" t="s">
        <v>1803</v>
      </c>
      <c r="D1530" s="10">
        <v>9</v>
      </c>
      <c r="E1530" s="10">
        <v>10</v>
      </c>
      <c r="F1530" s="10">
        <v>2001</v>
      </c>
      <c r="G1530" s="10" t="s">
        <v>1402</v>
      </c>
      <c r="H1530" s="10" t="s">
        <v>1189</v>
      </c>
      <c r="I1530" s="10" t="s">
        <v>1342</v>
      </c>
      <c r="J1530" s="10">
        <v>1090</v>
      </c>
      <c r="K1530" s="259">
        <f t="shared" si="74"/>
        <v>9</v>
      </c>
      <c r="L1530" s="110" t="str">
        <f t="shared" si="73"/>
        <v>PGDĐT Đăk R'lấp</v>
      </c>
      <c r="M1530" s="3">
        <f>VLOOKUP(IF(I1530="",H1530,I1530),Thongkeduthi!$A$4:$O$43,COUNTA(Thongkeduthi!$A$4:$O$4),FALSE)</f>
        <v>38</v>
      </c>
      <c r="N1530" s="47" t="str">
        <f t="shared" si="72"/>
        <v>38.9</v>
      </c>
      <c r="O1530" s="47"/>
    </row>
    <row r="1531" spans="1:15" ht="32.25" hidden="1" thickBot="1">
      <c r="A1531" s="10">
        <f>SUBTOTAL(3,$C$6:C1531)</f>
        <v>0</v>
      </c>
      <c r="B1531" s="30">
        <v>1225181451</v>
      </c>
      <c r="C1531" s="101" t="s">
        <v>1804</v>
      </c>
      <c r="D1531" s="10">
        <v>16</v>
      </c>
      <c r="E1531" s="10">
        <v>8</v>
      </c>
      <c r="F1531" s="10">
        <v>2001</v>
      </c>
      <c r="G1531" s="10" t="s">
        <v>1053</v>
      </c>
      <c r="H1531" s="10" t="s">
        <v>1383</v>
      </c>
      <c r="I1531" s="10" t="s">
        <v>1342</v>
      </c>
      <c r="J1531" s="10">
        <v>1060</v>
      </c>
      <c r="K1531" s="259">
        <f t="shared" si="74"/>
        <v>9</v>
      </c>
      <c r="L1531" s="110" t="str">
        <f t="shared" si="73"/>
        <v>PGDĐT Đăk R'lấp</v>
      </c>
      <c r="M1531" s="3">
        <f>VLOOKUP(IF(I1531="",H1531,I1531),Thongkeduthi!$A$4:$O$43,COUNTA(Thongkeduthi!$A$4:$O$4),FALSE)</f>
        <v>38</v>
      </c>
      <c r="N1531" s="47" t="str">
        <f t="shared" si="72"/>
        <v>38.9</v>
      </c>
      <c r="O1531" s="47"/>
    </row>
    <row r="1532" spans="1:15" ht="32.25" hidden="1" thickBot="1">
      <c r="A1532" s="10">
        <f>SUBTOTAL(3,$C$6:C1532)</f>
        <v>0</v>
      </c>
      <c r="B1532" s="30">
        <v>1224148902</v>
      </c>
      <c r="C1532" s="101" t="s">
        <v>1805</v>
      </c>
      <c r="D1532" s="10">
        <v>23</v>
      </c>
      <c r="E1532" s="10">
        <v>12</v>
      </c>
      <c r="F1532" s="10">
        <v>2001</v>
      </c>
      <c r="G1532" s="10" t="s">
        <v>1046</v>
      </c>
      <c r="H1532" s="10" t="s">
        <v>1371</v>
      </c>
      <c r="I1532" s="10" t="s">
        <v>1342</v>
      </c>
      <c r="J1532" s="10">
        <v>1050</v>
      </c>
      <c r="K1532" s="259">
        <f t="shared" si="74"/>
        <v>9</v>
      </c>
      <c r="L1532" s="110" t="str">
        <f t="shared" si="73"/>
        <v>PGDĐT Đăk R'lấp</v>
      </c>
      <c r="M1532" s="3">
        <f>VLOOKUP(IF(I1532="",H1532,I1532),Thongkeduthi!$A$4:$O$43,COUNTA(Thongkeduthi!$A$4:$O$4),FALSE)</f>
        <v>38</v>
      </c>
      <c r="N1532" s="47" t="str">
        <f t="shared" si="72"/>
        <v>38.9</v>
      </c>
      <c r="O1532" s="47"/>
    </row>
    <row r="1533" spans="1:15" ht="32.25" hidden="1" thickBot="1">
      <c r="A1533" s="10">
        <f>SUBTOTAL(3,$C$6:C1533)</f>
        <v>0</v>
      </c>
      <c r="B1533" s="30">
        <v>1223543053</v>
      </c>
      <c r="C1533" s="101" t="s">
        <v>1806</v>
      </c>
      <c r="D1533" s="10">
        <v>11</v>
      </c>
      <c r="E1533" s="10">
        <v>1</v>
      </c>
      <c r="F1533" s="10">
        <v>2001</v>
      </c>
      <c r="G1533" s="10" t="s">
        <v>1050</v>
      </c>
      <c r="H1533" s="10" t="s">
        <v>1369</v>
      </c>
      <c r="I1533" s="10" t="s">
        <v>1342</v>
      </c>
      <c r="J1533" s="10">
        <v>1050</v>
      </c>
      <c r="K1533" s="259">
        <f t="shared" si="74"/>
        <v>9</v>
      </c>
      <c r="L1533" s="110" t="str">
        <f t="shared" si="73"/>
        <v>PGDĐT Đăk R'lấp</v>
      </c>
      <c r="M1533" s="3">
        <f>VLOOKUP(IF(I1533="",H1533,I1533),Thongkeduthi!$A$4:$O$43,COUNTA(Thongkeduthi!$A$4:$O$4),FALSE)</f>
        <v>38</v>
      </c>
      <c r="N1533" s="47" t="str">
        <f t="shared" si="72"/>
        <v>38.9</v>
      </c>
      <c r="O1533" s="47"/>
    </row>
    <row r="1534" spans="1:15" ht="32.25" hidden="1" thickBot="1">
      <c r="A1534" s="10">
        <f>SUBTOTAL(3,$C$6:C1534)</f>
        <v>0</v>
      </c>
      <c r="B1534" s="30">
        <v>1224769659</v>
      </c>
      <c r="C1534" s="101" t="s">
        <v>1807</v>
      </c>
      <c r="D1534" s="10">
        <v>26</v>
      </c>
      <c r="E1534" s="10">
        <v>5</v>
      </c>
      <c r="F1534" s="10">
        <v>2001</v>
      </c>
      <c r="G1534" s="10" t="s">
        <v>1197</v>
      </c>
      <c r="H1534" s="10" t="s">
        <v>1189</v>
      </c>
      <c r="I1534" s="10" t="s">
        <v>1342</v>
      </c>
      <c r="J1534" s="10">
        <v>1030</v>
      </c>
      <c r="K1534" s="259">
        <f t="shared" si="74"/>
        <v>9</v>
      </c>
      <c r="L1534" s="110" t="str">
        <f t="shared" si="73"/>
        <v>PGDĐT Đăk R'lấp</v>
      </c>
      <c r="M1534" s="3">
        <f>VLOOKUP(IF(I1534="",H1534,I1534),Thongkeduthi!$A$4:$O$43,COUNTA(Thongkeduthi!$A$4:$O$4),FALSE)</f>
        <v>38</v>
      </c>
      <c r="N1534" s="47" t="str">
        <f t="shared" si="72"/>
        <v>38.9</v>
      </c>
      <c r="O1534" s="47"/>
    </row>
    <row r="1535" spans="1:15" ht="32.25" hidden="1" thickBot="1">
      <c r="A1535" s="10">
        <f>SUBTOTAL(3,$C$6:C1535)</f>
        <v>0</v>
      </c>
      <c r="B1535" s="30">
        <v>1228990121</v>
      </c>
      <c r="C1535" s="101" t="s">
        <v>1808</v>
      </c>
      <c r="D1535" s="10">
        <v>21</v>
      </c>
      <c r="E1535" s="10">
        <v>10</v>
      </c>
      <c r="F1535" s="10">
        <v>2001</v>
      </c>
      <c r="G1535" s="10" t="s">
        <v>1067</v>
      </c>
      <c r="H1535" s="10" t="s">
        <v>1189</v>
      </c>
      <c r="I1535" s="10" t="s">
        <v>1342</v>
      </c>
      <c r="J1535" s="10">
        <v>1020</v>
      </c>
      <c r="K1535" s="259">
        <f t="shared" si="74"/>
        <v>9</v>
      </c>
      <c r="L1535" s="110" t="str">
        <f t="shared" si="73"/>
        <v>PGDĐT Đăk R'lấp</v>
      </c>
      <c r="M1535" s="3">
        <f>VLOOKUP(IF(I1535="",H1535,I1535),Thongkeduthi!$A$4:$O$43,COUNTA(Thongkeduthi!$A$4:$O$4),FALSE)</f>
        <v>38</v>
      </c>
      <c r="N1535" s="47" t="str">
        <f t="shared" si="72"/>
        <v>38.9</v>
      </c>
      <c r="O1535" s="47"/>
    </row>
    <row r="1536" spans="1:15" ht="32.25" hidden="1" thickBot="1">
      <c r="A1536" s="10">
        <f>SUBTOTAL(3,$C$6:C1536)</f>
        <v>0</v>
      </c>
      <c r="B1536" s="30">
        <v>1223579143</v>
      </c>
      <c r="C1536" s="101" t="s">
        <v>959</v>
      </c>
      <c r="D1536" s="10">
        <v>26</v>
      </c>
      <c r="E1536" s="10">
        <v>10</v>
      </c>
      <c r="F1536" s="10">
        <v>2001</v>
      </c>
      <c r="G1536" s="10" t="s">
        <v>1067</v>
      </c>
      <c r="H1536" s="10" t="s">
        <v>1189</v>
      </c>
      <c r="I1536" s="10" t="s">
        <v>1342</v>
      </c>
      <c r="J1536" s="10">
        <v>1020</v>
      </c>
      <c r="K1536" s="259">
        <f t="shared" si="74"/>
        <v>9</v>
      </c>
      <c r="L1536" s="110" t="str">
        <f t="shared" si="73"/>
        <v>PGDĐT Đăk R'lấp</v>
      </c>
      <c r="M1536" s="3">
        <f>VLOOKUP(IF(I1536="",H1536,I1536),Thongkeduthi!$A$4:$O$43,COUNTA(Thongkeduthi!$A$4:$O$4),FALSE)</f>
        <v>38</v>
      </c>
      <c r="N1536" s="47" t="str">
        <f t="shared" si="72"/>
        <v>38.9</v>
      </c>
      <c r="O1536" s="47"/>
    </row>
    <row r="1537" spans="1:15" ht="32.25" hidden="1" thickBot="1">
      <c r="A1537" s="10">
        <f>SUBTOTAL(3,$C$6:C1537)</f>
        <v>0</v>
      </c>
      <c r="B1537" s="30">
        <v>1226925880</v>
      </c>
      <c r="C1537" s="101" t="s">
        <v>1809</v>
      </c>
      <c r="D1537" s="10">
        <v>11</v>
      </c>
      <c r="E1537" s="10">
        <v>9</v>
      </c>
      <c r="F1537" s="10">
        <v>2001</v>
      </c>
      <c r="G1537" s="10" t="s">
        <v>1403</v>
      </c>
      <c r="H1537" s="10" t="s">
        <v>1189</v>
      </c>
      <c r="I1537" s="10" t="s">
        <v>1342</v>
      </c>
      <c r="J1537" s="10">
        <v>1020</v>
      </c>
      <c r="K1537" s="259">
        <f t="shared" si="74"/>
        <v>9</v>
      </c>
      <c r="L1537" s="110" t="str">
        <f t="shared" si="73"/>
        <v>PGDĐT Đăk R'lấp</v>
      </c>
      <c r="M1537" s="3">
        <f>VLOOKUP(IF(I1537="",H1537,I1537),Thongkeduthi!$A$4:$O$43,COUNTA(Thongkeduthi!$A$4:$O$4),FALSE)</f>
        <v>38</v>
      </c>
      <c r="N1537" s="47" t="str">
        <f t="shared" si="72"/>
        <v>38.9</v>
      </c>
      <c r="O1537" s="47"/>
    </row>
    <row r="1538" spans="1:15" ht="32.25" hidden="1" thickBot="1">
      <c r="A1538" s="10">
        <f>SUBTOTAL(3,$C$6:C1538)</f>
        <v>0</v>
      </c>
      <c r="B1538" s="30">
        <v>1225189324</v>
      </c>
      <c r="C1538" s="101" t="s">
        <v>1810</v>
      </c>
      <c r="D1538" s="10">
        <v>18</v>
      </c>
      <c r="E1538" s="10">
        <v>3</v>
      </c>
      <c r="F1538" s="10">
        <v>2001</v>
      </c>
      <c r="G1538" s="10" t="s">
        <v>1404</v>
      </c>
      <c r="H1538" s="10" t="s">
        <v>1383</v>
      </c>
      <c r="I1538" s="10" t="s">
        <v>1342</v>
      </c>
      <c r="J1538" s="10">
        <v>1010</v>
      </c>
      <c r="K1538" s="259">
        <f t="shared" si="74"/>
        <v>9</v>
      </c>
      <c r="L1538" s="110" t="str">
        <f t="shared" si="73"/>
        <v>PGDĐT Đăk R'lấp</v>
      </c>
      <c r="M1538" s="3">
        <f>VLOOKUP(IF(I1538="",H1538,I1538),Thongkeduthi!$A$4:$O$43,COUNTA(Thongkeduthi!$A$4:$O$4),FALSE)</f>
        <v>38</v>
      </c>
      <c r="N1538" s="47" t="str">
        <f t="shared" si="72"/>
        <v>38.9</v>
      </c>
      <c r="O1538" s="47"/>
    </row>
    <row r="1539" spans="1:15" ht="32.25" hidden="1" thickBot="1">
      <c r="A1539" s="10">
        <f>SUBTOTAL(3,$C$6:C1539)</f>
        <v>0</v>
      </c>
      <c r="B1539" s="30">
        <v>1230258972</v>
      </c>
      <c r="C1539" s="101" t="s">
        <v>1811</v>
      </c>
      <c r="D1539" s="10">
        <v>16</v>
      </c>
      <c r="E1539" s="10">
        <v>7</v>
      </c>
      <c r="F1539" s="10">
        <v>2001</v>
      </c>
      <c r="G1539" s="10" t="s">
        <v>1067</v>
      </c>
      <c r="H1539" s="10" t="s">
        <v>1189</v>
      </c>
      <c r="I1539" s="10" t="s">
        <v>1342</v>
      </c>
      <c r="J1539" s="10">
        <v>970</v>
      </c>
      <c r="K1539" s="259">
        <f t="shared" si="74"/>
        <v>9</v>
      </c>
      <c r="L1539" s="110" t="str">
        <f t="shared" si="73"/>
        <v>PGDĐT Đăk R'lấp</v>
      </c>
      <c r="M1539" s="3">
        <f>VLOOKUP(IF(I1539="",H1539,I1539),Thongkeduthi!$A$4:$O$43,COUNTA(Thongkeduthi!$A$4:$O$4),FALSE)</f>
        <v>38</v>
      </c>
      <c r="N1539" s="47" t="str">
        <f t="shared" si="72"/>
        <v>38.9</v>
      </c>
      <c r="O1539" s="47"/>
    </row>
    <row r="1540" spans="1:15" ht="32.25" hidden="1" thickBot="1">
      <c r="A1540" s="10">
        <f>SUBTOTAL(3,$C$6:C1540)</f>
        <v>0</v>
      </c>
      <c r="B1540" s="30">
        <v>1230258238</v>
      </c>
      <c r="C1540" s="101" t="s">
        <v>1812</v>
      </c>
      <c r="D1540" s="10">
        <v>25</v>
      </c>
      <c r="E1540" s="10">
        <v>7</v>
      </c>
      <c r="F1540" s="10">
        <v>2001</v>
      </c>
      <c r="G1540" s="10" t="s">
        <v>1067</v>
      </c>
      <c r="H1540" s="10" t="s">
        <v>1189</v>
      </c>
      <c r="I1540" s="10" t="s">
        <v>1342</v>
      </c>
      <c r="J1540" s="10">
        <v>950</v>
      </c>
      <c r="K1540" s="259">
        <f t="shared" si="74"/>
        <v>9</v>
      </c>
      <c r="L1540" s="110" t="str">
        <f t="shared" si="73"/>
        <v>PGDĐT Đăk R'lấp</v>
      </c>
      <c r="M1540" s="3">
        <f>VLOOKUP(IF(I1540="",H1540,I1540),Thongkeduthi!$A$4:$O$43,COUNTA(Thongkeduthi!$A$4:$O$4),FALSE)</f>
        <v>38</v>
      </c>
      <c r="N1540" s="47" t="str">
        <f t="shared" si="72"/>
        <v>38.9</v>
      </c>
      <c r="O1540" s="47"/>
    </row>
    <row r="1541" spans="1:15" ht="32.25" hidden="1" thickBot="1">
      <c r="A1541" s="10">
        <f>SUBTOTAL(3,$C$6:C1541)</f>
        <v>0</v>
      </c>
      <c r="B1541" s="30">
        <v>1223477920</v>
      </c>
      <c r="C1541" s="101" t="s">
        <v>1813</v>
      </c>
      <c r="D1541" s="10">
        <v>10</v>
      </c>
      <c r="E1541" s="10">
        <v>9</v>
      </c>
      <c r="F1541" s="10">
        <v>2001</v>
      </c>
      <c r="G1541" s="10" t="s">
        <v>1399</v>
      </c>
      <c r="H1541" s="10" t="s">
        <v>1375</v>
      </c>
      <c r="I1541" s="10" t="s">
        <v>1342</v>
      </c>
      <c r="J1541" s="10">
        <v>930</v>
      </c>
      <c r="K1541" s="259">
        <f t="shared" si="74"/>
        <v>9</v>
      </c>
      <c r="L1541" s="110" t="str">
        <f t="shared" si="73"/>
        <v>PGDĐT Đăk R'lấp</v>
      </c>
      <c r="M1541" s="3">
        <f>VLOOKUP(IF(I1541="",H1541,I1541),Thongkeduthi!$A$4:$O$43,COUNTA(Thongkeduthi!$A$4:$O$4),FALSE)</f>
        <v>38</v>
      </c>
      <c r="N1541" s="47" t="str">
        <f t="shared" si="72"/>
        <v>38.9</v>
      </c>
      <c r="O1541" s="47"/>
    </row>
    <row r="1542" spans="1:15" ht="32.25" hidden="1" thickBot="1">
      <c r="A1542" s="10">
        <f>SUBTOTAL(3,$C$6:C1542)</f>
        <v>0</v>
      </c>
      <c r="B1542" s="30">
        <v>1220059741</v>
      </c>
      <c r="C1542" s="101" t="s">
        <v>1814</v>
      </c>
      <c r="D1542" s="10">
        <v>10</v>
      </c>
      <c r="E1542" s="10">
        <v>5</v>
      </c>
      <c r="F1542" s="10">
        <v>2001</v>
      </c>
      <c r="G1542" s="10" t="s">
        <v>1067</v>
      </c>
      <c r="H1542" s="10" t="s">
        <v>1189</v>
      </c>
      <c r="I1542" s="10" t="s">
        <v>1342</v>
      </c>
      <c r="J1542" s="10">
        <v>910</v>
      </c>
      <c r="K1542" s="259">
        <f t="shared" si="74"/>
        <v>9</v>
      </c>
      <c r="L1542" s="110" t="str">
        <f t="shared" si="73"/>
        <v>PGDĐT Đăk R'lấp</v>
      </c>
      <c r="M1542" s="3">
        <f>VLOOKUP(IF(I1542="",H1542,I1542),Thongkeduthi!$A$4:$O$43,COUNTA(Thongkeduthi!$A$4:$O$4),FALSE)</f>
        <v>38</v>
      </c>
      <c r="N1542" s="47" t="str">
        <f t="shared" si="72"/>
        <v>38.9</v>
      </c>
      <c r="O1542" s="47"/>
    </row>
    <row r="1543" spans="1:15" ht="32.25" hidden="1" thickBot="1">
      <c r="A1543" s="10">
        <f>SUBTOTAL(3,$C$6:C1543)</f>
        <v>0</v>
      </c>
      <c r="B1543" s="30">
        <v>1227515887</v>
      </c>
      <c r="C1543" s="101" t="s">
        <v>1815</v>
      </c>
      <c r="D1543" s="10">
        <v>14</v>
      </c>
      <c r="E1543" s="10">
        <v>2</v>
      </c>
      <c r="F1543" s="10">
        <v>2001</v>
      </c>
      <c r="G1543" s="10" t="s">
        <v>1067</v>
      </c>
      <c r="H1543" s="10" t="s">
        <v>1189</v>
      </c>
      <c r="I1543" s="10" t="s">
        <v>1342</v>
      </c>
      <c r="J1543" s="10">
        <v>900</v>
      </c>
      <c r="K1543" s="259">
        <f t="shared" si="74"/>
        <v>9</v>
      </c>
      <c r="L1543" s="110" t="str">
        <f t="shared" si="73"/>
        <v>PGDĐT Đăk R'lấp</v>
      </c>
      <c r="M1543" s="3">
        <f>VLOOKUP(IF(I1543="",H1543,I1543),Thongkeduthi!$A$4:$O$43,COUNTA(Thongkeduthi!$A$4:$O$4),FALSE)</f>
        <v>38</v>
      </c>
      <c r="N1543" s="47" t="str">
        <f t="shared" ref="N1543:N1606" si="75">M1543&amp;"."&amp;K1543</f>
        <v>38.9</v>
      </c>
      <c r="O1543" s="47"/>
    </row>
    <row r="1544" spans="1:15" ht="32.25" hidden="1" thickBot="1">
      <c r="A1544" s="10">
        <f>SUBTOTAL(3,$C$6:C1544)</f>
        <v>0</v>
      </c>
      <c r="B1544" s="30">
        <v>1222698835</v>
      </c>
      <c r="C1544" s="101" t="s">
        <v>1816</v>
      </c>
      <c r="D1544" s="10">
        <v>4</v>
      </c>
      <c r="E1544" s="10">
        <v>1</v>
      </c>
      <c r="F1544" s="10">
        <v>2001</v>
      </c>
      <c r="G1544" s="10" t="s">
        <v>1067</v>
      </c>
      <c r="H1544" s="10" t="s">
        <v>1389</v>
      </c>
      <c r="I1544" s="10" t="s">
        <v>1342</v>
      </c>
      <c r="J1544" s="10">
        <v>880</v>
      </c>
      <c r="K1544" s="259">
        <f t="shared" si="74"/>
        <v>9</v>
      </c>
      <c r="L1544" s="110" t="str">
        <f t="shared" si="73"/>
        <v>PGDĐT Đăk R'lấp</v>
      </c>
      <c r="M1544" s="3">
        <f>VLOOKUP(IF(I1544="",H1544,I1544),Thongkeduthi!$A$4:$O$43,COUNTA(Thongkeduthi!$A$4:$O$4),FALSE)</f>
        <v>38</v>
      </c>
      <c r="N1544" s="47" t="str">
        <f t="shared" si="75"/>
        <v>38.9</v>
      </c>
      <c r="O1544" s="47"/>
    </row>
    <row r="1545" spans="1:15" ht="32.25" hidden="1" thickBot="1">
      <c r="A1545" s="10">
        <f>SUBTOTAL(3,$C$6:C1545)</f>
        <v>0</v>
      </c>
      <c r="B1545" s="30">
        <v>1226102954</v>
      </c>
      <c r="C1545" s="101" t="s">
        <v>1817</v>
      </c>
      <c r="D1545" s="10">
        <v>5</v>
      </c>
      <c r="E1545" s="10">
        <v>8</v>
      </c>
      <c r="F1545" s="10">
        <v>2001</v>
      </c>
      <c r="G1545" s="10" t="s">
        <v>1067</v>
      </c>
      <c r="H1545" s="10" t="s">
        <v>1376</v>
      </c>
      <c r="I1545" s="10" t="s">
        <v>1342</v>
      </c>
      <c r="J1545" s="10">
        <v>880</v>
      </c>
      <c r="K1545" s="259">
        <f t="shared" si="74"/>
        <v>9</v>
      </c>
      <c r="L1545" s="110" t="str">
        <f t="shared" si="73"/>
        <v>PGDĐT Đăk R'lấp</v>
      </c>
      <c r="M1545" s="3">
        <f>VLOOKUP(IF(I1545="",H1545,I1545),Thongkeduthi!$A$4:$O$43,COUNTA(Thongkeduthi!$A$4:$O$4),FALSE)</f>
        <v>38</v>
      </c>
      <c r="N1545" s="47" t="str">
        <f t="shared" si="75"/>
        <v>38.9</v>
      </c>
      <c r="O1545" s="47"/>
    </row>
    <row r="1546" spans="1:15" ht="32.25" hidden="1" thickBot="1">
      <c r="A1546" s="10">
        <f>SUBTOTAL(3,$C$6:C1546)</f>
        <v>0</v>
      </c>
      <c r="B1546" s="30">
        <v>1227491474</v>
      </c>
      <c r="C1546" s="101" t="s">
        <v>1818</v>
      </c>
      <c r="D1546" s="10">
        <v>18</v>
      </c>
      <c r="E1546" s="10">
        <v>7</v>
      </c>
      <c r="F1546" s="10">
        <v>2001</v>
      </c>
      <c r="G1546" s="10" t="s">
        <v>1050</v>
      </c>
      <c r="H1546" s="10" t="s">
        <v>1369</v>
      </c>
      <c r="I1546" s="10" t="s">
        <v>1342</v>
      </c>
      <c r="J1546" s="10">
        <v>880</v>
      </c>
      <c r="K1546" s="259">
        <f t="shared" si="74"/>
        <v>9</v>
      </c>
      <c r="L1546" s="110" t="str">
        <f t="shared" si="73"/>
        <v>PGDĐT Đăk R'lấp</v>
      </c>
      <c r="M1546" s="3">
        <f>VLOOKUP(IF(I1546="",H1546,I1546),Thongkeduthi!$A$4:$O$43,COUNTA(Thongkeduthi!$A$4:$O$4),FALSE)</f>
        <v>38</v>
      </c>
      <c r="N1546" s="47" t="str">
        <f t="shared" si="75"/>
        <v>38.9</v>
      </c>
      <c r="O1546" s="47"/>
    </row>
    <row r="1547" spans="1:15" ht="32.25" hidden="1" thickBot="1">
      <c r="A1547" s="10">
        <f>SUBTOTAL(3,$C$6:C1547)</f>
        <v>0</v>
      </c>
      <c r="B1547" s="30">
        <v>1228202626</v>
      </c>
      <c r="C1547" s="101" t="s">
        <v>1819</v>
      </c>
      <c r="D1547" s="10">
        <v>29</v>
      </c>
      <c r="E1547" s="10">
        <v>9</v>
      </c>
      <c r="F1547" s="10">
        <v>2001</v>
      </c>
      <c r="G1547" s="10" t="s">
        <v>1067</v>
      </c>
      <c r="H1547" s="10" t="s">
        <v>1189</v>
      </c>
      <c r="I1547" s="10" t="s">
        <v>1342</v>
      </c>
      <c r="J1547" s="10">
        <v>870</v>
      </c>
      <c r="K1547" s="259">
        <f t="shared" si="74"/>
        <v>9</v>
      </c>
      <c r="L1547" s="110" t="str">
        <f t="shared" si="73"/>
        <v>PGDĐT Đăk R'lấp</v>
      </c>
      <c r="M1547" s="3">
        <f>VLOOKUP(IF(I1547="",H1547,I1547),Thongkeduthi!$A$4:$O$43,COUNTA(Thongkeduthi!$A$4:$O$4),FALSE)</f>
        <v>38</v>
      </c>
      <c r="N1547" s="47" t="str">
        <f t="shared" si="75"/>
        <v>38.9</v>
      </c>
      <c r="O1547" s="47"/>
    </row>
    <row r="1548" spans="1:15" ht="32.25" hidden="1" thickBot="1">
      <c r="A1548" s="10">
        <f>SUBTOTAL(3,$C$6:C1548)</f>
        <v>0</v>
      </c>
      <c r="B1548" s="30">
        <v>1229391741</v>
      </c>
      <c r="C1548" s="101" t="s">
        <v>1820</v>
      </c>
      <c r="D1548" s="10">
        <v>1</v>
      </c>
      <c r="E1548" s="10">
        <v>4</v>
      </c>
      <c r="F1548" s="10">
        <v>2001</v>
      </c>
      <c r="G1548" s="10" t="s">
        <v>1400</v>
      </c>
      <c r="H1548" s="10" t="s">
        <v>1369</v>
      </c>
      <c r="I1548" s="10" t="s">
        <v>1342</v>
      </c>
      <c r="J1548" s="10">
        <v>850</v>
      </c>
      <c r="K1548" s="259">
        <f t="shared" si="74"/>
        <v>9</v>
      </c>
      <c r="L1548" s="110" t="str">
        <f t="shared" si="73"/>
        <v>PGDĐT Đăk R'lấp</v>
      </c>
      <c r="M1548" s="3">
        <f>VLOOKUP(IF(I1548="",H1548,I1548),Thongkeduthi!$A$4:$O$43,COUNTA(Thongkeduthi!$A$4:$O$4),FALSE)</f>
        <v>38</v>
      </c>
      <c r="N1548" s="47" t="str">
        <f t="shared" si="75"/>
        <v>38.9</v>
      </c>
      <c r="O1548" s="47"/>
    </row>
    <row r="1549" spans="1:15" ht="32.25" hidden="1" thickBot="1">
      <c r="A1549" s="10">
        <f>SUBTOTAL(3,$C$6:C1549)</f>
        <v>0</v>
      </c>
      <c r="B1549" s="30">
        <v>1229220063</v>
      </c>
      <c r="C1549" s="101" t="s">
        <v>1821</v>
      </c>
      <c r="D1549" s="10">
        <v>20</v>
      </c>
      <c r="E1549" s="10">
        <v>4</v>
      </c>
      <c r="F1549" s="10">
        <v>2001</v>
      </c>
      <c r="G1549" s="10" t="s">
        <v>1403</v>
      </c>
      <c r="H1549" s="10" t="s">
        <v>1189</v>
      </c>
      <c r="I1549" s="10" t="s">
        <v>1342</v>
      </c>
      <c r="J1549" s="10">
        <v>840</v>
      </c>
      <c r="K1549" s="259">
        <f t="shared" si="74"/>
        <v>9</v>
      </c>
      <c r="L1549" s="110" t="str">
        <f t="shared" si="73"/>
        <v>PGDĐT Đăk R'lấp</v>
      </c>
      <c r="M1549" s="3">
        <f>VLOOKUP(IF(I1549="",H1549,I1549),Thongkeduthi!$A$4:$O$43,COUNTA(Thongkeduthi!$A$4:$O$4),FALSE)</f>
        <v>38</v>
      </c>
      <c r="N1549" s="47" t="str">
        <f t="shared" si="75"/>
        <v>38.9</v>
      </c>
      <c r="O1549" s="47"/>
    </row>
    <row r="1550" spans="1:15" ht="32.25" hidden="1" thickBot="1">
      <c r="A1550" s="10">
        <f>SUBTOTAL(3,$C$6:C1550)</f>
        <v>0</v>
      </c>
      <c r="B1550" s="30">
        <v>1216124539</v>
      </c>
      <c r="C1550" s="101" t="s">
        <v>1822</v>
      </c>
      <c r="D1550" s="10">
        <v>30</v>
      </c>
      <c r="E1550" s="10">
        <v>9</v>
      </c>
      <c r="F1550" s="10">
        <v>2001</v>
      </c>
      <c r="G1550" s="10" t="s">
        <v>1046</v>
      </c>
      <c r="H1550" s="10" t="s">
        <v>1371</v>
      </c>
      <c r="I1550" s="10" t="s">
        <v>1342</v>
      </c>
      <c r="J1550" s="10">
        <v>840</v>
      </c>
      <c r="K1550" s="259">
        <f t="shared" si="74"/>
        <v>9</v>
      </c>
      <c r="L1550" s="110" t="str">
        <f t="shared" si="73"/>
        <v>PGDĐT Đăk R'lấp</v>
      </c>
      <c r="M1550" s="3">
        <f>VLOOKUP(IF(I1550="",H1550,I1550),Thongkeduthi!$A$4:$O$43,COUNTA(Thongkeduthi!$A$4:$O$4),FALSE)</f>
        <v>38</v>
      </c>
      <c r="N1550" s="47" t="str">
        <f t="shared" si="75"/>
        <v>38.9</v>
      </c>
      <c r="O1550" s="47"/>
    </row>
    <row r="1551" spans="1:15" ht="32.25" hidden="1" thickBot="1">
      <c r="A1551" s="10">
        <f>SUBTOTAL(3,$C$6:C1551)</f>
        <v>0</v>
      </c>
      <c r="B1551" s="30">
        <v>1227823771</v>
      </c>
      <c r="C1551" s="101" t="s">
        <v>1823</v>
      </c>
      <c r="D1551" s="10">
        <v>24</v>
      </c>
      <c r="E1551" s="10">
        <v>12</v>
      </c>
      <c r="F1551" s="10">
        <v>2000</v>
      </c>
      <c r="G1551" s="10" t="s">
        <v>1045</v>
      </c>
      <c r="H1551" s="10" t="s">
        <v>1369</v>
      </c>
      <c r="I1551" s="10" t="s">
        <v>1342</v>
      </c>
      <c r="J1551" s="10">
        <v>830</v>
      </c>
      <c r="K1551" s="259">
        <f t="shared" si="74"/>
        <v>9</v>
      </c>
      <c r="L1551" s="110" t="str">
        <f t="shared" si="73"/>
        <v>PGDĐT Đăk R'lấp</v>
      </c>
      <c r="M1551" s="3">
        <f>VLOOKUP(IF(I1551="",H1551,I1551),Thongkeduthi!$A$4:$O$43,COUNTA(Thongkeduthi!$A$4:$O$4),FALSE)</f>
        <v>38</v>
      </c>
      <c r="N1551" s="47" t="str">
        <f t="shared" si="75"/>
        <v>38.9</v>
      </c>
      <c r="O1551" s="47"/>
    </row>
    <row r="1552" spans="1:15" ht="32.25" hidden="1" thickBot="1">
      <c r="A1552" s="10">
        <f>SUBTOTAL(3,$C$6:C1552)</f>
        <v>0</v>
      </c>
      <c r="B1552" s="30">
        <v>1222944461</v>
      </c>
      <c r="C1552" s="101" t="s">
        <v>1824</v>
      </c>
      <c r="D1552" s="10">
        <v>31</v>
      </c>
      <c r="E1552" s="10">
        <v>12</v>
      </c>
      <c r="F1552" s="10">
        <v>2001</v>
      </c>
      <c r="G1552" s="10" t="s">
        <v>1400</v>
      </c>
      <c r="H1552" s="10" t="s">
        <v>1371</v>
      </c>
      <c r="I1552" s="10" t="s">
        <v>1342</v>
      </c>
      <c r="J1552" s="10">
        <v>820</v>
      </c>
      <c r="K1552" s="259">
        <f t="shared" si="74"/>
        <v>9</v>
      </c>
      <c r="L1552" s="110" t="str">
        <f t="shared" si="73"/>
        <v>PGDĐT Đăk R'lấp</v>
      </c>
      <c r="M1552" s="3">
        <f>VLOOKUP(IF(I1552="",H1552,I1552),Thongkeduthi!$A$4:$O$43,COUNTA(Thongkeduthi!$A$4:$O$4),FALSE)</f>
        <v>38</v>
      </c>
      <c r="N1552" s="47" t="str">
        <f t="shared" si="75"/>
        <v>38.9</v>
      </c>
      <c r="O1552" s="47"/>
    </row>
    <row r="1553" spans="1:15" ht="32.25" hidden="1" thickBot="1">
      <c r="A1553" s="10">
        <f>SUBTOTAL(3,$C$6:C1553)</f>
        <v>0</v>
      </c>
      <c r="B1553" s="30">
        <v>1229566664</v>
      </c>
      <c r="C1553" s="101" t="s">
        <v>1825</v>
      </c>
      <c r="D1553" s="10">
        <v>14</v>
      </c>
      <c r="E1553" s="10">
        <v>7</v>
      </c>
      <c r="F1553" s="10">
        <v>2001</v>
      </c>
      <c r="G1553" s="10" t="s">
        <v>1067</v>
      </c>
      <c r="H1553" s="10" t="s">
        <v>1189</v>
      </c>
      <c r="I1553" s="10" t="s">
        <v>1342</v>
      </c>
      <c r="J1553" s="10">
        <v>800</v>
      </c>
      <c r="K1553" s="259">
        <f t="shared" si="74"/>
        <v>9</v>
      </c>
      <c r="L1553" s="110" t="str">
        <f t="shared" si="73"/>
        <v>PGDĐT Đăk R'lấp</v>
      </c>
      <c r="M1553" s="3">
        <f>VLOOKUP(IF(I1553="",H1553,I1553),Thongkeduthi!$A$4:$O$43,COUNTA(Thongkeduthi!$A$4:$O$4),FALSE)</f>
        <v>38</v>
      </c>
      <c r="N1553" s="47" t="str">
        <f t="shared" si="75"/>
        <v>38.9</v>
      </c>
      <c r="O1553" s="47"/>
    </row>
    <row r="1554" spans="1:15" ht="32.25" hidden="1" thickBot="1">
      <c r="A1554" s="10">
        <f>SUBTOTAL(3,$C$6:C1554)</f>
        <v>0</v>
      </c>
      <c r="B1554" s="27">
        <v>1226851190</v>
      </c>
      <c r="C1554" s="27" t="s">
        <v>1827</v>
      </c>
      <c r="D1554" s="224">
        <v>9</v>
      </c>
      <c r="E1554" s="224">
        <v>2</v>
      </c>
      <c r="F1554" s="224">
        <v>1999</v>
      </c>
      <c r="G1554" s="27" t="s">
        <v>414</v>
      </c>
      <c r="H1554" s="27" t="s">
        <v>566</v>
      </c>
      <c r="I1554" s="27"/>
      <c r="J1554" s="27">
        <v>690</v>
      </c>
      <c r="K1554" s="259">
        <f t="shared" ref="K1554:K1561" si="76">IF(I1554="",VALUE(LEFT(G1554,2)),VALUE(LEFT(G1554,1)))</f>
        <v>11</v>
      </c>
      <c r="L1554" s="110" t="str">
        <f t="shared" ref="L1554:L1561" si="77">H1554</f>
        <v>THPT DTNT Đăk Glong</v>
      </c>
      <c r="M1554" s="3">
        <f>VLOOKUP(IF(I1554="",H1554,I1554),Thongkeduthi!$A$4:$O$43,COUNTA(Thongkeduthi!$A$4:$O$4),FALSE)</f>
        <v>26</v>
      </c>
      <c r="N1554" s="47" t="str">
        <f t="shared" si="75"/>
        <v>26.11</v>
      </c>
      <c r="O1554" s="47"/>
    </row>
    <row r="1555" spans="1:15" ht="32.25" hidden="1" thickBot="1">
      <c r="A1555" s="10">
        <f>SUBTOTAL(3,$C$6:C1555)</f>
        <v>0</v>
      </c>
      <c r="B1555" s="27">
        <v>1226850719</v>
      </c>
      <c r="C1555" s="27" t="s">
        <v>1828</v>
      </c>
      <c r="D1555" s="224">
        <v>3</v>
      </c>
      <c r="E1555" s="224">
        <v>9</v>
      </c>
      <c r="F1555" s="224">
        <v>1999</v>
      </c>
      <c r="G1555" s="27" t="s">
        <v>414</v>
      </c>
      <c r="H1555" s="27" t="s">
        <v>566</v>
      </c>
      <c r="I1555" s="27"/>
      <c r="J1555" s="27">
        <v>470</v>
      </c>
      <c r="K1555" s="259">
        <f t="shared" si="76"/>
        <v>11</v>
      </c>
      <c r="L1555" s="110" t="str">
        <f t="shared" si="77"/>
        <v>THPT DTNT Đăk Glong</v>
      </c>
      <c r="M1555" s="3">
        <f>VLOOKUP(IF(I1555="",H1555,I1555),Thongkeduthi!$A$4:$O$43,COUNTA(Thongkeduthi!$A$4:$O$4),FALSE)</f>
        <v>26</v>
      </c>
      <c r="N1555" s="47" t="str">
        <f t="shared" si="75"/>
        <v>26.11</v>
      </c>
      <c r="O1555" s="47"/>
    </row>
    <row r="1556" spans="1:15" ht="32.25" hidden="1" thickBot="1">
      <c r="A1556" s="10">
        <f>SUBTOTAL(3,$C$6:C1556)</f>
        <v>0</v>
      </c>
      <c r="B1556" s="27">
        <v>1226849211</v>
      </c>
      <c r="C1556" s="27" t="s">
        <v>1829</v>
      </c>
      <c r="D1556" s="224">
        <v>18</v>
      </c>
      <c r="E1556" s="224">
        <v>11</v>
      </c>
      <c r="F1556" s="224">
        <v>1998</v>
      </c>
      <c r="G1556" s="27" t="s">
        <v>414</v>
      </c>
      <c r="H1556" s="27" t="s">
        <v>566</v>
      </c>
      <c r="I1556" s="27"/>
      <c r="J1556" s="27">
        <v>260</v>
      </c>
      <c r="K1556" s="259">
        <f t="shared" si="76"/>
        <v>11</v>
      </c>
      <c r="L1556" s="110" t="str">
        <f t="shared" si="77"/>
        <v>THPT DTNT Đăk Glong</v>
      </c>
      <c r="M1556" s="3">
        <f>VLOOKUP(IF(I1556="",H1556,I1556),Thongkeduthi!$A$4:$O$43,COUNTA(Thongkeduthi!$A$4:$O$4),FALSE)</f>
        <v>26</v>
      </c>
      <c r="N1556" s="47" t="str">
        <f t="shared" si="75"/>
        <v>26.11</v>
      </c>
      <c r="O1556" s="47"/>
    </row>
    <row r="1557" spans="1:15" ht="32.25" hidden="1" thickBot="1">
      <c r="A1557" s="10">
        <f>SUBTOTAL(3,$C$6:C1557)</f>
        <v>0</v>
      </c>
      <c r="B1557" s="27">
        <v>1226851106</v>
      </c>
      <c r="C1557" s="27" t="s">
        <v>1830</v>
      </c>
      <c r="D1557" s="224">
        <v>3</v>
      </c>
      <c r="E1557" s="224">
        <v>11</v>
      </c>
      <c r="F1557" s="224">
        <v>1997</v>
      </c>
      <c r="G1557" s="27" t="s">
        <v>414</v>
      </c>
      <c r="H1557" s="27" t="s">
        <v>566</v>
      </c>
      <c r="I1557" s="27"/>
      <c r="J1557" s="27">
        <v>230</v>
      </c>
      <c r="K1557" s="259">
        <f t="shared" si="76"/>
        <v>11</v>
      </c>
      <c r="L1557" s="110" t="str">
        <f t="shared" si="77"/>
        <v>THPT DTNT Đăk Glong</v>
      </c>
      <c r="M1557" s="3">
        <f>VLOOKUP(IF(I1557="",H1557,I1557),Thongkeduthi!$A$4:$O$43,COUNTA(Thongkeduthi!$A$4:$O$4),FALSE)</f>
        <v>26</v>
      </c>
      <c r="N1557" s="47" t="str">
        <f t="shared" si="75"/>
        <v>26.11</v>
      </c>
      <c r="O1557" s="47"/>
    </row>
    <row r="1558" spans="1:15" ht="32.25" hidden="1" thickBot="1">
      <c r="A1558" s="10">
        <f>SUBTOTAL(3,$C$6:C1558)</f>
        <v>0</v>
      </c>
      <c r="B1558" s="27">
        <v>1226849665</v>
      </c>
      <c r="C1558" s="27" t="s">
        <v>1831</v>
      </c>
      <c r="D1558" s="224">
        <v>5</v>
      </c>
      <c r="E1558" s="224">
        <v>5</v>
      </c>
      <c r="F1558" s="224">
        <v>1999</v>
      </c>
      <c r="G1558" s="27" t="s">
        <v>414</v>
      </c>
      <c r="H1558" s="27" t="s">
        <v>566</v>
      </c>
      <c r="I1558" s="27"/>
      <c r="J1558" s="27">
        <v>580</v>
      </c>
      <c r="K1558" s="259">
        <f t="shared" si="76"/>
        <v>11</v>
      </c>
      <c r="L1558" s="110" t="str">
        <f t="shared" si="77"/>
        <v>THPT DTNT Đăk Glong</v>
      </c>
      <c r="M1558" s="3">
        <f>VLOOKUP(IF(I1558="",H1558,I1558),Thongkeduthi!$A$4:$O$43,COUNTA(Thongkeduthi!$A$4:$O$4),FALSE)</f>
        <v>26</v>
      </c>
      <c r="N1558" s="47" t="str">
        <f t="shared" si="75"/>
        <v>26.11</v>
      </c>
      <c r="O1558" s="47"/>
    </row>
    <row r="1559" spans="1:15" ht="32.25" hidden="1" thickBot="1">
      <c r="A1559" s="10">
        <f>SUBTOTAL(3,$C$6:C1559)</f>
        <v>0</v>
      </c>
      <c r="B1559" s="27">
        <v>1226845451</v>
      </c>
      <c r="C1559" s="27" t="s">
        <v>1832</v>
      </c>
      <c r="D1559" s="224">
        <v>3</v>
      </c>
      <c r="E1559" s="224">
        <v>2</v>
      </c>
      <c r="F1559" s="224">
        <v>1997</v>
      </c>
      <c r="G1559" s="27" t="s">
        <v>96</v>
      </c>
      <c r="H1559" s="27" t="s">
        <v>566</v>
      </c>
      <c r="I1559" s="27"/>
      <c r="J1559" s="27">
        <v>880</v>
      </c>
      <c r="K1559" s="259">
        <f t="shared" si="76"/>
        <v>12</v>
      </c>
      <c r="L1559" s="110" t="str">
        <f t="shared" si="77"/>
        <v>THPT DTNT Đăk Glong</v>
      </c>
      <c r="M1559" s="3">
        <f>VLOOKUP(IF(I1559="",H1559,I1559),Thongkeduthi!$A$4:$O$43,COUNTA(Thongkeduthi!$A$4:$O$4),FALSE)</f>
        <v>26</v>
      </c>
      <c r="N1559" s="47" t="str">
        <f t="shared" si="75"/>
        <v>26.12</v>
      </c>
      <c r="O1559" s="47"/>
    </row>
    <row r="1560" spans="1:15" ht="32.25" hidden="1" thickBot="1">
      <c r="A1560" s="10">
        <f>SUBTOTAL(3,$C$6:C1560)</f>
        <v>0</v>
      </c>
      <c r="B1560" s="27">
        <v>1226845156</v>
      </c>
      <c r="C1560" s="27" t="s">
        <v>1833</v>
      </c>
      <c r="D1560" s="224">
        <v>11</v>
      </c>
      <c r="E1560" s="224">
        <v>5</v>
      </c>
      <c r="F1560" s="224">
        <v>1998</v>
      </c>
      <c r="G1560" s="27" t="s">
        <v>96</v>
      </c>
      <c r="H1560" s="27" t="s">
        <v>566</v>
      </c>
      <c r="I1560" s="27"/>
      <c r="J1560" s="27">
        <v>1090</v>
      </c>
      <c r="K1560" s="259">
        <f t="shared" si="76"/>
        <v>12</v>
      </c>
      <c r="L1560" s="110" t="str">
        <f t="shared" si="77"/>
        <v>THPT DTNT Đăk Glong</v>
      </c>
      <c r="M1560" s="3">
        <f>VLOOKUP(IF(I1560="",H1560,I1560),Thongkeduthi!$A$4:$O$43,COUNTA(Thongkeduthi!$A$4:$O$4),FALSE)</f>
        <v>26</v>
      </c>
      <c r="N1560" s="47" t="str">
        <f t="shared" si="75"/>
        <v>26.12</v>
      </c>
      <c r="O1560" s="47"/>
    </row>
    <row r="1561" spans="1:15" ht="32.25" hidden="1" thickBot="1">
      <c r="A1561" s="10">
        <f>SUBTOTAL(3,$C$6:C1561)</f>
        <v>0</v>
      </c>
      <c r="B1561" s="27">
        <v>1226844848</v>
      </c>
      <c r="C1561" s="27" t="s">
        <v>1834</v>
      </c>
      <c r="D1561" s="224">
        <v>5</v>
      </c>
      <c r="E1561" s="224">
        <v>6</v>
      </c>
      <c r="F1561" s="224">
        <v>1997</v>
      </c>
      <c r="G1561" s="27" t="s">
        <v>96</v>
      </c>
      <c r="H1561" s="27" t="s">
        <v>566</v>
      </c>
      <c r="I1561" s="27"/>
      <c r="J1561" s="27">
        <v>750</v>
      </c>
      <c r="K1561" s="259">
        <f t="shared" si="76"/>
        <v>12</v>
      </c>
      <c r="L1561" s="110" t="str">
        <f t="shared" si="77"/>
        <v>THPT DTNT Đăk Glong</v>
      </c>
      <c r="M1561" s="3">
        <f>VLOOKUP(IF(I1561="",H1561,I1561),Thongkeduthi!$A$4:$O$43,COUNTA(Thongkeduthi!$A$4:$O$4),FALSE)</f>
        <v>26</v>
      </c>
      <c r="N1561" s="47" t="str">
        <f t="shared" si="75"/>
        <v>26.12</v>
      </c>
      <c r="O1561" s="47"/>
    </row>
    <row r="1562" spans="1:15" ht="16.5" hidden="1" thickBot="1">
      <c r="A1562" s="10">
        <f>SUBTOTAL(3,$C$6:C1562)</f>
        <v>0</v>
      </c>
      <c r="B1562" s="30">
        <v>1223742104</v>
      </c>
      <c r="C1562" s="10" t="s">
        <v>1835</v>
      </c>
      <c r="D1562" s="10">
        <v>2</v>
      </c>
      <c r="E1562" s="10">
        <v>11</v>
      </c>
      <c r="F1562" s="10">
        <v>1998</v>
      </c>
      <c r="G1562" s="10" t="s">
        <v>1836</v>
      </c>
      <c r="H1562" s="10" t="s">
        <v>554</v>
      </c>
      <c r="I1562" s="10"/>
      <c r="J1562" s="10">
        <v>1020</v>
      </c>
      <c r="K1562" s="259">
        <f t="shared" ref="K1562:K1565" si="78">IF(I1562="",VALUE(LEFT(G1562,2)),VALUE(LEFT(G1562,1)))</f>
        <v>12</v>
      </c>
      <c r="L1562" s="110" t="s">
        <v>579</v>
      </c>
      <c r="M1562" s="3">
        <f>VLOOKUP(IF(I1562="",H1562,I1562),Thongkeduthi!$A$4:$O$43,COUNTA(Thongkeduthi!$A$4:$O$4),FALSE)</f>
        <v>8</v>
      </c>
      <c r="N1562" s="47" t="str">
        <f t="shared" si="75"/>
        <v>8.12</v>
      </c>
      <c r="O1562" s="47"/>
    </row>
    <row r="1563" spans="1:15" ht="16.5" hidden="1" thickBot="1">
      <c r="A1563" s="10">
        <f>SUBTOTAL(3,$C$6:C1563)</f>
        <v>0</v>
      </c>
      <c r="B1563" s="30">
        <v>1226219127</v>
      </c>
      <c r="C1563" s="10" t="s">
        <v>1837</v>
      </c>
      <c r="D1563" s="10">
        <v>3</v>
      </c>
      <c r="E1563" s="10">
        <v>2</v>
      </c>
      <c r="F1563" s="10">
        <v>1998</v>
      </c>
      <c r="G1563" s="10" t="s">
        <v>1838</v>
      </c>
      <c r="H1563" s="10" t="s">
        <v>554</v>
      </c>
      <c r="I1563" s="10"/>
      <c r="J1563" s="10">
        <v>840</v>
      </c>
      <c r="K1563" s="259">
        <f t="shared" si="78"/>
        <v>12</v>
      </c>
      <c r="L1563" s="110" t="s">
        <v>579</v>
      </c>
      <c r="M1563" s="3">
        <f>VLOOKUP(IF(I1563="",H1563,I1563),Thongkeduthi!$A$4:$O$43,COUNTA(Thongkeduthi!$A$4:$O$4),FALSE)</f>
        <v>8</v>
      </c>
      <c r="N1563" s="47" t="str">
        <f t="shared" si="75"/>
        <v>8.12</v>
      </c>
      <c r="O1563" s="47"/>
    </row>
    <row r="1564" spans="1:15" ht="16.5" hidden="1" thickBot="1">
      <c r="A1564" s="10">
        <f>SUBTOTAL(3,$C$6:C1564)</f>
        <v>0</v>
      </c>
      <c r="B1564" s="30">
        <v>1223965357</v>
      </c>
      <c r="C1564" s="10" t="s">
        <v>1839</v>
      </c>
      <c r="D1564" s="10">
        <v>27</v>
      </c>
      <c r="E1564" s="10">
        <v>11</v>
      </c>
      <c r="F1564" s="10">
        <v>1998</v>
      </c>
      <c r="G1564" s="10" t="s">
        <v>1836</v>
      </c>
      <c r="H1564" s="10" t="s">
        <v>554</v>
      </c>
      <c r="I1564" s="10"/>
      <c r="J1564" s="10">
        <v>970</v>
      </c>
      <c r="K1564" s="259">
        <f t="shared" si="78"/>
        <v>12</v>
      </c>
      <c r="L1564" s="110" t="s">
        <v>579</v>
      </c>
      <c r="M1564" s="3">
        <f>VLOOKUP(IF(I1564="",H1564,I1564),Thongkeduthi!$A$4:$O$43,COUNTA(Thongkeduthi!$A$4:$O$4),FALSE)</f>
        <v>8</v>
      </c>
      <c r="N1564" s="47" t="str">
        <f t="shared" si="75"/>
        <v>8.12</v>
      </c>
      <c r="O1564" s="47"/>
    </row>
    <row r="1565" spans="1:15" ht="16.5" hidden="1" thickBot="1">
      <c r="A1565" s="10">
        <f>SUBTOTAL(3,$C$6:C1565)</f>
        <v>0</v>
      </c>
      <c r="B1565" s="30">
        <v>1224983930</v>
      </c>
      <c r="C1565" s="10" t="s">
        <v>1840</v>
      </c>
      <c r="D1565" s="10">
        <v>21</v>
      </c>
      <c r="E1565" s="10">
        <v>11</v>
      </c>
      <c r="F1565" s="10">
        <v>1998</v>
      </c>
      <c r="G1565" s="10" t="s">
        <v>1838</v>
      </c>
      <c r="H1565" s="10" t="s">
        <v>554</v>
      </c>
      <c r="I1565" s="10"/>
      <c r="J1565" s="10">
        <v>840</v>
      </c>
      <c r="K1565" s="259">
        <f t="shared" si="78"/>
        <v>12</v>
      </c>
      <c r="L1565" s="110" t="s">
        <v>579</v>
      </c>
      <c r="M1565" s="3">
        <f>VLOOKUP(IF(I1565="",H1565,I1565),Thongkeduthi!$A$4:$O$43,COUNTA(Thongkeduthi!$A$4:$O$4),FALSE)</f>
        <v>8</v>
      </c>
      <c r="N1565" s="47" t="str">
        <f t="shared" si="75"/>
        <v>8.12</v>
      </c>
      <c r="O1565" s="47"/>
    </row>
    <row r="1566" spans="1:15" ht="16.5" hidden="1" thickBot="1">
      <c r="A1566" s="10">
        <f>SUBTOTAL(3,$C$6:C1566)</f>
        <v>0</v>
      </c>
      <c r="B1566" s="174">
        <v>1221409501</v>
      </c>
      <c r="C1566" s="174" t="s">
        <v>1842</v>
      </c>
      <c r="D1566" s="46">
        <v>7</v>
      </c>
      <c r="E1566" s="46">
        <v>1</v>
      </c>
      <c r="F1566" s="46">
        <v>2007</v>
      </c>
      <c r="G1566" s="78" t="s">
        <v>120</v>
      </c>
      <c r="H1566" s="46" t="s">
        <v>1843</v>
      </c>
      <c r="I1566" s="27" t="s">
        <v>10</v>
      </c>
      <c r="J1566" s="175">
        <v>1830</v>
      </c>
      <c r="K1566" s="259">
        <f t="shared" ref="K1566:K1629" si="79">IF(I1566="",VALUE(LEFT(G1566,2)),VALUE(LEFT(G1566,1)))</f>
        <v>3</v>
      </c>
      <c r="L1566" s="110" t="str">
        <f t="shared" ref="L1566:L1629" si="80">"PGDĐT "&amp;I1566</f>
        <v>PGDĐT Gia Nghĩa</v>
      </c>
      <c r="M1566" s="3">
        <f>VLOOKUP(IF(I1566="",H1566,I1566),Thongkeduthi!$A$4:$O$43,COUNTA(Thongkeduthi!$A$4:$O$4),FALSE)</f>
        <v>32</v>
      </c>
      <c r="N1566" s="47" t="str">
        <f t="shared" si="75"/>
        <v>32.3</v>
      </c>
      <c r="O1566" s="47"/>
    </row>
    <row r="1567" spans="1:15" ht="16.5" hidden="1" thickBot="1">
      <c r="A1567" s="10">
        <f>SUBTOTAL(3,$C$6:C1567)</f>
        <v>0</v>
      </c>
      <c r="B1567" s="76">
        <v>1225186343</v>
      </c>
      <c r="C1567" s="76" t="s">
        <v>1844</v>
      </c>
      <c r="D1567" s="78">
        <v>28</v>
      </c>
      <c r="E1567" s="78">
        <v>1</v>
      </c>
      <c r="F1567" s="78">
        <v>2007</v>
      </c>
      <c r="G1567" s="78" t="s">
        <v>120</v>
      </c>
      <c r="H1567" s="174" t="s">
        <v>1217</v>
      </c>
      <c r="I1567" s="27" t="s">
        <v>10</v>
      </c>
      <c r="J1567" s="176">
        <v>1810</v>
      </c>
      <c r="K1567" s="259">
        <f t="shared" si="79"/>
        <v>3</v>
      </c>
      <c r="L1567" s="110" t="str">
        <f t="shared" si="80"/>
        <v>PGDĐT Gia Nghĩa</v>
      </c>
      <c r="M1567" s="3">
        <f>VLOOKUP(IF(I1567="",H1567,I1567),Thongkeduthi!$A$4:$O$43,COUNTA(Thongkeduthi!$A$4:$O$4),FALSE)</f>
        <v>32</v>
      </c>
      <c r="N1567" s="47" t="str">
        <f t="shared" si="75"/>
        <v>32.3</v>
      </c>
      <c r="O1567" s="47"/>
    </row>
    <row r="1568" spans="1:15" ht="16.5" hidden="1" thickBot="1">
      <c r="A1568" s="10">
        <f>SUBTOTAL(3,$C$6:C1568)</f>
        <v>0</v>
      </c>
      <c r="B1568" s="76">
        <v>1212059714</v>
      </c>
      <c r="C1568" s="76" t="s">
        <v>1845</v>
      </c>
      <c r="D1568" s="78">
        <v>6</v>
      </c>
      <c r="E1568" s="78">
        <v>12</v>
      </c>
      <c r="F1568" s="78">
        <v>2007</v>
      </c>
      <c r="G1568" s="78" t="s">
        <v>120</v>
      </c>
      <c r="H1568" s="174" t="s">
        <v>1217</v>
      </c>
      <c r="I1568" s="27" t="s">
        <v>10</v>
      </c>
      <c r="J1568" s="176">
        <v>1810</v>
      </c>
      <c r="K1568" s="259">
        <f t="shared" si="79"/>
        <v>3</v>
      </c>
      <c r="L1568" s="110" t="str">
        <f t="shared" si="80"/>
        <v>PGDĐT Gia Nghĩa</v>
      </c>
      <c r="M1568" s="3">
        <f>VLOOKUP(IF(I1568="",H1568,I1568),Thongkeduthi!$A$4:$O$43,COUNTA(Thongkeduthi!$A$4:$O$4),FALSE)</f>
        <v>32</v>
      </c>
      <c r="N1568" s="47" t="str">
        <f t="shared" si="75"/>
        <v>32.3</v>
      </c>
      <c r="O1568" s="47"/>
    </row>
    <row r="1569" spans="1:15" ht="16.5" hidden="1" thickBot="1">
      <c r="A1569" s="10">
        <f>SUBTOTAL(3,$C$6:C1569)</f>
        <v>0</v>
      </c>
      <c r="B1569" s="174">
        <v>1224611820</v>
      </c>
      <c r="C1569" s="174" t="s">
        <v>1846</v>
      </c>
      <c r="D1569" s="46">
        <v>7</v>
      </c>
      <c r="E1569" s="46">
        <v>12</v>
      </c>
      <c r="F1569" s="46">
        <v>2007</v>
      </c>
      <c r="G1569" s="78" t="s">
        <v>120</v>
      </c>
      <c r="H1569" s="46" t="s">
        <v>1843</v>
      </c>
      <c r="I1569" s="27" t="s">
        <v>10</v>
      </c>
      <c r="J1569" s="175">
        <v>1810</v>
      </c>
      <c r="K1569" s="259">
        <f t="shared" si="79"/>
        <v>3</v>
      </c>
      <c r="L1569" s="110" t="str">
        <f t="shared" si="80"/>
        <v>PGDĐT Gia Nghĩa</v>
      </c>
      <c r="M1569" s="3">
        <f>VLOOKUP(IF(I1569="",H1569,I1569),Thongkeduthi!$A$4:$O$43,COUNTA(Thongkeduthi!$A$4:$O$4),FALSE)</f>
        <v>32</v>
      </c>
      <c r="N1569" s="47" t="str">
        <f t="shared" si="75"/>
        <v>32.3</v>
      </c>
      <c r="O1569" s="47"/>
    </row>
    <row r="1570" spans="1:15" ht="16.5" hidden="1" thickBot="1">
      <c r="A1570" s="10">
        <f>SUBTOTAL(3,$C$6:C1570)</f>
        <v>0</v>
      </c>
      <c r="B1570" s="76">
        <v>1223484914</v>
      </c>
      <c r="C1570" s="76" t="s">
        <v>1847</v>
      </c>
      <c r="D1570" s="177" t="s">
        <v>428</v>
      </c>
      <c r="E1570" s="177" t="s">
        <v>432</v>
      </c>
      <c r="F1570" s="177" t="s">
        <v>601</v>
      </c>
      <c r="G1570" s="46" t="s">
        <v>120</v>
      </c>
      <c r="H1570" s="46" t="s">
        <v>599</v>
      </c>
      <c r="I1570" s="27" t="s">
        <v>10</v>
      </c>
      <c r="J1570" s="178">
        <v>1790</v>
      </c>
      <c r="K1570" s="259">
        <f t="shared" si="79"/>
        <v>3</v>
      </c>
      <c r="L1570" s="110" t="str">
        <f t="shared" si="80"/>
        <v>PGDĐT Gia Nghĩa</v>
      </c>
      <c r="M1570" s="3">
        <f>VLOOKUP(IF(I1570="",H1570,I1570),Thongkeduthi!$A$4:$O$43,COUNTA(Thongkeduthi!$A$4:$O$4),FALSE)</f>
        <v>32</v>
      </c>
      <c r="N1570" s="47" t="str">
        <f t="shared" si="75"/>
        <v>32.3</v>
      </c>
      <c r="O1570" s="47"/>
    </row>
    <row r="1571" spans="1:15" ht="16.5" hidden="1" thickBot="1">
      <c r="A1571" s="10">
        <f>SUBTOTAL(3,$C$6:C1571)</f>
        <v>0</v>
      </c>
      <c r="B1571" s="76">
        <v>1219385303</v>
      </c>
      <c r="C1571" s="174" t="s">
        <v>1848</v>
      </c>
      <c r="D1571" s="177" t="s">
        <v>419</v>
      </c>
      <c r="E1571" s="177" t="s">
        <v>96</v>
      </c>
      <c r="F1571" s="177" t="s">
        <v>601</v>
      </c>
      <c r="G1571" s="46" t="s">
        <v>120</v>
      </c>
      <c r="H1571" s="46" t="s">
        <v>599</v>
      </c>
      <c r="I1571" s="27" t="s">
        <v>10</v>
      </c>
      <c r="J1571" s="178">
        <v>1770</v>
      </c>
      <c r="K1571" s="259">
        <f t="shared" si="79"/>
        <v>3</v>
      </c>
      <c r="L1571" s="110" t="str">
        <f t="shared" si="80"/>
        <v>PGDĐT Gia Nghĩa</v>
      </c>
      <c r="M1571" s="3">
        <f>VLOOKUP(IF(I1571="",H1571,I1571),Thongkeduthi!$A$4:$O$43,COUNTA(Thongkeduthi!$A$4:$O$4),FALSE)</f>
        <v>32</v>
      </c>
      <c r="N1571" s="47" t="str">
        <f t="shared" si="75"/>
        <v>32.3</v>
      </c>
      <c r="O1571" s="47"/>
    </row>
    <row r="1572" spans="1:15" ht="16.5" hidden="1" thickBot="1">
      <c r="A1572" s="10">
        <f>SUBTOTAL(3,$C$6:C1572)</f>
        <v>0</v>
      </c>
      <c r="B1572" s="174">
        <v>1229183435</v>
      </c>
      <c r="C1572" s="174" t="s">
        <v>1849</v>
      </c>
      <c r="D1572" s="46">
        <v>5</v>
      </c>
      <c r="E1572" s="46">
        <v>6</v>
      </c>
      <c r="F1572" s="46">
        <v>2007</v>
      </c>
      <c r="G1572" s="78" t="s">
        <v>120</v>
      </c>
      <c r="H1572" s="46" t="s">
        <v>1843</v>
      </c>
      <c r="I1572" s="27" t="s">
        <v>10</v>
      </c>
      <c r="J1572" s="175">
        <v>1770</v>
      </c>
      <c r="K1572" s="259">
        <f t="shared" si="79"/>
        <v>3</v>
      </c>
      <c r="L1572" s="110" t="str">
        <f t="shared" si="80"/>
        <v>PGDĐT Gia Nghĩa</v>
      </c>
      <c r="M1572" s="3">
        <f>VLOOKUP(IF(I1572="",H1572,I1572),Thongkeduthi!$A$4:$O$43,COUNTA(Thongkeduthi!$A$4:$O$4),FALSE)</f>
        <v>32</v>
      </c>
      <c r="N1572" s="47" t="str">
        <f t="shared" si="75"/>
        <v>32.3</v>
      </c>
      <c r="O1572" s="47"/>
    </row>
    <row r="1573" spans="1:15" ht="16.5" hidden="1" thickBot="1">
      <c r="A1573" s="10">
        <f>SUBTOTAL(3,$C$6:C1573)</f>
        <v>0</v>
      </c>
      <c r="B1573" s="76">
        <v>1223869370</v>
      </c>
      <c r="C1573" s="76" t="s">
        <v>1850</v>
      </c>
      <c r="D1573" s="78">
        <v>22</v>
      </c>
      <c r="E1573" s="78">
        <v>5</v>
      </c>
      <c r="F1573" s="78">
        <v>2007</v>
      </c>
      <c r="G1573" s="78" t="s">
        <v>120</v>
      </c>
      <c r="H1573" s="174" t="s">
        <v>1217</v>
      </c>
      <c r="I1573" s="27" t="s">
        <v>10</v>
      </c>
      <c r="J1573" s="176">
        <v>1770</v>
      </c>
      <c r="K1573" s="259">
        <f t="shared" si="79"/>
        <v>3</v>
      </c>
      <c r="L1573" s="110" t="str">
        <f t="shared" si="80"/>
        <v>PGDĐT Gia Nghĩa</v>
      </c>
      <c r="M1573" s="3">
        <f>VLOOKUP(IF(I1573="",H1573,I1573),Thongkeduthi!$A$4:$O$43,COUNTA(Thongkeduthi!$A$4:$O$4),FALSE)</f>
        <v>32</v>
      </c>
      <c r="N1573" s="47" t="str">
        <f t="shared" si="75"/>
        <v>32.3</v>
      </c>
      <c r="O1573" s="47"/>
    </row>
    <row r="1574" spans="1:15" ht="16.5" hidden="1" thickBot="1">
      <c r="A1574" s="10">
        <f>SUBTOTAL(3,$C$6:C1574)</f>
        <v>0</v>
      </c>
      <c r="B1574" s="179">
        <v>1223988430</v>
      </c>
      <c r="C1574" s="179" t="s">
        <v>1851</v>
      </c>
      <c r="D1574" s="180">
        <v>16</v>
      </c>
      <c r="E1574" s="180">
        <v>12</v>
      </c>
      <c r="F1574" s="180">
        <v>2007</v>
      </c>
      <c r="G1574" s="180" t="s">
        <v>120</v>
      </c>
      <c r="H1574" s="180" t="s">
        <v>1852</v>
      </c>
      <c r="I1574" s="27" t="s">
        <v>10</v>
      </c>
      <c r="J1574" s="181">
        <v>1760</v>
      </c>
      <c r="K1574" s="259">
        <f t="shared" si="79"/>
        <v>3</v>
      </c>
      <c r="L1574" s="110" t="str">
        <f t="shared" si="80"/>
        <v>PGDĐT Gia Nghĩa</v>
      </c>
      <c r="M1574" s="3">
        <f>VLOOKUP(IF(I1574="",H1574,I1574),Thongkeduthi!$A$4:$O$43,COUNTA(Thongkeduthi!$A$4:$O$4),FALSE)</f>
        <v>32</v>
      </c>
      <c r="N1574" s="47" t="str">
        <f t="shared" si="75"/>
        <v>32.3</v>
      </c>
      <c r="O1574" s="47"/>
    </row>
    <row r="1575" spans="1:15" ht="16.5" hidden="1" thickBot="1">
      <c r="A1575" s="10">
        <f>SUBTOTAL(3,$C$6:C1575)</f>
        <v>0</v>
      </c>
      <c r="B1575" s="76">
        <v>1222344745</v>
      </c>
      <c r="C1575" s="76" t="s">
        <v>1853</v>
      </c>
      <c r="D1575" s="78">
        <v>2</v>
      </c>
      <c r="E1575" s="78">
        <v>7</v>
      </c>
      <c r="F1575" s="78">
        <v>2007</v>
      </c>
      <c r="G1575" s="78" t="s">
        <v>120</v>
      </c>
      <c r="H1575" s="174" t="s">
        <v>1217</v>
      </c>
      <c r="I1575" s="27" t="s">
        <v>10</v>
      </c>
      <c r="J1575" s="176">
        <v>1760</v>
      </c>
      <c r="K1575" s="259">
        <f t="shared" si="79"/>
        <v>3</v>
      </c>
      <c r="L1575" s="110" t="str">
        <f t="shared" si="80"/>
        <v>PGDĐT Gia Nghĩa</v>
      </c>
      <c r="M1575" s="3">
        <f>VLOOKUP(IF(I1575="",H1575,I1575),Thongkeduthi!$A$4:$O$43,COUNTA(Thongkeduthi!$A$4:$O$4),FALSE)</f>
        <v>32</v>
      </c>
      <c r="N1575" s="47" t="str">
        <f t="shared" si="75"/>
        <v>32.3</v>
      </c>
      <c r="O1575" s="47"/>
    </row>
    <row r="1576" spans="1:15" ht="16.5" hidden="1" thickBot="1">
      <c r="A1576" s="10">
        <f>SUBTOTAL(3,$C$6:C1576)</f>
        <v>0</v>
      </c>
      <c r="B1576" s="76">
        <v>1211523538</v>
      </c>
      <c r="C1576" s="76" t="s">
        <v>1854</v>
      </c>
      <c r="D1576" s="78">
        <v>2</v>
      </c>
      <c r="E1576" s="78">
        <v>5</v>
      </c>
      <c r="F1576" s="78">
        <v>2007</v>
      </c>
      <c r="G1576" s="78" t="s">
        <v>120</v>
      </c>
      <c r="H1576" s="174" t="s">
        <v>1217</v>
      </c>
      <c r="I1576" s="27" t="s">
        <v>10</v>
      </c>
      <c r="J1576" s="176">
        <v>1750</v>
      </c>
      <c r="K1576" s="259">
        <f t="shared" si="79"/>
        <v>3</v>
      </c>
      <c r="L1576" s="110" t="str">
        <f t="shared" si="80"/>
        <v>PGDĐT Gia Nghĩa</v>
      </c>
      <c r="M1576" s="3">
        <f>VLOOKUP(IF(I1576="",H1576,I1576),Thongkeduthi!$A$4:$O$43,COUNTA(Thongkeduthi!$A$4:$O$4),FALSE)</f>
        <v>32</v>
      </c>
      <c r="N1576" s="47" t="str">
        <f t="shared" si="75"/>
        <v>32.3</v>
      </c>
      <c r="O1576" s="47"/>
    </row>
    <row r="1577" spans="1:15" ht="16.5" hidden="1" thickBot="1">
      <c r="A1577" s="10">
        <f>SUBTOTAL(3,$C$6:C1577)</f>
        <v>0</v>
      </c>
      <c r="B1577" s="76">
        <v>1222132179</v>
      </c>
      <c r="C1577" s="76" t="s">
        <v>1855</v>
      </c>
      <c r="D1577" s="78">
        <v>26</v>
      </c>
      <c r="E1577" s="78">
        <v>6</v>
      </c>
      <c r="F1577" s="78">
        <v>2007</v>
      </c>
      <c r="G1577" s="78" t="s">
        <v>120</v>
      </c>
      <c r="H1577" s="174" t="s">
        <v>1217</v>
      </c>
      <c r="I1577" s="27" t="s">
        <v>10</v>
      </c>
      <c r="J1577" s="176">
        <v>1740</v>
      </c>
      <c r="K1577" s="259">
        <f t="shared" si="79"/>
        <v>3</v>
      </c>
      <c r="L1577" s="110" t="str">
        <f t="shared" si="80"/>
        <v>PGDĐT Gia Nghĩa</v>
      </c>
      <c r="M1577" s="3">
        <f>VLOOKUP(IF(I1577="",H1577,I1577),Thongkeduthi!$A$4:$O$43,COUNTA(Thongkeduthi!$A$4:$O$4),FALSE)</f>
        <v>32</v>
      </c>
      <c r="N1577" s="47" t="str">
        <f t="shared" si="75"/>
        <v>32.3</v>
      </c>
      <c r="O1577" s="47"/>
    </row>
    <row r="1578" spans="1:15" ht="16.5" hidden="1" thickBot="1">
      <c r="A1578" s="10">
        <f>SUBTOTAL(3,$C$6:C1578)</f>
        <v>0</v>
      </c>
      <c r="B1578" s="76">
        <v>1222078069</v>
      </c>
      <c r="C1578" s="76" t="s">
        <v>1856</v>
      </c>
      <c r="D1578" s="78">
        <v>31</v>
      </c>
      <c r="E1578" s="78">
        <v>12</v>
      </c>
      <c r="F1578" s="78">
        <v>2007</v>
      </c>
      <c r="G1578" s="78" t="s">
        <v>120</v>
      </c>
      <c r="H1578" s="174" t="s">
        <v>1217</v>
      </c>
      <c r="I1578" s="27" t="s">
        <v>10</v>
      </c>
      <c r="J1578" s="176">
        <v>1730</v>
      </c>
      <c r="K1578" s="259">
        <f t="shared" si="79"/>
        <v>3</v>
      </c>
      <c r="L1578" s="110" t="str">
        <f t="shared" si="80"/>
        <v>PGDĐT Gia Nghĩa</v>
      </c>
      <c r="M1578" s="3">
        <f>VLOOKUP(IF(I1578="",H1578,I1578),Thongkeduthi!$A$4:$O$43,COUNTA(Thongkeduthi!$A$4:$O$4),FALSE)</f>
        <v>32</v>
      </c>
      <c r="N1578" s="47" t="str">
        <f t="shared" si="75"/>
        <v>32.3</v>
      </c>
      <c r="O1578" s="47"/>
    </row>
    <row r="1579" spans="1:15" ht="16.5" hidden="1" thickBot="1">
      <c r="A1579" s="10">
        <f>SUBTOTAL(3,$C$6:C1579)</f>
        <v>0</v>
      </c>
      <c r="B1579" s="179">
        <v>1221879457</v>
      </c>
      <c r="C1579" s="179" t="s">
        <v>1857</v>
      </c>
      <c r="D1579" s="180">
        <v>22</v>
      </c>
      <c r="E1579" s="180">
        <v>5</v>
      </c>
      <c r="F1579" s="180">
        <v>2007</v>
      </c>
      <c r="G1579" s="180" t="s">
        <v>120</v>
      </c>
      <c r="H1579" s="180" t="s">
        <v>1852</v>
      </c>
      <c r="I1579" s="27" t="s">
        <v>10</v>
      </c>
      <c r="J1579" s="181">
        <v>1730</v>
      </c>
      <c r="K1579" s="259">
        <f t="shared" si="79"/>
        <v>3</v>
      </c>
      <c r="L1579" s="110" t="str">
        <f t="shared" si="80"/>
        <v>PGDĐT Gia Nghĩa</v>
      </c>
      <c r="M1579" s="3">
        <f>VLOOKUP(IF(I1579="",H1579,I1579),Thongkeduthi!$A$4:$O$43,COUNTA(Thongkeduthi!$A$4:$O$4),FALSE)</f>
        <v>32</v>
      </c>
      <c r="N1579" s="47" t="str">
        <f t="shared" si="75"/>
        <v>32.3</v>
      </c>
      <c r="O1579" s="47"/>
    </row>
    <row r="1580" spans="1:15" ht="16.5" hidden="1" thickBot="1">
      <c r="A1580" s="10">
        <f>SUBTOTAL(3,$C$6:C1580)</f>
        <v>0</v>
      </c>
      <c r="B1580" s="179">
        <v>1216924497</v>
      </c>
      <c r="C1580" s="179" t="s">
        <v>1858</v>
      </c>
      <c r="D1580" s="180">
        <v>18</v>
      </c>
      <c r="E1580" s="180">
        <v>6</v>
      </c>
      <c r="F1580" s="180">
        <v>2007</v>
      </c>
      <c r="G1580" s="180" t="s">
        <v>120</v>
      </c>
      <c r="H1580" s="180" t="s">
        <v>1852</v>
      </c>
      <c r="I1580" s="27" t="s">
        <v>10</v>
      </c>
      <c r="J1580" s="181">
        <v>1730</v>
      </c>
      <c r="K1580" s="259">
        <f t="shared" si="79"/>
        <v>3</v>
      </c>
      <c r="L1580" s="110" t="str">
        <f t="shared" si="80"/>
        <v>PGDĐT Gia Nghĩa</v>
      </c>
      <c r="M1580" s="3">
        <f>VLOOKUP(IF(I1580="",H1580,I1580),Thongkeduthi!$A$4:$O$43,COUNTA(Thongkeduthi!$A$4:$O$4),FALSE)</f>
        <v>32</v>
      </c>
      <c r="N1580" s="47" t="str">
        <f t="shared" si="75"/>
        <v>32.3</v>
      </c>
      <c r="O1580" s="47"/>
    </row>
    <row r="1581" spans="1:15" ht="16.5" hidden="1" thickBot="1">
      <c r="A1581" s="10">
        <f>SUBTOTAL(3,$C$6:C1581)</f>
        <v>0</v>
      </c>
      <c r="B1581" s="76">
        <v>1223563041</v>
      </c>
      <c r="C1581" s="76" t="s">
        <v>1859</v>
      </c>
      <c r="D1581" s="46">
        <v>24</v>
      </c>
      <c r="E1581" s="177" t="s">
        <v>427</v>
      </c>
      <c r="F1581" s="46">
        <v>2007</v>
      </c>
      <c r="G1581" s="46" t="s">
        <v>120</v>
      </c>
      <c r="H1581" s="46" t="s">
        <v>599</v>
      </c>
      <c r="I1581" s="27" t="s">
        <v>10</v>
      </c>
      <c r="J1581" s="178">
        <v>1730</v>
      </c>
      <c r="K1581" s="259">
        <f t="shared" si="79"/>
        <v>3</v>
      </c>
      <c r="L1581" s="110" t="str">
        <f t="shared" si="80"/>
        <v>PGDĐT Gia Nghĩa</v>
      </c>
      <c r="M1581" s="3">
        <f>VLOOKUP(IF(I1581="",H1581,I1581),Thongkeduthi!$A$4:$O$43,COUNTA(Thongkeduthi!$A$4:$O$4),FALSE)</f>
        <v>32</v>
      </c>
      <c r="N1581" s="47" t="str">
        <f t="shared" si="75"/>
        <v>32.3</v>
      </c>
      <c r="O1581" s="47"/>
    </row>
    <row r="1582" spans="1:15" ht="16.5" hidden="1" thickBot="1">
      <c r="A1582" s="10">
        <f>SUBTOTAL(3,$C$6:C1582)</f>
        <v>0</v>
      </c>
      <c r="B1582" s="174">
        <v>1228725735</v>
      </c>
      <c r="C1582" s="174" t="s">
        <v>1557</v>
      </c>
      <c r="D1582" s="46">
        <v>24</v>
      </c>
      <c r="E1582" s="46">
        <v>9</v>
      </c>
      <c r="F1582" s="46">
        <v>2007</v>
      </c>
      <c r="G1582" s="78" t="s">
        <v>120</v>
      </c>
      <c r="H1582" s="46" t="s">
        <v>1843</v>
      </c>
      <c r="I1582" s="27" t="s">
        <v>10</v>
      </c>
      <c r="J1582" s="175">
        <v>1720</v>
      </c>
      <c r="K1582" s="259">
        <f t="shared" si="79"/>
        <v>3</v>
      </c>
      <c r="L1582" s="110" t="str">
        <f t="shared" si="80"/>
        <v>PGDĐT Gia Nghĩa</v>
      </c>
      <c r="M1582" s="3">
        <f>VLOOKUP(IF(I1582="",H1582,I1582),Thongkeduthi!$A$4:$O$43,COUNTA(Thongkeduthi!$A$4:$O$4),FALSE)</f>
        <v>32</v>
      </c>
      <c r="N1582" s="47" t="str">
        <f t="shared" si="75"/>
        <v>32.3</v>
      </c>
      <c r="O1582" s="47"/>
    </row>
    <row r="1583" spans="1:15" ht="16.5" hidden="1" thickBot="1">
      <c r="A1583" s="10">
        <f>SUBTOTAL(3,$C$6:C1583)</f>
        <v>0</v>
      </c>
      <c r="B1583" s="174">
        <v>1226040555</v>
      </c>
      <c r="C1583" s="174" t="s">
        <v>1860</v>
      </c>
      <c r="D1583" s="46">
        <v>29</v>
      </c>
      <c r="E1583" s="46">
        <v>6</v>
      </c>
      <c r="F1583" s="46">
        <v>2007</v>
      </c>
      <c r="G1583" s="78" t="s">
        <v>120</v>
      </c>
      <c r="H1583" s="46" t="s">
        <v>1843</v>
      </c>
      <c r="I1583" s="27" t="s">
        <v>10</v>
      </c>
      <c r="J1583" s="178">
        <v>1720</v>
      </c>
      <c r="K1583" s="259">
        <f t="shared" si="79"/>
        <v>3</v>
      </c>
      <c r="L1583" s="110" t="str">
        <f t="shared" si="80"/>
        <v>PGDĐT Gia Nghĩa</v>
      </c>
      <c r="M1583" s="3">
        <f>VLOOKUP(IF(I1583="",H1583,I1583),Thongkeduthi!$A$4:$O$43,COUNTA(Thongkeduthi!$A$4:$O$4),FALSE)</f>
        <v>32</v>
      </c>
      <c r="N1583" s="47" t="str">
        <f t="shared" si="75"/>
        <v>32.3</v>
      </c>
      <c r="O1583" s="47"/>
    </row>
    <row r="1584" spans="1:15" ht="16.5" hidden="1" thickBot="1">
      <c r="A1584" s="10">
        <f>SUBTOTAL(3,$C$6:C1584)</f>
        <v>0</v>
      </c>
      <c r="B1584" s="76">
        <v>1225288464</v>
      </c>
      <c r="C1584" s="76" t="s">
        <v>1861</v>
      </c>
      <c r="D1584" s="177" t="s">
        <v>101</v>
      </c>
      <c r="E1584" s="177" t="s">
        <v>449</v>
      </c>
      <c r="F1584" s="177" t="s">
        <v>601</v>
      </c>
      <c r="G1584" s="46" t="s">
        <v>120</v>
      </c>
      <c r="H1584" s="46" t="s">
        <v>599</v>
      </c>
      <c r="I1584" s="27" t="s">
        <v>10</v>
      </c>
      <c r="J1584" s="178">
        <v>1710</v>
      </c>
      <c r="K1584" s="259">
        <f t="shared" si="79"/>
        <v>3</v>
      </c>
      <c r="L1584" s="110" t="str">
        <f t="shared" si="80"/>
        <v>PGDĐT Gia Nghĩa</v>
      </c>
      <c r="M1584" s="3">
        <f>VLOOKUP(IF(I1584="",H1584,I1584),Thongkeduthi!$A$4:$O$43,COUNTA(Thongkeduthi!$A$4:$O$4),FALSE)</f>
        <v>32</v>
      </c>
      <c r="N1584" s="47" t="str">
        <f t="shared" si="75"/>
        <v>32.3</v>
      </c>
      <c r="O1584" s="47"/>
    </row>
    <row r="1585" spans="1:15" ht="16.5" hidden="1" thickBot="1">
      <c r="A1585" s="10">
        <f>SUBTOTAL(3,$C$6:C1585)</f>
        <v>0</v>
      </c>
      <c r="B1585" s="76">
        <v>1222275404</v>
      </c>
      <c r="C1585" s="76" t="s">
        <v>1862</v>
      </c>
      <c r="D1585" s="78">
        <v>9</v>
      </c>
      <c r="E1585" s="78">
        <v>10</v>
      </c>
      <c r="F1585" s="78">
        <v>2007</v>
      </c>
      <c r="G1585" s="78" t="s">
        <v>120</v>
      </c>
      <c r="H1585" s="174" t="s">
        <v>1217</v>
      </c>
      <c r="I1585" s="27" t="s">
        <v>10</v>
      </c>
      <c r="J1585" s="176">
        <v>1710</v>
      </c>
      <c r="K1585" s="259">
        <f t="shared" si="79"/>
        <v>3</v>
      </c>
      <c r="L1585" s="110" t="str">
        <f t="shared" si="80"/>
        <v>PGDĐT Gia Nghĩa</v>
      </c>
      <c r="M1585" s="3">
        <f>VLOOKUP(IF(I1585="",H1585,I1585),Thongkeduthi!$A$4:$O$43,COUNTA(Thongkeduthi!$A$4:$O$4),FALSE)</f>
        <v>32</v>
      </c>
      <c r="N1585" s="47" t="str">
        <f t="shared" si="75"/>
        <v>32.3</v>
      </c>
      <c r="O1585" s="47"/>
    </row>
    <row r="1586" spans="1:15" ht="16.5" hidden="1" thickBot="1">
      <c r="A1586" s="10">
        <f>SUBTOTAL(3,$C$6:C1586)</f>
        <v>0</v>
      </c>
      <c r="B1586" s="174">
        <v>1224838296</v>
      </c>
      <c r="C1586" s="174" t="s">
        <v>1863</v>
      </c>
      <c r="D1586" s="46">
        <v>26</v>
      </c>
      <c r="E1586" s="46">
        <v>5</v>
      </c>
      <c r="F1586" s="46">
        <v>2007</v>
      </c>
      <c r="G1586" s="78" t="s">
        <v>120</v>
      </c>
      <c r="H1586" s="46" t="s">
        <v>1843</v>
      </c>
      <c r="I1586" s="27" t="s">
        <v>10</v>
      </c>
      <c r="J1586" s="175">
        <v>1710</v>
      </c>
      <c r="K1586" s="259">
        <f t="shared" si="79"/>
        <v>3</v>
      </c>
      <c r="L1586" s="110" t="str">
        <f t="shared" si="80"/>
        <v>PGDĐT Gia Nghĩa</v>
      </c>
      <c r="M1586" s="3">
        <f>VLOOKUP(IF(I1586="",H1586,I1586),Thongkeduthi!$A$4:$O$43,COUNTA(Thongkeduthi!$A$4:$O$4),FALSE)</f>
        <v>32</v>
      </c>
      <c r="N1586" s="47" t="str">
        <f t="shared" si="75"/>
        <v>32.3</v>
      </c>
      <c r="O1586" s="47"/>
    </row>
    <row r="1587" spans="1:15" ht="16.5" hidden="1" thickBot="1">
      <c r="A1587" s="10">
        <f>SUBTOTAL(3,$C$6:C1587)</f>
        <v>0</v>
      </c>
      <c r="B1587" s="430">
        <v>1222009525</v>
      </c>
      <c r="C1587" s="179" t="s">
        <v>1864</v>
      </c>
      <c r="D1587" s="180">
        <v>13</v>
      </c>
      <c r="E1587" s="180">
        <v>10</v>
      </c>
      <c r="F1587" s="180">
        <v>2007</v>
      </c>
      <c r="G1587" s="180" t="s">
        <v>120</v>
      </c>
      <c r="H1587" s="180" t="s">
        <v>1852</v>
      </c>
      <c r="I1587" s="27" t="s">
        <v>10</v>
      </c>
      <c r="J1587" s="181">
        <v>1700</v>
      </c>
      <c r="K1587" s="259">
        <f t="shared" si="79"/>
        <v>3</v>
      </c>
      <c r="L1587" s="110" t="str">
        <f t="shared" si="80"/>
        <v>PGDĐT Gia Nghĩa</v>
      </c>
      <c r="M1587" s="3">
        <f>VLOOKUP(IF(I1587="",H1587,I1587),Thongkeduthi!$A$4:$O$43,COUNTA(Thongkeduthi!$A$4:$O$4),FALSE)</f>
        <v>32</v>
      </c>
      <c r="N1587" s="47" t="str">
        <f t="shared" si="75"/>
        <v>32.3</v>
      </c>
      <c r="O1587" s="47"/>
    </row>
    <row r="1588" spans="1:15" ht="16.5" hidden="1" thickBot="1">
      <c r="A1588" s="10">
        <f>SUBTOTAL(3,$C$6:C1588)</f>
        <v>0</v>
      </c>
      <c r="B1588" s="76">
        <v>1224748571</v>
      </c>
      <c r="C1588" s="76" t="s">
        <v>1865</v>
      </c>
      <c r="D1588" s="78">
        <v>28</v>
      </c>
      <c r="E1588" s="78">
        <v>1</v>
      </c>
      <c r="F1588" s="78">
        <v>2007</v>
      </c>
      <c r="G1588" s="78" t="s">
        <v>120</v>
      </c>
      <c r="H1588" s="174" t="s">
        <v>1217</v>
      </c>
      <c r="I1588" s="27" t="s">
        <v>10</v>
      </c>
      <c r="J1588" s="176">
        <v>1690</v>
      </c>
      <c r="K1588" s="259">
        <f t="shared" si="79"/>
        <v>3</v>
      </c>
      <c r="L1588" s="110" t="str">
        <f t="shared" si="80"/>
        <v>PGDĐT Gia Nghĩa</v>
      </c>
      <c r="M1588" s="3">
        <f>VLOOKUP(IF(I1588="",H1588,I1588),Thongkeduthi!$A$4:$O$43,COUNTA(Thongkeduthi!$A$4:$O$4),FALSE)</f>
        <v>32</v>
      </c>
      <c r="N1588" s="47" t="str">
        <f t="shared" si="75"/>
        <v>32.3</v>
      </c>
      <c r="O1588" s="47"/>
    </row>
    <row r="1589" spans="1:15" ht="16.5" hidden="1" thickBot="1">
      <c r="A1589" s="10">
        <f>SUBTOTAL(3,$C$6:C1589)</f>
        <v>0</v>
      </c>
      <c r="B1589" s="430">
        <v>1223957388</v>
      </c>
      <c r="C1589" s="179" t="s">
        <v>1866</v>
      </c>
      <c r="D1589" s="180">
        <v>7</v>
      </c>
      <c r="E1589" s="180">
        <v>10</v>
      </c>
      <c r="F1589" s="180">
        <v>2007</v>
      </c>
      <c r="G1589" s="180" t="s">
        <v>120</v>
      </c>
      <c r="H1589" s="180" t="s">
        <v>1852</v>
      </c>
      <c r="I1589" s="27" t="s">
        <v>10</v>
      </c>
      <c r="J1589" s="181">
        <v>1690</v>
      </c>
      <c r="K1589" s="259">
        <f t="shared" si="79"/>
        <v>3</v>
      </c>
      <c r="L1589" s="110" t="str">
        <f t="shared" si="80"/>
        <v>PGDĐT Gia Nghĩa</v>
      </c>
      <c r="M1589" s="3">
        <f>VLOOKUP(IF(I1589="",H1589,I1589),Thongkeduthi!$A$4:$O$43,COUNTA(Thongkeduthi!$A$4:$O$4),FALSE)</f>
        <v>32</v>
      </c>
      <c r="N1589" s="47" t="str">
        <f t="shared" si="75"/>
        <v>32.3</v>
      </c>
      <c r="O1589" s="47"/>
    </row>
    <row r="1590" spans="1:15" ht="16.5" hidden="1" thickBot="1">
      <c r="A1590" s="10">
        <f>SUBTOTAL(3,$C$6:C1590)</f>
        <v>0</v>
      </c>
      <c r="B1590" s="174">
        <v>1226071247</v>
      </c>
      <c r="C1590" s="174" t="s">
        <v>1867</v>
      </c>
      <c r="D1590" s="46">
        <v>6</v>
      </c>
      <c r="E1590" s="46">
        <v>4</v>
      </c>
      <c r="F1590" s="46">
        <v>2007</v>
      </c>
      <c r="G1590" s="78" t="s">
        <v>120</v>
      </c>
      <c r="H1590" s="46" t="s">
        <v>1843</v>
      </c>
      <c r="I1590" s="27" t="s">
        <v>10</v>
      </c>
      <c r="J1590" s="175">
        <v>1670</v>
      </c>
      <c r="K1590" s="259">
        <f t="shared" si="79"/>
        <v>3</v>
      </c>
      <c r="L1590" s="110" t="str">
        <f t="shared" si="80"/>
        <v>PGDĐT Gia Nghĩa</v>
      </c>
      <c r="M1590" s="3">
        <f>VLOOKUP(IF(I1590="",H1590,I1590),Thongkeduthi!$A$4:$O$43,COUNTA(Thongkeduthi!$A$4:$O$4),FALSE)</f>
        <v>32</v>
      </c>
      <c r="N1590" s="47" t="str">
        <f t="shared" si="75"/>
        <v>32.3</v>
      </c>
      <c r="O1590" s="47"/>
    </row>
    <row r="1591" spans="1:15" ht="16.5" hidden="1" thickBot="1">
      <c r="A1591" s="10">
        <f>SUBTOTAL(3,$C$6:C1591)</f>
        <v>0</v>
      </c>
      <c r="B1591" s="430">
        <v>1222936477</v>
      </c>
      <c r="C1591" s="182" t="s">
        <v>1868</v>
      </c>
      <c r="D1591" s="78">
        <v>23</v>
      </c>
      <c r="E1591" s="78">
        <v>11</v>
      </c>
      <c r="F1591" s="78">
        <v>2007</v>
      </c>
      <c r="G1591" s="78" t="s">
        <v>120</v>
      </c>
      <c r="H1591" s="174" t="s">
        <v>1217</v>
      </c>
      <c r="I1591" s="27" t="s">
        <v>10</v>
      </c>
      <c r="J1591" s="176">
        <v>1660</v>
      </c>
      <c r="K1591" s="259">
        <f t="shared" si="79"/>
        <v>3</v>
      </c>
      <c r="L1591" s="110" t="str">
        <f t="shared" si="80"/>
        <v>PGDĐT Gia Nghĩa</v>
      </c>
      <c r="M1591" s="3">
        <f>VLOOKUP(IF(I1591="",H1591,I1591),Thongkeduthi!$A$4:$O$43,COUNTA(Thongkeduthi!$A$4:$O$4),FALSE)</f>
        <v>32</v>
      </c>
      <c r="N1591" s="47" t="str">
        <f t="shared" si="75"/>
        <v>32.3</v>
      </c>
      <c r="O1591" s="47"/>
    </row>
    <row r="1592" spans="1:15" ht="16.5" hidden="1" thickBot="1">
      <c r="A1592" s="10">
        <f>SUBTOTAL(3,$C$6:C1592)</f>
        <v>0</v>
      </c>
      <c r="B1592" s="183">
        <v>1229651558</v>
      </c>
      <c r="C1592" s="184" t="s">
        <v>1869</v>
      </c>
      <c r="D1592" s="185">
        <v>13</v>
      </c>
      <c r="E1592" s="185">
        <v>3</v>
      </c>
      <c r="F1592" s="185">
        <v>2007</v>
      </c>
      <c r="G1592" s="78" t="s">
        <v>120</v>
      </c>
      <c r="H1592" s="46" t="s">
        <v>1870</v>
      </c>
      <c r="I1592" s="27" t="s">
        <v>10</v>
      </c>
      <c r="J1592" s="186">
        <v>1650</v>
      </c>
      <c r="K1592" s="259">
        <f t="shared" si="79"/>
        <v>3</v>
      </c>
      <c r="L1592" s="110" t="str">
        <f t="shared" si="80"/>
        <v>PGDĐT Gia Nghĩa</v>
      </c>
      <c r="M1592" s="3">
        <f>VLOOKUP(IF(I1592="",H1592,I1592),Thongkeduthi!$A$4:$O$43,COUNTA(Thongkeduthi!$A$4:$O$4),FALSE)</f>
        <v>32</v>
      </c>
      <c r="N1592" s="47" t="str">
        <f t="shared" si="75"/>
        <v>32.3</v>
      </c>
      <c r="O1592" s="47"/>
    </row>
    <row r="1593" spans="1:15" ht="16.5" hidden="1" thickBot="1">
      <c r="A1593" s="10">
        <f>SUBTOTAL(3,$C$6:C1593)</f>
        <v>0</v>
      </c>
      <c r="B1593" s="76">
        <v>1224120414</v>
      </c>
      <c r="C1593" s="76" t="s">
        <v>1871</v>
      </c>
      <c r="D1593" s="177" t="s">
        <v>101</v>
      </c>
      <c r="E1593" s="177" t="s">
        <v>449</v>
      </c>
      <c r="F1593" s="177" t="s">
        <v>601</v>
      </c>
      <c r="G1593" s="46" t="s">
        <v>120</v>
      </c>
      <c r="H1593" s="46" t="s">
        <v>599</v>
      </c>
      <c r="I1593" s="27" t="s">
        <v>10</v>
      </c>
      <c r="J1593" s="178">
        <v>1640</v>
      </c>
      <c r="K1593" s="259">
        <f t="shared" si="79"/>
        <v>3</v>
      </c>
      <c r="L1593" s="110" t="str">
        <f t="shared" si="80"/>
        <v>PGDĐT Gia Nghĩa</v>
      </c>
      <c r="M1593" s="3">
        <f>VLOOKUP(IF(I1593="",H1593,I1593),Thongkeduthi!$A$4:$O$43,COUNTA(Thongkeduthi!$A$4:$O$4),FALSE)</f>
        <v>32</v>
      </c>
      <c r="N1593" s="47" t="str">
        <f t="shared" si="75"/>
        <v>32.3</v>
      </c>
      <c r="O1593" s="47"/>
    </row>
    <row r="1594" spans="1:15" ht="16.5" hidden="1" thickBot="1">
      <c r="A1594" s="10">
        <f>SUBTOTAL(3,$C$6:C1594)</f>
        <v>0</v>
      </c>
      <c r="B1594" s="174">
        <v>1224335245</v>
      </c>
      <c r="C1594" s="174" t="s">
        <v>1872</v>
      </c>
      <c r="D1594" s="46">
        <v>26</v>
      </c>
      <c r="E1594" s="46">
        <v>10</v>
      </c>
      <c r="F1594" s="46">
        <v>2007</v>
      </c>
      <c r="G1594" s="78" t="s">
        <v>120</v>
      </c>
      <c r="H1594" s="46" t="s">
        <v>1843</v>
      </c>
      <c r="I1594" s="27" t="s">
        <v>10</v>
      </c>
      <c r="J1594" s="178">
        <v>1640</v>
      </c>
      <c r="K1594" s="259">
        <f t="shared" si="79"/>
        <v>3</v>
      </c>
      <c r="L1594" s="110" t="str">
        <f t="shared" si="80"/>
        <v>PGDĐT Gia Nghĩa</v>
      </c>
      <c r="M1594" s="3">
        <f>VLOOKUP(IF(I1594="",H1594,I1594),Thongkeduthi!$A$4:$O$43,COUNTA(Thongkeduthi!$A$4:$O$4),FALSE)</f>
        <v>32</v>
      </c>
      <c r="N1594" s="47" t="str">
        <f t="shared" si="75"/>
        <v>32.3</v>
      </c>
      <c r="O1594" s="47"/>
    </row>
    <row r="1595" spans="1:15" ht="16.5" hidden="1" thickBot="1">
      <c r="A1595" s="10">
        <f>SUBTOTAL(3,$C$6:C1595)</f>
        <v>0</v>
      </c>
      <c r="B1595" s="179">
        <v>1223973475</v>
      </c>
      <c r="C1595" s="179" t="s">
        <v>1873</v>
      </c>
      <c r="D1595" s="180">
        <v>10</v>
      </c>
      <c r="E1595" s="180">
        <v>3</v>
      </c>
      <c r="F1595" s="180">
        <v>2007</v>
      </c>
      <c r="G1595" s="180" t="s">
        <v>120</v>
      </c>
      <c r="H1595" s="180" t="s">
        <v>1852</v>
      </c>
      <c r="I1595" s="27" t="s">
        <v>10</v>
      </c>
      <c r="J1595" s="181">
        <v>1610</v>
      </c>
      <c r="K1595" s="259">
        <f t="shared" si="79"/>
        <v>3</v>
      </c>
      <c r="L1595" s="110" t="str">
        <f t="shared" si="80"/>
        <v>PGDĐT Gia Nghĩa</v>
      </c>
      <c r="M1595" s="3">
        <f>VLOOKUP(IF(I1595="",H1595,I1595),Thongkeduthi!$A$4:$O$43,COUNTA(Thongkeduthi!$A$4:$O$4),FALSE)</f>
        <v>32</v>
      </c>
      <c r="N1595" s="47" t="str">
        <f t="shared" si="75"/>
        <v>32.3</v>
      </c>
      <c r="O1595" s="47"/>
    </row>
    <row r="1596" spans="1:15" ht="16.5" hidden="1" thickBot="1">
      <c r="A1596" s="10">
        <f>SUBTOTAL(3,$C$6:C1596)</f>
        <v>0</v>
      </c>
      <c r="B1596" s="179">
        <v>1222243943</v>
      </c>
      <c r="C1596" s="179" t="s">
        <v>1874</v>
      </c>
      <c r="D1596" s="180">
        <v>14</v>
      </c>
      <c r="E1596" s="180">
        <v>3</v>
      </c>
      <c r="F1596" s="180">
        <v>2007</v>
      </c>
      <c r="G1596" s="180" t="s">
        <v>120</v>
      </c>
      <c r="H1596" s="180" t="s">
        <v>1852</v>
      </c>
      <c r="I1596" s="27" t="s">
        <v>10</v>
      </c>
      <c r="J1596" s="181">
        <v>1600</v>
      </c>
      <c r="K1596" s="259">
        <f t="shared" si="79"/>
        <v>3</v>
      </c>
      <c r="L1596" s="110" t="str">
        <f t="shared" si="80"/>
        <v>PGDĐT Gia Nghĩa</v>
      </c>
      <c r="M1596" s="3">
        <f>VLOOKUP(IF(I1596="",H1596,I1596),Thongkeduthi!$A$4:$O$43,COUNTA(Thongkeduthi!$A$4:$O$4),FALSE)</f>
        <v>32</v>
      </c>
      <c r="N1596" s="47" t="str">
        <f t="shared" si="75"/>
        <v>32.3</v>
      </c>
      <c r="O1596" s="47"/>
    </row>
    <row r="1597" spans="1:15" ht="16.5" hidden="1" thickBot="1">
      <c r="A1597" s="10">
        <f>SUBTOTAL(3,$C$6:C1597)</f>
        <v>0</v>
      </c>
      <c r="B1597" s="76">
        <v>1226091726</v>
      </c>
      <c r="C1597" s="76" t="s">
        <v>1875</v>
      </c>
      <c r="D1597" s="262">
        <v>12</v>
      </c>
      <c r="E1597" s="262">
        <v>5</v>
      </c>
      <c r="F1597" s="78">
        <v>2006</v>
      </c>
      <c r="G1597" s="78" t="s">
        <v>156</v>
      </c>
      <c r="H1597" s="174" t="s">
        <v>1217</v>
      </c>
      <c r="I1597" s="27" t="s">
        <v>10</v>
      </c>
      <c r="J1597" s="176">
        <v>1870</v>
      </c>
      <c r="K1597" s="259">
        <f t="shared" si="79"/>
        <v>4</v>
      </c>
      <c r="L1597" s="110" t="str">
        <f t="shared" si="80"/>
        <v>PGDĐT Gia Nghĩa</v>
      </c>
      <c r="M1597" s="3">
        <f>VLOOKUP(IF(I1597="",H1597,I1597),Thongkeduthi!$A$4:$O$43,COUNTA(Thongkeduthi!$A$4:$O$4),FALSE)</f>
        <v>32</v>
      </c>
      <c r="N1597" s="47" t="str">
        <f t="shared" si="75"/>
        <v>32.4</v>
      </c>
      <c r="O1597" s="47"/>
    </row>
    <row r="1598" spans="1:15" ht="16.5" hidden="1" thickBot="1">
      <c r="A1598" s="10">
        <f>SUBTOTAL(3,$C$6:C1598)</f>
        <v>0</v>
      </c>
      <c r="B1598" s="76">
        <v>1224344181</v>
      </c>
      <c r="C1598" s="76" t="s">
        <v>1876</v>
      </c>
      <c r="D1598" s="78">
        <v>16</v>
      </c>
      <c r="E1598" s="78">
        <v>12</v>
      </c>
      <c r="F1598" s="78">
        <v>2007</v>
      </c>
      <c r="G1598" s="78" t="s">
        <v>156</v>
      </c>
      <c r="H1598" s="174" t="s">
        <v>1217</v>
      </c>
      <c r="I1598" s="27" t="s">
        <v>10</v>
      </c>
      <c r="J1598" s="176">
        <v>1780</v>
      </c>
      <c r="K1598" s="259">
        <f t="shared" si="79"/>
        <v>4</v>
      </c>
      <c r="L1598" s="110" t="str">
        <f t="shared" si="80"/>
        <v>PGDĐT Gia Nghĩa</v>
      </c>
      <c r="M1598" s="3">
        <f>VLOOKUP(IF(I1598="",H1598,I1598),Thongkeduthi!$A$4:$O$43,COUNTA(Thongkeduthi!$A$4:$O$4),FALSE)</f>
        <v>32</v>
      </c>
      <c r="N1598" s="47" t="str">
        <f t="shared" si="75"/>
        <v>32.4</v>
      </c>
      <c r="O1598" s="47"/>
    </row>
    <row r="1599" spans="1:15" ht="16.5" hidden="1" thickBot="1">
      <c r="A1599" s="10">
        <f>SUBTOTAL(3,$C$6:C1599)</f>
        <v>0</v>
      </c>
      <c r="B1599" s="76">
        <v>1226500944</v>
      </c>
      <c r="C1599" s="76" t="s">
        <v>1877</v>
      </c>
      <c r="D1599" s="78">
        <v>20</v>
      </c>
      <c r="E1599" s="78">
        <v>8</v>
      </c>
      <c r="F1599" s="78">
        <v>2006</v>
      </c>
      <c r="G1599" s="46" t="s">
        <v>156</v>
      </c>
      <c r="H1599" s="46" t="s">
        <v>1843</v>
      </c>
      <c r="I1599" s="27" t="s">
        <v>10</v>
      </c>
      <c r="J1599" s="175">
        <v>1750</v>
      </c>
      <c r="K1599" s="259">
        <f t="shared" si="79"/>
        <v>4</v>
      </c>
      <c r="L1599" s="110" t="str">
        <f t="shared" si="80"/>
        <v>PGDĐT Gia Nghĩa</v>
      </c>
      <c r="M1599" s="3">
        <f>VLOOKUP(IF(I1599="",H1599,I1599),Thongkeduthi!$A$4:$O$43,COUNTA(Thongkeduthi!$A$4:$O$4),FALSE)</f>
        <v>32</v>
      </c>
      <c r="N1599" s="47" t="str">
        <f t="shared" si="75"/>
        <v>32.4</v>
      </c>
      <c r="O1599" s="47"/>
    </row>
    <row r="1600" spans="1:15" ht="16.5" hidden="1" thickBot="1">
      <c r="A1600" s="10">
        <f>SUBTOTAL(3,$C$6:C1600)</f>
        <v>0</v>
      </c>
      <c r="B1600" s="430">
        <v>1221656597</v>
      </c>
      <c r="C1600" s="76" t="s">
        <v>1878</v>
      </c>
      <c r="D1600" s="46">
        <v>29</v>
      </c>
      <c r="E1600" s="177" t="s">
        <v>424</v>
      </c>
      <c r="F1600" s="46">
        <v>2006</v>
      </c>
      <c r="G1600" s="46" t="s">
        <v>156</v>
      </c>
      <c r="H1600" s="46" t="s">
        <v>599</v>
      </c>
      <c r="I1600" s="27" t="s">
        <v>10</v>
      </c>
      <c r="J1600" s="178">
        <v>1730</v>
      </c>
      <c r="K1600" s="259">
        <f t="shared" si="79"/>
        <v>4</v>
      </c>
      <c r="L1600" s="110" t="str">
        <f t="shared" si="80"/>
        <v>PGDĐT Gia Nghĩa</v>
      </c>
      <c r="M1600" s="3">
        <f>VLOOKUP(IF(I1600="",H1600,I1600),Thongkeduthi!$A$4:$O$43,COUNTA(Thongkeduthi!$A$4:$O$4),FALSE)</f>
        <v>32</v>
      </c>
      <c r="N1600" s="47" t="str">
        <f t="shared" si="75"/>
        <v>32.4</v>
      </c>
      <c r="O1600" s="47"/>
    </row>
    <row r="1601" spans="1:15" ht="16.5" hidden="1" thickBot="1">
      <c r="A1601" s="10">
        <f>SUBTOTAL(3,$C$6:C1601)</f>
        <v>0</v>
      </c>
      <c r="B1601" s="76">
        <v>1220582921</v>
      </c>
      <c r="C1601" s="76" t="s">
        <v>1879</v>
      </c>
      <c r="D1601" s="78">
        <v>17</v>
      </c>
      <c r="E1601" s="78">
        <v>6</v>
      </c>
      <c r="F1601" s="78">
        <v>2006</v>
      </c>
      <c r="G1601" s="78" t="s">
        <v>156</v>
      </c>
      <c r="H1601" s="174" t="s">
        <v>1217</v>
      </c>
      <c r="I1601" s="27" t="s">
        <v>10</v>
      </c>
      <c r="J1601" s="176">
        <v>1730</v>
      </c>
      <c r="K1601" s="259">
        <f t="shared" si="79"/>
        <v>4</v>
      </c>
      <c r="L1601" s="110" t="str">
        <f t="shared" si="80"/>
        <v>PGDĐT Gia Nghĩa</v>
      </c>
      <c r="M1601" s="3">
        <f>VLOOKUP(IF(I1601="",H1601,I1601),Thongkeduthi!$A$4:$O$43,COUNTA(Thongkeduthi!$A$4:$O$4),FALSE)</f>
        <v>32</v>
      </c>
      <c r="N1601" s="47" t="str">
        <f t="shared" si="75"/>
        <v>32.4</v>
      </c>
      <c r="O1601" s="47"/>
    </row>
    <row r="1602" spans="1:15" ht="16.5" hidden="1" thickBot="1">
      <c r="A1602" s="10">
        <f>SUBTOTAL(3,$C$6:C1602)</f>
        <v>0</v>
      </c>
      <c r="B1602" s="76">
        <v>1221742117</v>
      </c>
      <c r="C1602" s="76" t="s">
        <v>1880</v>
      </c>
      <c r="D1602" s="78">
        <v>3</v>
      </c>
      <c r="E1602" s="78">
        <v>7</v>
      </c>
      <c r="F1602" s="78">
        <v>2006</v>
      </c>
      <c r="G1602" s="78" t="s">
        <v>156</v>
      </c>
      <c r="H1602" s="174" t="s">
        <v>1217</v>
      </c>
      <c r="I1602" s="27" t="s">
        <v>10</v>
      </c>
      <c r="J1602" s="176">
        <v>1700</v>
      </c>
      <c r="K1602" s="259">
        <f t="shared" si="79"/>
        <v>4</v>
      </c>
      <c r="L1602" s="110" t="str">
        <f t="shared" si="80"/>
        <v>PGDĐT Gia Nghĩa</v>
      </c>
      <c r="M1602" s="3">
        <f>VLOOKUP(IF(I1602="",H1602,I1602),Thongkeduthi!$A$4:$O$43,COUNTA(Thongkeduthi!$A$4:$O$4),FALSE)</f>
        <v>32</v>
      </c>
      <c r="N1602" s="47" t="str">
        <f t="shared" si="75"/>
        <v>32.4</v>
      </c>
      <c r="O1602" s="47"/>
    </row>
    <row r="1603" spans="1:15" ht="16.5" hidden="1" thickBot="1">
      <c r="A1603" s="10">
        <f>SUBTOTAL(3,$C$6:C1603)</f>
        <v>0</v>
      </c>
      <c r="B1603" s="430">
        <v>1219468610</v>
      </c>
      <c r="C1603" s="179" t="s">
        <v>1881</v>
      </c>
      <c r="D1603" s="180">
        <v>25</v>
      </c>
      <c r="E1603" s="180">
        <v>7</v>
      </c>
      <c r="F1603" s="180">
        <v>2006</v>
      </c>
      <c r="G1603" s="180" t="s">
        <v>156</v>
      </c>
      <c r="H1603" s="180" t="s">
        <v>1852</v>
      </c>
      <c r="I1603" s="27" t="s">
        <v>10</v>
      </c>
      <c r="J1603" s="181">
        <v>1650</v>
      </c>
      <c r="K1603" s="259">
        <f t="shared" si="79"/>
        <v>4</v>
      </c>
      <c r="L1603" s="110" t="str">
        <f t="shared" si="80"/>
        <v>PGDĐT Gia Nghĩa</v>
      </c>
      <c r="M1603" s="3">
        <f>VLOOKUP(IF(I1603="",H1603,I1603),Thongkeduthi!$A$4:$O$43,COUNTA(Thongkeduthi!$A$4:$O$4),FALSE)</f>
        <v>32</v>
      </c>
      <c r="N1603" s="47" t="str">
        <f t="shared" si="75"/>
        <v>32.4</v>
      </c>
      <c r="O1603" s="47"/>
    </row>
    <row r="1604" spans="1:15" ht="16.5" hidden="1" thickBot="1">
      <c r="A1604" s="10">
        <f>SUBTOTAL(3,$C$6:C1604)</f>
        <v>0</v>
      </c>
      <c r="B1604" s="76">
        <v>1225292036</v>
      </c>
      <c r="C1604" s="76" t="s">
        <v>1882</v>
      </c>
      <c r="D1604" s="46">
        <v>24</v>
      </c>
      <c r="E1604" s="177" t="s">
        <v>449</v>
      </c>
      <c r="F1604" s="46">
        <v>2006</v>
      </c>
      <c r="G1604" s="46" t="s">
        <v>156</v>
      </c>
      <c r="H1604" s="46" t="s">
        <v>599</v>
      </c>
      <c r="I1604" s="27" t="s">
        <v>10</v>
      </c>
      <c r="J1604" s="178">
        <v>1600</v>
      </c>
      <c r="K1604" s="259">
        <f t="shared" si="79"/>
        <v>4</v>
      </c>
      <c r="L1604" s="110" t="str">
        <f t="shared" si="80"/>
        <v>PGDĐT Gia Nghĩa</v>
      </c>
      <c r="M1604" s="3">
        <f>VLOOKUP(IF(I1604="",H1604,I1604),Thongkeduthi!$A$4:$O$43,COUNTA(Thongkeduthi!$A$4:$O$4),FALSE)</f>
        <v>32</v>
      </c>
      <c r="N1604" s="47" t="str">
        <f t="shared" si="75"/>
        <v>32.4</v>
      </c>
      <c r="O1604" s="47"/>
    </row>
    <row r="1605" spans="1:15" ht="16.5" hidden="1" thickBot="1">
      <c r="A1605" s="10">
        <f>SUBTOTAL(3,$C$6:C1605)</f>
        <v>0</v>
      </c>
      <c r="B1605" s="430">
        <v>1223979560</v>
      </c>
      <c r="C1605" s="179" t="s">
        <v>1883</v>
      </c>
      <c r="D1605" s="180">
        <v>18</v>
      </c>
      <c r="E1605" s="180">
        <v>8</v>
      </c>
      <c r="F1605" s="180">
        <v>2006</v>
      </c>
      <c r="G1605" s="180" t="s">
        <v>156</v>
      </c>
      <c r="H1605" s="180" t="s">
        <v>1852</v>
      </c>
      <c r="I1605" s="27" t="s">
        <v>10</v>
      </c>
      <c r="J1605" s="181">
        <v>1600</v>
      </c>
      <c r="K1605" s="259">
        <f t="shared" si="79"/>
        <v>4</v>
      </c>
      <c r="L1605" s="110" t="str">
        <f t="shared" si="80"/>
        <v>PGDĐT Gia Nghĩa</v>
      </c>
      <c r="M1605" s="3">
        <f>VLOOKUP(IF(I1605="",H1605,I1605),Thongkeduthi!$A$4:$O$43,COUNTA(Thongkeduthi!$A$4:$O$4),FALSE)</f>
        <v>32</v>
      </c>
      <c r="N1605" s="47" t="str">
        <f t="shared" si="75"/>
        <v>32.4</v>
      </c>
      <c r="O1605" s="47"/>
    </row>
    <row r="1606" spans="1:15" ht="16.5" hidden="1" thickBot="1">
      <c r="A1606" s="10">
        <f>SUBTOTAL(3,$C$6:C1606)</f>
        <v>0</v>
      </c>
      <c r="B1606" s="76">
        <v>1222471150</v>
      </c>
      <c r="C1606" s="76" t="s">
        <v>1884</v>
      </c>
      <c r="D1606" s="78">
        <v>28</v>
      </c>
      <c r="E1606" s="78">
        <v>10</v>
      </c>
      <c r="F1606" s="78">
        <v>2006</v>
      </c>
      <c r="G1606" s="46" t="s">
        <v>156</v>
      </c>
      <c r="H1606" s="46" t="s">
        <v>1843</v>
      </c>
      <c r="I1606" s="27" t="s">
        <v>10</v>
      </c>
      <c r="J1606" s="175">
        <v>1570</v>
      </c>
      <c r="K1606" s="259">
        <f t="shared" si="79"/>
        <v>4</v>
      </c>
      <c r="L1606" s="110" t="str">
        <f t="shared" si="80"/>
        <v>PGDĐT Gia Nghĩa</v>
      </c>
      <c r="M1606" s="3">
        <f>VLOOKUP(IF(I1606="",H1606,I1606),Thongkeduthi!$A$4:$O$43,COUNTA(Thongkeduthi!$A$4:$O$4),FALSE)</f>
        <v>32</v>
      </c>
      <c r="N1606" s="47" t="str">
        <f t="shared" si="75"/>
        <v>32.4</v>
      </c>
      <c r="O1606" s="47"/>
    </row>
    <row r="1607" spans="1:15" ht="16.5" hidden="1" thickBot="1">
      <c r="A1607" s="10">
        <f>SUBTOTAL(3,$C$6:C1607)</f>
        <v>0</v>
      </c>
      <c r="B1607" s="179">
        <v>1210947489</v>
      </c>
      <c r="C1607" s="179" t="s">
        <v>1885</v>
      </c>
      <c r="D1607" s="180">
        <v>21</v>
      </c>
      <c r="E1607" s="180">
        <v>5</v>
      </c>
      <c r="F1607" s="180">
        <v>2006</v>
      </c>
      <c r="G1607" s="180" t="s">
        <v>156</v>
      </c>
      <c r="H1607" s="180" t="s">
        <v>1852</v>
      </c>
      <c r="I1607" s="27" t="s">
        <v>10</v>
      </c>
      <c r="J1607" s="181">
        <v>1520</v>
      </c>
      <c r="K1607" s="259">
        <f t="shared" si="79"/>
        <v>4</v>
      </c>
      <c r="L1607" s="110" t="str">
        <f t="shared" si="80"/>
        <v>PGDĐT Gia Nghĩa</v>
      </c>
      <c r="M1607" s="3">
        <f>VLOOKUP(IF(I1607="",H1607,I1607),Thongkeduthi!$A$4:$O$43,COUNTA(Thongkeduthi!$A$4:$O$4),FALSE)</f>
        <v>32</v>
      </c>
      <c r="N1607" s="47" t="str">
        <f t="shared" ref="N1607:N1670" si="81">M1607&amp;"."&amp;K1607</f>
        <v>32.4</v>
      </c>
      <c r="O1607" s="47"/>
    </row>
    <row r="1608" spans="1:15" ht="16.5" hidden="1" thickBot="1">
      <c r="A1608" s="10">
        <f>SUBTOTAL(3,$C$6:C1608)</f>
        <v>0</v>
      </c>
      <c r="B1608" s="76">
        <v>1226244891</v>
      </c>
      <c r="C1608" s="76" t="s">
        <v>1886</v>
      </c>
      <c r="D1608" s="46">
        <v>19</v>
      </c>
      <c r="E1608" s="46">
        <v>10</v>
      </c>
      <c r="F1608" s="46">
        <v>2006</v>
      </c>
      <c r="G1608" s="46" t="s">
        <v>156</v>
      </c>
      <c r="H1608" s="46" t="s">
        <v>1115</v>
      </c>
      <c r="I1608" s="27" t="s">
        <v>10</v>
      </c>
      <c r="J1608" s="178">
        <v>1510</v>
      </c>
      <c r="K1608" s="259">
        <f t="shared" si="79"/>
        <v>4</v>
      </c>
      <c r="L1608" s="110" t="str">
        <f t="shared" si="80"/>
        <v>PGDĐT Gia Nghĩa</v>
      </c>
      <c r="M1608" s="3">
        <f>VLOOKUP(IF(I1608="",H1608,I1608),Thongkeduthi!$A$4:$O$43,COUNTA(Thongkeduthi!$A$4:$O$4),FALSE)</f>
        <v>32</v>
      </c>
      <c r="N1608" s="47" t="str">
        <f t="shared" si="81"/>
        <v>32.4</v>
      </c>
      <c r="O1608" s="47"/>
    </row>
    <row r="1609" spans="1:15" ht="16.5" hidden="1" thickBot="1">
      <c r="A1609" s="10">
        <f>SUBTOTAL(3,$C$6:C1609)</f>
        <v>0</v>
      </c>
      <c r="B1609" s="76">
        <v>1211085842</v>
      </c>
      <c r="C1609" s="76" t="s">
        <v>1887</v>
      </c>
      <c r="D1609" s="78">
        <v>1</v>
      </c>
      <c r="E1609" s="78">
        <v>6</v>
      </c>
      <c r="F1609" s="78">
        <v>2006</v>
      </c>
      <c r="G1609" s="78" t="s">
        <v>156</v>
      </c>
      <c r="H1609" s="174" t="s">
        <v>1217</v>
      </c>
      <c r="I1609" s="27" t="s">
        <v>10</v>
      </c>
      <c r="J1609" s="176">
        <v>1500</v>
      </c>
      <c r="K1609" s="259">
        <f t="shared" si="79"/>
        <v>4</v>
      </c>
      <c r="L1609" s="110" t="str">
        <f t="shared" si="80"/>
        <v>PGDĐT Gia Nghĩa</v>
      </c>
      <c r="M1609" s="3">
        <f>VLOOKUP(IF(I1609="",H1609,I1609),Thongkeduthi!$A$4:$O$43,COUNTA(Thongkeduthi!$A$4:$O$4),FALSE)</f>
        <v>32</v>
      </c>
      <c r="N1609" s="47" t="str">
        <f t="shared" si="81"/>
        <v>32.4</v>
      </c>
      <c r="O1609" s="47"/>
    </row>
    <row r="1610" spans="1:15" ht="16.5" hidden="1" thickBot="1">
      <c r="A1610" s="10">
        <f>SUBTOTAL(3,$C$6:C1610)</f>
        <v>0</v>
      </c>
      <c r="B1610" s="179">
        <v>1226884522</v>
      </c>
      <c r="C1610" s="179" t="s">
        <v>1888</v>
      </c>
      <c r="D1610" s="180">
        <v>29</v>
      </c>
      <c r="E1610" s="180">
        <v>7</v>
      </c>
      <c r="F1610" s="180">
        <v>2006</v>
      </c>
      <c r="G1610" s="180" t="s">
        <v>156</v>
      </c>
      <c r="H1610" s="180" t="s">
        <v>1852</v>
      </c>
      <c r="I1610" s="27" t="s">
        <v>10</v>
      </c>
      <c r="J1610" s="181">
        <v>1490</v>
      </c>
      <c r="K1610" s="259">
        <f t="shared" si="79"/>
        <v>4</v>
      </c>
      <c r="L1610" s="110" t="str">
        <f t="shared" si="80"/>
        <v>PGDĐT Gia Nghĩa</v>
      </c>
      <c r="M1610" s="3">
        <f>VLOOKUP(IF(I1610="",H1610,I1610),Thongkeduthi!$A$4:$O$43,COUNTA(Thongkeduthi!$A$4:$O$4),FALSE)</f>
        <v>32</v>
      </c>
      <c r="N1610" s="47" t="str">
        <f t="shared" si="81"/>
        <v>32.4</v>
      </c>
      <c r="O1610" s="47"/>
    </row>
    <row r="1611" spans="1:15" ht="16.5" hidden="1" thickBot="1">
      <c r="A1611" s="10">
        <f>SUBTOTAL(3,$C$6:C1611)</f>
        <v>0</v>
      </c>
      <c r="B1611" s="76">
        <v>1210620915</v>
      </c>
      <c r="C1611" s="76" t="s">
        <v>1889</v>
      </c>
      <c r="D1611" s="78">
        <v>25</v>
      </c>
      <c r="E1611" s="78">
        <v>10</v>
      </c>
      <c r="F1611" s="78">
        <v>2006</v>
      </c>
      <c r="G1611" s="78" t="s">
        <v>156</v>
      </c>
      <c r="H1611" s="174" t="s">
        <v>1217</v>
      </c>
      <c r="I1611" s="27" t="s">
        <v>10</v>
      </c>
      <c r="J1611" s="176">
        <v>1470</v>
      </c>
      <c r="K1611" s="259">
        <f t="shared" si="79"/>
        <v>4</v>
      </c>
      <c r="L1611" s="110" t="str">
        <f t="shared" si="80"/>
        <v>PGDĐT Gia Nghĩa</v>
      </c>
      <c r="M1611" s="3">
        <f>VLOOKUP(IF(I1611="",H1611,I1611),Thongkeduthi!$A$4:$O$43,COUNTA(Thongkeduthi!$A$4:$O$4),FALSE)</f>
        <v>32</v>
      </c>
      <c r="N1611" s="47" t="str">
        <f t="shared" si="81"/>
        <v>32.4</v>
      </c>
      <c r="O1611" s="47"/>
    </row>
    <row r="1612" spans="1:15" ht="16.5" hidden="1" thickBot="1">
      <c r="A1612" s="10">
        <f>SUBTOTAL(3,$C$6:C1612)</f>
        <v>0</v>
      </c>
      <c r="B1612" s="76">
        <v>1210853123</v>
      </c>
      <c r="C1612" s="76" t="s">
        <v>1890</v>
      </c>
      <c r="D1612" s="78">
        <v>24</v>
      </c>
      <c r="E1612" s="78">
        <v>11</v>
      </c>
      <c r="F1612" s="78">
        <v>2006</v>
      </c>
      <c r="G1612" s="78" t="s">
        <v>156</v>
      </c>
      <c r="H1612" s="174" t="s">
        <v>1217</v>
      </c>
      <c r="I1612" s="27" t="s">
        <v>10</v>
      </c>
      <c r="J1612" s="176">
        <v>1460</v>
      </c>
      <c r="K1612" s="259">
        <f t="shared" si="79"/>
        <v>4</v>
      </c>
      <c r="L1612" s="110" t="str">
        <f t="shared" si="80"/>
        <v>PGDĐT Gia Nghĩa</v>
      </c>
      <c r="M1612" s="3">
        <f>VLOOKUP(IF(I1612="",H1612,I1612),Thongkeduthi!$A$4:$O$43,COUNTA(Thongkeduthi!$A$4:$O$4),FALSE)</f>
        <v>32</v>
      </c>
      <c r="N1612" s="47" t="str">
        <f t="shared" si="81"/>
        <v>32.4</v>
      </c>
      <c r="O1612" s="47"/>
    </row>
    <row r="1613" spans="1:15" ht="16.5" hidden="1" thickBot="1">
      <c r="A1613" s="10">
        <f>SUBTOTAL(3,$C$6:C1613)</f>
        <v>0</v>
      </c>
      <c r="B1613" s="76">
        <v>1222662774</v>
      </c>
      <c r="C1613" s="76" t="s">
        <v>1891</v>
      </c>
      <c r="D1613" s="46">
        <v>12</v>
      </c>
      <c r="E1613" s="46">
        <v>3</v>
      </c>
      <c r="F1613" s="46">
        <v>2006</v>
      </c>
      <c r="G1613" s="46" t="s">
        <v>156</v>
      </c>
      <c r="H1613" s="46" t="s">
        <v>1115</v>
      </c>
      <c r="I1613" s="27" t="s">
        <v>10</v>
      </c>
      <c r="J1613" s="178">
        <v>1450</v>
      </c>
      <c r="K1613" s="259">
        <f t="shared" si="79"/>
        <v>4</v>
      </c>
      <c r="L1613" s="110" t="str">
        <f t="shared" si="80"/>
        <v>PGDĐT Gia Nghĩa</v>
      </c>
      <c r="M1613" s="3">
        <f>VLOOKUP(IF(I1613="",H1613,I1613),Thongkeduthi!$A$4:$O$43,COUNTA(Thongkeduthi!$A$4:$O$4),FALSE)</f>
        <v>32</v>
      </c>
      <c r="N1613" s="47" t="str">
        <f t="shared" si="81"/>
        <v>32.4</v>
      </c>
      <c r="O1613" s="47"/>
    </row>
    <row r="1614" spans="1:15" ht="16.5" hidden="1" thickBot="1">
      <c r="A1614" s="10">
        <f>SUBTOTAL(3,$C$6:C1614)</f>
        <v>0</v>
      </c>
      <c r="B1614" s="76">
        <v>1222937405</v>
      </c>
      <c r="C1614" s="76" t="s">
        <v>1892</v>
      </c>
      <c r="D1614" s="78">
        <v>13</v>
      </c>
      <c r="E1614" s="78">
        <v>10</v>
      </c>
      <c r="F1614" s="78">
        <v>2006</v>
      </c>
      <c r="G1614" s="78" t="s">
        <v>156</v>
      </c>
      <c r="H1614" s="174" t="s">
        <v>1217</v>
      </c>
      <c r="I1614" s="27" t="s">
        <v>10</v>
      </c>
      <c r="J1614" s="176">
        <v>1430</v>
      </c>
      <c r="K1614" s="259">
        <f t="shared" si="79"/>
        <v>4</v>
      </c>
      <c r="L1614" s="110" t="str">
        <f t="shared" si="80"/>
        <v>PGDĐT Gia Nghĩa</v>
      </c>
      <c r="M1614" s="3">
        <f>VLOOKUP(IF(I1614="",H1614,I1614),Thongkeduthi!$A$4:$O$43,COUNTA(Thongkeduthi!$A$4:$O$4),FALSE)</f>
        <v>32</v>
      </c>
      <c r="N1614" s="47" t="str">
        <f t="shared" si="81"/>
        <v>32.4</v>
      </c>
      <c r="O1614" s="47"/>
    </row>
    <row r="1615" spans="1:15" ht="16.5" hidden="1" thickBot="1">
      <c r="A1615" s="10">
        <f>SUBTOTAL(3,$C$6:C1615)</f>
        <v>0</v>
      </c>
      <c r="B1615" s="76">
        <v>1230048127</v>
      </c>
      <c r="C1615" s="76" t="s">
        <v>1893</v>
      </c>
      <c r="D1615" s="78">
        <v>30</v>
      </c>
      <c r="E1615" s="78">
        <v>11</v>
      </c>
      <c r="F1615" s="78">
        <v>2006</v>
      </c>
      <c r="G1615" s="78" t="s">
        <v>156</v>
      </c>
      <c r="H1615" s="174" t="s">
        <v>1217</v>
      </c>
      <c r="I1615" s="27" t="s">
        <v>10</v>
      </c>
      <c r="J1615" s="176">
        <v>1410</v>
      </c>
      <c r="K1615" s="259">
        <f t="shared" si="79"/>
        <v>4</v>
      </c>
      <c r="L1615" s="110" t="str">
        <f t="shared" si="80"/>
        <v>PGDĐT Gia Nghĩa</v>
      </c>
      <c r="M1615" s="3">
        <f>VLOOKUP(IF(I1615="",H1615,I1615),Thongkeduthi!$A$4:$O$43,COUNTA(Thongkeduthi!$A$4:$O$4),FALSE)</f>
        <v>32</v>
      </c>
      <c r="N1615" s="47" t="str">
        <f t="shared" si="81"/>
        <v>32.4</v>
      </c>
      <c r="O1615" s="47"/>
    </row>
    <row r="1616" spans="1:15" ht="16.5" hidden="1" thickBot="1">
      <c r="A1616" s="10">
        <f>SUBTOTAL(3,$C$6:C1616)</f>
        <v>0</v>
      </c>
      <c r="B1616" s="179">
        <v>1222971153</v>
      </c>
      <c r="C1616" s="179" t="s">
        <v>1894</v>
      </c>
      <c r="D1616" s="180">
        <v>1</v>
      </c>
      <c r="E1616" s="180">
        <v>9</v>
      </c>
      <c r="F1616" s="180">
        <v>2006</v>
      </c>
      <c r="G1616" s="180" t="s">
        <v>156</v>
      </c>
      <c r="H1616" s="180" t="s">
        <v>1852</v>
      </c>
      <c r="I1616" s="27" t="s">
        <v>10</v>
      </c>
      <c r="J1616" s="181">
        <v>1410</v>
      </c>
      <c r="K1616" s="259">
        <f t="shared" si="79"/>
        <v>4</v>
      </c>
      <c r="L1616" s="110" t="str">
        <f t="shared" si="80"/>
        <v>PGDĐT Gia Nghĩa</v>
      </c>
      <c r="M1616" s="3">
        <f>VLOOKUP(IF(I1616="",H1616,I1616),Thongkeduthi!$A$4:$O$43,COUNTA(Thongkeduthi!$A$4:$O$4),FALSE)</f>
        <v>32</v>
      </c>
      <c r="N1616" s="47" t="str">
        <f t="shared" si="81"/>
        <v>32.4</v>
      </c>
      <c r="O1616" s="47"/>
    </row>
    <row r="1617" spans="1:15" ht="16.5" hidden="1" thickBot="1">
      <c r="A1617" s="10">
        <f>SUBTOTAL(3,$C$6:C1617)</f>
        <v>0</v>
      </c>
      <c r="B1617" s="179">
        <v>1227988991</v>
      </c>
      <c r="C1617" s="179" t="s">
        <v>1895</v>
      </c>
      <c r="D1617" s="180">
        <v>14</v>
      </c>
      <c r="E1617" s="180">
        <v>3</v>
      </c>
      <c r="F1617" s="180">
        <v>2006</v>
      </c>
      <c r="G1617" s="180" t="s">
        <v>156</v>
      </c>
      <c r="H1617" s="180" t="s">
        <v>1852</v>
      </c>
      <c r="I1617" s="27" t="s">
        <v>10</v>
      </c>
      <c r="J1617" s="181">
        <v>1400</v>
      </c>
      <c r="K1617" s="259">
        <f t="shared" si="79"/>
        <v>4</v>
      </c>
      <c r="L1617" s="110" t="str">
        <f t="shared" si="80"/>
        <v>PGDĐT Gia Nghĩa</v>
      </c>
      <c r="M1617" s="3">
        <f>VLOOKUP(IF(I1617="",H1617,I1617),Thongkeduthi!$A$4:$O$43,COUNTA(Thongkeduthi!$A$4:$O$4),FALSE)</f>
        <v>32</v>
      </c>
      <c r="N1617" s="47" t="str">
        <f t="shared" si="81"/>
        <v>32.4</v>
      </c>
      <c r="O1617" s="47"/>
    </row>
    <row r="1618" spans="1:15" ht="16.5" hidden="1" thickBot="1">
      <c r="A1618" s="10">
        <f>SUBTOTAL(3,$C$6:C1618)</f>
        <v>0</v>
      </c>
      <c r="B1618" s="76">
        <v>1223254983</v>
      </c>
      <c r="C1618" s="76" t="s">
        <v>1896</v>
      </c>
      <c r="D1618" s="46">
        <v>18</v>
      </c>
      <c r="E1618" s="177" t="s">
        <v>432</v>
      </c>
      <c r="F1618" s="46">
        <v>2005</v>
      </c>
      <c r="G1618" s="46" t="s">
        <v>171</v>
      </c>
      <c r="H1618" s="46" t="s">
        <v>1352</v>
      </c>
      <c r="I1618" s="27" t="s">
        <v>10</v>
      </c>
      <c r="J1618" s="178">
        <v>1910</v>
      </c>
      <c r="K1618" s="259">
        <f t="shared" si="79"/>
        <v>5</v>
      </c>
      <c r="L1618" s="110" t="str">
        <f t="shared" si="80"/>
        <v>PGDĐT Gia Nghĩa</v>
      </c>
      <c r="M1618" s="3">
        <f>VLOOKUP(IF(I1618="",H1618,I1618),Thongkeduthi!$A$4:$O$43,COUNTA(Thongkeduthi!$A$4:$O$4),FALSE)</f>
        <v>32</v>
      </c>
      <c r="N1618" s="47" t="str">
        <f t="shared" si="81"/>
        <v>32.5</v>
      </c>
      <c r="O1618" s="47"/>
    </row>
    <row r="1619" spans="1:15" ht="16.5" hidden="1" thickBot="1">
      <c r="A1619" s="10">
        <f>SUBTOTAL(3,$C$6:C1619)</f>
        <v>0</v>
      </c>
      <c r="B1619" s="187">
        <v>1226441132</v>
      </c>
      <c r="C1619" s="187" t="s">
        <v>870</v>
      </c>
      <c r="D1619" s="188">
        <v>10</v>
      </c>
      <c r="E1619" s="188">
        <v>8</v>
      </c>
      <c r="F1619" s="188">
        <v>2005</v>
      </c>
      <c r="G1619" s="188" t="s">
        <v>171</v>
      </c>
      <c r="H1619" s="188" t="s">
        <v>1852</v>
      </c>
      <c r="I1619" s="27" t="s">
        <v>10</v>
      </c>
      <c r="J1619" s="181">
        <v>1900</v>
      </c>
      <c r="K1619" s="259">
        <f t="shared" si="79"/>
        <v>5</v>
      </c>
      <c r="L1619" s="110" t="str">
        <f t="shared" si="80"/>
        <v>PGDĐT Gia Nghĩa</v>
      </c>
      <c r="M1619" s="3">
        <f>VLOOKUP(IF(I1619="",H1619,I1619),Thongkeduthi!$A$4:$O$43,COUNTA(Thongkeduthi!$A$4:$O$4),FALSE)</f>
        <v>32</v>
      </c>
      <c r="N1619" s="47" t="str">
        <f t="shared" si="81"/>
        <v>32.5</v>
      </c>
      <c r="O1619" s="47"/>
    </row>
    <row r="1620" spans="1:15" ht="16.5" hidden="1" thickBot="1">
      <c r="A1620" s="10">
        <f>SUBTOTAL(3,$C$6:C1620)</f>
        <v>0</v>
      </c>
      <c r="B1620" s="76">
        <v>116022014</v>
      </c>
      <c r="C1620" s="76" t="s">
        <v>1897</v>
      </c>
      <c r="D1620" s="262">
        <v>20</v>
      </c>
      <c r="E1620" s="262">
        <v>5</v>
      </c>
      <c r="F1620" s="78">
        <v>2005</v>
      </c>
      <c r="G1620" s="78" t="s">
        <v>171</v>
      </c>
      <c r="H1620" s="174" t="s">
        <v>1217</v>
      </c>
      <c r="I1620" s="27" t="s">
        <v>10</v>
      </c>
      <c r="J1620" s="176">
        <v>1780</v>
      </c>
      <c r="K1620" s="259">
        <f t="shared" si="79"/>
        <v>5</v>
      </c>
      <c r="L1620" s="110" t="str">
        <f t="shared" si="80"/>
        <v>PGDĐT Gia Nghĩa</v>
      </c>
      <c r="M1620" s="3">
        <f>VLOOKUP(IF(I1620="",H1620,I1620),Thongkeduthi!$A$4:$O$43,COUNTA(Thongkeduthi!$A$4:$O$4),FALSE)</f>
        <v>32</v>
      </c>
      <c r="N1620" s="47" t="str">
        <f t="shared" si="81"/>
        <v>32.5</v>
      </c>
      <c r="O1620" s="47"/>
    </row>
    <row r="1621" spans="1:15" ht="16.5" hidden="1" thickBot="1">
      <c r="A1621" s="10">
        <f>SUBTOTAL(3,$C$6:C1621)</f>
        <v>0</v>
      </c>
      <c r="B1621" s="76">
        <v>1224422955</v>
      </c>
      <c r="C1621" s="76" t="s">
        <v>1898</v>
      </c>
      <c r="D1621" s="78">
        <v>16</v>
      </c>
      <c r="E1621" s="78">
        <v>12</v>
      </c>
      <c r="F1621" s="78">
        <v>2005</v>
      </c>
      <c r="G1621" s="78" t="s">
        <v>171</v>
      </c>
      <c r="H1621" s="174" t="s">
        <v>1217</v>
      </c>
      <c r="I1621" s="27" t="s">
        <v>10</v>
      </c>
      <c r="J1621" s="176">
        <v>1730</v>
      </c>
      <c r="K1621" s="259">
        <f t="shared" si="79"/>
        <v>5</v>
      </c>
      <c r="L1621" s="110" t="str">
        <f t="shared" si="80"/>
        <v>PGDĐT Gia Nghĩa</v>
      </c>
      <c r="M1621" s="3">
        <f>VLOOKUP(IF(I1621="",H1621,I1621),Thongkeduthi!$A$4:$O$43,COUNTA(Thongkeduthi!$A$4:$O$4),FALSE)</f>
        <v>32</v>
      </c>
      <c r="N1621" s="47" t="str">
        <f t="shared" si="81"/>
        <v>32.5</v>
      </c>
      <c r="O1621" s="47"/>
    </row>
    <row r="1622" spans="1:15" ht="16.5" hidden="1" thickBot="1">
      <c r="A1622" s="10">
        <f>SUBTOTAL(3,$C$6:C1622)</f>
        <v>0</v>
      </c>
      <c r="B1622" s="174">
        <v>1224584461</v>
      </c>
      <c r="C1622" s="76" t="s">
        <v>1899</v>
      </c>
      <c r="D1622" s="46">
        <v>18</v>
      </c>
      <c r="E1622" s="46">
        <v>5</v>
      </c>
      <c r="F1622" s="46">
        <v>2005</v>
      </c>
      <c r="G1622" s="46" t="s">
        <v>171</v>
      </c>
      <c r="H1622" s="46" t="s">
        <v>1346</v>
      </c>
      <c r="I1622" s="27" t="s">
        <v>10</v>
      </c>
      <c r="J1622" s="175">
        <v>1700</v>
      </c>
      <c r="K1622" s="259">
        <f t="shared" si="79"/>
        <v>5</v>
      </c>
      <c r="L1622" s="110" t="str">
        <f t="shared" si="80"/>
        <v>PGDĐT Gia Nghĩa</v>
      </c>
      <c r="M1622" s="3">
        <f>VLOOKUP(IF(I1622="",H1622,I1622),Thongkeduthi!$A$4:$O$43,COUNTA(Thongkeduthi!$A$4:$O$4),FALSE)</f>
        <v>32</v>
      </c>
      <c r="N1622" s="47" t="str">
        <f t="shared" si="81"/>
        <v>32.5</v>
      </c>
      <c r="O1622" s="47"/>
    </row>
    <row r="1623" spans="1:15" ht="16.5" hidden="1" thickBot="1">
      <c r="A1623" s="10">
        <f>SUBTOTAL(3,$C$6:C1623)</f>
        <v>0</v>
      </c>
      <c r="B1623" s="76">
        <v>1225368301</v>
      </c>
      <c r="C1623" s="76" t="s">
        <v>1900</v>
      </c>
      <c r="D1623" s="78">
        <v>28</v>
      </c>
      <c r="E1623" s="78">
        <v>1</v>
      </c>
      <c r="F1623" s="78">
        <v>2005</v>
      </c>
      <c r="G1623" s="78" t="s">
        <v>171</v>
      </c>
      <c r="H1623" s="174" t="s">
        <v>1217</v>
      </c>
      <c r="I1623" s="27" t="s">
        <v>10</v>
      </c>
      <c r="J1623" s="176">
        <v>1700</v>
      </c>
      <c r="K1623" s="259">
        <f t="shared" si="79"/>
        <v>5</v>
      </c>
      <c r="L1623" s="110" t="str">
        <f t="shared" si="80"/>
        <v>PGDĐT Gia Nghĩa</v>
      </c>
      <c r="M1623" s="3">
        <f>VLOOKUP(IF(I1623="",H1623,I1623),Thongkeduthi!$A$4:$O$43,COUNTA(Thongkeduthi!$A$4:$O$4),FALSE)</f>
        <v>32</v>
      </c>
      <c r="N1623" s="47" t="str">
        <f t="shared" si="81"/>
        <v>32.5</v>
      </c>
      <c r="O1623" s="47"/>
    </row>
    <row r="1624" spans="1:15" ht="16.5" hidden="1" thickBot="1">
      <c r="A1624" s="10">
        <f>SUBTOTAL(3,$C$6:C1624)</f>
        <v>0</v>
      </c>
      <c r="B1624" s="430">
        <v>1221947386</v>
      </c>
      <c r="C1624" s="76" t="s">
        <v>1901</v>
      </c>
      <c r="D1624" s="46">
        <v>21</v>
      </c>
      <c r="E1624" s="177" t="s">
        <v>432</v>
      </c>
      <c r="F1624" s="46">
        <v>2006</v>
      </c>
      <c r="G1624" s="46" t="s">
        <v>171</v>
      </c>
      <c r="H1624" s="46" t="s">
        <v>599</v>
      </c>
      <c r="I1624" s="27" t="s">
        <v>10</v>
      </c>
      <c r="J1624" s="178">
        <v>1680</v>
      </c>
      <c r="K1624" s="259">
        <f t="shared" si="79"/>
        <v>5</v>
      </c>
      <c r="L1624" s="110" t="str">
        <f t="shared" si="80"/>
        <v>PGDĐT Gia Nghĩa</v>
      </c>
      <c r="M1624" s="3">
        <f>VLOOKUP(IF(I1624="",H1624,I1624),Thongkeduthi!$A$4:$O$43,COUNTA(Thongkeduthi!$A$4:$O$4),FALSE)</f>
        <v>32</v>
      </c>
      <c r="N1624" s="47" t="str">
        <f t="shared" si="81"/>
        <v>32.5</v>
      </c>
      <c r="O1624" s="47"/>
    </row>
    <row r="1625" spans="1:15" ht="16.5" hidden="1" thickBot="1">
      <c r="A1625" s="10">
        <f>SUBTOTAL(3,$C$6:C1625)</f>
        <v>0</v>
      </c>
      <c r="B1625" s="430">
        <v>1221827692</v>
      </c>
      <c r="C1625" s="76" t="s">
        <v>1902</v>
      </c>
      <c r="D1625" s="78">
        <v>18</v>
      </c>
      <c r="E1625" s="189" t="s">
        <v>432</v>
      </c>
      <c r="F1625" s="78">
        <v>2005</v>
      </c>
      <c r="G1625" s="46" t="s">
        <v>171</v>
      </c>
      <c r="H1625" s="46" t="s">
        <v>599</v>
      </c>
      <c r="I1625" s="27" t="s">
        <v>10</v>
      </c>
      <c r="J1625" s="178">
        <v>1670</v>
      </c>
      <c r="K1625" s="259">
        <f t="shared" si="79"/>
        <v>5</v>
      </c>
      <c r="L1625" s="110" t="str">
        <f t="shared" si="80"/>
        <v>PGDĐT Gia Nghĩa</v>
      </c>
      <c r="M1625" s="3">
        <f>VLOOKUP(IF(I1625="",H1625,I1625),Thongkeduthi!$A$4:$O$43,COUNTA(Thongkeduthi!$A$4:$O$4),FALSE)</f>
        <v>32</v>
      </c>
      <c r="N1625" s="47" t="str">
        <f t="shared" si="81"/>
        <v>32.5</v>
      </c>
      <c r="O1625" s="47"/>
    </row>
    <row r="1626" spans="1:15" ht="16.5" hidden="1" thickBot="1">
      <c r="A1626" s="10">
        <f>SUBTOTAL(3,$C$6:C1626)</f>
        <v>0</v>
      </c>
      <c r="B1626" s="76">
        <v>1224131893</v>
      </c>
      <c r="C1626" s="76" t="s">
        <v>1903</v>
      </c>
      <c r="D1626" s="177" t="s">
        <v>419</v>
      </c>
      <c r="E1626" s="177" t="s">
        <v>424</v>
      </c>
      <c r="F1626" s="46">
        <v>2006</v>
      </c>
      <c r="G1626" s="46" t="s">
        <v>171</v>
      </c>
      <c r="H1626" s="46" t="s">
        <v>599</v>
      </c>
      <c r="I1626" s="27" t="s">
        <v>10</v>
      </c>
      <c r="J1626" s="178">
        <v>1670</v>
      </c>
      <c r="K1626" s="259">
        <f t="shared" si="79"/>
        <v>5</v>
      </c>
      <c r="L1626" s="110" t="str">
        <f t="shared" si="80"/>
        <v>PGDĐT Gia Nghĩa</v>
      </c>
      <c r="M1626" s="3">
        <f>VLOOKUP(IF(I1626="",H1626,I1626),Thongkeduthi!$A$4:$O$43,COUNTA(Thongkeduthi!$A$4:$O$4),FALSE)</f>
        <v>32</v>
      </c>
      <c r="N1626" s="47" t="str">
        <f t="shared" si="81"/>
        <v>32.5</v>
      </c>
      <c r="O1626" s="47"/>
    </row>
    <row r="1627" spans="1:15" ht="16.5" hidden="1" thickBot="1">
      <c r="A1627" s="10">
        <f>SUBTOTAL(3,$C$6:C1627)</f>
        <v>0</v>
      </c>
      <c r="B1627" s="430">
        <v>1221713777</v>
      </c>
      <c r="C1627" s="76" t="s">
        <v>1127</v>
      </c>
      <c r="D1627" s="177" t="s">
        <v>428</v>
      </c>
      <c r="E1627" s="177" t="s">
        <v>428</v>
      </c>
      <c r="F1627" s="46">
        <v>2005</v>
      </c>
      <c r="G1627" s="46" t="s">
        <v>171</v>
      </c>
      <c r="H1627" s="46" t="s">
        <v>599</v>
      </c>
      <c r="I1627" s="27" t="s">
        <v>10</v>
      </c>
      <c r="J1627" s="178">
        <v>1650</v>
      </c>
      <c r="K1627" s="259">
        <f t="shared" si="79"/>
        <v>5</v>
      </c>
      <c r="L1627" s="110" t="str">
        <f t="shared" si="80"/>
        <v>PGDĐT Gia Nghĩa</v>
      </c>
      <c r="M1627" s="3">
        <f>VLOOKUP(IF(I1627="",H1627,I1627),Thongkeduthi!$A$4:$O$43,COUNTA(Thongkeduthi!$A$4:$O$4),FALSE)</f>
        <v>32</v>
      </c>
      <c r="N1627" s="47" t="str">
        <f t="shared" si="81"/>
        <v>32.5</v>
      </c>
      <c r="O1627" s="47"/>
    </row>
    <row r="1628" spans="1:15" ht="16.5" hidden="1" thickBot="1">
      <c r="A1628" s="10">
        <f>SUBTOTAL(3,$C$6:C1628)</f>
        <v>0</v>
      </c>
      <c r="B1628" s="187">
        <v>1224614732</v>
      </c>
      <c r="C1628" s="187" t="s">
        <v>1904</v>
      </c>
      <c r="D1628" s="188">
        <v>21</v>
      </c>
      <c r="E1628" s="188">
        <v>5</v>
      </c>
      <c r="F1628" s="188">
        <v>2005</v>
      </c>
      <c r="G1628" s="188" t="s">
        <v>171</v>
      </c>
      <c r="H1628" s="188" t="s">
        <v>1852</v>
      </c>
      <c r="I1628" s="27" t="s">
        <v>10</v>
      </c>
      <c r="J1628" s="181">
        <v>1650</v>
      </c>
      <c r="K1628" s="259">
        <f t="shared" si="79"/>
        <v>5</v>
      </c>
      <c r="L1628" s="110" t="str">
        <f t="shared" si="80"/>
        <v>PGDĐT Gia Nghĩa</v>
      </c>
      <c r="M1628" s="3">
        <f>VLOOKUP(IF(I1628="",H1628,I1628),Thongkeduthi!$A$4:$O$43,COUNTA(Thongkeduthi!$A$4:$O$4),FALSE)</f>
        <v>32</v>
      </c>
      <c r="N1628" s="47" t="str">
        <f t="shared" si="81"/>
        <v>32.5</v>
      </c>
      <c r="O1628" s="47"/>
    </row>
    <row r="1629" spans="1:15" ht="16.5" hidden="1" thickBot="1">
      <c r="A1629" s="10">
        <f>SUBTOTAL(3,$C$6:C1629)</f>
        <v>0</v>
      </c>
      <c r="B1629" s="187">
        <v>1229325260</v>
      </c>
      <c r="C1629" s="187" t="s">
        <v>1905</v>
      </c>
      <c r="D1629" s="188">
        <v>1</v>
      </c>
      <c r="E1629" s="188">
        <v>2</v>
      </c>
      <c r="F1629" s="188">
        <v>2005</v>
      </c>
      <c r="G1629" s="188" t="s">
        <v>171</v>
      </c>
      <c r="H1629" s="188" t="s">
        <v>1852</v>
      </c>
      <c r="I1629" s="27" t="s">
        <v>10</v>
      </c>
      <c r="J1629" s="181">
        <v>1630</v>
      </c>
      <c r="K1629" s="259">
        <f t="shared" si="79"/>
        <v>5</v>
      </c>
      <c r="L1629" s="110" t="str">
        <f t="shared" si="80"/>
        <v>PGDĐT Gia Nghĩa</v>
      </c>
      <c r="M1629" s="3">
        <f>VLOOKUP(IF(I1629="",H1629,I1629),Thongkeduthi!$A$4:$O$43,COUNTA(Thongkeduthi!$A$4:$O$4),FALSE)</f>
        <v>32</v>
      </c>
      <c r="N1629" s="47" t="str">
        <f t="shared" si="81"/>
        <v>32.5</v>
      </c>
      <c r="O1629" s="47"/>
    </row>
    <row r="1630" spans="1:15" ht="16.5" hidden="1" thickBot="1">
      <c r="A1630" s="10">
        <f>SUBTOTAL(3,$C$6:C1630)</f>
        <v>0</v>
      </c>
      <c r="B1630" s="76">
        <v>1223857310</v>
      </c>
      <c r="C1630" s="76" t="s">
        <v>1906</v>
      </c>
      <c r="D1630" s="78">
        <v>22</v>
      </c>
      <c r="E1630" s="78">
        <v>5</v>
      </c>
      <c r="F1630" s="78">
        <v>2005</v>
      </c>
      <c r="G1630" s="78" t="s">
        <v>171</v>
      </c>
      <c r="H1630" s="174" t="s">
        <v>1217</v>
      </c>
      <c r="I1630" s="27" t="s">
        <v>10</v>
      </c>
      <c r="J1630" s="176">
        <v>1630</v>
      </c>
      <c r="K1630" s="259">
        <f t="shared" ref="K1630:K1693" si="82">IF(I1630="",VALUE(LEFT(G1630,2)),VALUE(LEFT(G1630,1)))</f>
        <v>5</v>
      </c>
      <c r="L1630" s="110" t="str">
        <f t="shared" ref="L1630:L1693" si="83">"PGDĐT "&amp;I1630</f>
        <v>PGDĐT Gia Nghĩa</v>
      </c>
      <c r="M1630" s="3">
        <f>VLOOKUP(IF(I1630="",H1630,I1630),Thongkeduthi!$A$4:$O$43,COUNTA(Thongkeduthi!$A$4:$O$4),FALSE)</f>
        <v>32</v>
      </c>
      <c r="N1630" s="47" t="str">
        <f t="shared" si="81"/>
        <v>32.5</v>
      </c>
      <c r="O1630" s="47"/>
    </row>
    <row r="1631" spans="1:15" ht="16.5" hidden="1" thickBot="1">
      <c r="A1631" s="10">
        <f>SUBTOTAL(3,$C$6:C1631)</f>
        <v>0</v>
      </c>
      <c r="B1631" s="187">
        <v>1224119034</v>
      </c>
      <c r="C1631" s="187" t="s">
        <v>1907</v>
      </c>
      <c r="D1631" s="188">
        <v>13</v>
      </c>
      <c r="E1631" s="188">
        <v>9</v>
      </c>
      <c r="F1631" s="188">
        <v>2005</v>
      </c>
      <c r="G1631" s="188" t="s">
        <v>171</v>
      </c>
      <c r="H1631" s="188" t="s">
        <v>1852</v>
      </c>
      <c r="I1631" s="27" t="s">
        <v>10</v>
      </c>
      <c r="J1631" s="181">
        <v>1570</v>
      </c>
      <c r="K1631" s="259">
        <f t="shared" si="82"/>
        <v>5</v>
      </c>
      <c r="L1631" s="110" t="str">
        <f t="shared" si="83"/>
        <v>PGDĐT Gia Nghĩa</v>
      </c>
      <c r="M1631" s="3">
        <f>VLOOKUP(IF(I1631="",H1631,I1631),Thongkeduthi!$A$4:$O$43,COUNTA(Thongkeduthi!$A$4:$O$4),FALSE)</f>
        <v>32</v>
      </c>
      <c r="N1631" s="47" t="str">
        <f t="shared" si="81"/>
        <v>32.5</v>
      </c>
      <c r="O1631" s="47"/>
    </row>
    <row r="1632" spans="1:15" ht="16.5" hidden="1" thickBot="1">
      <c r="A1632" s="10">
        <f>SUBTOTAL(3,$C$6:C1632)</f>
        <v>0</v>
      </c>
      <c r="B1632" s="430">
        <v>1234515660</v>
      </c>
      <c r="C1632" s="187" t="s">
        <v>1908</v>
      </c>
      <c r="D1632" s="188">
        <v>30</v>
      </c>
      <c r="E1632" s="188">
        <v>6</v>
      </c>
      <c r="F1632" s="188">
        <v>2005</v>
      </c>
      <c r="G1632" s="188" t="s">
        <v>171</v>
      </c>
      <c r="H1632" s="188" t="s">
        <v>1852</v>
      </c>
      <c r="I1632" s="27" t="s">
        <v>10</v>
      </c>
      <c r="J1632" s="181">
        <v>1530</v>
      </c>
      <c r="K1632" s="259">
        <f t="shared" si="82"/>
        <v>5</v>
      </c>
      <c r="L1632" s="110" t="str">
        <f t="shared" si="83"/>
        <v>PGDĐT Gia Nghĩa</v>
      </c>
      <c r="M1632" s="3">
        <f>VLOOKUP(IF(I1632="",H1632,I1632),Thongkeduthi!$A$4:$O$43,COUNTA(Thongkeduthi!$A$4:$O$4),FALSE)</f>
        <v>32</v>
      </c>
      <c r="N1632" s="47" t="str">
        <f t="shared" si="81"/>
        <v>32.5</v>
      </c>
      <c r="O1632" s="47"/>
    </row>
    <row r="1633" spans="1:15" ht="16.5" hidden="1" thickBot="1">
      <c r="A1633" s="10">
        <f>SUBTOTAL(3,$C$6:C1633)</f>
        <v>0</v>
      </c>
      <c r="B1633" s="174">
        <v>1222930040</v>
      </c>
      <c r="C1633" s="76" t="s">
        <v>1909</v>
      </c>
      <c r="D1633" s="46">
        <v>12</v>
      </c>
      <c r="E1633" s="46">
        <v>1</v>
      </c>
      <c r="F1633" s="46">
        <v>2005</v>
      </c>
      <c r="G1633" s="46" t="s">
        <v>171</v>
      </c>
      <c r="H1633" s="46" t="s">
        <v>1346</v>
      </c>
      <c r="I1633" s="27" t="s">
        <v>10</v>
      </c>
      <c r="J1633" s="175">
        <v>1520</v>
      </c>
      <c r="K1633" s="259">
        <f t="shared" si="82"/>
        <v>5</v>
      </c>
      <c r="L1633" s="110" t="str">
        <f t="shared" si="83"/>
        <v>PGDĐT Gia Nghĩa</v>
      </c>
      <c r="M1633" s="3">
        <f>VLOOKUP(IF(I1633="",H1633,I1633),Thongkeduthi!$A$4:$O$43,COUNTA(Thongkeduthi!$A$4:$O$4),FALSE)</f>
        <v>32</v>
      </c>
      <c r="N1633" s="47" t="str">
        <f t="shared" si="81"/>
        <v>32.5</v>
      </c>
      <c r="O1633" s="47"/>
    </row>
    <row r="1634" spans="1:15" ht="16.5" hidden="1" thickBot="1">
      <c r="A1634" s="10">
        <f>SUBTOTAL(3,$C$6:C1634)</f>
        <v>0</v>
      </c>
      <c r="B1634" s="76">
        <v>1202396854</v>
      </c>
      <c r="C1634" s="76" t="s">
        <v>1910</v>
      </c>
      <c r="D1634" s="78">
        <v>14</v>
      </c>
      <c r="E1634" s="78">
        <v>10</v>
      </c>
      <c r="F1634" s="78">
        <v>2005</v>
      </c>
      <c r="G1634" s="46" t="s">
        <v>171</v>
      </c>
      <c r="H1634" s="46" t="s">
        <v>1843</v>
      </c>
      <c r="I1634" s="27" t="s">
        <v>10</v>
      </c>
      <c r="J1634" s="175">
        <v>1520</v>
      </c>
      <c r="K1634" s="259">
        <f t="shared" si="82"/>
        <v>5</v>
      </c>
      <c r="L1634" s="110" t="str">
        <f t="shared" si="83"/>
        <v>PGDĐT Gia Nghĩa</v>
      </c>
      <c r="M1634" s="3">
        <f>VLOOKUP(IF(I1634="",H1634,I1634),Thongkeduthi!$A$4:$O$43,COUNTA(Thongkeduthi!$A$4:$O$4),FALSE)</f>
        <v>32</v>
      </c>
      <c r="N1634" s="47" t="str">
        <f t="shared" si="81"/>
        <v>32.5</v>
      </c>
      <c r="O1634" s="47"/>
    </row>
    <row r="1635" spans="1:15" ht="16.5" hidden="1" thickBot="1">
      <c r="A1635" s="10">
        <f>SUBTOTAL(3,$C$6:C1635)</f>
        <v>0</v>
      </c>
      <c r="B1635" s="76">
        <v>1220435255</v>
      </c>
      <c r="C1635" s="76" t="s">
        <v>1911</v>
      </c>
      <c r="D1635" s="262">
        <v>22</v>
      </c>
      <c r="E1635" s="262">
        <v>4</v>
      </c>
      <c r="F1635" s="78">
        <v>2005</v>
      </c>
      <c r="G1635" s="78" t="s">
        <v>171</v>
      </c>
      <c r="H1635" s="174" t="s">
        <v>1217</v>
      </c>
      <c r="I1635" s="27" t="s">
        <v>10</v>
      </c>
      <c r="J1635" s="176">
        <v>1510</v>
      </c>
      <c r="K1635" s="259">
        <f t="shared" si="82"/>
        <v>5</v>
      </c>
      <c r="L1635" s="110" t="str">
        <f t="shared" si="83"/>
        <v>PGDĐT Gia Nghĩa</v>
      </c>
      <c r="M1635" s="3">
        <f>VLOOKUP(IF(I1635="",H1635,I1635),Thongkeduthi!$A$4:$O$43,COUNTA(Thongkeduthi!$A$4:$O$4),FALSE)</f>
        <v>32</v>
      </c>
      <c r="N1635" s="47" t="str">
        <f t="shared" si="81"/>
        <v>32.5</v>
      </c>
      <c r="O1635" s="47"/>
    </row>
    <row r="1636" spans="1:15" ht="16.5" hidden="1" thickBot="1">
      <c r="A1636" s="10">
        <f>SUBTOTAL(3,$C$6:C1636)</f>
        <v>0</v>
      </c>
      <c r="B1636" s="187">
        <v>1229553296</v>
      </c>
      <c r="C1636" s="187" t="s">
        <v>1912</v>
      </c>
      <c r="D1636" s="188">
        <v>21</v>
      </c>
      <c r="E1636" s="188">
        <v>5</v>
      </c>
      <c r="F1636" s="188">
        <v>2005</v>
      </c>
      <c r="G1636" s="188" t="s">
        <v>171</v>
      </c>
      <c r="H1636" s="188" t="s">
        <v>1852</v>
      </c>
      <c r="I1636" s="27" t="s">
        <v>10</v>
      </c>
      <c r="J1636" s="181">
        <v>1490</v>
      </c>
      <c r="K1636" s="259">
        <f t="shared" si="82"/>
        <v>5</v>
      </c>
      <c r="L1636" s="110" t="str">
        <f t="shared" si="83"/>
        <v>PGDĐT Gia Nghĩa</v>
      </c>
      <c r="M1636" s="3">
        <f>VLOOKUP(IF(I1636="",H1636,I1636),Thongkeduthi!$A$4:$O$43,COUNTA(Thongkeduthi!$A$4:$O$4),FALSE)</f>
        <v>32</v>
      </c>
      <c r="N1636" s="47" t="str">
        <f t="shared" si="81"/>
        <v>32.5</v>
      </c>
      <c r="O1636" s="47"/>
    </row>
    <row r="1637" spans="1:15" ht="16.5" hidden="1" thickBot="1">
      <c r="A1637" s="10">
        <f>SUBTOTAL(3,$C$6:C1637)</f>
        <v>0</v>
      </c>
      <c r="B1637" s="430">
        <v>1223255811</v>
      </c>
      <c r="C1637" s="76" t="s">
        <v>1913</v>
      </c>
      <c r="D1637" s="177" t="s">
        <v>449</v>
      </c>
      <c r="E1637" s="46">
        <v>12</v>
      </c>
      <c r="F1637" s="46">
        <v>2005</v>
      </c>
      <c r="G1637" s="46" t="s">
        <v>171</v>
      </c>
      <c r="H1637" s="46" t="s">
        <v>599</v>
      </c>
      <c r="I1637" s="27" t="s">
        <v>10</v>
      </c>
      <c r="J1637" s="178">
        <v>1450</v>
      </c>
      <c r="K1637" s="259">
        <f t="shared" si="82"/>
        <v>5</v>
      </c>
      <c r="L1637" s="110" t="str">
        <f t="shared" si="83"/>
        <v>PGDĐT Gia Nghĩa</v>
      </c>
      <c r="M1637" s="3">
        <f>VLOOKUP(IF(I1637="",H1637,I1637),Thongkeduthi!$A$4:$O$43,COUNTA(Thongkeduthi!$A$4:$O$4),FALSE)</f>
        <v>32</v>
      </c>
      <c r="N1637" s="47" t="str">
        <f t="shared" si="81"/>
        <v>32.5</v>
      </c>
      <c r="O1637" s="47"/>
    </row>
    <row r="1638" spans="1:15" ht="16.5" hidden="1" thickBot="1">
      <c r="A1638" s="10">
        <f>SUBTOTAL(3,$C$6:C1638)</f>
        <v>0</v>
      </c>
      <c r="B1638" s="187">
        <v>1219554100</v>
      </c>
      <c r="C1638" s="187" t="s">
        <v>1914</v>
      </c>
      <c r="D1638" s="188">
        <v>21</v>
      </c>
      <c r="E1638" s="188">
        <v>7</v>
      </c>
      <c r="F1638" s="188">
        <v>2005</v>
      </c>
      <c r="G1638" s="188" t="s">
        <v>171</v>
      </c>
      <c r="H1638" s="188" t="s">
        <v>1852</v>
      </c>
      <c r="I1638" s="27" t="s">
        <v>10</v>
      </c>
      <c r="J1638" s="190">
        <v>1430</v>
      </c>
      <c r="K1638" s="259">
        <f t="shared" si="82"/>
        <v>5</v>
      </c>
      <c r="L1638" s="110" t="str">
        <f t="shared" si="83"/>
        <v>PGDĐT Gia Nghĩa</v>
      </c>
      <c r="M1638" s="3">
        <f>VLOOKUP(IF(I1638="",H1638,I1638),Thongkeduthi!$A$4:$O$43,COUNTA(Thongkeduthi!$A$4:$O$4),FALSE)</f>
        <v>32</v>
      </c>
      <c r="N1638" s="47" t="str">
        <f t="shared" si="81"/>
        <v>32.5</v>
      </c>
      <c r="O1638" s="47"/>
    </row>
    <row r="1639" spans="1:15" ht="16.5" hidden="1" thickBot="1">
      <c r="A1639" s="10">
        <f>SUBTOTAL(3,$C$6:C1639)</f>
        <v>0</v>
      </c>
      <c r="B1639" s="76">
        <v>1210794238</v>
      </c>
      <c r="C1639" s="76" t="s">
        <v>1915</v>
      </c>
      <c r="D1639" s="262">
        <v>6</v>
      </c>
      <c r="E1639" s="262">
        <v>3</v>
      </c>
      <c r="F1639" s="78">
        <v>2005</v>
      </c>
      <c r="G1639" s="78" t="s">
        <v>171</v>
      </c>
      <c r="H1639" s="174" t="s">
        <v>1217</v>
      </c>
      <c r="I1639" s="27" t="s">
        <v>10</v>
      </c>
      <c r="J1639" s="176">
        <v>1430</v>
      </c>
      <c r="K1639" s="259">
        <f t="shared" si="82"/>
        <v>5</v>
      </c>
      <c r="L1639" s="110" t="str">
        <f t="shared" si="83"/>
        <v>PGDĐT Gia Nghĩa</v>
      </c>
      <c r="M1639" s="3">
        <f>VLOOKUP(IF(I1639="",H1639,I1639),Thongkeduthi!$A$4:$O$43,COUNTA(Thongkeduthi!$A$4:$O$4),FALSE)</f>
        <v>32</v>
      </c>
      <c r="N1639" s="47" t="str">
        <f t="shared" si="81"/>
        <v>32.5</v>
      </c>
      <c r="O1639" s="47"/>
    </row>
    <row r="1640" spans="1:15" ht="16.5" hidden="1" thickBot="1">
      <c r="A1640" s="10">
        <f>SUBTOTAL(3,$C$6:C1640)</f>
        <v>0</v>
      </c>
      <c r="B1640" s="187">
        <v>1219723836</v>
      </c>
      <c r="C1640" s="187" t="s">
        <v>1916</v>
      </c>
      <c r="D1640" s="188">
        <v>8</v>
      </c>
      <c r="E1640" s="188">
        <v>1</v>
      </c>
      <c r="F1640" s="188">
        <v>2005</v>
      </c>
      <c r="G1640" s="188" t="s">
        <v>171</v>
      </c>
      <c r="H1640" s="188" t="s">
        <v>1852</v>
      </c>
      <c r="I1640" s="27" t="s">
        <v>10</v>
      </c>
      <c r="J1640" s="190">
        <v>1400</v>
      </c>
      <c r="K1640" s="259">
        <f t="shared" si="82"/>
        <v>5</v>
      </c>
      <c r="L1640" s="110" t="str">
        <f t="shared" si="83"/>
        <v>PGDĐT Gia Nghĩa</v>
      </c>
      <c r="M1640" s="3">
        <f>VLOOKUP(IF(I1640="",H1640,I1640),Thongkeduthi!$A$4:$O$43,COUNTA(Thongkeduthi!$A$4:$O$4),FALSE)</f>
        <v>32</v>
      </c>
      <c r="N1640" s="47" t="str">
        <f t="shared" si="81"/>
        <v>32.5</v>
      </c>
      <c r="O1640" s="47"/>
    </row>
    <row r="1641" spans="1:15" ht="16.5" hidden="1" thickBot="1">
      <c r="A1641" s="10">
        <f>SUBTOTAL(3,$C$6:C1641)</f>
        <v>0</v>
      </c>
      <c r="B1641" s="187">
        <v>1225573878</v>
      </c>
      <c r="C1641" s="187" t="s">
        <v>1917</v>
      </c>
      <c r="D1641" s="188">
        <v>24</v>
      </c>
      <c r="E1641" s="188">
        <v>3</v>
      </c>
      <c r="F1641" s="188">
        <v>2005</v>
      </c>
      <c r="G1641" s="188" t="s">
        <v>171</v>
      </c>
      <c r="H1641" s="188" t="s">
        <v>1852</v>
      </c>
      <c r="I1641" s="27" t="s">
        <v>10</v>
      </c>
      <c r="J1641" s="181">
        <v>1400</v>
      </c>
      <c r="K1641" s="259">
        <f t="shared" si="82"/>
        <v>5</v>
      </c>
      <c r="L1641" s="110" t="str">
        <f t="shared" si="83"/>
        <v>PGDĐT Gia Nghĩa</v>
      </c>
      <c r="M1641" s="3">
        <f>VLOOKUP(IF(I1641="",H1641,I1641),Thongkeduthi!$A$4:$O$43,COUNTA(Thongkeduthi!$A$4:$O$4),FALSE)</f>
        <v>32</v>
      </c>
      <c r="N1641" s="47" t="str">
        <f t="shared" si="81"/>
        <v>32.5</v>
      </c>
      <c r="O1641" s="47"/>
    </row>
    <row r="1642" spans="1:15" ht="16.5" hidden="1" thickBot="1">
      <c r="A1642" s="10">
        <f>SUBTOTAL(3,$C$6:C1642)</f>
        <v>0</v>
      </c>
      <c r="B1642" s="76">
        <v>1223485418</v>
      </c>
      <c r="C1642" s="76" t="s">
        <v>1249</v>
      </c>
      <c r="D1642" s="46">
        <v>11</v>
      </c>
      <c r="E1642" s="46">
        <v>10</v>
      </c>
      <c r="F1642" s="46">
        <v>2005</v>
      </c>
      <c r="G1642" s="46" t="s">
        <v>171</v>
      </c>
      <c r="H1642" s="46" t="s">
        <v>599</v>
      </c>
      <c r="I1642" s="27" t="s">
        <v>10</v>
      </c>
      <c r="J1642" s="178">
        <v>1400</v>
      </c>
      <c r="K1642" s="259">
        <f t="shared" si="82"/>
        <v>5</v>
      </c>
      <c r="L1642" s="110" t="str">
        <f t="shared" si="83"/>
        <v>PGDĐT Gia Nghĩa</v>
      </c>
      <c r="M1642" s="3">
        <f>VLOOKUP(IF(I1642="",H1642,I1642),Thongkeduthi!$A$4:$O$43,COUNTA(Thongkeduthi!$A$4:$O$4),FALSE)</f>
        <v>32</v>
      </c>
      <c r="N1642" s="47" t="str">
        <f t="shared" si="81"/>
        <v>32.5</v>
      </c>
      <c r="O1642" s="47"/>
    </row>
    <row r="1643" spans="1:15" ht="16.5" hidden="1" thickBot="1">
      <c r="A1643" s="10">
        <f>SUBTOTAL(3,$C$6:C1643)</f>
        <v>0</v>
      </c>
      <c r="B1643" s="187">
        <v>1223762749</v>
      </c>
      <c r="C1643" s="187" t="s">
        <v>1918</v>
      </c>
      <c r="D1643" s="188">
        <v>4</v>
      </c>
      <c r="E1643" s="188">
        <v>10</v>
      </c>
      <c r="F1643" s="188">
        <v>2005</v>
      </c>
      <c r="G1643" s="188" t="s">
        <v>171</v>
      </c>
      <c r="H1643" s="188" t="s">
        <v>1852</v>
      </c>
      <c r="I1643" s="27" t="s">
        <v>10</v>
      </c>
      <c r="J1643" s="181">
        <v>1390</v>
      </c>
      <c r="K1643" s="259">
        <f t="shared" si="82"/>
        <v>5</v>
      </c>
      <c r="L1643" s="110" t="str">
        <f t="shared" si="83"/>
        <v>PGDĐT Gia Nghĩa</v>
      </c>
      <c r="M1643" s="3">
        <f>VLOOKUP(IF(I1643="",H1643,I1643),Thongkeduthi!$A$4:$O$43,COUNTA(Thongkeduthi!$A$4:$O$4),FALSE)</f>
        <v>32</v>
      </c>
      <c r="N1643" s="47" t="str">
        <f t="shared" si="81"/>
        <v>32.5</v>
      </c>
      <c r="O1643" s="47"/>
    </row>
    <row r="1644" spans="1:15" ht="16.5" hidden="1" thickBot="1">
      <c r="A1644" s="10">
        <f>SUBTOTAL(3,$C$6:C1644)</f>
        <v>0</v>
      </c>
      <c r="B1644" s="187">
        <v>1212569453</v>
      </c>
      <c r="C1644" s="187" t="s">
        <v>1919</v>
      </c>
      <c r="D1644" s="188">
        <v>26</v>
      </c>
      <c r="E1644" s="188">
        <v>10</v>
      </c>
      <c r="F1644" s="188">
        <v>2005</v>
      </c>
      <c r="G1644" s="188" t="s">
        <v>171</v>
      </c>
      <c r="H1644" s="188" t="s">
        <v>1852</v>
      </c>
      <c r="I1644" s="27" t="s">
        <v>10</v>
      </c>
      <c r="J1644" s="181">
        <v>1350</v>
      </c>
      <c r="K1644" s="259">
        <f t="shared" si="82"/>
        <v>5</v>
      </c>
      <c r="L1644" s="110" t="str">
        <f t="shared" si="83"/>
        <v>PGDĐT Gia Nghĩa</v>
      </c>
      <c r="M1644" s="3">
        <f>VLOOKUP(IF(I1644="",H1644,I1644),Thongkeduthi!$A$4:$O$43,COUNTA(Thongkeduthi!$A$4:$O$4),FALSE)</f>
        <v>32</v>
      </c>
      <c r="N1644" s="47" t="str">
        <f t="shared" si="81"/>
        <v>32.5</v>
      </c>
      <c r="O1644" s="47"/>
    </row>
    <row r="1645" spans="1:15" ht="16.5" hidden="1" thickBot="1">
      <c r="A1645" s="10">
        <f>SUBTOTAL(3,$C$6:C1645)</f>
        <v>0</v>
      </c>
      <c r="B1645" s="187">
        <v>1220221243</v>
      </c>
      <c r="C1645" s="187" t="s">
        <v>1920</v>
      </c>
      <c r="D1645" s="188">
        <v>17</v>
      </c>
      <c r="E1645" s="188">
        <v>4</v>
      </c>
      <c r="F1645" s="188">
        <v>2005</v>
      </c>
      <c r="G1645" s="188" t="s">
        <v>171</v>
      </c>
      <c r="H1645" s="188" t="s">
        <v>1852</v>
      </c>
      <c r="I1645" s="27" t="s">
        <v>10</v>
      </c>
      <c r="J1645" s="181">
        <v>1350</v>
      </c>
      <c r="K1645" s="259">
        <f t="shared" si="82"/>
        <v>5</v>
      </c>
      <c r="L1645" s="110" t="str">
        <f t="shared" si="83"/>
        <v>PGDĐT Gia Nghĩa</v>
      </c>
      <c r="M1645" s="3">
        <f>VLOOKUP(IF(I1645="",H1645,I1645),Thongkeduthi!$A$4:$O$43,COUNTA(Thongkeduthi!$A$4:$O$4),FALSE)</f>
        <v>32</v>
      </c>
      <c r="N1645" s="47" t="str">
        <f t="shared" si="81"/>
        <v>32.5</v>
      </c>
      <c r="O1645" s="47"/>
    </row>
    <row r="1646" spans="1:15" ht="16.5" hidden="1" thickBot="1">
      <c r="A1646" s="10">
        <f>SUBTOTAL(3,$C$6:C1646)</f>
        <v>0</v>
      </c>
      <c r="B1646" s="187">
        <v>1224194711</v>
      </c>
      <c r="C1646" s="187" t="s">
        <v>1921</v>
      </c>
      <c r="D1646" s="188">
        <v>10</v>
      </c>
      <c r="E1646" s="188">
        <v>12</v>
      </c>
      <c r="F1646" s="188">
        <v>2005</v>
      </c>
      <c r="G1646" s="188" t="s">
        <v>171</v>
      </c>
      <c r="H1646" s="188" t="s">
        <v>1852</v>
      </c>
      <c r="I1646" s="27" t="s">
        <v>10</v>
      </c>
      <c r="J1646" s="181">
        <v>1350</v>
      </c>
      <c r="K1646" s="259">
        <f t="shared" si="82"/>
        <v>5</v>
      </c>
      <c r="L1646" s="110" t="str">
        <f t="shared" si="83"/>
        <v>PGDĐT Gia Nghĩa</v>
      </c>
      <c r="M1646" s="3">
        <f>VLOOKUP(IF(I1646="",H1646,I1646),Thongkeduthi!$A$4:$O$43,COUNTA(Thongkeduthi!$A$4:$O$4),FALSE)</f>
        <v>32</v>
      </c>
      <c r="N1646" s="47" t="str">
        <f t="shared" si="81"/>
        <v>32.5</v>
      </c>
      <c r="O1646" s="47"/>
    </row>
    <row r="1647" spans="1:15" ht="16.5" hidden="1" thickBot="1">
      <c r="A1647" s="10">
        <f>SUBTOTAL(3,$C$6:C1647)</f>
        <v>0</v>
      </c>
      <c r="B1647" s="187">
        <v>1224049056</v>
      </c>
      <c r="C1647" s="187" t="s">
        <v>1922</v>
      </c>
      <c r="D1647" s="191">
        <v>13</v>
      </c>
      <c r="E1647" s="188">
        <v>2</v>
      </c>
      <c r="F1647" s="188">
        <v>2005</v>
      </c>
      <c r="G1647" s="188" t="s">
        <v>171</v>
      </c>
      <c r="H1647" s="188" t="s">
        <v>1852</v>
      </c>
      <c r="I1647" s="27" t="s">
        <v>10</v>
      </c>
      <c r="J1647" s="181">
        <v>1340</v>
      </c>
      <c r="K1647" s="259">
        <f t="shared" si="82"/>
        <v>5</v>
      </c>
      <c r="L1647" s="110" t="str">
        <f t="shared" si="83"/>
        <v>PGDĐT Gia Nghĩa</v>
      </c>
      <c r="M1647" s="3">
        <f>VLOOKUP(IF(I1647="",H1647,I1647),Thongkeduthi!$A$4:$O$43,COUNTA(Thongkeduthi!$A$4:$O$4),FALSE)</f>
        <v>32</v>
      </c>
      <c r="N1647" s="47" t="str">
        <f t="shared" si="81"/>
        <v>32.5</v>
      </c>
      <c r="O1647" s="47"/>
    </row>
    <row r="1648" spans="1:15" ht="16.5" hidden="1" thickBot="1">
      <c r="A1648" s="10">
        <f>SUBTOTAL(3,$C$6:C1648)</f>
        <v>0</v>
      </c>
      <c r="B1648" s="430">
        <v>1222975671</v>
      </c>
      <c r="C1648" s="76" t="s">
        <v>1923</v>
      </c>
      <c r="D1648" s="78">
        <v>30</v>
      </c>
      <c r="E1648" s="78">
        <v>6</v>
      </c>
      <c r="F1648" s="78">
        <v>2005</v>
      </c>
      <c r="G1648" s="46" t="s">
        <v>171</v>
      </c>
      <c r="H1648" s="46" t="s">
        <v>1843</v>
      </c>
      <c r="I1648" s="27" t="s">
        <v>10</v>
      </c>
      <c r="J1648" s="175">
        <v>1330</v>
      </c>
      <c r="K1648" s="259">
        <f t="shared" si="82"/>
        <v>5</v>
      </c>
      <c r="L1648" s="110" t="str">
        <f t="shared" si="83"/>
        <v>PGDĐT Gia Nghĩa</v>
      </c>
      <c r="M1648" s="3">
        <f>VLOOKUP(IF(I1648="",H1648,I1648),Thongkeduthi!$A$4:$O$43,COUNTA(Thongkeduthi!$A$4:$O$4),FALSE)</f>
        <v>32</v>
      </c>
      <c r="N1648" s="47" t="str">
        <f t="shared" si="81"/>
        <v>32.5</v>
      </c>
      <c r="O1648" s="47"/>
    </row>
    <row r="1649" spans="1:15" ht="16.5" hidden="1" thickBot="1">
      <c r="A1649" s="10">
        <f>SUBTOTAL(3,$C$6:C1649)</f>
        <v>0</v>
      </c>
      <c r="B1649" s="76">
        <v>1225808328</v>
      </c>
      <c r="C1649" s="76" t="s">
        <v>1924</v>
      </c>
      <c r="D1649" s="46">
        <v>24</v>
      </c>
      <c r="E1649" s="46">
        <v>11</v>
      </c>
      <c r="F1649" s="46">
        <v>2005</v>
      </c>
      <c r="G1649" s="46" t="s">
        <v>171</v>
      </c>
      <c r="H1649" s="46" t="s">
        <v>1843</v>
      </c>
      <c r="I1649" s="27" t="s">
        <v>10</v>
      </c>
      <c r="J1649" s="175">
        <v>1310</v>
      </c>
      <c r="K1649" s="259">
        <f t="shared" si="82"/>
        <v>5</v>
      </c>
      <c r="L1649" s="110" t="str">
        <f t="shared" si="83"/>
        <v>PGDĐT Gia Nghĩa</v>
      </c>
      <c r="M1649" s="3">
        <f>VLOOKUP(IF(I1649="",H1649,I1649),Thongkeduthi!$A$4:$O$43,COUNTA(Thongkeduthi!$A$4:$O$4),FALSE)</f>
        <v>32</v>
      </c>
      <c r="N1649" s="47" t="str">
        <f t="shared" si="81"/>
        <v>32.5</v>
      </c>
      <c r="O1649" s="47"/>
    </row>
    <row r="1650" spans="1:15" ht="16.5" hidden="1" thickBot="1">
      <c r="A1650" s="10">
        <f>SUBTOTAL(3,$C$6:C1650)</f>
        <v>0</v>
      </c>
      <c r="B1650" s="76">
        <v>1218311583</v>
      </c>
      <c r="C1650" s="76" t="s">
        <v>1925</v>
      </c>
      <c r="D1650" s="262">
        <v>29</v>
      </c>
      <c r="E1650" s="262">
        <v>9</v>
      </c>
      <c r="F1650" s="78">
        <v>2005</v>
      </c>
      <c r="G1650" s="78" t="s">
        <v>171</v>
      </c>
      <c r="H1650" s="174" t="s">
        <v>1217</v>
      </c>
      <c r="I1650" s="27" t="s">
        <v>10</v>
      </c>
      <c r="J1650" s="176">
        <v>1300</v>
      </c>
      <c r="K1650" s="259">
        <f t="shared" si="82"/>
        <v>5</v>
      </c>
      <c r="L1650" s="110" t="str">
        <f t="shared" si="83"/>
        <v>PGDĐT Gia Nghĩa</v>
      </c>
      <c r="M1650" s="3">
        <f>VLOOKUP(IF(I1650="",H1650,I1650),Thongkeduthi!$A$4:$O$43,COUNTA(Thongkeduthi!$A$4:$O$4),FALSE)</f>
        <v>32</v>
      </c>
      <c r="N1650" s="47" t="str">
        <f t="shared" si="81"/>
        <v>32.5</v>
      </c>
      <c r="O1650" s="47"/>
    </row>
    <row r="1651" spans="1:15" ht="16.5" hidden="1" thickBot="1">
      <c r="A1651" s="10">
        <f>SUBTOTAL(3,$C$6:C1651)</f>
        <v>0</v>
      </c>
      <c r="B1651" s="187">
        <v>1215997995</v>
      </c>
      <c r="C1651" s="187" t="s">
        <v>1926</v>
      </c>
      <c r="D1651" s="188">
        <v>23</v>
      </c>
      <c r="E1651" s="188">
        <v>10</v>
      </c>
      <c r="F1651" s="188">
        <v>2005</v>
      </c>
      <c r="G1651" s="188" t="s">
        <v>171</v>
      </c>
      <c r="H1651" s="188" t="s">
        <v>1852</v>
      </c>
      <c r="I1651" s="27" t="s">
        <v>10</v>
      </c>
      <c r="J1651" s="181">
        <v>1290</v>
      </c>
      <c r="K1651" s="259">
        <f t="shared" si="82"/>
        <v>5</v>
      </c>
      <c r="L1651" s="110" t="str">
        <f t="shared" si="83"/>
        <v>PGDĐT Gia Nghĩa</v>
      </c>
      <c r="M1651" s="3">
        <f>VLOOKUP(IF(I1651="",H1651,I1651),Thongkeduthi!$A$4:$O$43,COUNTA(Thongkeduthi!$A$4:$O$4),FALSE)</f>
        <v>32</v>
      </c>
      <c r="N1651" s="47" t="str">
        <f t="shared" si="81"/>
        <v>32.5</v>
      </c>
      <c r="O1651" s="47"/>
    </row>
    <row r="1652" spans="1:15" ht="16.5" hidden="1" thickBot="1">
      <c r="A1652" s="10">
        <f>SUBTOTAL(3,$C$6:C1652)</f>
        <v>0</v>
      </c>
      <c r="B1652" s="76">
        <v>1221402095</v>
      </c>
      <c r="C1652" s="76" t="s">
        <v>1927</v>
      </c>
      <c r="D1652" s="78">
        <v>10</v>
      </c>
      <c r="E1652" s="78">
        <v>9</v>
      </c>
      <c r="F1652" s="78">
        <v>2005</v>
      </c>
      <c r="G1652" s="46" t="s">
        <v>171</v>
      </c>
      <c r="H1652" s="46" t="s">
        <v>1843</v>
      </c>
      <c r="I1652" s="27" t="s">
        <v>10</v>
      </c>
      <c r="J1652" s="175">
        <v>1280</v>
      </c>
      <c r="K1652" s="259">
        <f t="shared" si="82"/>
        <v>5</v>
      </c>
      <c r="L1652" s="110" t="str">
        <f t="shared" si="83"/>
        <v>PGDĐT Gia Nghĩa</v>
      </c>
      <c r="M1652" s="3">
        <f>VLOOKUP(IF(I1652="",H1652,I1652),Thongkeduthi!$A$4:$O$43,COUNTA(Thongkeduthi!$A$4:$O$4),FALSE)</f>
        <v>32</v>
      </c>
      <c r="N1652" s="47" t="str">
        <f t="shared" si="81"/>
        <v>32.5</v>
      </c>
      <c r="O1652" s="47"/>
    </row>
    <row r="1653" spans="1:15" ht="16.5" hidden="1" thickBot="1">
      <c r="A1653" s="10">
        <f>SUBTOTAL(3,$C$6:C1653)</f>
        <v>0</v>
      </c>
      <c r="B1653" s="76">
        <v>1226552312</v>
      </c>
      <c r="C1653" s="76" t="s">
        <v>1928</v>
      </c>
      <c r="D1653" s="262">
        <v>30</v>
      </c>
      <c r="E1653" s="262">
        <v>1</v>
      </c>
      <c r="F1653" s="78">
        <v>2005</v>
      </c>
      <c r="G1653" s="78" t="s">
        <v>171</v>
      </c>
      <c r="H1653" s="174" t="s">
        <v>1217</v>
      </c>
      <c r="I1653" s="27" t="s">
        <v>10</v>
      </c>
      <c r="J1653" s="176">
        <v>1270</v>
      </c>
      <c r="K1653" s="259">
        <f t="shared" si="82"/>
        <v>5</v>
      </c>
      <c r="L1653" s="110" t="str">
        <f t="shared" si="83"/>
        <v>PGDĐT Gia Nghĩa</v>
      </c>
      <c r="M1653" s="3">
        <f>VLOOKUP(IF(I1653="",H1653,I1653),Thongkeduthi!$A$4:$O$43,COUNTA(Thongkeduthi!$A$4:$O$4),FALSE)</f>
        <v>32</v>
      </c>
      <c r="N1653" s="47" t="str">
        <f t="shared" si="81"/>
        <v>32.5</v>
      </c>
      <c r="O1653" s="47"/>
    </row>
    <row r="1654" spans="1:15" ht="16.5" hidden="1" thickBot="1">
      <c r="A1654" s="10">
        <f>SUBTOTAL(3,$C$6:C1654)</f>
        <v>0</v>
      </c>
      <c r="B1654" s="76">
        <v>1225347305</v>
      </c>
      <c r="C1654" s="76" t="s">
        <v>1929</v>
      </c>
      <c r="D1654" s="262">
        <v>27</v>
      </c>
      <c r="E1654" s="262">
        <v>10</v>
      </c>
      <c r="F1654" s="78">
        <v>2005</v>
      </c>
      <c r="G1654" s="78" t="s">
        <v>171</v>
      </c>
      <c r="H1654" s="174" t="s">
        <v>1217</v>
      </c>
      <c r="I1654" s="27" t="s">
        <v>10</v>
      </c>
      <c r="J1654" s="176">
        <v>1270</v>
      </c>
      <c r="K1654" s="259">
        <f t="shared" si="82"/>
        <v>5</v>
      </c>
      <c r="L1654" s="110" t="str">
        <f t="shared" si="83"/>
        <v>PGDĐT Gia Nghĩa</v>
      </c>
      <c r="M1654" s="3">
        <f>VLOOKUP(IF(I1654="",H1654,I1654),Thongkeduthi!$A$4:$O$43,COUNTA(Thongkeduthi!$A$4:$O$4),FALSE)</f>
        <v>32</v>
      </c>
      <c r="N1654" s="47" t="str">
        <f t="shared" si="81"/>
        <v>32.5</v>
      </c>
      <c r="O1654" s="47"/>
    </row>
    <row r="1655" spans="1:15" ht="16.5" hidden="1" thickBot="1">
      <c r="A1655" s="10">
        <f>SUBTOTAL(3,$C$6:C1655)</f>
        <v>0</v>
      </c>
      <c r="B1655" s="174">
        <v>1223445486</v>
      </c>
      <c r="C1655" s="76" t="s">
        <v>1930</v>
      </c>
      <c r="D1655" s="46">
        <v>25</v>
      </c>
      <c r="E1655" s="46">
        <v>6</v>
      </c>
      <c r="F1655" s="46">
        <v>2005</v>
      </c>
      <c r="G1655" s="46" t="s">
        <v>171</v>
      </c>
      <c r="H1655" s="46" t="s">
        <v>1115</v>
      </c>
      <c r="I1655" s="27" t="s">
        <v>10</v>
      </c>
      <c r="J1655" s="178">
        <v>1250</v>
      </c>
      <c r="K1655" s="259">
        <f t="shared" si="82"/>
        <v>5</v>
      </c>
      <c r="L1655" s="110" t="str">
        <f t="shared" si="83"/>
        <v>PGDĐT Gia Nghĩa</v>
      </c>
      <c r="M1655" s="3">
        <f>VLOOKUP(IF(I1655="",H1655,I1655),Thongkeduthi!$A$4:$O$43,COUNTA(Thongkeduthi!$A$4:$O$4),FALSE)</f>
        <v>32</v>
      </c>
      <c r="N1655" s="47" t="str">
        <f t="shared" si="81"/>
        <v>32.5</v>
      </c>
      <c r="O1655" s="47"/>
    </row>
    <row r="1656" spans="1:15" ht="16.5" hidden="1" thickBot="1">
      <c r="A1656" s="10">
        <f>SUBTOTAL(3,$C$6:C1656)</f>
        <v>0</v>
      </c>
      <c r="B1656" s="187">
        <v>1228551322</v>
      </c>
      <c r="C1656" s="187" t="s">
        <v>1931</v>
      </c>
      <c r="D1656" s="188">
        <v>18</v>
      </c>
      <c r="E1656" s="188">
        <v>8</v>
      </c>
      <c r="F1656" s="188">
        <v>2005</v>
      </c>
      <c r="G1656" s="188" t="s">
        <v>171</v>
      </c>
      <c r="H1656" s="188" t="s">
        <v>1852</v>
      </c>
      <c r="I1656" s="27" t="s">
        <v>10</v>
      </c>
      <c r="J1656" s="181">
        <v>1230</v>
      </c>
      <c r="K1656" s="259">
        <f t="shared" si="82"/>
        <v>5</v>
      </c>
      <c r="L1656" s="110" t="str">
        <f t="shared" si="83"/>
        <v>PGDĐT Gia Nghĩa</v>
      </c>
      <c r="M1656" s="3">
        <f>VLOOKUP(IF(I1656="",H1656,I1656),Thongkeduthi!$A$4:$O$43,COUNTA(Thongkeduthi!$A$4:$O$4),FALSE)</f>
        <v>32</v>
      </c>
      <c r="N1656" s="47" t="str">
        <f t="shared" si="81"/>
        <v>32.5</v>
      </c>
      <c r="O1656" s="47"/>
    </row>
    <row r="1657" spans="1:15" ht="16.5" hidden="1" thickBot="1">
      <c r="A1657" s="10">
        <f>SUBTOTAL(3,$C$6:C1657)</f>
        <v>0</v>
      </c>
      <c r="B1657" s="187">
        <v>1224091938</v>
      </c>
      <c r="C1657" s="187" t="s">
        <v>1932</v>
      </c>
      <c r="D1657" s="188">
        <v>21</v>
      </c>
      <c r="E1657" s="188">
        <v>3</v>
      </c>
      <c r="F1657" s="188">
        <v>2005</v>
      </c>
      <c r="G1657" s="188" t="s">
        <v>171</v>
      </c>
      <c r="H1657" s="188" t="s">
        <v>1852</v>
      </c>
      <c r="I1657" s="27" t="s">
        <v>10</v>
      </c>
      <c r="J1657" s="181">
        <v>1220</v>
      </c>
      <c r="K1657" s="259">
        <f t="shared" si="82"/>
        <v>5</v>
      </c>
      <c r="L1657" s="110" t="str">
        <f t="shared" si="83"/>
        <v>PGDĐT Gia Nghĩa</v>
      </c>
      <c r="M1657" s="3">
        <f>VLOOKUP(IF(I1657="",H1657,I1657),Thongkeduthi!$A$4:$O$43,COUNTA(Thongkeduthi!$A$4:$O$4),FALSE)</f>
        <v>32</v>
      </c>
      <c r="N1657" s="47" t="str">
        <f t="shared" si="81"/>
        <v>32.5</v>
      </c>
      <c r="O1657" s="47"/>
    </row>
    <row r="1658" spans="1:15" ht="16.5" hidden="1" thickBot="1">
      <c r="A1658" s="10">
        <f>SUBTOTAL(3,$C$6:C1658)</f>
        <v>0</v>
      </c>
      <c r="B1658" s="174">
        <v>1227623733</v>
      </c>
      <c r="C1658" s="76" t="s">
        <v>1933</v>
      </c>
      <c r="D1658" s="46">
        <v>3</v>
      </c>
      <c r="E1658" s="46">
        <v>2</v>
      </c>
      <c r="F1658" s="46">
        <v>2005</v>
      </c>
      <c r="G1658" s="46" t="s">
        <v>171</v>
      </c>
      <c r="H1658" s="46" t="s">
        <v>1346</v>
      </c>
      <c r="I1658" s="27" t="s">
        <v>10</v>
      </c>
      <c r="J1658" s="175">
        <v>1190</v>
      </c>
      <c r="K1658" s="259">
        <f t="shared" si="82"/>
        <v>5</v>
      </c>
      <c r="L1658" s="110" t="str">
        <f t="shared" si="83"/>
        <v>PGDĐT Gia Nghĩa</v>
      </c>
      <c r="M1658" s="3">
        <f>VLOOKUP(IF(I1658="",H1658,I1658),Thongkeduthi!$A$4:$O$43,COUNTA(Thongkeduthi!$A$4:$O$4),FALSE)</f>
        <v>32</v>
      </c>
      <c r="N1658" s="47" t="str">
        <f t="shared" si="81"/>
        <v>32.5</v>
      </c>
      <c r="O1658" s="47"/>
    </row>
    <row r="1659" spans="1:15" ht="16.5" hidden="1" thickBot="1">
      <c r="A1659" s="10">
        <f>SUBTOTAL(3,$C$6:C1659)</f>
        <v>0</v>
      </c>
      <c r="B1659" s="187">
        <v>1224826539</v>
      </c>
      <c r="C1659" s="187" t="s">
        <v>1934</v>
      </c>
      <c r="D1659" s="188">
        <v>26</v>
      </c>
      <c r="E1659" s="188">
        <v>4</v>
      </c>
      <c r="F1659" s="188">
        <v>2005</v>
      </c>
      <c r="G1659" s="188" t="s">
        <v>171</v>
      </c>
      <c r="H1659" s="188" t="s">
        <v>1852</v>
      </c>
      <c r="I1659" s="27" t="s">
        <v>10</v>
      </c>
      <c r="J1659" s="181">
        <v>1180</v>
      </c>
      <c r="K1659" s="259">
        <f t="shared" si="82"/>
        <v>5</v>
      </c>
      <c r="L1659" s="110" t="str">
        <f t="shared" si="83"/>
        <v>PGDĐT Gia Nghĩa</v>
      </c>
      <c r="M1659" s="3">
        <f>VLOOKUP(IF(I1659="",H1659,I1659),Thongkeduthi!$A$4:$O$43,COUNTA(Thongkeduthi!$A$4:$O$4),FALSE)</f>
        <v>32</v>
      </c>
      <c r="N1659" s="47" t="str">
        <f t="shared" si="81"/>
        <v>32.5</v>
      </c>
      <c r="O1659" s="47"/>
    </row>
    <row r="1660" spans="1:15" ht="16.5" hidden="1" thickBot="1">
      <c r="A1660" s="10">
        <f>SUBTOTAL(3,$C$6:C1660)</f>
        <v>0</v>
      </c>
      <c r="B1660" s="76">
        <v>1223487540</v>
      </c>
      <c r="C1660" s="76" t="s">
        <v>1935</v>
      </c>
      <c r="D1660" s="46">
        <v>29</v>
      </c>
      <c r="E1660" s="177" t="s">
        <v>424</v>
      </c>
      <c r="F1660" s="46">
        <v>2005</v>
      </c>
      <c r="G1660" s="46" t="s">
        <v>171</v>
      </c>
      <c r="H1660" s="46" t="s">
        <v>599</v>
      </c>
      <c r="I1660" s="27" t="s">
        <v>10</v>
      </c>
      <c r="J1660" s="178">
        <v>1180</v>
      </c>
      <c r="K1660" s="259">
        <f t="shared" si="82"/>
        <v>5</v>
      </c>
      <c r="L1660" s="110" t="str">
        <f t="shared" si="83"/>
        <v>PGDĐT Gia Nghĩa</v>
      </c>
      <c r="M1660" s="3">
        <f>VLOOKUP(IF(I1660="",H1660,I1660),Thongkeduthi!$A$4:$O$43,COUNTA(Thongkeduthi!$A$4:$O$4),FALSE)</f>
        <v>32</v>
      </c>
      <c r="N1660" s="47" t="str">
        <f t="shared" si="81"/>
        <v>32.5</v>
      </c>
      <c r="O1660" s="47"/>
    </row>
    <row r="1661" spans="1:15" ht="16.5" hidden="1" thickBot="1">
      <c r="A1661" s="10">
        <f>SUBTOTAL(3,$C$6:C1661)</f>
        <v>0</v>
      </c>
      <c r="B1661" s="76">
        <v>1213731453</v>
      </c>
      <c r="C1661" s="76" t="s">
        <v>1936</v>
      </c>
      <c r="D1661" s="262">
        <v>9</v>
      </c>
      <c r="E1661" s="262">
        <v>1</v>
      </c>
      <c r="F1661" s="78">
        <v>2005</v>
      </c>
      <c r="G1661" s="78" t="s">
        <v>171</v>
      </c>
      <c r="H1661" s="174" t="s">
        <v>1217</v>
      </c>
      <c r="I1661" s="27" t="s">
        <v>10</v>
      </c>
      <c r="J1661" s="176">
        <v>1180</v>
      </c>
      <c r="K1661" s="259">
        <f t="shared" si="82"/>
        <v>5</v>
      </c>
      <c r="L1661" s="110" t="str">
        <f t="shared" si="83"/>
        <v>PGDĐT Gia Nghĩa</v>
      </c>
      <c r="M1661" s="3">
        <f>VLOOKUP(IF(I1661="",H1661,I1661),Thongkeduthi!$A$4:$O$43,COUNTA(Thongkeduthi!$A$4:$O$4),FALSE)</f>
        <v>32</v>
      </c>
      <c r="N1661" s="47" t="str">
        <f t="shared" si="81"/>
        <v>32.5</v>
      </c>
      <c r="O1661" s="47"/>
    </row>
    <row r="1662" spans="1:15" ht="16.5" hidden="1" thickBot="1">
      <c r="A1662" s="10">
        <f>SUBTOTAL(3,$C$6:C1662)</f>
        <v>0</v>
      </c>
      <c r="B1662" s="187">
        <v>1209528714</v>
      </c>
      <c r="C1662" s="187" t="s">
        <v>1937</v>
      </c>
      <c r="D1662" s="188">
        <v>2</v>
      </c>
      <c r="E1662" s="188">
        <v>8</v>
      </c>
      <c r="F1662" s="188">
        <v>2005</v>
      </c>
      <c r="G1662" s="188" t="s">
        <v>171</v>
      </c>
      <c r="H1662" s="188" t="s">
        <v>1852</v>
      </c>
      <c r="I1662" s="27" t="s">
        <v>10</v>
      </c>
      <c r="J1662" s="181">
        <v>1170</v>
      </c>
      <c r="K1662" s="259">
        <f t="shared" si="82"/>
        <v>5</v>
      </c>
      <c r="L1662" s="110" t="str">
        <f t="shared" si="83"/>
        <v>PGDĐT Gia Nghĩa</v>
      </c>
      <c r="M1662" s="3">
        <f>VLOOKUP(IF(I1662="",H1662,I1662),Thongkeduthi!$A$4:$O$43,COUNTA(Thongkeduthi!$A$4:$O$4),FALSE)</f>
        <v>32</v>
      </c>
      <c r="N1662" s="47" t="str">
        <f t="shared" si="81"/>
        <v>32.5</v>
      </c>
      <c r="O1662" s="47"/>
    </row>
    <row r="1663" spans="1:15" ht="16.5" hidden="1" thickBot="1">
      <c r="A1663" s="10">
        <f>SUBTOTAL(3,$C$6:C1663)</f>
        <v>0</v>
      </c>
      <c r="B1663" s="187">
        <v>1209476505</v>
      </c>
      <c r="C1663" s="187" t="s">
        <v>1938</v>
      </c>
      <c r="D1663" s="188">
        <v>27</v>
      </c>
      <c r="E1663" s="188">
        <v>10</v>
      </c>
      <c r="F1663" s="188">
        <v>2005</v>
      </c>
      <c r="G1663" s="188" t="s">
        <v>171</v>
      </c>
      <c r="H1663" s="188" t="s">
        <v>1852</v>
      </c>
      <c r="I1663" s="27" t="s">
        <v>10</v>
      </c>
      <c r="J1663" s="181">
        <v>1150</v>
      </c>
      <c r="K1663" s="259">
        <f t="shared" si="82"/>
        <v>5</v>
      </c>
      <c r="L1663" s="110" t="str">
        <f t="shared" si="83"/>
        <v>PGDĐT Gia Nghĩa</v>
      </c>
      <c r="M1663" s="3">
        <f>VLOOKUP(IF(I1663="",H1663,I1663),Thongkeduthi!$A$4:$O$43,COUNTA(Thongkeduthi!$A$4:$O$4),FALSE)</f>
        <v>32</v>
      </c>
      <c r="N1663" s="47" t="str">
        <f t="shared" si="81"/>
        <v>32.5</v>
      </c>
      <c r="O1663" s="47"/>
    </row>
    <row r="1664" spans="1:15" ht="16.5" hidden="1" thickBot="1">
      <c r="A1664" s="10">
        <f>SUBTOTAL(3,$C$6:C1664)</f>
        <v>0</v>
      </c>
      <c r="B1664" s="76">
        <v>1223553488</v>
      </c>
      <c r="C1664" s="76" t="s">
        <v>1939</v>
      </c>
      <c r="D1664" s="46">
        <v>24</v>
      </c>
      <c r="E1664" s="177" t="s">
        <v>428</v>
      </c>
      <c r="F1664" s="46">
        <v>2005</v>
      </c>
      <c r="G1664" s="46" t="s">
        <v>171</v>
      </c>
      <c r="H1664" s="46" t="s">
        <v>599</v>
      </c>
      <c r="I1664" s="27" t="s">
        <v>10</v>
      </c>
      <c r="J1664" s="178">
        <v>1140</v>
      </c>
      <c r="K1664" s="259">
        <f t="shared" si="82"/>
        <v>5</v>
      </c>
      <c r="L1664" s="110" t="str">
        <f t="shared" si="83"/>
        <v>PGDĐT Gia Nghĩa</v>
      </c>
      <c r="M1664" s="3">
        <f>VLOOKUP(IF(I1664="",H1664,I1664),Thongkeduthi!$A$4:$O$43,COUNTA(Thongkeduthi!$A$4:$O$4),FALSE)</f>
        <v>32</v>
      </c>
      <c r="N1664" s="47" t="str">
        <f t="shared" si="81"/>
        <v>32.5</v>
      </c>
      <c r="O1664" s="47"/>
    </row>
    <row r="1665" spans="1:15" ht="16.5" hidden="1" thickBot="1">
      <c r="A1665" s="10">
        <f>SUBTOTAL(3,$C$6:C1665)</f>
        <v>0</v>
      </c>
      <c r="B1665" s="76">
        <v>1229511984</v>
      </c>
      <c r="C1665" s="76" t="s">
        <v>1940</v>
      </c>
      <c r="D1665" s="262">
        <v>11</v>
      </c>
      <c r="E1665" s="262">
        <v>12</v>
      </c>
      <c r="F1665" s="78">
        <v>2005</v>
      </c>
      <c r="G1665" s="78" t="s">
        <v>171</v>
      </c>
      <c r="H1665" s="174" t="s">
        <v>1217</v>
      </c>
      <c r="I1665" s="27" t="s">
        <v>10</v>
      </c>
      <c r="J1665" s="176">
        <v>1110</v>
      </c>
      <c r="K1665" s="259">
        <f t="shared" si="82"/>
        <v>5</v>
      </c>
      <c r="L1665" s="110" t="str">
        <f t="shared" si="83"/>
        <v>PGDĐT Gia Nghĩa</v>
      </c>
      <c r="M1665" s="3">
        <f>VLOOKUP(IF(I1665="",H1665,I1665),Thongkeduthi!$A$4:$O$43,COUNTA(Thongkeduthi!$A$4:$O$4),FALSE)</f>
        <v>32</v>
      </c>
      <c r="N1665" s="47" t="str">
        <f t="shared" si="81"/>
        <v>32.5</v>
      </c>
      <c r="O1665" s="47"/>
    </row>
    <row r="1666" spans="1:15" ht="16.5" hidden="1" thickBot="1">
      <c r="A1666" s="10">
        <f>SUBTOTAL(3,$C$6:C1666)</f>
        <v>0</v>
      </c>
      <c r="B1666" s="76">
        <v>1220435351</v>
      </c>
      <c r="C1666" s="76" t="s">
        <v>1941</v>
      </c>
      <c r="D1666" s="177" t="s">
        <v>427</v>
      </c>
      <c r="E1666" s="177" t="s">
        <v>432</v>
      </c>
      <c r="F1666" s="46">
        <v>2005</v>
      </c>
      <c r="G1666" s="46" t="s">
        <v>171</v>
      </c>
      <c r="H1666" s="46" t="s">
        <v>599</v>
      </c>
      <c r="I1666" s="27" t="s">
        <v>10</v>
      </c>
      <c r="J1666" s="178">
        <v>1110</v>
      </c>
      <c r="K1666" s="259">
        <f t="shared" si="82"/>
        <v>5</v>
      </c>
      <c r="L1666" s="110" t="str">
        <f t="shared" si="83"/>
        <v>PGDĐT Gia Nghĩa</v>
      </c>
      <c r="M1666" s="3">
        <f>VLOOKUP(IF(I1666="",H1666,I1666),Thongkeduthi!$A$4:$O$43,COUNTA(Thongkeduthi!$A$4:$O$4),FALSE)</f>
        <v>32</v>
      </c>
      <c r="N1666" s="47" t="str">
        <f t="shared" si="81"/>
        <v>32.5</v>
      </c>
      <c r="O1666" s="47"/>
    </row>
    <row r="1667" spans="1:15" ht="16.5" hidden="1" thickBot="1">
      <c r="A1667" s="10">
        <f>SUBTOTAL(3,$C$6:C1667)</f>
        <v>0</v>
      </c>
      <c r="B1667" s="76">
        <v>1228076840</v>
      </c>
      <c r="C1667" s="76" t="s">
        <v>1942</v>
      </c>
      <c r="D1667" s="262">
        <v>21</v>
      </c>
      <c r="E1667" s="262">
        <v>6</v>
      </c>
      <c r="F1667" s="78">
        <v>2005</v>
      </c>
      <c r="G1667" s="78" t="s">
        <v>171</v>
      </c>
      <c r="H1667" s="174" t="s">
        <v>1217</v>
      </c>
      <c r="I1667" s="27" t="s">
        <v>10</v>
      </c>
      <c r="J1667" s="176">
        <v>1090</v>
      </c>
      <c r="K1667" s="259">
        <f t="shared" si="82"/>
        <v>5</v>
      </c>
      <c r="L1667" s="110" t="str">
        <f t="shared" si="83"/>
        <v>PGDĐT Gia Nghĩa</v>
      </c>
      <c r="M1667" s="3">
        <f>VLOOKUP(IF(I1667="",H1667,I1667),Thongkeduthi!$A$4:$O$43,COUNTA(Thongkeduthi!$A$4:$O$4),FALSE)</f>
        <v>32</v>
      </c>
      <c r="N1667" s="47" t="str">
        <f t="shared" si="81"/>
        <v>32.5</v>
      </c>
      <c r="O1667" s="47"/>
    </row>
    <row r="1668" spans="1:15" ht="16.5" hidden="1" thickBot="1">
      <c r="A1668" s="10">
        <f>SUBTOTAL(3,$C$6:C1668)</f>
        <v>0</v>
      </c>
      <c r="B1668" s="76">
        <v>1220722567</v>
      </c>
      <c r="C1668" s="76" t="s">
        <v>1943</v>
      </c>
      <c r="D1668" s="262">
        <v>18</v>
      </c>
      <c r="E1668" s="262">
        <v>8</v>
      </c>
      <c r="F1668" s="78">
        <v>2005</v>
      </c>
      <c r="G1668" s="78" t="s">
        <v>171</v>
      </c>
      <c r="H1668" s="174" t="s">
        <v>1217</v>
      </c>
      <c r="I1668" s="27" t="s">
        <v>10</v>
      </c>
      <c r="J1668" s="176">
        <v>1090</v>
      </c>
      <c r="K1668" s="259">
        <f t="shared" si="82"/>
        <v>5</v>
      </c>
      <c r="L1668" s="110" t="str">
        <f t="shared" si="83"/>
        <v>PGDĐT Gia Nghĩa</v>
      </c>
      <c r="M1668" s="3">
        <f>VLOOKUP(IF(I1668="",H1668,I1668),Thongkeduthi!$A$4:$O$43,COUNTA(Thongkeduthi!$A$4:$O$4),FALSE)</f>
        <v>32</v>
      </c>
      <c r="N1668" s="47" t="str">
        <f t="shared" si="81"/>
        <v>32.5</v>
      </c>
      <c r="O1668" s="47"/>
    </row>
    <row r="1669" spans="1:15" ht="16.5" hidden="1" thickBot="1">
      <c r="A1669" s="10">
        <f>SUBTOTAL(3,$C$6:C1669)</f>
        <v>0</v>
      </c>
      <c r="B1669" s="187">
        <v>1227713583</v>
      </c>
      <c r="C1669" s="187" t="s">
        <v>1210</v>
      </c>
      <c r="D1669" s="188">
        <v>17</v>
      </c>
      <c r="E1669" s="188">
        <v>6</v>
      </c>
      <c r="F1669" s="188">
        <v>2005</v>
      </c>
      <c r="G1669" s="188" t="s">
        <v>171</v>
      </c>
      <c r="H1669" s="188" t="s">
        <v>1852</v>
      </c>
      <c r="I1669" s="27" t="s">
        <v>10</v>
      </c>
      <c r="J1669" s="181">
        <v>1080</v>
      </c>
      <c r="K1669" s="259">
        <f t="shared" si="82"/>
        <v>5</v>
      </c>
      <c r="L1669" s="110" t="str">
        <f t="shared" si="83"/>
        <v>PGDĐT Gia Nghĩa</v>
      </c>
      <c r="M1669" s="3">
        <f>VLOOKUP(IF(I1669="",H1669,I1669),Thongkeduthi!$A$4:$O$43,COUNTA(Thongkeduthi!$A$4:$O$4),FALSE)</f>
        <v>32</v>
      </c>
      <c r="N1669" s="47" t="str">
        <f t="shared" si="81"/>
        <v>32.5</v>
      </c>
      <c r="O1669" s="47"/>
    </row>
    <row r="1670" spans="1:15" ht="16.5" hidden="1" thickBot="1">
      <c r="A1670" s="10">
        <f>SUBTOTAL(3,$C$6:C1670)</f>
        <v>0</v>
      </c>
      <c r="B1670" s="174">
        <v>1222213852</v>
      </c>
      <c r="C1670" s="76" t="s">
        <v>1944</v>
      </c>
      <c r="D1670" s="46">
        <v>3</v>
      </c>
      <c r="E1670" s="46">
        <v>7</v>
      </c>
      <c r="F1670" s="46">
        <v>2005</v>
      </c>
      <c r="G1670" s="46" t="s">
        <v>171</v>
      </c>
      <c r="H1670" s="46" t="s">
        <v>1346</v>
      </c>
      <c r="I1670" s="27" t="s">
        <v>10</v>
      </c>
      <c r="J1670" s="175">
        <v>1070</v>
      </c>
      <c r="K1670" s="259">
        <f t="shared" si="82"/>
        <v>5</v>
      </c>
      <c r="L1670" s="110" t="str">
        <f t="shared" si="83"/>
        <v>PGDĐT Gia Nghĩa</v>
      </c>
      <c r="M1670" s="3">
        <f>VLOOKUP(IF(I1670="",H1670,I1670),Thongkeduthi!$A$4:$O$43,COUNTA(Thongkeduthi!$A$4:$O$4),FALSE)</f>
        <v>32</v>
      </c>
      <c r="N1670" s="47" t="str">
        <f t="shared" si="81"/>
        <v>32.5</v>
      </c>
      <c r="O1670" s="47"/>
    </row>
    <row r="1671" spans="1:15" ht="16.5" hidden="1" thickBot="1">
      <c r="A1671" s="10">
        <f>SUBTOTAL(3,$C$6:C1671)</f>
        <v>0</v>
      </c>
      <c r="B1671" s="187">
        <v>1221981961</v>
      </c>
      <c r="C1671" s="187" t="s">
        <v>2536</v>
      </c>
      <c r="D1671" s="188">
        <v>3</v>
      </c>
      <c r="E1671" s="188">
        <v>1</v>
      </c>
      <c r="F1671" s="188">
        <v>2005</v>
      </c>
      <c r="G1671" s="188" t="s">
        <v>171</v>
      </c>
      <c r="H1671" s="188" t="s">
        <v>1852</v>
      </c>
      <c r="I1671" s="27" t="s">
        <v>10</v>
      </c>
      <c r="J1671" s="181">
        <v>1070</v>
      </c>
      <c r="K1671" s="259">
        <f t="shared" si="82"/>
        <v>5</v>
      </c>
      <c r="L1671" s="110" t="str">
        <f t="shared" si="83"/>
        <v>PGDĐT Gia Nghĩa</v>
      </c>
      <c r="M1671" s="3">
        <f>VLOOKUP(IF(I1671="",H1671,I1671),Thongkeduthi!$A$4:$O$43,COUNTA(Thongkeduthi!$A$4:$O$4),FALSE)</f>
        <v>32</v>
      </c>
      <c r="N1671" s="47" t="str">
        <f t="shared" ref="N1671:N1734" si="84">M1671&amp;"."&amp;K1671</f>
        <v>32.5</v>
      </c>
      <c r="O1671" s="47"/>
    </row>
    <row r="1672" spans="1:15" ht="16.5" hidden="1" thickBot="1">
      <c r="A1672" s="10">
        <f>SUBTOTAL(3,$C$6:C1672)</f>
        <v>0</v>
      </c>
      <c r="B1672" s="187">
        <v>1226105412</v>
      </c>
      <c r="C1672" s="187" t="s">
        <v>1945</v>
      </c>
      <c r="D1672" s="188">
        <v>16</v>
      </c>
      <c r="E1672" s="188">
        <v>11</v>
      </c>
      <c r="F1672" s="188">
        <v>2005</v>
      </c>
      <c r="G1672" s="188" t="s">
        <v>171</v>
      </c>
      <c r="H1672" s="188" t="s">
        <v>1852</v>
      </c>
      <c r="I1672" s="27" t="s">
        <v>10</v>
      </c>
      <c r="J1672" s="181">
        <v>1020</v>
      </c>
      <c r="K1672" s="259">
        <f t="shared" si="82"/>
        <v>5</v>
      </c>
      <c r="L1672" s="110" t="str">
        <f t="shared" si="83"/>
        <v>PGDĐT Gia Nghĩa</v>
      </c>
      <c r="M1672" s="3">
        <f>VLOOKUP(IF(I1672="",H1672,I1672),Thongkeduthi!$A$4:$O$43,COUNTA(Thongkeduthi!$A$4:$O$4),FALSE)</f>
        <v>32</v>
      </c>
      <c r="N1672" s="47" t="str">
        <f t="shared" si="84"/>
        <v>32.5</v>
      </c>
      <c r="O1672" s="47"/>
    </row>
    <row r="1673" spans="1:15" ht="16.5" hidden="1" thickBot="1">
      <c r="A1673" s="10">
        <f>SUBTOTAL(3,$C$6:C1673)</f>
        <v>0</v>
      </c>
      <c r="B1673" s="174">
        <v>1224587643</v>
      </c>
      <c r="C1673" s="76" t="s">
        <v>1946</v>
      </c>
      <c r="D1673" s="46">
        <v>8</v>
      </c>
      <c r="E1673" s="46">
        <v>12</v>
      </c>
      <c r="F1673" s="46">
        <v>2004</v>
      </c>
      <c r="G1673" s="46" t="s">
        <v>171</v>
      </c>
      <c r="H1673" s="46" t="s">
        <v>1346</v>
      </c>
      <c r="I1673" s="27" t="s">
        <v>10</v>
      </c>
      <c r="J1673" s="175">
        <v>1000</v>
      </c>
      <c r="K1673" s="259">
        <f t="shared" si="82"/>
        <v>5</v>
      </c>
      <c r="L1673" s="110" t="str">
        <f t="shared" si="83"/>
        <v>PGDĐT Gia Nghĩa</v>
      </c>
      <c r="M1673" s="3">
        <f>VLOOKUP(IF(I1673="",H1673,I1673),Thongkeduthi!$A$4:$O$43,COUNTA(Thongkeduthi!$A$4:$O$4),FALSE)</f>
        <v>32</v>
      </c>
      <c r="N1673" s="47" t="str">
        <f t="shared" si="84"/>
        <v>32.5</v>
      </c>
      <c r="O1673" s="47"/>
    </row>
    <row r="1674" spans="1:15" ht="16.5" hidden="1" thickBot="1">
      <c r="A1674" s="10">
        <f>SUBTOTAL(3,$C$6:C1674)</f>
        <v>0</v>
      </c>
      <c r="B1674" s="174">
        <v>1226561991</v>
      </c>
      <c r="C1674" s="174" t="s">
        <v>1947</v>
      </c>
      <c r="D1674" s="78">
        <v>13</v>
      </c>
      <c r="E1674" s="78">
        <v>4</v>
      </c>
      <c r="F1674" s="78">
        <v>2005</v>
      </c>
      <c r="G1674" s="78" t="s">
        <v>171</v>
      </c>
      <c r="H1674" s="78" t="s">
        <v>1948</v>
      </c>
      <c r="I1674" s="27" t="s">
        <v>10</v>
      </c>
      <c r="J1674" s="175">
        <v>1000</v>
      </c>
      <c r="K1674" s="259">
        <f t="shared" si="82"/>
        <v>5</v>
      </c>
      <c r="L1674" s="110" t="str">
        <f t="shared" si="83"/>
        <v>PGDĐT Gia Nghĩa</v>
      </c>
      <c r="M1674" s="3">
        <f>VLOOKUP(IF(I1674="",H1674,I1674),Thongkeduthi!$A$4:$O$43,COUNTA(Thongkeduthi!$A$4:$O$4),FALSE)</f>
        <v>32</v>
      </c>
      <c r="N1674" s="47" t="str">
        <f t="shared" si="84"/>
        <v>32.5</v>
      </c>
      <c r="O1674" s="47"/>
    </row>
    <row r="1675" spans="1:15" ht="16.5" hidden="1" thickBot="1">
      <c r="A1675" s="10">
        <f>SUBTOTAL(3,$C$6:C1675)</f>
        <v>0</v>
      </c>
      <c r="B1675" s="192">
        <v>1209687037</v>
      </c>
      <c r="C1675" s="76" t="s">
        <v>1949</v>
      </c>
      <c r="D1675" s="178">
        <v>22</v>
      </c>
      <c r="E1675" s="178">
        <v>3</v>
      </c>
      <c r="F1675" s="178">
        <v>2004</v>
      </c>
      <c r="G1675" s="46" t="s">
        <v>906</v>
      </c>
      <c r="H1675" s="46" t="s">
        <v>1383</v>
      </c>
      <c r="I1675" s="27" t="s">
        <v>10</v>
      </c>
      <c r="J1675" s="178">
        <v>1810</v>
      </c>
      <c r="K1675" s="259">
        <f t="shared" si="82"/>
        <v>6</v>
      </c>
      <c r="L1675" s="110" t="str">
        <f t="shared" si="83"/>
        <v>PGDĐT Gia Nghĩa</v>
      </c>
      <c r="M1675" s="3">
        <f>VLOOKUP(IF(I1675="",H1675,I1675),Thongkeduthi!$A$4:$O$43,COUNTA(Thongkeduthi!$A$4:$O$4),FALSE)</f>
        <v>32</v>
      </c>
      <c r="N1675" s="47" t="str">
        <f t="shared" si="84"/>
        <v>32.6</v>
      </c>
      <c r="O1675" s="47"/>
    </row>
    <row r="1676" spans="1:15" ht="16.5" hidden="1" thickBot="1">
      <c r="A1676" s="10">
        <f>SUBTOTAL(3,$C$6:C1676)</f>
        <v>0</v>
      </c>
      <c r="B1676" s="76">
        <v>1222150230</v>
      </c>
      <c r="C1676" s="76" t="s">
        <v>1950</v>
      </c>
      <c r="D1676" s="76">
        <v>24</v>
      </c>
      <c r="E1676" s="76">
        <v>7</v>
      </c>
      <c r="F1676" s="76">
        <v>2004</v>
      </c>
      <c r="G1676" s="76" t="s">
        <v>906</v>
      </c>
      <c r="H1676" s="76" t="s">
        <v>1951</v>
      </c>
      <c r="I1676" s="27" t="s">
        <v>10</v>
      </c>
      <c r="J1676" s="192">
        <v>1740</v>
      </c>
      <c r="K1676" s="259">
        <f t="shared" si="82"/>
        <v>6</v>
      </c>
      <c r="L1676" s="110" t="str">
        <f t="shared" si="83"/>
        <v>PGDĐT Gia Nghĩa</v>
      </c>
      <c r="M1676" s="3">
        <f>VLOOKUP(IF(I1676="",H1676,I1676),Thongkeduthi!$A$4:$O$43,COUNTA(Thongkeduthi!$A$4:$O$4),FALSE)</f>
        <v>32</v>
      </c>
      <c r="N1676" s="47" t="str">
        <f t="shared" si="84"/>
        <v>32.6</v>
      </c>
      <c r="O1676" s="47"/>
    </row>
    <row r="1677" spans="1:15" ht="16.5" hidden="1" thickBot="1">
      <c r="A1677" s="10">
        <f>SUBTOTAL(3,$C$6:C1677)</f>
        <v>0</v>
      </c>
      <c r="B1677" s="192">
        <v>1222850507</v>
      </c>
      <c r="C1677" s="76" t="s">
        <v>1952</v>
      </c>
      <c r="D1677" s="178">
        <v>28</v>
      </c>
      <c r="E1677" s="178">
        <v>11</v>
      </c>
      <c r="F1677" s="178">
        <v>2004</v>
      </c>
      <c r="G1677" s="46" t="s">
        <v>906</v>
      </c>
      <c r="H1677" s="46" t="s">
        <v>1383</v>
      </c>
      <c r="I1677" s="27" t="s">
        <v>10</v>
      </c>
      <c r="J1677" s="178">
        <v>1730</v>
      </c>
      <c r="K1677" s="259">
        <f t="shared" si="82"/>
        <v>6</v>
      </c>
      <c r="L1677" s="110" t="str">
        <f t="shared" si="83"/>
        <v>PGDĐT Gia Nghĩa</v>
      </c>
      <c r="M1677" s="3">
        <f>VLOOKUP(IF(I1677="",H1677,I1677),Thongkeduthi!$A$4:$O$43,COUNTA(Thongkeduthi!$A$4:$O$4),FALSE)</f>
        <v>32</v>
      </c>
      <c r="N1677" s="47" t="str">
        <f t="shared" si="84"/>
        <v>32.6</v>
      </c>
      <c r="O1677" s="47"/>
    </row>
    <row r="1678" spans="1:15" ht="16.5" hidden="1" thickBot="1">
      <c r="A1678" s="10">
        <f>SUBTOTAL(3,$C$6:C1678)</f>
        <v>0</v>
      </c>
      <c r="B1678" s="192">
        <v>1224583402</v>
      </c>
      <c r="C1678" s="174" t="s">
        <v>1953</v>
      </c>
      <c r="D1678" s="178">
        <v>9</v>
      </c>
      <c r="E1678" s="178">
        <v>8</v>
      </c>
      <c r="F1678" s="178">
        <v>2004</v>
      </c>
      <c r="G1678" s="46" t="s">
        <v>906</v>
      </c>
      <c r="H1678" s="46" t="s">
        <v>1954</v>
      </c>
      <c r="I1678" s="27" t="s">
        <v>10</v>
      </c>
      <c r="J1678" s="178">
        <v>1640</v>
      </c>
      <c r="K1678" s="259">
        <f t="shared" si="82"/>
        <v>6</v>
      </c>
      <c r="L1678" s="110" t="str">
        <f t="shared" si="83"/>
        <v>PGDĐT Gia Nghĩa</v>
      </c>
      <c r="M1678" s="3">
        <f>VLOOKUP(IF(I1678="",H1678,I1678),Thongkeduthi!$A$4:$O$43,COUNTA(Thongkeduthi!$A$4:$O$4),FALSE)</f>
        <v>32</v>
      </c>
      <c r="N1678" s="47" t="str">
        <f t="shared" si="84"/>
        <v>32.6</v>
      </c>
      <c r="O1678" s="47"/>
    </row>
    <row r="1679" spans="1:15" ht="16.5" hidden="1" thickBot="1">
      <c r="A1679" s="10">
        <f>SUBTOTAL(3,$C$6:C1679)</f>
        <v>0</v>
      </c>
      <c r="B1679" s="192">
        <v>1222613835</v>
      </c>
      <c r="C1679" s="76" t="s">
        <v>1955</v>
      </c>
      <c r="D1679" s="178">
        <v>7</v>
      </c>
      <c r="E1679" s="178">
        <v>11</v>
      </c>
      <c r="F1679" s="178">
        <v>2004</v>
      </c>
      <c r="G1679" s="46" t="s">
        <v>906</v>
      </c>
      <c r="H1679" s="46" t="s">
        <v>1383</v>
      </c>
      <c r="I1679" s="27" t="s">
        <v>10</v>
      </c>
      <c r="J1679" s="178">
        <v>1630</v>
      </c>
      <c r="K1679" s="259">
        <f t="shared" si="82"/>
        <v>6</v>
      </c>
      <c r="L1679" s="110" t="str">
        <f t="shared" si="83"/>
        <v>PGDĐT Gia Nghĩa</v>
      </c>
      <c r="M1679" s="3">
        <f>VLOOKUP(IF(I1679="",H1679,I1679),Thongkeduthi!$A$4:$O$43,COUNTA(Thongkeduthi!$A$4:$O$4),FALSE)</f>
        <v>32</v>
      </c>
      <c r="N1679" s="47" t="str">
        <f t="shared" si="84"/>
        <v>32.6</v>
      </c>
      <c r="O1679" s="47"/>
    </row>
    <row r="1680" spans="1:15" ht="16.5" hidden="1" thickBot="1">
      <c r="A1680" s="10">
        <f>SUBTOTAL(3,$C$6:C1680)</f>
        <v>0</v>
      </c>
      <c r="B1680" s="76">
        <v>110458651</v>
      </c>
      <c r="C1680" s="182" t="s">
        <v>1956</v>
      </c>
      <c r="D1680" s="76">
        <v>28</v>
      </c>
      <c r="E1680" s="76">
        <v>5</v>
      </c>
      <c r="F1680" s="76">
        <v>2004</v>
      </c>
      <c r="G1680" s="76" t="s">
        <v>906</v>
      </c>
      <c r="H1680" s="76" t="s">
        <v>1951</v>
      </c>
      <c r="I1680" s="27" t="s">
        <v>10</v>
      </c>
      <c r="J1680" s="192">
        <v>1610</v>
      </c>
      <c r="K1680" s="259">
        <f t="shared" si="82"/>
        <v>6</v>
      </c>
      <c r="L1680" s="110" t="str">
        <f t="shared" si="83"/>
        <v>PGDĐT Gia Nghĩa</v>
      </c>
      <c r="M1680" s="3">
        <f>VLOOKUP(IF(I1680="",H1680,I1680),Thongkeduthi!$A$4:$O$43,COUNTA(Thongkeduthi!$A$4:$O$4),FALSE)</f>
        <v>32</v>
      </c>
      <c r="N1680" s="47" t="str">
        <f t="shared" si="84"/>
        <v>32.6</v>
      </c>
      <c r="O1680" s="47"/>
    </row>
    <row r="1681" spans="1:15" ht="16.5" hidden="1" thickBot="1">
      <c r="A1681" s="10">
        <f>SUBTOTAL(3,$C$6:C1681)</f>
        <v>0</v>
      </c>
      <c r="B1681" s="192">
        <v>1222970939</v>
      </c>
      <c r="C1681" s="76" t="s">
        <v>1957</v>
      </c>
      <c r="D1681" s="178">
        <v>3</v>
      </c>
      <c r="E1681" s="178">
        <v>1</v>
      </c>
      <c r="F1681" s="178">
        <v>2004</v>
      </c>
      <c r="G1681" s="46" t="s">
        <v>906</v>
      </c>
      <c r="H1681" s="46" t="s">
        <v>1383</v>
      </c>
      <c r="I1681" s="27" t="s">
        <v>10</v>
      </c>
      <c r="J1681" s="178">
        <v>1580</v>
      </c>
      <c r="K1681" s="259">
        <f t="shared" si="82"/>
        <v>6</v>
      </c>
      <c r="L1681" s="110" t="str">
        <f t="shared" si="83"/>
        <v>PGDĐT Gia Nghĩa</v>
      </c>
      <c r="M1681" s="3">
        <f>VLOOKUP(IF(I1681="",H1681,I1681),Thongkeduthi!$A$4:$O$43,COUNTA(Thongkeduthi!$A$4:$O$4),FALSE)</f>
        <v>32</v>
      </c>
      <c r="N1681" s="47" t="str">
        <f t="shared" si="84"/>
        <v>32.6</v>
      </c>
      <c r="O1681" s="47"/>
    </row>
    <row r="1682" spans="1:15" ht="16.5" hidden="1" thickBot="1">
      <c r="A1682" s="10">
        <f>SUBTOTAL(3,$C$6:C1682)</f>
        <v>0</v>
      </c>
      <c r="B1682" s="192">
        <v>1222675214</v>
      </c>
      <c r="C1682" s="193" t="s">
        <v>1958</v>
      </c>
      <c r="D1682" s="178">
        <v>10</v>
      </c>
      <c r="E1682" s="178">
        <v>12</v>
      </c>
      <c r="F1682" s="178">
        <v>2004</v>
      </c>
      <c r="G1682" s="46" t="s">
        <v>906</v>
      </c>
      <c r="H1682" s="46" t="s">
        <v>1383</v>
      </c>
      <c r="I1682" s="27" t="s">
        <v>10</v>
      </c>
      <c r="J1682" s="178">
        <v>1540</v>
      </c>
      <c r="K1682" s="259">
        <f t="shared" si="82"/>
        <v>6</v>
      </c>
      <c r="L1682" s="110" t="str">
        <f t="shared" si="83"/>
        <v>PGDĐT Gia Nghĩa</v>
      </c>
      <c r="M1682" s="3">
        <f>VLOOKUP(IF(I1682="",H1682,I1682),Thongkeduthi!$A$4:$O$43,COUNTA(Thongkeduthi!$A$4:$O$4),FALSE)</f>
        <v>32</v>
      </c>
      <c r="N1682" s="47" t="str">
        <f t="shared" si="84"/>
        <v>32.6</v>
      </c>
      <c r="O1682" s="47"/>
    </row>
    <row r="1683" spans="1:15" ht="16.5" hidden="1" thickBot="1">
      <c r="A1683" s="10">
        <f>SUBTOTAL(3,$C$6:C1683)</f>
        <v>0</v>
      </c>
      <c r="B1683" s="76">
        <v>1225381267</v>
      </c>
      <c r="C1683" s="182" t="s">
        <v>1959</v>
      </c>
      <c r="D1683" s="76">
        <v>5</v>
      </c>
      <c r="E1683" s="76">
        <v>8</v>
      </c>
      <c r="F1683" s="76">
        <v>2004</v>
      </c>
      <c r="G1683" s="76" t="s">
        <v>906</v>
      </c>
      <c r="H1683" s="76" t="s">
        <v>1951</v>
      </c>
      <c r="I1683" s="27" t="s">
        <v>10</v>
      </c>
      <c r="J1683" s="192">
        <v>1510</v>
      </c>
      <c r="K1683" s="259">
        <f t="shared" si="82"/>
        <v>6</v>
      </c>
      <c r="L1683" s="110" t="str">
        <f t="shared" si="83"/>
        <v>PGDĐT Gia Nghĩa</v>
      </c>
      <c r="M1683" s="3">
        <f>VLOOKUP(IF(I1683="",H1683,I1683),Thongkeduthi!$A$4:$O$43,COUNTA(Thongkeduthi!$A$4:$O$4),FALSE)</f>
        <v>32</v>
      </c>
      <c r="N1683" s="47" t="str">
        <f t="shared" si="84"/>
        <v>32.6</v>
      </c>
      <c r="O1683" s="47"/>
    </row>
    <row r="1684" spans="1:15" ht="16.5" hidden="1" thickBot="1">
      <c r="A1684" s="10">
        <f>SUBTOTAL(3,$C$6:C1684)</f>
        <v>0</v>
      </c>
      <c r="B1684" s="192">
        <v>1222974265</v>
      </c>
      <c r="C1684" s="76" t="s">
        <v>1960</v>
      </c>
      <c r="D1684" s="178">
        <v>20</v>
      </c>
      <c r="E1684" s="178">
        <v>3</v>
      </c>
      <c r="F1684" s="178">
        <v>2004</v>
      </c>
      <c r="G1684" s="46" t="s">
        <v>906</v>
      </c>
      <c r="H1684" s="46" t="s">
        <v>1383</v>
      </c>
      <c r="I1684" s="27" t="s">
        <v>10</v>
      </c>
      <c r="J1684" s="178">
        <v>1510</v>
      </c>
      <c r="K1684" s="259">
        <f t="shared" si="82"/>
        <v>6</v>
      </c>
      <c r="L1684" s="110" t="str">
        <f t="shared" si="83"/>
        <v>PGDĐT Gia Nghĩa</v>
      </c>
      <c r="M1684" s="3">
        <f>VLOOKUP(IF(I1684="",H1684,I1684),Thongkeduthi!$A$4:$O$43,COUNTA(Thongkeduthi!$A$4:$O$4),FALSE)</f>
        <v>32</v>
      </c>
      <c r="N1684" s="47" t="str">
        <f t="shared" si="84"/>
        <v>32.6</v>
      </c>
      <c r="O1684" s="47"/>
    </row>
    <row r="1685" spans="1:15" ht="16.5" hidden="1" thickBot="1">
      <c r="A1685" s="10">
        <f>SUBTOTAL(3,$C$6:C1685)</f>
        <v>0</v>
      </c>
      <c r="B1685" s="192">
        <v>1200781922</v>
      </c>
      <c r="C1685" s="193" t="s">
        <v>1961</v>
      </c>
      <c r="D1685" s="178">
        <v>31</v>
      </c>
      <c r="E1685" s="178">
        <v>3</v>
      </c>
      <c r="F1685" s="178">
        <v>2004</v>
      </c>
      <c r="G1685" s="46" t="s">
        <v>906</v>
      </c>
      <c r="H1685" s="46" t="s">
        <v>1383</v>
      </c>
      <c r="I1685" s="27" t="s">
        <v>10</v>
      </c>
      <c r="J1685" s="178">
        <v>1500</v>
      </c>
      <c r="K1685" s="259">
        <f t="shared" si="82"/>
        <v>6</v>
      </c>
      <c r="L1685" s="110" t="str">
        <f t="shared" si="83"/>
        <v>PGDĐT Gia Nghĩa</v>
      </c>
      <c r="M1685" s="3">
        <f>VLOOKUP(IF(I1685="",H1685,I1685),Thongkeduthi!$A$4:$O$43,COUNTA(Thongkeduthi!$A$4:$O$4),FALSE)</f>
        <v>32</v>
      </c>
      <c r="N1685" s="47" t="str">
        <f t="shared" si="84"/>
        <v>32.6</v>
      </c>
      <c r="O1685" s="47"/>
    </row>
    <row r="1686" spans="1:15" ht="16.5" hidden="1" thickBot="1">
      <c r="A1686" s="10">
        <f>SUBTOTAL(3,$C$6:C1686)</f>
        <v>0</v>
      </c>
      <c r="B1686" s="192">
        <v>1223069599</v>
      </c>
      <c r="C1686" s="76" t="s">
        <v>1366</v>
      </c>
      <c r="D1686" s="178">
        <v>28</v>
      </c>
      <c r="E1686" s="178">
        <v>9</v>
      </c>
      <c r="F1686" s="178">
        <v>2004</v>
      </c>
      <c r="G1686" s="46" t="s">
        <v>906</v>
      </c>
      <c r="H1686" s="46" t="s">
        <v>1383</v>
      </c>
      <c r="I1686" s="27" t="s">
        <v>10</v>
      </c>
      <c r="J1686" s="178">
        <v>1490</v>
      </c>
      <c r="K1686" s="259">
        <f t="shared" si="82"/>
        <v>6</v>
      </c>
      <c r="L1686" s="110" t="str">
        <f t="shared" si="83"/>
        <v>PGDĐT Gia Nghĩa</v>
      </c>
      <c r="M1686" s="3">
        <f>VLOOKUP(IF(I1686="",H1686,I1686),Thongkeduthi!$A$4:$O$43,COUNTA(Thongkeduthi!$A$4:$O$4),FALSE)</f>
        <v>32</v>
      </c>
      <c r="N1686" s="47" t="str">
        <f t="shared" si="84"/>
        <v>32.6</v>
      </c>
      <c r="O1686" s="47"/>
    </row>
    <row r="1687" spans="1:15" ht="16.5" hidden="1" thickBot="1">
      <c r="A1687" s="10">
        <f>SUBTOTAL(3,$C$6:C1687)</f>
        <v>0</v>
      </c>
      <c r="B1687" s="76">
        <v>1224262089</v>
      </c>
      <c r="C1687" s="182" t="s">
        <v>1962</v>
      </c>
      <c r="D1687" s="76">
        <v>25</v>
      </c>
      <c r="E1687" s="76">
        <v>8</v>
      </c>
      <c r="F1687" s="76">
        <v>2004</v>
      </c>
      <c r="G1687" s="76" t="s">
        <v>906</v>
      </c>
      <c r="H1687" s="76" t="s">
        <v>1951</v>
      </c>
      <c r="I1687" s="27" t="s">
        <v>10</v>
      </c>
      <c r="J1687" s="192">
        <v>1490</v>
      </c>
      <c r="K1687" s="259">
        <f t="shared" si="82"/>
        <v>6</v>
      </c>
      <c r="L1687" s="110" t="str">
        <f t="shared" si="83"/>
        <v>PGDĐT Gia Nghĩa</v>
      </c>
      <c r="M1687" s="3">
        <f>VLOOKUP(IF(I1687="",H1687,I1687),Thongkeduthi!$A$4:$O$43,COUNTA(Thongkeduthi!$A$4:$O$4),FALSE)</f>
        <v>32</v>
      </c>
      <c r="N1687" s="47" t="str">
        <f t="shared" si="84"/>
        <v>32.6</v>
      </c>
      <c r="O1687" s="47"/>
    </row>
    <row r="1688" spans="1:15" ht="16.5" hidden="1" thickBot="1">
      <c r="A1688" s="10">
        <f>SUBTOTAL(3,$C$6:C1688)</f>
        <v>0</v>
      </c>
      <c r="B1688" s="76">
        <v>1223951531</v>
      </c>
      <c r="C1688" s="76" t="s">
        <v>1386</v>
      </c>
      <c r="D1688" s="76">
        <v>22</v>
      </c>
      <c r="E1688" s="76">
        <v>3</v>
      </c>
      <c r="F1688" s="76">
        <v>2004</v>
      </c>
      <c r="G1688" s="76" t="s">
        <v>906</v>
      </c>
      <c r="H1688" s="76" t="s">
        <v>1951</v>
      </c>
      <c r="I1688" s="27" t="s">
        <v>10</v>
      </c>
      <c r="J1688" s="192">
        <v>1460</v>
      </c>
      <c r="K1688" s="259">
        <f t="shared" si="82"/>
        <v>6</v>
      </c>
      <c r="L1688" s="110" t="str">
        <f t="shared" si="83"/>
        <v>PGDĐT Gia Nghĩa</v>
      </c>
      <c r="M1688" s="3">
        <f>VLOOKUP(IF(I1688="",H1688,I1688),Thongkeduthi!$A$4:$O$43,COUNTA(Thongkeduthi!$A$4:$O$4),FALSE)</f>
        <v>32</v>
      </c>
      <c r="N1688" s="47" t="str">
        <f t="shared" si="84"/>
        <v>32.6</v>
      </c>
      <c r="O1688" s="47"/>
    </row>
    <row r="1689" spans="1:15" ht="16.5" hidden="1" thickBot="1">
      <c r="A1689" s="10">
        <f>SUBTOTAL(3,$C$6:C1689)</f>
        <v>0</v>
      </c>
      <c r="B1689" s="76">
        <v>1224533316</v>
      </c>
      <c r="C1689" s="182" t="s">
        <v>1963</v>
      </c>
      <c r="D1689" s="76">
        <v>18</v>
      </c>
      <c r="E1689" s="76">
        <v>11</v>
      </c>
      <c r="F1689" s="76">
        <v>2004</v>
      </c>
      <c r="G1689" s="76" t="s">
        <v>906</v>
      </c>
      <c r="H1689" s="76" t="s">
        <v>1951</v>
      </c>
      <c r="I1689" s="27" t="s">
        <v>10</v>
      </c>
      <c r="J1689" s="192">
        <v>1390</v>
      </c>
      <c r="K1689" s="259">
        <f t="shared" si="82"/>
        <v>6</v>
      </c>
      <c r="L1689" s="110" t="str">
        <f t="shared" si="83"/>
        <v>PGDĐT Gia Nghĩa</v>
      </c>
      <c r="M1689" s="3">
        <f>VLOOKUP(IF(I1689="",H1689,I1689),Thongkeduthi!$A$4:$O$43,COUNTA(Thongkeduthi!$A$4:$O$4),FALSE)</f>
        <v>32</v>
      </c>
      <c r="N1689" s="47" t="str">
        <f t="shared" si="84"/>
        <v>32.6</v>
      </c>
      <c r="O1689" s="47"/>
    </row>
    <row r="1690" spans="1:15" ht="16.5" hidden="1" thickBot="1">
      <c r="A1690" s="10">
        <f>SUBTOTAL(3,$C$6:C1690)</f>
        <v>0</v>
      </c>
      <c r="B1690" s="192">
        <v>1227439086</v>
      </c>
      <c r="C1690" s="76" t="s">
        <v>1964</v>
      </c>
      <c r="D1690" s="178">
        <v>1</v>
      </c>
      <c r="E1690" s="178">
        <v>3</v>
      </c>
      <c r="F1690" s="178">
        <v>2004</v>
      </c>
      <c r="G1690" s="46" t="s">
        <v>906</v>
      </c>
      <c r="H1690" s="46" t="s">
        <v>1383</v>
      </c>
      <c r="I1690" s="27" t="s">
        <v>10</v>
      </c>
      <c r="J1690" s="178">
        <v>1340</v>
      </c>
      <c r="K1690" s="259">
        <f t="shared" si="82"/>
        <v>6</v>
      </c>
      <c r="L1690" s="110" t="str">
        <f t="shared" si="83"/>
        <v>PGDĐT Gia Nghĩa</v>
      </c>
      <c r="M1690" s="3">
        <f>VLOOKUP(IF(I1690="",H1690,I1690),Thongkeduthi!$A$4:$O$43,COUNTA(Thongkeduthi!$A$4:$O$4),FALSE)</f>
        <v>32</v>
      </c>
      <c r="N1690" s="47" t="str">
        <f t="shared" si="84"/>
        <v>32.6</v>
      </c>
      <c r="O1690" s="47"/>
    </row>
    <row r="1691" spans="1:15" ht="16.5" hidden="1" thickBot="1">
      <c r="A1691" s="10">
        <f>SUBTOTAL(3,$C$6:C1691)</f>
        <v>0</v>
      </c>
      <c r="B1691" s="76">
        <v>1226281619</v>
      </c>
      <c r="C1691" s="182" t="s">
        <v>1965</v>
      </c>
      <c r="D1691" s="76">
        <v>21</v>
      </c>
      <c r="E1691" s="76">
        <v>12</v>
      </c>
      <c r="F1691" s="76">
        <v>2004</v>
      </c>
      <c r="G1691" s="76" t="s">
        <v>906</v>
      </c>
      <c r="H1691" s="76" t="s">
        <v>1951</v>
      </c>
      <c r="I1691" s="27" t="s">
        <v>10</v>
      </c>
      <c r="J1691" s="192">
        <v>1320</v>
      </c>
      <c r="K1691" s="259">
        <f t="shared" si="82"/>
        <v>6</v>
      </c>
      <c r="L1691" s="110" t="str">
        <f t="shared" si="83"/>
        <v>PGDĐT Gia Nghĩa</v>
      </c>
      <c r="M1691" s="3">
        <f>VLOOKUP(IF(I1691="",H1691,I1691),Thongkeduthi!$A$4:$O$43,COUNTA(Thongkeduthi!$A$4:$O$4),FALSE)</f>
        <v>32</v>
      </c>
      <c r="N1691" s="47" t="str">
        <f t="shared" si="84"/>
        <v>32.6</v>
      </c>
      <c r="O1691" s="47"/>
    </row>
    <row r="1692" spans="1:15" ht="16.5" hidden="1" thickBot="1">
      <c r="A1692" s="10">
        <f>SUBTOTAL(3,$C$6:C1692)</f>
        <v>0</v>
      </c>
      <c r="B1692" s="76">
        <v>1225387460</v>
      </c>
      <c r="C1692" s="76" t="s">
        <v>1966</v>
      </c>
      <c r="D1692" s="76">
        <v>19</v>
      </c>
      <c r="E1692" s="76">
        <v>3</v>
      </c>
      <c r="F1692" s="76">
        <v>2004</v>
      </c>
      <c r="G1692" s="76" t="s">
        <v>906</v>
      </c>
      <c r="H1692" s="76" t="s">
        <v>705</v>
      </c>
      <c r="I1692" s="27" t="s">
        <v>10</v>
      </c>
      <c r="J1692" s="194">
        <v>1310</v>
      </c>
      <c r="K1692" s="259">
        <f t="shared" si="82"/>
        <v>6</v>
      </c>
      <c r="L1692" s="110" t="str">
        <f t="shared" si="83"/>
        <v>PGDĐT Gia Nghĩa</v>
      </c>
      <c r="M1692" s="3">
        <f>VLOOKUP(IF(I1692="",H1692,I1692),Thongkeduthi!$A$4:$O$43,COUNTA(Thongkeduthi!$A$4:$O$4),FALSE)</f>
        <v>32</v>
      </c>
      <c r="N1692" s="47" t="str">
        <f t="shared" si="84"/>
        <v>32.6</v>
      </c>
      <c r="O1692" s="47"/>
    </row>
    <row r="1693" spans="1:15" ht="16.5" hidden="1" thickBot="1">
      <c r="A1693" s="10">
        <f>SUBTOTAL(3,$C$6:C1693)</f>
        <v>0</v>
      </c>
      <c r="B1693" s="76">
        <v>1221961098</v>
      </c>
      <c r="C1693" s="182" t="s">
        <v>1967</v>
      </c>
      <c r="D1693" s="76">
        <v>4</v>
      </c>
      <c r="E1693" s="76">
        <v>4</v>
      </c>
      <c r="F1693" s="76">
        <v>2004</v>
      </c>
      <c r="G1693" s="76" t="s">
        <v>906</v>
      </c>
      <c r="H1693" s="76" t="s">
        <v>1951</v>
      </c>
      <c r="I1693" s="27" t="s">
        <v>10</v>
      </c>
      <c r="J1693" s="192">
        <v>1310</v>
      </c>
      <c r="K1693" s="259">
        <f t="shared" si="82"/>
        <v>6</v>
      </c>
      <c r="L1693" s="110" t="str">
        <f t="shared" si="83"/>
        <v>PGDĐT Gia Nghĩa</v>
      </c>
      <c r="M1693" s="3">
        <f>VLOOKUP(IF(I1693="",H1693,I1693),Thongkeduthi!$A$4:$O$43,COUNTA(Thongkeduthi!$A$4:$O$4),FALSE)</f>
        <v>32</v>
      </c>
      <c r="N1693" s="47" t="str">
        <f t="shared" si="84"/>
        <v>32.6</v>
      </c>
      <c r="O1693" s="47"/>
    </row>
    <row r="1694" spans="1:15" ht="16.5" hidden="1" thickBot="1">
      <c r="A1694" s="10">
        <f>SUBTOTAL(3,$C$6:C1694)</f>
        <v>0</v>
      </c>
      <c r="B1694" s="192">
        <v>1223360401</v>
      </c>
      <c r="C1694" s="76" t="s">
        <v>1968</v>
      </c>
      <c r="D1694" s="178">
        <v>31</v>
      </c>
      <c r="E1694" s="178">
        <v>10</v>
      </c>
      <c r="F1694" s="178">
        <v>2004</v>
      </c>
      <c r="G1694" s="46" t="s">
        <v>906</v>
      </c>
      <c r="H1694" s="46" t="s">
        <v>1383</v>
      </c>
      <c r="I1694" s="27" t="s">
        <v>10</v>
      </c>
      <c r="J1694" s="178">
        <v>1260</v>
      </c>
      <c r="K1694" s="259">
        <f t="shared" ref="K1694:K1757" si="85">IF(I1694="",VALUE(LEFT(G1694,2)),VALUE(LEFT(G1694,1)))</f>
        <v>6</v>
      </c>
      <c r="L1694" s="110" t="str">
        <f t="shared" ref="L1694:L1757" si="86">"PGDĐT "&amp;I1694</f>
        <v>PGDĐT Gia Nghĩa</v>
      </c>
      <c r="M1694" s="3">
        <f>VLOOKUP(IF(I1694="",H1694,I1694),Thongkeduthi!$A$4:$O$43,COUNTA(Thongkeduthi!$A$4:$O$4),FALSE)</f>
        <v>32</v>
      </c>
      <c r="N1694" s="47" t="str">
        <f t="shared" si="84"/>
        <v>32.6</v>
      </c>
      <c r="O1694" s="47"/>
    </row>
    <row r="1695" spans="1:15" ht="16.5" hidden="1" thickBot="1">
      <c r="A1695" s="10">
        <f>SUBTOTAL(3,$C$6:C1695)</f>
        <v>0</v>
      </c>
      <c r="B1695" s="76">
        <v>1224132088</v>
      </c>
      <c r="C1695" s="76" t="s">
        <v>1969</v>
      </c>
      <c r="D1695" s="76">
        <v>12</v>
      </c>
      <c r="E1695" s="76">
        <v>3</v>
      </c>
      <c r="F1695" s="76">
        <v>2004</v>
      </c>
      <c r="G1695" s="76" t="s">
        <v>906</v>
      </c>
      <c r="H1695" s="76" t="s">
        <v>1951</v>
      </c>
      <c r="I1695" s="27" t="s">
        <v>10</v>
      </c>
      <c r="J1695" s="192">
        <v>1230</v>
      </c>
      <c r="K1695" s="259">
        <f t="shared" si="85"/>
        <v>6</v>
      </c>
      <c r="L1695" s="110" t="str">
        <f t="shared" si="86"/>
        <v>PGDĐT Gia Nghĩa</v>
      </c>
      <c r="M1695" s="3">
        <f>VLOOKUP(IF(I1695="",H1695,I1695),Thongkeduthi!$A$4:$O$43,COUNTA(Thongkeduthi!$A$4:$O$4),FALSE)</f>
        <v>32</v>
      </c>
      <c r="N1695" s="47" t="str">
        <f t="shared" si="84"/>
        <v>32.6</v>
      </c>
      <c r="O1695" s="47"/>
    </row>
    <row r="1696" spans="1:15" ht="16.5" hidden="1" thickBot="1">
      <c r="A1696" s="10">
        <f>SUBTOTAL(3,$C$6:C1696)</f>
        <v>0</v>
      </c>
      <c r="B1696" s="192">
        <v>1211395132</v>
      </c>
      <c r="C1696" s="193" t="s">
        <v>1970</v>
      </c>
      <c r="D1696" s="178">
        <v>20</v>
      </c>
      <c r="E1696" s="178">
        <v>12</v>
      </c>
      <c r="F1696" s="178">
        <v>2004</v>
      </c>
      <c r="G1696" s="46" t="s">
        <v>906</v>
      </c>
      <c r="H1696" s="46" t="s">
        <v>1383</v>
      </c>
      <c r="I1696" s="27" t="s">
        <v>10</v>
      </c>
      <c r="J1696" s="178">
        <v>1220</v>
      </c>
      <c r="K1696" s="259">
        <f t="shared" si="85"/>
        <v>6</v>
      </c>
      <c r="L1696" s="110" t="str">
        <f t="shared" si="86"/>
        <v>PGDĐT Gia Nghĩa</v>
      </c>
      <c r="M1696" s="3">
        <f>VLOOKUP(IF(I1696="",H1696,I1696),Thongkeduthi!$A$4:$O$43,COUNTA(Thongkeduthi!$A$4:$O$4),FALSE)</f>
        <v>32</v>
      </c>
      <c r="N1696" s="47" t="str">
        <f t="shared" si="84"/>
        <v>32.6</v>
      </c>
      <c r="O1696" s="47"/>
    </row>
    <row r="1697" spans="1:15" ht="16.5" hidden="1" thickBot="1">
      <c r="A1697" s="10">
        <f>SUBTOTAL(3,$C$6:C1697)</f>
        <v>0</v>
      </c>
      <c r="B1697" s="76">
        <v>1222836541</v>
      </c>
      <c r="C1697" s="76" t="s">
        <v>1971</v>
      </c>
      <c r="D1697" s="76">
        <v>9</v>
      </c>
      <c r="E1697" s="76">
        <v>6</v>
      </c>
      <c r="F1697" s="76">
        <v>2004</v>
      </c>
      <c r="G1697" s="76" t="s">
        <v>906</v>
      </c>
      <c r="H1697" s="76" t="s">
        <v>1951</v>
      </c>
      <c r="I1697" s="27" t="s">
        <v>10</v>
      </c>
      <c r="J1697" s="192">
        <v>1210</v>
      </c>
      <c r="K1697" s="259">
        <f t="shared" si="85"/>
        <v>6</v>
      </c>
      <c r="L1697" s="110" t="str">
        <f t="shared" si="86"/>
        <v>PGDĐT Gia Nghĩa</v>
      </c>
      <c r="M1697" s="3">
        <f>VLOOKUP(IF(I1697="",H1697,I1697),Thongkeduthi!$A$4:$O$43,COUNTA(Thongkeduthi!$A$4:$O$4),FALSE)</f>
        <v>32</v>
      </c>
      <c r="N1697" s="47" t="str">
        <f t="shared" si="84"/>
        <v>32.6</v>
      </c>
      <c r="O1697" s="47"/>
    </row>
    <row r="1698" spans="1:15" ht="16.5" hidden="1" thickBot="1">
      <c r="A1698" s="10">
        <f>SUBTOTAL(3,$C$6:C1698)</f>
        <v>0</v>
      </c>
      <c r="B1698" s="192">
        <v>1224779945</v>
      </c>
      <c r="C1698" s="193" t="s">
        <v>1972</v>
      </c>
      <c r="D1698" s="178">
        <v>20</v>
      </c>
      <c r="E1698" s="178">
        <v>10</v>
      </c>
      <c r="F1698" s="178">
        <v>2004</v>
      </c>
      <c r="G1698" s="46" t="s">
        <v>906</v>
      </c>
      <c r="H1698" s="46" t="s">
        <v>1383</v>
      </c>
      <c r="I1698" s="27" t="s">
        <v>10</v>
      </c>
      <c r="J1698" s="178">
        <v>1190</v>
      </c>
      <c r="K1698" s="259">
        <f t="shared" si="85"/>
        <v>6</v>
      </c>
      <c r="L1698" s="110" t="str">
        <f t="shared" si="86"/>
        <v>PGDĐT Gia Nghĩa</v>
      </c>
      <c r="M1698" s="3">
        <f>VLOOKUP(IF(I1698="",H1698,I1698),Thongkeduthi!$A$4:$O$43,COUNTA(Thongkeduthi!$A$4:$O$4),FALSE)</f>
        <v>32</v>
      </c>
      <c r="N1698" s="47" t="str">
        <f t="shared" si="84"/>
        <v>32.6</v>
      </c>
      <c r="O1698" s="47"/>
    </row>
    <row r="1699" spans="1:15" ht="16.5" hidden="1" thickBot="1">
      <c r="A1699" s="10">
        <f>SUBTOTAL(3,$C$6:C1699)</f>
        <v>0</v>
      </c>
      <c r="B1699" s="434">
        <v>1223977097</v>
      </c>
      <c r="C1699" s="182" t="s">
        <v>1973</v>
      </c>
      <c r="D1699" s="76">
        <v>20</v>
      </c>
      <c r="E1699" s="76">
        <v>1</v>
      </c>
      <c r="F1699" s="76">
        <v>2004</v>
      </c>
      <c r="G1699" s="76" t="s">
        <v>906</v>
      </c>
      <c r="H1699" s="76" t="s">
        <v>1951</v>
      </c>
      <c r="I1699" s="27" t="s">
        <v>10</v>
      </c>
      <c r="J1699" s="192">
        <v>1190</v>
      </c>
      <c r="K1699" s="259">
        <f t="shared" si="85"/>
        <v>6</v>
      </c>
      <c r="L1699" s="110" t="str">
        <f t="shared" si="86"/>
        <v>PGDĐT Gia Nghĩa</v>
      </c>
      <c r="M1699" s="3">
        <f>VLOOKUP(IF(I1699="",H1699,I1699),Thongkeduthi!$A$4:$O$43,COUNTA(Thongkeduthi!$A$4:$O$4),FALSE)</f>
        <v>32</v>
      </c>
      <c r="N1699" s="47" t="str">
        <f t="shared" si="84"/>
        <v>32.6</v>
      </c>
      <c r="O1699" s="47"/>
    </row>
    <row r="1700" spans="1:15" ht="16.5" hidden="1" thickBot="1">
      <c r="A1700" s="10">
        <f>SUBTOTAL(3,$C$6:C1700)</f>
        <v>0</v>
      </c>
      <c r="B1700" s="76">
        <v>1229390165</v>
      </c>
      <c r="C1700" s="76" t="s">
        <v>1974</v>
      </c>
      <c r="D1700" s="76">
        <v>23</v>
      </c>
      <c r="E1700" s="76">
        <v>9</v>
      </c>
      <c r="F1700" s="76">
        <v>2004</v>
      </c>
      <c r="G1700" s="76" t="s">
        <v>906</v>
      </c>
      <c r="H1700" s="76" t="s">
        <v>705</v>
      </c>
      <c r="I1700" s="27" t="s">
        <v>10</v>
      </c>
      <c r="J1700" s="192">
        <v>1180</v>
      </c>
      <c r="K1700" s="259">
        <f t="shared" si="85"/>
        <v>6</v>
      </c>
      <c r="L1700" s="110" t="str">
        <f t="shared" si="86"/>
        <v>PGDĐT Gia Nghĩa</v>
      </c>
      <c r="M1700" s="3">
        <f>VLOOKUP(IF(I1700="",H1700,I1700),Thongkeduthi!$A$4:$O$43,COUNTA(Thongkeduthi!$A$4:$O$4),FALSE)</f>
        <v>32</v>
      </c>
      <c r="N1700" s="47" t="str">
        <f t="shared" si="84"/>
        <v>32.6</v>
      </c>
      <c r="O1700" s="47"/>
    </row>
    <row r="1701" spans="1:15" ht="16.5" hidden="1" thickBot="1">
      <c r="A1701" s="10">
        <f>SUBTOTAL(3,$C$6:C1701)</f>
        <v>0</v>
      </c>
      <c r="B1701" s="174">
        <v>1222552687</v>
      </c>
      <c r="C1701" s="76" t="s">
        <v>1975</v>
      </c>
      <c r="D1701" s="195" t="s">
        <v>431</v>
      </c>
      <c r="E1701" s="195" t="s">
        <v>449</v>
      </c>
      <c r="F1701" s="195" t="s">
        <v>1976</v>
      </c>
      <c r="G1701" s="196" t="s">
        <v>906</v>
      </c>
      <c r="H1701" s="174" t="s">
        <v>1977</v>
      </c>
      <c r="I1701" s="27" t="s">
        <v>10</v>
      </c>
      <c r="J1701" s="175">
        <v>1160</v>
      </c>
      <c r="K1701" s="259">
        <f t="shared" si="85"/>
        <v>6</v>
      </c>
      <c r="L1701" s="110" t="str">
        <f t="shared" si="86"/>
        <v>PGDĐT Gia Nghĩa</v>
      </c>
      <c r="M1701" s="3">
        <f>VLOOKUP(IF(I1701="",H1701,I1701),Thongkeduthi!$A$4:$O$43,COUNTA(Thongkeduthi!$A$4:$O$4),FALSE)</f>
        <v>32</v>
      </c>
      <c r="N1701" s="47" t="str">
        <f t="shared" si="84"/>
        <v>32.6</v>
      </c>
      <c r="O1701" s="47"/>
    </row>
    <row r="1702" spans="1:15" ht="16.5" hidden="1" thickBot="1">
      <c r="A1702" s="10">
        <f>SUBTOTAL(3,$C$6:C1702)</f>
        <v>0</v>
      </c>
      <c r="B1702" s="192">
        <v>1222622767</v>
      </c>
      <c r="C1702" s="76" t="s">
        <v>1978</v>
      </c>
      <c r="D1702" s="178">
        <v>26</v>
      </c>
      <c r="E1702" s="178">
        <v>4</v>
      </c>
      <c r="F1702" s="178">
        <v>2004</v>
      </c>
      <c r="G1702" s="46" t="s">
        <v>906</v>
      </c>
      <c r="H1702" s="46" t="s">
        <v>1383</v>
      </c>
      <c r="I1702" s="27" t="s">
        <v>10</v>
      </c>
      <c r="J1702" s="178">
        <v>1150</v>
      </c>
      <c r="K1702" s="259">
        <f t="shared" si="85"/>
        <v>6</v>
      </c>
      <c r="L1702" s="110" t="str">
        <f t="shared" si="86"/>
        <v>PGDĐT Gia Nghĩa</v>
      </c>
      <c r="M1702" s="3">
        <f>VLOOKUP(IF(I1702="",H1702,I1702),Thongkeduthi!$A$4:$O$43,COUNTA(Thongkeduthi!$A$4:$O$4),FALSE)</f>
        <v>32</v>
      </c>
      <c r="N1702" s="47" t="str">
        <f t="shared" si="84"/>
        <v>32.6</v>
      </c>
      <c r="O1702" s="47"/>
    </row>
    <row r="1703" spans="1:15" ht="16.5" hidden="1" thickBot="1">
      <c r="A1703" s="10">
        <f>SUBTOTAL(3,$C$6:C1703)</f>
        <v>0</v>
      </c>
      <c r="B1703" s="192">
        <v>1222525162</v>
      </c>
      <c r="C1703" s="193" t="s">
        <v>1979</v>
      </c>
      <c r="D1703" s="178">
        <v>22</v>
      </c>
      <c r="E1703" s="178">
        <v>12</v>
      </c>
      <c r="F1703" s="178">
        <v>2004</v>
      </c>
      <c r="G1703" s="46" t="s">
        <v>906</v>
      </c>
      <c r="H1703" s="46" t="s">
        <v>1383</v>
      </c>
      <c r="I1703" s="27" t="s">
        <v>10</v>
      </c>
      <c r="J1703" s="178">
        <v>1140</v>
      </c>
      <c r="K1703" s="259">
        <f t="shared" si="85"/>
        <v>6</v>
      </c>
      <c r="L1703" s="110" t="str">
        <f t="shared" si="86"/>
        <v>PGDĐT Gia Nghĩa</v>
      </c>
      <c r="M1703" s="3">
        <f>VLOOKUP(IF(I1703="",H1703,I1703),Thongkeduthi!$A$4:$O$43,COUNTA(Thongkeduthi!$A$4:$O$4),FALSE)</f>
        <v>32</v>
      </c>
      <c r="N1703" s="47" t="str">
        <f t="shared" si="84"/>
        <v>32.6</v>
      </c>
      <c r="O1703" s="47"/>
    </row>
    <row r="1704" spans="1:15" ht="16.5" hidden="1" thickBot="1">
      <c r="A1704" s="10">
        <f>SUBTOTAL(3,$C$6:C1704)</f>
        <v>0</v>
      </c>
      <c r="B1704" s="192">
        <v>1223192470</v>
      </c>
      <c r="C1704" s="76" t="s">
        <v>1980</v>
      </c>
      <c r="D1704" s="178">
        <v>14</v>
      </c>
      <c r="E1704" s="178">
        <v>5</v>
      </c>
      <c r="F1704" s="178">
        <v>2004</v>
      </c>
      <c r="G1704" s="46" t="s">
        <v>906</v>
      </c>
      <c r="H1704" s="46" t="s">
        <v>1383</v>
      </c>
      <c r="I1704" s="27" t="s">
        <v>10</v>
      </c>
      <c r="J1704" s="178">
        <v>1090</v>
      </c>
      <c r="K1704" s="259">
        <f t="shared" si="85"/>
        <v>6</v>
      </c>
      <c r="L1704" s="110" t="str">
        <f t="shared" si="86"/>
        <v>PGDĐT Gia Nghĩa</v>
      </c>
      <c r="M1704" s="3">
        <f>VLOOKUP(IF(I1704="",H1704,I1704),Thongkeduthi!$A$4:$O$43,COUNTA(Thongkeduthi!$A$4:$O$4),FALSE)</f>
        <v>32</v>
      </c>
      <c r="N1704" s="47" t="str">
        <f t="shared" si="84"/>
        <v>32.6</v>
      </c>
      <c r="O1704" s="47"/>
    </row>
    <row r="1705" spans="1:15" ht="16.5" hidden="1" thickBot="1">
      <c r="A1705" s="10">
        <f>SUBTOTAL(3,$C$6:C1705)</f>
        <v>0</v>
      </c>
      <c r="B1705" s="192">
        <v>1222775260</v>
      </c>
      <c r="C1705" s="193" t="s">
        <v>1981</v>
      </c>
      <c r="D1705" s="178">
        <v>3</v>
      </c>
      <c r="E1705" s="178">
        <v>8</v>
      </c>
      <c r="F1705" s="178">
        <v>2004</v>
      </c>
      <c r="G1705" s="46" t="s">
        <v>906</v>
      </c>
      <c r="H1705" s="46" t="s">
        <v>1383</v>
      </c>
      <c r="I1705" s="27" t="s">
        <v>10</v>
      </c>
      <c r="J1705" s="178">
        <v>1080</v>
      </c>
      <c r="K1705" s="259">
        <f t="shared" si="85"/>
        <v>6</v>
      </c>
      <c r="L1705" s="110" t="str">
        <f t="shared" si="86"/>
        <v>PGDĐT Gia Nghĩa</v>
      </c>
      <c r="M1705" s="3">
        <f>VLOOKUP(IF(I1705="",H1705,I1705),Thongkeduthi!$A$4:$O$43,COUNTA(Thongkeduthi!$A$4:$O$4),FALSE)</f>
        <v>32</v>
      </c>
      <c r="N1705" s="47" t="str">
        <f t="shared" si="84"/>
        <v>32.6</v>
      </c>
      <c r="O1705" s="47"/>
    </row>
    <row r="1706" spans="1:15" ht="16.5" hidden="1" thickBot="1">
      <c r="A1706" s="10">
        <f>SUBTOTAL(3,$C$6:C1706)</f>
        <v>0</v>
      </c>
      <c r="B1706" s="76">
        <v>1223759047</v>
      </c>
      <c r="C1706" s="76" t="s">
        <v>1982</v>
      </c>
      <c r="D1706" s="76">
        <v>24</v>
      </c>
      <c r="E1706" s="76">
        <v>10</v>
      </c>
      <c r="F1706" s="76">
        <v>2004</v>
      </c>
      <c r="G1706" s="76" t="s">
        <v>906</v>
      </c>
      <c r="H1706" s="76" t="s">
        <v>705</v>
      </c>
      <c r="I1706" s="27" t="s">
        <v>10</v>
      </c>
      <c r="J1706" s="192">
        <v>1080</v>
      </c>
      <c r="K1706" s="259">
        <f t="shared" si="85"/>
        <v>6</v>
      </c>
      <c r="L1706" s="110" t="str">
        <f t="shared" si="86"/>
        <v>PGDĐT Gia Nghĩa</v>
      </c>
      <c r="M1706" s="3">
        <f>VLOOKUP(IF(I1706="",H1706,I1706),Thongkeduthi!$A$4:$O$43,COUNTA(Thongkeduthi!$A$4:$O$4),FALSE)</f>
        <v>32</v>
      </c>
      <c r="N1706" s="47" t="str">
        <f t="shared" si="84"/>
        <v>32.6</v>
      </c>
      <c r="O1706" s="47"/>
    </row>
    <row r="1707" spans="1:15" ht="16.5" hidden="1" thickBot="1">
      <c r="A1707" s="10">
        <f>SUBTOTAL(3,$C$6:C1707)</f>
        <v>0</v>
      </c>
      <c r="B1707" s="192">
        <v>1222900726</v>
      </c>
      <c r="C1707" s="76" t="s">
        <v>1983</v>
      </c>
      <c r="D1707" s="178">
        <v>4</v>
      </c>
      <c r="E1707" s="178">
        <v>4</v>
      </c>
      <c r="F1707" s="178">
        <v>2004</v>
      </c>
      <c r="G1707" s="46" t="s">
        <v>906</v>
      </c>
      <c r="H1707" s="46" t="s">
        <v>1383</v>
      </c>
      <c r="I1707" s="27" t="s">
        <v>10</v>
      </c>
      <c r="J1707" s="178">
        <v>1070</v>
      </c>
      <c r="K1707" s="259">
        <f t="shared" si="85"/>
        <v>6</v>
      </c>
      <c r="L1707" s="110" t="str">
        <f t="shared" si="86"/>
        <v>PGDĐT Gia Nghĩa</v>
      </c>
      <c r="M1707" s="3">
        <f>VLOOKUP(IF(I1707="",H1707,I1707),Thongkeduthi!$A$4:$O$43,COUNTA(Thongkeduthi!$A$4:$O$4),FALSE)</f>
        <v>32</v>
      </c>
      <c r="N1707" s="47" t="str">
        <f t="shared" si="84"/>
        <v>32.6</v>
      </c>
      <c r="O1707" s="47"/>
    </row>
    <row r="1708" spans="1:15" ht="16.5" hidden="1" thickBot="1">
      <c r="A1708" s="10">
        <f>SUBTOTAL(3,$C$6:C1708)</f>
        <v>0</v>
      </c>
      <c r="B1708" s="192">
        <v>1226668633</v>
      </c>
      <c r="C1708" s="193" t="s">
        <v>1984</v>
      </c>
      <c r="D1708" s="178">
        <v>2</v>
      </c>
      <c r="E1708" s="178">
        <v>6</v>
      </c>
      <c r="F1708" s="178">
        <v>2004</v>
      </c>
      <c r="G1708" s="46" t="s">
        <v>906</v>
      </c>
      <c r="H1708" s="46" t="s">
        <v>1383</v>
      </c>
      <c r="I1708" s="27" t="s">
        <v>10</v>
      </c>
      <c r="J1708" s="178">
        <v>1050</v>
      </c>
      <c r="K1708" s="259">
        <f t="shared" si="85"/>
        <v>6</v>
      </c>
      <c r="L1708" s="110" t="str">
        <f t="shared" si="86"/>
        <v>PGDĐT Gia Nghĩa</v>
      </c>
      <c r="M1708" s="3">
        <f>VLOOKUP(IF(I1708="",H1708,I1708),Thongkeduthi!$A$4:$O$43,COUNTA(Thongkeduthi!$A$4:$O$4),FALSE)</f>
        <v>32</v>
      </c>
      <c r="N1708" s="47" t="str">
        <f t="shared" si="84"/>
        <v>32.6</v>
      </c>
      <c r="O1708" s="47"/>
    </row>
    <row r="1709" spans="1:15" ht="16.5" hidden="1" thickBot="1">
      <c r="A1709" s="10">
        <f>SUBTOTAL(3,$C$6:C1709)</f>
        <v>0</v>
      </c>
      <c r="B1709" s="192">
        <v>108366223</v>
      </c>
      <c r="C1709" s="76" t="s">
        <v>1985</v>
      </c>
      <c r="D1709" s="178">
        <v>4</v>
      </c>
      <c r="E1709" s="178">
        <v>3</v>
      </c>
      <c r="F1709" s="178">
        <v>2004</v>
      </c>
      <c r="G1709" s="46" t="s">
        <v>906</v>
      </c>
      <c r="H1709" s="46" t="s">
        <v>1383</v>
      </c>
      <c r="I1709" s="27" t="s">
        <v>10</v>
      </c>
      <c r="J1709" s="178">
        <v>1050</v>
      </c>
      <c r="K1709" s="259">
        <f t="shared" si="85"/>
        <v>6</v>
      </c>
      <c r="L1709" s="110" t="str">
        <f t="shared" si="86"/>
        <v>PGDĐT Gia Nghĩa</v>
      </c>
      <c r="M1709" s="3">
        <f>VLOOKUP(IF(I1709="",H1709,I1709),Thongkeduthi!$A$4:$O$43,COUNTA(Thongkeduthi!$A$4:$O$4),FALSE)</f>
        <v>32</v>
      </c>
      <c r="N1709" s="47" t="str">
        <f t="shared" si="84"/>
        <v>32.6</v>
      </c>
      <c r="O1709" s="47"/>
    </row>
    <row r="1710" spans="1:15" ht="16.5" hidden="1" thickBot="1">
      <c r="A1710" s="10">
        <f>SUBTOTAL(3,$C$6:C1710)</f>
        <v>0</v>
      </c>
      <c r="B1710" s="192">
        <v>1222778606</v>
      </c>
      <c r="C1710" s="76" t="s">
        <v>1986</v>
      </c>
      <c r="D1710" s="178">
        <v>3</v>
      </c>
      <c r="E1710" s="178">
        <v>7</v>
      </c>
      <c r="F1710" s="178">
        <v>2004</v>
      </c>
      <c r="G1710" s="46" t="s">
        <v>906</v>
      </c>
      <c r="H1710" s="46" t="s">
        <v>1383</v>
      </c>
      <c r="I1710" s="27" t="s">
        <v>10</v>
      </c>
      <c r="J1710" s="178">
        <v>1040</v>
      </c>
      <c r="K1710" s="259">
        <f t="shared" si="85"/>
        <v>6</v>
      </c>
      <c r="L1710" s="110" t="str">
        <f t="shared" si="86"/>
        <v>PGDĐT Gia Nghĩa</v>
      </c>
      <c r="M1710" s="3">
        <f>VLOOKUP(IF(I1710="",H1710,I1710),Thongkeduthi!$A$4:$O$43,COUNTA(Thongkeduthi!$A$4:$O$4),FALSE)</f>
        <v>32</v>
      </c>
      <c r="N1710" s="47" t="str">
        <f t="shared" si="84"/>
        <v>32.6</v>
      </c>
      <c r="O1710" s="47"/>
    </row>
    <row r="1711" spans="1:15" ht="16.5" hidden="1" thickBot="1">
      <c r="A1711" s="10">
        <f>SUBTOTAL(3,$C$6:C1711)</f>
        <v>0</v>
      </c>
      <c r="B1711" s="192">
        <v>1222066237</v>
      </c>
      <c r="C1711" s="193" t="s">
        <v>1987</v>
      </c>
      <c r="D1711" s="178">
        <v>2</v>
      </c>
      <c r="E1711" s="178">
        <v>1</v>
      </c>
      <c r="F1711" s="178">
        <v>2004</v>
      </c>
      <c r="G1711" s="46" t="s">
        <v>906</v>
      </c>
      <c r="H1711" s="46" t="s">
        <v>1383</v>
      </c>
      <c r="I1711" s="27" t="s">
        <v>10</v>
      </c>
      <c r="J1711" s="178">
        <v>1040</v>
      </c>
      <c r="K1711" s="259">
        <f t="shared" si="85"/>
        <v>6</v>
      </c>
      <c r="L1711" s="110" t="str">
        <f t="shared" si="86"/>
        <v>PGDĐT Gia Nghĩa</v>
      </c>
      <c r="M1711" s="3">
        <f>VLOOKUP(IF(I1711="",H1711,I1711),Thongkeduthi!$A$4:$O$43,COUNTA(Thongkeduthi!$A$4:$O$4),FALSE)</f>
        <v>32</v>
      </c>
      <c r="N1711" s="47" t="str">
        <f t="shared" si="84"/>
        <v>32.6</v>
      </c>
      <c r="O1711" s="47"/>
    </row>
    <row r="1712" spans="1:15" ht="16.5" hidden="1" thickBot="1">
      <c r="A1712" s="10">
        <f>SUBTOTAL(3,$C$6:C1712)</f>
        <v>0</v>
      </c>
      <c r="B1712" s="76">
        <v>1222817772</v>
      </c>
      <c r="C1712" s="76" t="s">
        <v>1988</v>
      </c>
      <c r="D1712" s="76">
        <v>1</v>
      </c>
      <c r="E1712" s="76">
        <v>12</v>
      </c>
      <c r="F1712" s="76">
        <v>2004</v>
      </c>
      <c r="G1712" s="76" t="s">
        <v>906</v>
      </c>
      <c r="H1712" s="76" t="s">
        <v>705</v>
      </c>
      <c r="I1712" s="27" t="s">
        <v>10</v>
      </c>
      <c r="J1712" s="192">
        <v>1000</v>
      </c>
      <c r="K1712" s="259">
        <f t="shared" si="85"/>
        <v>6</v>
      </c>
      <c r="L1712" s="110" t="str">
        <f t="shared" si="86"/>
        <v>PGDĐT Gia Nghĩa</v>
      </c>
      <c r="M1712" s="3">
        <f>VLOOKUP(IF(I1712="",H1712,I1712),Thongkeduthi!$A$4:$O$43,COUNTA(Thongkeduthi!$A$4:$O$4),FALSE)</f>
        <v>32</v>
      </c>
      <c r="N1712" s="47" t="str">
        <f t="shared" si="84"/>
        <v>32.6</v>
      </c>
      <c r="O1712" s="47"/>
    </row>
    <row r="1713" spans="1:15" ht="16.5" hidden="1" thickBot="1">
      <c r="A1713" s="10">
        <f>SUBTOTAL(3,$C$6:C1713)</f>
        <v>0</v>
      </c>
      <c r="B1713" s="192">
        <v>1222716789</v>
      </c>
      <c r="C1713" s="76" t="s">
        <v>1989</v>
      </c>
      <c r="D1713" s="178">
        <v>17</v>
      </c>
      <c r="E1713" s="178">
        <v>1</v>
      </c>
      <c r="F1713" s="178">
        <v>2003</v>
      </c>
      <c r="G1713" s="46" t="s">
        <v>114</v>
      </c>
      <c r="H1713" s="46" t="s">
        <v>1383</v>
      </c>
      <c r="I1713" s="27" t="s">
        <v>10</v>
      </c>
      <c r="J1713" s="178">
        <v>1940</v>
      </c>
      <c r="K1713" s="259">
        <f t="shared" si="85"/>
        <v>7</v>
      </c>
      <c r="L1713" s="110" t="str">
        <f t="shared" si="86"/>
        <v>PGDĐT Gia Nghĩa</v>
      </c>
      <c r="M1713" s="3">
        <f>VLOOKUP(IF(I1713="",H1713,I1713),Thongkeduthi!$A$4:$O$43,COUNTA(Thongkeduthi!$A$4:$O$4),FALSE)</f>
        <v>32</v>
      </c>
      <c r="N1713" s="47" t="str">
        <f t="shared" si="84"/>
        <v>32.7</v>
      </c>
      <c r="O1713" s="47"/>
    </row>
    <row r="1714" spans="1:15" ht="16.5" hidden="1" thickBot="1">
      <c r="A1714" s="10">
        <f>SUBTOTAL(3,$C$6:C1714)</f>
        <v>0</v>
      </c>
      <c r="B1714" s="192">
        <v>1218593218</v>
      </c>
      <c r="C1714" s="76" t="s">
        <v>1990</v>
      </c>
      <c r="D1714" s="178">
        <v>23</v>
      </c>
      <c r="E1714" s="178">
        <v>8</v>
      </c>
      <c r="F1714" s="178">
        <v>2003</v>
      </c>
      <c r="G1714" s="46" t="s">
        <v>114</v>
      </c>
      <c r="H1714" s="46" t="s">
        <v>1383</v>
      </c>
      <c r="I1714" s="27" t="s">
        <v>10</v>
      </c>
      <c r="J1714" s="178">
        <v>1910</v>
      </c>
      <c r="K1714" s="259">
        <f t="shared" si="85"/>
        <v>7</v>
      </c>
      <c r="L1714" s="110" t="str">
        <f t="shared" si="86"/>
        <v>PGDĐT Gia Nghĩa</v>
      </c>
      <c r="M1714" s="3">
        <f>VLOOKUP(IF(I1714="",H1714,I1714),Thongkeduthi!$A$4:$O$43,COUNTA(Thongkeduthi!$A$4:$O$4),FALSE)</f>
        <v>32</v>
      </c>
      <c r="N1714" s="47" t="str">
        <f t="shared" si="84"/>
        <v>32.7</v>
      </c>
      <c r="O1714" s="47"/>
    </row>
    <row r="1715" spans="1:15" ht="16.5" hidden="1" thickBot="1">
      <c r="A1715" s="10">
        <f>SUBTOTAL(3,$C$6:C1715)</f>
        <v>0</v>
      </c>
      <c r="B1715" s="192">
        <v>1211365272</v>
      </c>
      <c r="C1715" s="76" t="s">
        <v>1991</v>
      </c>
      <c r="D1715" s="178">
        <v>26</v>
      </c>
      <c r="E1715" s="178">
        <v>6</v>
      </c>
      <c r="F1715" s="178">
        <v>2003</v>
      </c>
      <c r="G1715" s="46" t="s">
        <v>114</v>
      </c>
      <c r="H1715" s="46" t="s">
        <v>1383</v>
      </c>
      <c r="I1715" s="27" t="s">
        <v>10</v>
      </c>
      <c r="J1715" s="178">
        <v>1840</v>
      </c>
      <c r="K1715" s="259">
        <f t="shared" si="85"/>
        <v>7</v>
      </c>
      <c r="L1715" s="110" t="str">
        <f t="shared" si="86"/>
        <v>PGDĐT Gia Nghĩa</v>
      </c>
      <c r="M1715" s="3">
        <f>VLOOKUP(IF(I1715="",H1715,I1715),Thongkeduthi!$A$4:$O$43,COUNTA(Thongkeduthi!$A$4:$O$4),FALSE)</f>
        <v>32</v>
      </c>
      <c r="N1715" s="47" t="str">
        <f t="shared" si="84"/>
        <v>32.7</v>
      </c>
      <c r="O1715" s="47"/>
    </row>
    <row r="1716" spans="1:15" ht="16.5" hidden="1" thickBot="1">
      <c r="A1716" s="10">
        <f>SUBTOTAL(3,$C$6:C1716)</f>
        <v>0</v>
      </c>
      <c r="B1716" s="192">
        <v>1222403262</v>
      </c>
      <c r="C1716" s="76" t="s">
        <v>1992</v>
      </c>
      <c r="D1716" s="178">
        <v>23</v>
      </c>
      <c r="E1716" s="178">
        <v>1</v>
      </c>
      <c r="F1716" s="178">
        <v>2003</v>
      </c>
      <c r="G1716" s="46" t="s">
        <v>114</v>
      </c>
      <c r="H1716" s="46" t="s">
        <v>1383</v>
      </c>
      <c r="I1716" s="27" t="s">
        <v>10</v>
      </c>
      <c r="J1716" s="178">
        <v>1790</v>
      </c>
      <c r="K1716" s="259">
        <f t="shared" si="85"/>
        <v>7</v>
      </c>
      <c r="L1716" s="110" t="str">
        <f t="shared" si="86"/>
        <v>PGDĐT Gia Nghĩa</v>
      </c>
      <c r="M1716" s="3">
        <f>VLOOKUP(IF(I1716="",H1716,I1716),Thongkeduthi!$A$4:$O$43,COUNTA(Thongkeduthi!$A$4:$O$4),FALSE)</f>
        <v>32</v>
      </c>
      <c r="N1716" s="47" t="str">
        <f t="shared" si="84"/>
        <v>32.7</v>
      </c>
      <c r="O1716" s="47"/>
    </row>
    <row r="1717" spans="1:15" ht="16.5" hidden="1" thickBot="1">
      <c r="A1717" s="10">
        <f>SUBTOTAL(3,$C$6:C1717)</f>
        <v>0</v>
      </c>
      <c r="B1717" s="174">
        <v>1222483455</v>
      </c>
      <c r="C1717" s="174" t="s">
        <v>1993</v>
      </c>
      <c r="D1717" s="196" t="s">
        <v>419</v>
      </c>
      <c r="E1717" s="196" t="s">
        <v>428</v>
      </c>
      <c r="F1717" s="196" t="s">
        <v>993</v>
      </c>
      <c r="G1717" s="197" t="s">
        <v>114</v>
      </c>
      <c r="H1717" s="174" t="s">
        <v>1977</v>
      </c>
      <c r="I1717" s="27" t="s">
        <v>10</v>
      </c>
      <c r="J1717" s="194">
        <v>1770</v>
      </c>
      <c r="K1717" s="259">
        <f t="shared" si="85"/>
        <v>7</v>
      </c>
      <c r="L1717" s="110" t="str">
        <f t="shared" si="86"/>
        <v>PGDĐT Gia Nghĩa</v>
      </c>
      <c r="M1717" s="3">
        <f>VLOOKUP(IF(I1717="",H1717,I1717),Thongkeduthi!$A$4:$O$43,COUNTA(Thongkeduthi!$A$4:$O$4),FALSE)</f>
        <v>32</v>
      </c>
      <c r="N1717" s="47" t="str">
        <f t="shared" si="84"/>
        <v>32.7</v>
      </c>
      <c r="O1717" s="47"/>
    </row>
    <row r="1718" spans="1:15" ht="16.5" hidden="1" thickBot="1">
      <c r="A1718" s="10">
        <f>SUBTOTAL(3,$C$6:C1718)</f>
        <v>0</v>
      </c>
      <c r="B1718" s="76">
        <v>1224054801</v>
      </c>
      <c r="C1718" s="76" t="s">
        <v>1994</v>
      </c>
      <c r="D1718" s="46">
        <v>10</v>
      </c>
      <c r="E1718" s="46">
        <v>12</v>
      </c>
      <c r="F1718" s="76">
        <v>2003</v>
      </c>
      <c r="G1718" s="76" t="s">
        <v>114</v>
      </c>
      <c r="H1718" s="76" t="s">
        <v>1951</v>
      </c>
      <c r="I1718" s="27" t="s">
        <v>10</v>
      </c>
      <c r="J1718" s="178">
        <v>1760</v>
      </c>
      <c r="K1718" s="259">
        <f t="shared" si="85"/>
        <v>7</v>
      </c>
      <c r="L1718" s="110" t="str">
        <f t="shared" si="86"/>
        <v>PGDĐT Gia Nghĩa</v>
      </c>
      <c r="M1718" s="3">
        <f>VLOOKUP(IF(I1718="",H1718,I1718),Thongkeduthi!$A$4:$O$43,COUNTA(Thongkeduthi!$A$4:$O$4),FALSE)</f>
        <v>32</v>
      </c>
      <c r="N1718" s="47" t="str">
        <f t="shared" si="84"/>
        <v>32.7</v>
      </c>
      <c r="O1718" s="47"/>
    </row>
    <row r="1719" spans="1:15" ht="16.5" hidden="1" thickBot="1">
      <c r="A1719" s="10">
        <f>SUBTOTAL(3,$C$6:C1719)</f>
        <v>0</v>
      </c>
      <c r="B1719" s="192">
        <v>1222709311</v>
      </c>
      <c r="C1719" s="76" t="s">
        <v>411</v>
      </c>
      <c r="D1719" s="178">
        <v>25</v>
      </c>
      <c r="E1719" s="178">
        <v>6</v>
      </c>
      <c r="F1719" s="178">
        <v>2003</v>
      </c>
      <c r="G1719" s="46" t="s">
        <v>114</v>
      </c>
      <c r="H1719" s="46" t="s">
        <v>1383</v>
      </c>
      <c r="I1719" s="27" t="s">
        <v>10</v>
      </c>
      <c r="J1719" s="178">
        <v>1710</v>
      </c>
      <c r="K1719" s="259">
        <f t="shared" si="85"/>
        <v>7</v>
      </c>
      <c r="L1719" s="110" t="str">
        <f t="shared" si="86"/>
        <v>PGDĐT Gia Nghĩa</v>
      </c>
      <c r="M1719" s="3">
        <f>VLOOKUP(IF(I1719="",H1719,I1719),Thongkeduthi!$A$4:$O$43,COUNTA(Thongkeduthi!$A$4:$O$4),FALSE)</f>
        <v>32</v>
      </c>
      <c r="N1719" s="47" t="str">
        <f t="shared" si="84"/>
        <v>32.7</v>
      </c>
      <c r="O1719" s="47"/>
    </row>
    <row r="1720" spans="1:15" ht="16.5" hidden="1" thickBot="1">
      <c r="A1720" s="10">
        <f>SUBTOTAL(3,$C$6:C1720)</f>
        <v>0</v>
      </c>
      <c r="B1720" s="192">
        <v>1225545968</v>
      </c>
      <c r="C1720" s="76" t="s">
        <v>1995</v>
      </c>
      <c r="D1720" s="178">
        <v>12</v>
      </c>
      <c r="E1720" s="178">
        <v>8</v>
      </c>
      <c r="F1720" s="178">
        <v>2003</v>
      </c>
      <c r="G1720" s="46" t="s">
        <v>114</v>
      </c>
      <c r="H1720" s="46" t="s">
        <v>1383</v>
      </c>
      <c r="I1720" s="27" t="s">
        <v>10</v>
      </c>
      <c r="J1720" s="178">
        <v>1710</v>
      </c>
      <c r="K1720" s="259">
        <f t="shared" si="85"/>
        <v>7</v>
      </c>
      <c r="L1720" s="110" t="str">
        <f t="shared" si="86"/>
        <v>PGDĐT Gia Nghĩa</v>
      </c>
      <c r="M1720" s="3">
        <f>VLOOKUP(IF(I1720="",H1720,I1720),Thongkeduthi!$A$4:$O$43,COUNTA(Thongkeduthi!$A$4:$O$4),FALSE)</f>
        <v>32</v>
      </c>
      <c r="N1720" s="47" t="str">
        <f t="shared" si="84"/>
        <v>32.7</v>
      </c>
      <c r="O1720" s="47"/>
    </row>
    <row r="1721" spans="1:15" ht="16.5" hidden="1" thickBot="1">
      <c r="A1721" s="10">
        <f>SUBTOTAL(3,$C$6:C1721)</f>
        <v>0</v>
      </c>
      <c r="B1721" s="76">
        <v>1222288500</v>
      </c>
      <c r="C1721" s="76" t="s">
        <v>1996</v>
      </c>
      <c r="D1721" s="46">
        <v>19</v>
      </c>
      <c r="E1721" s="46">
        <v>2</v>
      </c>
      <c r="F1721" s="76">
        <v>2003</v>
      </c>
      <c r="G1721" s="76" t="s">
        <v>114</v>
      </c>
      <c r="H1721" s="76" t="s">
        <v>1951</v>
      </c>
      <c r="I1721" s="27" t="s">
        <v>10</v>
      </c>
      <c r="J1721" s="192">
        <v>1700</v>
      </c>
      <c r="K1721" s="259">
        <f t="shared" si="85"/>
        <v>7</v>
      </c>
      <c r="L1721" s="110" t="str">
        <f t="shared" si="86"/>
        <v>PGDĐT Gia Nghĩa</v>
      </c>
      <c r="M1721" s="3">
        <f>VLOOKUP(IF(I1721="",H1721,I1721),Thongkeduthi!$A$4:$O$43,COUNTA(Thongkeduthi!$A$4:$O$4),FALSE)</f>
        <v>32</v>
      </c>
      <c r="N1721" s="47" t="str">
        <f t="shared" si="84"/>
        <v>32.7</v>
      </c>
      <c r="O1721" s="47"/>
    </row>
    <row r="1722" spans="1:15" ht="16.5" hidden="1" thickBot="1">
      <c r="A1722" s="10">
        <f>SUBTOTAL(3,$C$6:C1722)</f>
        <v>0</v>
      </c>
      <c r="B1722" s="192">
        <v>1223293297</v>
      </c>
      <c r="C1722" s="76" t="s">
        <v>1997</v>
      </c>
      <c r="D1722" s="178">
        <v>27</v>
      </c>
      <c r="E1722" s="178">
        <v>8</v>
      </c>
      <c r="F1722" s="178">
        <v>2003</v>
      </c>
      <c r="G1722" s="46" t="s">
        <v>114</v>
      </c>
      <c r="H1722" s="46" t="s">
        <v>1383</v>
      </c>
      <c r="I1722" s="27" t="s">
        <v>10</v>
      </c>
      <c r="J1722" s="178">
        <v>1700</v>
      </c>
      <c r="K1722" s="259">
        <f t="shared" si="85"/>
        <v>7</v>
      </c>
      <c r="L1722" s="110" t="str">
        <f t="shared" si="86"/>
        <v>PGDĐT Gia Nghĩa</v>
      </c>
      <c r="M1722" s="3">
        <f>VLOOKUP(IF(I1722="",H1722,I1722),Thongkeduthi!$A$4:$O$43,COUNTA(Thongkeduthi!$A$4:$O$4),FALSE)</f>
        <v>32</v>
      </c>
      <c r="N1722" s="47" t="str">
        <f t="shared" si="84"/>
        <v>32.7</v>
      </c>
      <c r="O1722" s="47"/>
    </row>
    <row r="1723" spans="1:15" ht="16.5" hidden="1" thickBot="1">
      <c r="A1723" s="10">
        <f>SUBTOTAL(3,$C$6:C1723)</f>
        <v>0</v>
      </c>
      <c r="B1723" s="76">
        <v>107392546</v>
      </c>
      <c r="C1723" s="76" t="s">
        <v>1998</v>
      </c>
      <c r="D1723" s="46">
        <v>2</v>
      </c>
      <c r="E1723" s="46">
        <v>5</v>
      </c>
      <c r="F1723" s="76">
        <v>2003</v>
      </c>
      <c r="G1723" s="76" t="s">
        <v>114</v>
      </c>
      <c r="H1723" s="76" t="s">
        <v>1951</v>
      </c>
      <c r="I1723" s="27" t="s">
        <v>10</v>
      </c>
      <c r="J1723" s="192">
        <v>1650</v>
      </c>
      <c r="K1723" s="259">
        <f t="shared" si="85"/>
        <v>7</v>
      </c>
      <c r="L1723" s="110" t="str">
        <f t="shared" si="86"/>
        <v>PGDĐT Gia Nghĩa</v>
      </c>
      <c r="M1723" s="3">
        <f>VLOOKUP(IF(I1723="",H1723,I1723),Thongkeduthi!$A$4:$O$43,COUNTA(Thongkeduthi!$A$4:$O$4),FALSE)</f>
        <v>32</v>
      </c>
      <c r="N1723" s="47" t="str">
        <f t="shared" si="84"/>
        <v>32.7</v>
      </c>
      <c r="O1723" s="47"/>
    </row>
    <row r="1724" spans="1:15" ht="16.5" hidden="1" thickBot="1">
      <c r="A1724" s="10">
        <f>SUBTOTAL(3,$C$6:C1724)</f>
        <v>0</v>
      </c>
      <c r="B1724" s="192">
        <v>1222631872</v>
      </c>
      <c r="C1724" s="76" t="s">
        <v>1557</v>
      </c>
      <c r="D1724" s="178">
        <v>15</v>
      </c>
      <c r="E1724" s="178">
        <v>8</v>
      </c>
      <c r="F1724" s="178">
        <v>2003</v>
      </c>
      <c r="G1724" s="46" t="s">
        <v>114</v>
      </c>
      <c r="H1724" s="46" t="s">
        <v>1383</v>
      </c>
      <c r="I1724" s="27" t="s">
        <v>10</v>
      </c>
      <c r="J1724" s="178">
        <v>1640</v>
      </c>
      <c r="K1724" s="259">
        <f t="shared" si="85"/>
        <v>7</v>
      </c>
      <c r="L1724" s="110" t="str">
        <f t="shared" si="86"/>
        <v>PGDĐT Gia Nghĩa</v>
      </c>
      <c r="M1724" s="3">
        <f>VLOOKUP(IF(I1724="",H1724,I1724),Thongkeduthi!$A$4:$O$43,COUNTA(Thongkeduthi!$A$4:$O$4),FALSE)</f>
        <v>32</v>
      </c>
      <c r="N1724" s="47" t="str">
        <f t="shared" si="84"/>
        <v>32.7</v>
      </c>
      <c r="O1724" s="47"/>
    </row>
    <row r="1725" spans="1:15" ht="16.5" hidden="1" thickBot="1">
      <c r="A1725" s="10">
        <f>SUBTOTAL(3,$C$6:C1725)</f>
        <v>0</v>
      </c>
      <c r="B1725" s="192">
        <v>1221991381</v>
      </c>
      <c r="C1725" s="76" t="s">
        <v>1999</v>
      </c>
      <c r="D1725" s="178">
        <v>16</v>
      </c>
      <c r="E1725" s="178">
        <v>7</v>
      </c>
      <c r="F1725" s="178">
        <v>2003</v>
      </c>
      <c r="G1725" s="46" t="s">
        <v>114</v>
      </c>
      <c r="H1725" s="46" t="s">
        <v>1383</v>
      </c>
      <c r="I1725" s="27" t="s">
        <v>10</v>
      </c>
      <c r="J1725" s="178">
        <v>1620</v>
      </c>
      <c r="K1725" s="259">
        <f t="shared" si="85"/>
        <v>7</v>
      </c>
      <c r="L1725" s="110" t="str">
        <f t="shared" si="86"/>
        <v>PGDĐT Gia Nghĩa</v>
      </c>
      <c r="M1725" s="3">
        <f>VLOOKUP(IF(I1725="",H1725,I1725),Thongkeduthi!$A$4:$O$43,COUNTA(Thongkeduthi!$A$4:$O$4),FALSE)</f>
        <v>32</v>
      </c>
      <c r="N1725" s="47" t="str">
        <f t="shared" si="84"/>
        <v>32.7</v>
      </c>
      <c r="O1725" s="47"/>
    </row>
    <row r="1726" spans="1:15" ht="16.5" hidden="1" thickBot="1">
      <c r="A1726" s="10">
        <f>SUBTOTAL(3,$C$6:C1726)</f>
        <v>0</v>
      </c>
      <c r="B1726" s="192">
        <v>1221585096</v>
      </c>
      <c r="C1726" s="76" t="s">
        <v>2000</v>
      </c>
      <c r="D1726" s="178">
        <v>24</v>
      </c>
      <c r="E1726" s="178">
        <v>12</v>
      </c>
      <c r="F1726" s="178">
        <v>2003</v>
      </c>
      <c r="G1726" s="46" t="s">
        <v>114</v>
      </c>
      <c r="H1726" s="46" t="s">
        <v>1383</v>
      </c>
      <c r="I1726" s="27" t="s">
        <v>10</v>
      </c>
      <c r="J1726" s="178">
        <v>1600</v>
      </c>
      <c r="K1726" s="259">
        <f t="shared" si="85"/>
        <v>7</v>
      </c>
      <c r="L1726" s="110" t="str">
        <f t="shared" si="86"/>
        <v>PGDĐT Gia Nghĩa</v>
      </c>
      <c r="M1726" s="3">
        <f>VLOOKUP(IF(I1726="",H1726,I1726),Thongkeduthi!$A$4:$O$43,COUNTA(Thongkeduthi!$A$4:$O$4),FALSE)</f>
        <v>32</v>
      </c>
      <c r="N1726" s="47" t="str">
        <f t="shared" si="84"/>
        <v>32.7</v>
      </c>
      <c r="O1726" s="47"/>
    </row>
    <row r="1727" spans="1:15" ht="16.5" hidden="1" thickBot="1">
      <c r="A1727" s="10">
        <f>SUBTOTAL(3,$C$6:C1727)</f>
        <v>0</v>
      </c>
      <c r="B1727" s="76">
        <v>1221857962</v>
      </c>
      <c r="C1727" s="76" t="s">
        <v>2001</v>
      </c>
      <c r="D1727" s="76">
        <v>10</v>
      </c>
      <c r="E1727" s="76">
        <v>12</v>
      </c>
      <c r="F1727" s="76">
        <v>2003</v>
      </c>
      <c r="G1727" s="76" t="s">
        <v>114</v>
      </c>
      <c r="H1727" s="76" t="s">
        <v>705</v>
      </c>
      <c r="I1727" s="27" t="s">
        <v>10</v>
      </c>
      <c r="J1727" s="192">
        <v>1600</v>
      </c>
      <c r="K1727" s="259">
        <f t="shared" si="85"/>
        <v>7</v>
      </c>
      <c r="L1727" s="110" t="str">
        <f t="shared" si="86"/>
        <v>PGDĐT Gia Nghĩa</v>
      </c>
      <c r="M1727" s="3">
        <f>VLOOKUP(IF(I1727="",H1727,I1727),Thongkeduthi!$A$4:$O$43,COUNTA(Thongkeduthi!$A$4:$O$4),FALSE)</f>
        <v>32</v>
      </c>
      <c r="N1727" s="47" t="str">
        <f t="shared" si="84"/>
        <v>32.7</v>
      </c>
      <c r="O1727" s="47"/>
    </row>
    <row r="1728" spans="1:15" ht="16.5" hidden="1" thickBot="1">
      <c r="A1728" s="10">
        <f>SUBTOTAL(3,$C$6:C1728)</f>
        <v>0</v>
      </c>
      <c r="B1728" s="76">
        <v>1213582197</v>
      </c>
      <c r="C1728" s="76" t="s">
        <v>2537</v>
      </c>
      <c r="D1728" s="46">
        <v>5</v>
      </c>
      <c r="E1728" s="46">
        <v>12</v>
      </c>
      <c r="F1728" s="76">
        <v>2003</v>
      </c>
      <c r="G1728" s="76" t="s">
        <v>114</v>
      </c>
      <c r="H1728" s="76" t="s">
        <v>1951</v>
      </c>
      <c r="I1728" s="27" t="s">
        <v>10</v>
      </c>
      <c r="J1728" s="178">
        <v>1590</v>
      </c>
      <c r="K1728" s="259">
        <f t="shared" si="85"/>
        <v>7</v>
      </c>
      <c r="L1728" s="110" t="str">
        <f t="shared" si="86"/>
        <v>PGDĐT Gia Nghĩa</v>
      </c>
      <c r="M1728" s="3">
        <f>VLOOKUP(IF(I1728="",H1728,I1728),Thongkeduthi!$A$4:$O$43,COUNTA(Thongkeduthi!$A$4:$O$4),FALSE)</f>
        <v>32</v>
      </c>
      <c r="N1728" s="47" t="str">
        <f t="shared" si="84"/>
        <v>32.7</v>
      </c>
      <c r="O1728" s="47"/>
    </row>
    <row r="1729" spans="1:15" ht="16.5" hidden="1" thickBot="1">
      <c r="A1729" s="10">
        <f>SUBTOTAL(3,$C$6:C1729)</f>
        <v>0</v>
      </c>
      <c r="B1729" s="192">
        <v>1223199777</v>
      </c>
      <c r="C1729" s="76" t="s">
        <v>2002</v>
      </c>
      <c r="D1729" s="178">
        <v>17</v>
      </c>
      <c r="E1729" s="178">
        <v>3</v>
      </c>
      <c r="F1729" s="178">
        <v>2003</v>
      </c>
      <c r="G1729" s="46" t="s">
        <v>114</v>
      </c>
      <c r="H1729" s="46" t="s">
        <v>1383</v>
      </c>
      <c r="I1729" s="27" t="s">
        <v>10</v>
      </c>
      <c r="J1729" s="178">
        <v>1580</v>
      </c>
      <c r="K1729" s="259">
        <f t="shared" si="85"/>
        <v>7</v>
      </c>
      <c r="L1729" s="110" t="str">
        <f t="shared" si="86"/>
        <v>PGDĐT Gia Nghĩa</v>
      </c>
      <c r="M1729" s="3">
        <f>VLOOKUP(IF(I1729="",H1729,I1729),Thongkeduthi!$A$4:$O$43,COUNTA(Thongkeduthi!$A$4:$O$4),FALSE)</f>
        <v>32</v>
      </c>
      <c r="N1729" s="47" t="str">
        <f t="shared" si="84"/>
        <v>32.7</v>
      </c>
      <c r="O1729" s="47"/>
    </row>
    <row r="1730" spans="1:15" ht="16.5" hidden="1" thickBot="1">
      <c r="A1730" s="10">
        <f>SUBTOTAL(3,$C$6:C1730)</f>
        <v>0</v>
      </c>
      <c r="B1730" s="76">
        <v>1225343224</v>
      </c>
      <c r="C1730" s="76" t="s">
        <v>2003</v>
      </c>
      <c r="D1730" s="46">
        <v>25</v>
      </c>
      <c r="E1730" s="46">
        <v>2</v>
      </c>
      <c r="F1730" s="76">
        <v>2003</v>
      </c>
      <c r="G1730" s="76" t="s">
        <v>114</v>
      </c>
      <c r="H1730" s="76" t="s">
        <v>1951</v>
      </c>
      <c r="I1730" s="27" t="s">
        <v>10</v>
      </c>
      <c r="J1730" s="192">
        <v>1580</v>
      </c>
      <c r="K1730" s="259">
        <f t="shared" si="85"/>
        <v>7</v>
      </c>
      <c r="L1730" s="110" t="str">
        <f t="shared" si="86"/>
        <v>PGDĐT Gia Nghĩa</v>
      </c>
      <c r="M1730" s="3">
        <f>VLOOKUP(IF(I1730="",H1730,I1730),Thongkeduthi!$A$4:$O$43,COUNTA(Thongkeduthi!$A$4:$O$4),FALSE)</f>
        <v>32</v>
      </c>
      <c r="N1730" s="47" t="str">
        <f t="shared" si="84"/>
        <v>32.7</v>
      </c>
      <c r="O1730" s="47"/>
    </row>
    <row r="1731" spans="1:15" ht="16.5" hidden="1" thickBot="1">
      <c r="A1731" s="10">
        <f>SUBTOTAL(3,$C$6:C1731)</f>
        <v>0</v>
      </c>
      <c r="B1731" s="192">
        <v>1226276939</v>
      </c>
      <c r="C1731" s="76" t="s">
        <v>2004</v>
      </c>
      <c r="D1731" s="178">
        <v>18</v>
      </c>
      <c r="E1731" s="178">
        <v>8</v>
      </c>
      <c r="F1731" s="178">
        <v>2003</v>
      </c>
      <c r="G1731" s="46" t="s">
        <v>114</v>
      </c>
      <c r="H1731" s="46" t="s">
        <v>1383</v>
      </c>
      <c r="I1731" s="27" t="s">
        <v>10</v>
      </c>
      <c r="J1731" s="178">
        <v>1580</v>
      </c>
      <c r="K1731" s="259">
        <f t="shared" si="85"/>
        <v>7</v>
      </c>
      <c r="L1731" s="110" t="str">
        <f t="shared" si="86"/>
        <v>PGDĐT Gia Nghĩa</v>
      </c>
      <c r="M1731" s="3">
        <f>VLOOKUP(IF(I1731="",H1731,I1731),Thongkeduthi!$A$4:$O$43,COUNTA(Thongkeduthi!$A$4:$O$4),FALSE)</f>
        <v>32</v>
      </c>
      <c r="N1731" s="47" t="str">
        <f t="shared" si="84"/>
        <v>32.7</v>
      </c>
      <c r="O1731" s="47"/>
    </row>
    <row r="1732" spans="1:15" ht="16.5" hidden="1" thickBot="1">
      <c r="A1732" s="10">
        <f>SUBTOTAL(3,$C$6:C1732)</f>
        <v>0</v>
      </c>
      <c r="B1732" s="192">
        <v>1223458789</v>
      </c>
      <c r="C1732" s="76" t="s">
        <v>2005</v>
      </c>
      <c r="D1732" s="178">
        <v>30</v>
      </c>
      <c r="E1732" s="178">
        <v>5</v>
      </c>
      <c r="F1732" s="178">
        <v>2003</v>
      </c>
      <c r="G1732" s="46" t="s">
        <v>114</v>
      </c>
      <c r="H1732" s="46" t="s">
        <v>1383</v>
      </c>
      <c r="I1732" s="27" t="s">
        <v>10</v>
      </c>
      <c r="J1732" s="178">
        <v>1520</v>
      </c>
      <c r="K1732" s="259">
        <f t="shared" si="85"/>
        <v>7</v>
      </c>
      <c r="L1732" s="110" t="str">
        <f t="shared" si="86"/>
        <v>PGDĐT Gia Nghĩa</v>
      </c>
      <c r="M1732" s="3">
        <f>VLOOKUP(IF(I1732="",H1732,I1732),Thongkeduthi!$A$4:$O$43,COUNTA(Thongkeduthi!$A$4:$O$4),FALSE)</f>
        <v>32</v>
      </c>
      <c r="N1732" s="47" t="str">
        <f t="shared" si="84"/>
        <v>32.7</v>
      </c>
      <c r="O1732" s="47"/>
    </row>
    <row r="1733" spans="1:15" ht="16.5" hidden="1" thickBot="1">
      <c r="A1733" s="10">
        <f>SUBTOTAL(3,$C$6:C1733)</f>
        <v>0</v>
      </c>
      <c r="B1733" s="76">
        <v>87676564</v>
      </c>
      <c r="C1733" s="76" t="s">
        <v>2006</v>
      </c>
      <c r="D1733" s="46">
        <v>28</v>
      </c>
      <c r="E1733" s="46">
        <v>10</v>
      </c>
      <c r="F1733" s="76">
        <v>2003</v>
      </c>
      <c r="G1733" s="76" t="s">
        <v>114</v>
      </c>
      <c r="H1733" s="76" t="s">
        <v>1951</v>
      </c>
      <c r="I1733" s="27" t="s">
        <v>10</v>
      </c>
      <c r="J1733" s="192">
        <v>1510</v>
      </c>
      <c r="K1733" s="259">
        <f t="shared" si="85"/>
        <v>7</v>
      </c>
      <c r="L1733" s="110" t="str">
        <f t="shared" si="86"/>
        <v>PGDĐT Gia Nghĩa</v>
      </c>
      <c r="M1733" s="3">
        <f>VLOOKUP(IF(I1733="",H1733,I1733),Thongkeduthi!$A$4:$O$43,COUNTA(Thongkeduthi!$A$4:$O$4),FALSE)</f>
        <v>32</v>
      </c>
      <c r="N1733" s="47" t="str">
        <f t="shared" si="84"/>
        <v>32.7</v>
      </c>
      <c r="O1733" s="47"/>
    </row>
    <row r="1734" spans="1:15" ht="16.5" hidden="1" thickBot="1">
      <c r="A1734" s="10">
        <f>SUBTOTAL(3,$C$6:C1734)</f>
        <v>0</v>
      </c>
      <c r="B1734" s="392">
        <v>1222780437</v>
      </c>
      <c r="C1734" s="76" t="s">
        <v>2007</v>
      </c>
      <c r="D1734" s="46">
        <v>24</v>
      </c>
      <c r="E1734" s="46">
        <v>5</v>
      </c>
      <c r="F1734" s="76">
        <v>2003</v>
      </c>
      <c r="G1734" s="76" t="s">
        <v>114</v>
      </c>
      <c r="H1734" s="76" t="s">
        <v>1951</v>
      </c>
      <c r="I1734" s="27" t="s">
        <v>10</v>
      </c>
      <c r="J1734" s="192">
        <v>1470</v>
      </c>
      <c r="K1734" s="259">
        <f t="shared" si="85"/>
        <v>7</v>
      </c>
      <c r="L1734" s="110" t="str">
        <f t="shared" si="86"/>
        <v>PGDĐT Gia Nghĩa</v>
      </c>
      <c r="M1734" s="3">
        <f>VLOOKUP(IF(I1734="",H1734,I1734),Thongkeduthi!$A$4:$O$43,COUNTA(Thongkeduthi!$A$4:$O$4),FALSE)</f>
        <v>32</v>
      </c>
      <c r="N1734" s="47" t="str">
        <f t="shared" si="84"/>
        <v>32.7</v>
      </c>
      <c r="O1734" s="47"/>
    </row>
    <row r="1735" spans="1:15" ht="16.5" hidden="1" thickBot="1">
      <c r="A1735" s="10">
        <f>SUBTOTAL(3,$C$6:C1735)</f>
        <v>0</v>
      </c>
      <c r="B1735" s="76">
        <v>1223105888</v>
      </c>
      <c r="C1735" s="76" t="s">
        <v>2008</v>
      </c>
      <c r="D1735" s="46">
        <v>2</v>
      </c>
      <c r="E1735" s="46">
        <v>12</v>
      </c>
      <c r="F1735" s="76">
        <v>2003</v>
      </c>
      <c r="G1735" s="76" t="s">
        <v>114</v>
      </c>
      <c r="H1735" s="76" t="s">
        <v>1951</v>
      </c>
      <c r="I1735" s="27" t="s">
        <v>10</v>
      </c>
      <c r="J1735" s="192">
        <v>1470</v>
      </c>
      <c r="K1735" s="259">
        <f t="shared" si="85"/>
        <v>7</v>
      </c>
      <c r="L1735" s="110" t="str">
        <f t="shared" si="86"/>
        <v>PGDĐT Gia Nghĩa</v>
      </c>
      <c r="M1735" s="3">
        <f>VLOOKUP(IF(I1735="",H1735,I1735),Thongkeduthi!$A$4:$O$43,COUNTA(Thongkeduthi!$A$4:$O$4),FALSE)</f>
        <v>32</v>
      </c>
      <c r="N1735" s="47" t="str">
        <f t="shared" ref="N1735:N1798" si="87">M1735&amp;"."&amp;K1735</f>
        <v>32.7</v>
      </c>
      <c r="O1735" s="47"/>
    </row>
    <row r="1736" spans="1:15" ht="16.5" hidden="1" thickBot="1">
      <c r="A1736" s="10">
        <f>SUBTOTAL(3,$C$6:C1736)</f>
        <v>0</v>
      </c>
      <c r="B1736" s="192">
        <v>1221358265</v>
      </c>
      <c r="C1736" s="76" t="s">
        <v>2009</v>
      </c>
      <c r="D1736" s="178">
        <v>23</v>
      </c>
      <c r="E1736" s="178">
        <v>3</v>
      </c>
      <c r="F1736" s="178">
        <v>2003</v>
      </c>
      <c r="G1736" s="46" t="s">
        <v>114</v>
      </c>
      <c r="H1736" s="46" t="s">
        <v>1383</v>
      </c>
      <c r="I1736" s="27" t="s">
        <v>10</v>
      </c>
      <c r="J1736" s="178">
        <v>1450</v>
      </c>
      <c r="K1736" s="259">
        <f t="shared" si="85"/>
        <v>7</v>
      </c>
      <c r="L1736" s="110" t="str">
        <f t="shared" si="86"/>
        <v>PGDĐT Gia Nghĩa</v>
      </c>
      <c r="M1736" s="3">
        <f>VLOOKUP(IF(I1736="",H1736,I1736),Thongkeduthi!$A$4:$O$43,COUNTA(Thongkeduthi!$A$4:$O$4),FALSE)</f>
        <v>32</v>
      </c>
      <c r="N1736" s="47" t="str">
        <f t="shared" si="87"/>
        <v>32.7</v>
      </c>
      <c r="O1736" s="47"/>
    </row>
    <row r="1737" spans="1:15" ht="16.5" hidden="1" thickBot="1">
      <c r="A1737" s="10">
        <f>SUBTOTAL(3,$C$6:C1737)</f>
        <v>0</v>
      </c>
      <c r="B1737" s="76">
        <v>1221644205</v>
      </c>
      <c r="C1737" s="76" t="s">
        <v>2010</v>
      </c>
      <c r="D1737" s="76">
        <v>15</v>
      </c>
      <c r="E1737" s="76">
        <v>8</v>
      </c>
      <c r="F1737" s="76">
        <v>2003</v>
      </c>
      <c r="G1737" s="76" t="s">
        <v>114</v>
      </c>
      <c r="H1737" s="76" t="s">
        <v>705</v>
      </c>
      <c r="I1737" s="27" t="s">
        <v>10</v>
      </c>
      <c r="J1737" s="192">
        <v>1450</v>
      </c>
      <c r="K1737" s="259">
        <f t="shared" si="85"/>
        <v>7</v>
      </c>
      <c r="L1737" s="110" t="str">
        <f t="shared" si="86"/>
        <v>PGDĐT Gia Nghĩa</v>
      </c>
      <c r="M1737" s="3">
        <f>VLOOKUP(IF(I1737="",H1737,I1737),Thongkeduthi!$A$4:$O$43,COUNTA(Thongkeduthi!$A$4:$O$4),FALSE)</f>
        <v>32</v>
      </c>
      <c r="N1737" s="47" t="str">
        <f t="shared" si="87"/>
        <v>32.7</v>
      </c>
      <c r="O1737" s="47"/>
    </row>
    <row r="1738" spans="1:15" ht="16.5" hidden="1" thickBot="1">
      <c r="A1738" s="10">
        <f>SUBTOTAL(3,$C$6:C1738)</f>
        <v>0</v>
      </c>
      <c r="B1738" s="76">
        <v>1223963700</v>
      </c>
      <c r="C1738" s="76" t="s">
        <v>2011</v>
      </c>
      <c r="D1738" s="46">
        <v>11</v>
      </c>
      <c r="E1738" s="46">
        <v>1</v>
      </c>
      <c r="F1738" s="76">
        <v>2003</v>
      </c>
      <c r="G1738" s="76" t="s">
        <v>114</v>
      </c>
      <c r="H1738" s="76" t="s">
        <v>1951</v>
      </c>
      <c r="I1738" s="27" t="s">
        <v>10</v>
      </c>
      <c r="J1738" s="192">
        <v>1440</v>
      </c>
      <c r="K1738" s="259">
        <f t="shared" si="85"/>
        <v>7</v>
      </c>
      <c r="L1738" s="110" t="str">
        <f t="shared" si="86"/>
        <v>PGDĐT Gia Nghĩa</v>
      </c>
      <c r="M1738" s="3">
        <f>VLOOKUP(IF(I1738="",H1738,I1738),Thongkeduthi!$A$4:$O$43,COUNTA(Thongkeduthi!$A$4:$O$4),FALSE)</f>
        <v>32</v>
      </c>
      <c r="N1738" s="47" t="str">
        <f t="shared" si="87"/>
        <v>32.7</v>
      </c>
      <c r="O1738" s="47"/>
    </row>
    <row r="1739" spans="1:15" ht="16.5" hidden="1" thickBot="1">
      <c r="A1739" s="10">
        <f>SUBTOTAL(3,$C$6:C1739)</f>
        <v>0</v>
      </c>
      <c r="B1739" s="174">
        <v>1224826139</v>
      </c>
      <c r="C1739" s="198" t="s">
        <v>2012</v>
      </c>
      <c r="D1739" s="195" t="s">
        <v>128</v>
      </c>
      <c r="E1739" s="195" t="s">
        <v>438</v>
      </c>
      <c r="F1739" s="195" t="s">
        <v>993</v>
      </c>
      <c r="G1739" s="196" t="s">
        <v>114</v>
      </c>
      <c r="H1739" s="174" t="s">
        <v>1977</v>
      </c>
      <c r="I1739" s="27" t="s">
        <v>10</v>
      </c>
      <c r="J1739" s="194">
        <v>1430</v>
      </c>
      <c r="K1739" s="259">
        <f t="shared" si="85"/>
        <v>7</v>
      </c>
      <c r="L1739" s="110" t="str">
        <f t="shared" si="86"/>
        <v>PGDĐT Gia Nghĩa</v>
      </c>
      <c r="M1739" s="3">
        <f>VLOOKUP(IF(I1739="",H1739,I1739),Thongkeduthi!$A$4:$O$43,COUNTA(Thongkeduthi!$A$4:$O$4),FALSE)</f>
        <v>32</v>
      </c>
      <c r="N1739" s="47" t="str">
        <f t="shared" si="87"/>
        <v>32.7</v>
      </c>
      <c r="O1739" s="47"/>
    </row>
    <row r="1740" spans="1:15" ht="16.5" hidden="1" thickBot="1">
      <c r="A1740" s="10">
        <f>SUBTOTAL(3,$C$6:C1740)</f>
        <v>0</v>
      </c>
      <c r="B1740" s="76">
        <v>1222973004</v>
      </c>
      <c r="C1740" s="76" t="s">
        <v>2013</v>
      </c>
      <c r="D1740" s="46">
        <v>1</v>
      </c>
      <c r="E1740" s="46">
        <v>12</v>
      </c>
      <c r="F1740" s="76">
        <v>2003</v>
      </c>
      <c r="G1740" s="76" t="s">
        <v>114</v>
      </c>
      <c r="H1740" s="76" t="s">
        <v>1951</v>
      </c>
      <c r="I1740" s="27" t="s">
        <v>10</v>
      </c>
      <c r="J1740" s="192">
        <v>1420</v>
      </c>
      <c r="K1740" s="259">
        <f t="shared" si="85"/>
        <v>7</v>
      </c>
      <c r="L1740" s="110" t="str">
        <f t="shared" si="86"/>
        <v>PGDĐT Gia Nghĩa</v>
      </c>
      <c r="M1740" s="3">
        <f>VLOOKUP(IF(I1740="",H1740,I1740),Thongkeduthi!$A$4:$O$43,COUNTA(Thongkeduthi!$A$4:$O$4),FALSE)</f>
        <v>32</v>
      </c>
      <c r="N1740" s="47" t="str">
        <f t="shared" si="87"/>
        <v>32.7</v>
      </c>
      <c r="O1740" s="47"/>
    </row>
    <row r="1741" spans="1:15" ht="16.5" hidden="1" thickBot="1">
      <c r="A1741" s="10">
        <f>SUBTOTAL(3,$C$6:C1741)</f>
        <v>0</v>
      </c>
      <c r="B1741" s="192">
        <v>1223052828</v>
      </c>
      <c r="C1741" s="76" t="s">
        <v>2014</v>
      </c>
      <c r="D1741" s="178">
        <v>16</v>
      </c>
      <c r="E1741" s="178">
        <v>1</v>
      </c>
      <c r="F1741" s="178">
        <v>2003</v>
      </c>
      <c r="G1741" s="46" t="s">
        <v>114</v>
      </c>
      <c r="H1741" s="46" t="s">
        <v>1383</v>
      </c>
      <c r="I1741" s="27" t="s">
        <v>10</v>
      </c>
      <c r="J1741" s="178">
        <v>1420</v>
      </c>
      <c r="K1741" s="259">
        <f t="shared" si="85"/>
        <v>7</v>
      </c>
      <c r="L1741" s="110" t="str">
        <f t="shared" si="86"/>
        <v>PGDĐT Gia Nghĩa</v>
      </c>
      <c r="M1741" s="3">
        <f>VLOOKUP(IF(I1741="",H1741,I1741),Thongkeduthi!$A$4:$O$43,COUNTA(Thongkeduthi!$A$4:$O$4),FALSE)</f>
        <v>32</v>
      </c>
      <c r="N1741" s="47" t="str">
        <f t="shared" si="87"/>
        <v>32.7</v>
      </c>
      <c r="O1741" s="47"/>
    </row>
    <row r="1742" spans="1:15" ht="16.5" hidden="1" thickBot="1">
      <c r="A1742" s="10">
        <f>SUBTOTAL(3,$C$6:C1742)</f>
        <v>0</v>
      </c>
      <c r="B1742" s="76">
        <v>1222412284</v>
      </c>
      <c r="C1742" s="76" t="s">
        <v>2015</v>
      </c>
      <c r="D1742" s="76">
        <v>2</v>
      </c>
      <c r="E1742" s="76">
        <v>3</v>
      </c>
      <c r="F1742" s="76">
        <v>2003</v>
      </c>
      <c r="G1742" s="76" t="s">
        <v>114</v>
      </c>
      <c r="H1742" s="76" t="s">
        <v>1951</v>
      </c>
      <c r="I1742" s="27" t="s">
        <v>10</v>
      </c>
      <c r="J1742" s="192">
        <v>1410</v>
      </c>
      <c r="K1742" s="259">
        <f t="shared" si="85"/>
        <v>7</v>
      </c>
      <c r="L1742" s="110" t="str">
        <f t="shared" si="86"/>
        <v>PGDĐT Gia Nghĩa</v>
      </c>
      <c r="M1742" s="3">
        <f>VLOOKUP(IF(I1742="",H1742,I1742),Thongkeduthi!$A$4:$O$43,COUNTA(Thongkeduthi!$A$4:$O$4),FALSE)</f>
        <v>32</v>
      </c>
      <c r="N1742" s="47" t="str">
        <f t="shared" si="87"/>
        <v>32.7</v>
      </c>
      <c r="O1742" s="47"/>
    </row>
    <row r="1743" spans="1:15" ht="16.5" hidden="1" thickBot="1">
      <c r="A1743" s="10">
        <f>SUBTOTAL(3,$C$6:C1743)</f>
        <v>0</v>
      </c>
      <c r="B1743" s="76">
        <v>1222364357</v>
      </c>
      <c r="C1743" s="76" t="s">
        <v>2016</v>
      </c>
      <c r="D1743" s="76">
        <v>17</v>
      </c>
      <c r="E1743" s="76">
        <v>1</v>
      </c>
      <c r="F1743" s="76">
        <v>2003</v>
      </c>
      <c r="G1743" s="76" t="s">
        <v>114</v>
      </c>
      <c r="H1743" s="76" t="s">
        <v>705</v>
      </c>
      <c r="I1743" s="27" t="s">
        <v>10</v>
      </c>
      <c r="J1743" s="192">
        <v>1410</v>
      </c>
      <c r="K1743" s="259">
        <f t="shared" si="85"/>
        <v>7</v>
      </c>
      <c r="L1743" s="110" t="str">
        <f t="shared" si="86"/>
        <v>PGDĐT Gia Nghĩa</v>
      </c>
      <c r="M1743" s="3">
        <f>VLOOKUP(IF(I1743="",H1743,I1743),Thongkeduthi!$A$4:$O$43,COUNTA(Thongkeduthi!$A$4:$O$4),FALSE)</f>
        <v>32</v>
      </c>
      <c r="N1743" s="47" t="str">
        <f t="shared" si="87"/>
        <v>32.7</v>
      </c>
      <c r="O1743" s="47"/>
    </row>
    <row r="1744" spans="1:15" ht="16.5" hidden="1" thickBot="1">
      <c r="A1744" s="10">
        <f>SUBTOTAL(3,$C$6:C1744)</f>
        <v>0</v>
      </c>
      <c r="B1744" s="192">
        <v>1225447379</v>
      </c>
      <c r="C1744" s="76" t="s">
        <v>2017</v>
      </c>
      <c r="D1744" s="178">
        <v>15</v>
      </c>
      <c r="E1744" s="178">
        <v>1</v>
      </c>
      <c r="F1744" s="178">
        <v>2003</v>
      </c>
      <c r="G1744" s="46" t="s">
        <v>114</v>
      </c>
      <c r="H1744" s="46" t="s">
        <v>1383</v>
      </c>
      <c r="I1744" s="27" t="s">
        <v>10</v>
      </c>
      <c r="J1744" s="178">
        <v>1400</v>
      </c>
      <c r="K1744" s="259">
        <f t="shared" si="85"/>
        <v>7</v>
      </c>
      <c r="L1744" s="110" t="str">
        <f t="shared" si="86"/>
        <v>PGDĐT Gia Nghĩa</v>
      </c>
      <c r="M1744" s="3">
        <f>VLOOKUP(IF(I1744="",H1744,I1744),Thongkeduthi!$A$4:$O$43,COUNTA(Thongkeduthi!$A$4:$O$4),FALSE)</f>
        <v>32</v>
      </c>
      <c r="N1744" s="47" t="str">
        <f t="shared" si="87"/>
        <v>32.7</v>
      </c>
      <c r="O1744" s="47"/>
    </row>
    <row r="1745" spans="1:15" ht="16.5" hidden="1" thickBot="1">
      <c r="A1745" s="10">
        <f>SUBTOTAL(3,$C$6:C1745)</f>
        <v>0</v>
      </c>
      <c r="B1745" s="76">
        <v>1225946938</v>
      </c>
      <c r="C1745" s="76" t="s">
        <v>2018</v>
      </c>
      <c r="D1745" s="46">
        <v>9</v>
      </c>
      <c r="E1745" s="46">
        <v>4</v>
      </c>
      <c r="F1745" s="76">
        <v>2003</v>
      </c>
      <c r="G1745" s="76" t="s">
        <v>114</v>
      </c>
      <c r="H1745" s="76" t="s">
        <v>1951</v>
      </c>
      <c r="I1745" s="27" t="s">
        <v>10</v>
      </c>
      <c r="J1745" s="192">
        <v>1400</v>
      </c>
      <c r="K1745" s="259">
        <f t="shared" si="85"/>
        <v>7</v>
      </c>
      <c r="L1745" s="110" t="str">
        <f t="shared" si="86"/>
        <v>PGDĐT Gia Nghĩa</v>
      </c>
      <c r="M1745" s="3">
        <f>VLOOKUP(IF(I1745="",H1745,I1745),Thongkeduthi!$A$4:$O$43,COUNTA(Thongkeduthi!$A$4:$O$4),FALSE)</f>
        <v>32</v>
      </c>
      <c r="N1745" s="47" t="str">
        <f t="shared" si="87"/>
        <v>32.7</v>
      </c>
      <c r="O1745" s="47"/>
    </row>
    <row r="1746" spans="1:15" ht="16.5" hidden="1" thickBot="1">
      <c r="A1746" s="10">
        <f>SUBTOTAL(3,$C$6:C1746)</f>
        <v>0</v>
      </c>
      <c r="B1746" s="76">
        <v>1221792022</v>
      </c>
      <c r="C1746" s="76" t="s">
        <v>2019</v>
      </c>
      <c r="D1746" s="76">
        <v>14</v>
      </c>
      <c r="E1746" s="76">
        <v>10</v>
      </c>
      <c r="F1746" s="76">
        <v>2003</v>
      </c>
      <c r="G1746" s="76" t="s">
        <v>114</v>
      </c>
      <c r="H1746" s="76" t="s">
        <v>1951</v>
      </c>
      <c r="I1746" s="27" t="s">
        <v>10</v>
      </c>
      <c r="J1746" s="192">
        <v>1390</v>
      </c>
      <c r="K1746" s="259">
        <f t="shared" si="85"/>
        <v>7</v>
      </c>
      <c r="L1746" s="110" t="str">
        <f t="shared" si="86"/>
        <v>PGDĐT Gia Nghĩa</v>
      </c>
      <c r="M1746" s="3">
        <f>VLOOKUP(IF(I1746="",H1746,I1746),Thongkeduthi!$A$4:$O$43,COUNTA(Thongkeduthi!$A$4:$O$4),FALSE)</f>
        <v>32</v>
      </c>
      <c r="N1746" s="47" t="str">
        <f t="shared" si="87"/>
        <v>32.7</v>
      </c>
      <c r="O1746" s="47"/>
    </row>
    <row r="1747" spans="1:15" ht="16.5" hidden="1" thickBot="1">
      <c r="A1747" s="10">
        <f>SUBTOTAL(3,$C$6:C1747)</f>
        <v>0</v>
      </c>
      <c r="B1747" s="192">
        <v>1225454827</v>
      </c>
      <c r="C1747" s="76" t="s">
        <v>2020</v>
      </c>
      <c r="D1747" s="178">
        <v>2</v>
      </c>
      <c r="E1747" s="178">
        <v>9</v>
      </c>
      <c r="F1747" s="178">
        <v>2003</v>
      </c>
      <c r="G1747" s="46" t="s">
        <v>114</v>
      </c>
      <c r="H1747" s="46" t="s">
        <v>1383</v>
      </c>
      <c r="I1747" s="27" t="s">
        <v>10</v>
      </c>
      <c r="J1747" s="178">
        <v>1390</v>
      </c>
      <c r="K1747" s="259">
        <f t="shared" si="85"/>
        <v>7</v>
      </c>
      <c r="L1747" s="110" t="str">
        <f t="shared" si="86"/>
        <v>PGDĐT Gia Nghĩa</v>
      </c>
      <c r="M1747" s="3">
        <f>VLOOKUP(IF(I1747="",H1747,I1747),Thongkeduthi!$A$4:$O$43,COUNTA(Thongkeduthi!$A$4:$O$4),FALSE)</f>
        <v>32</v>
      </c>
      <c r="N1747" s="47" t="str">
        <f t="shared" si="87"/>
        <v>32.7</v>
      </c>
      <c r="O1747" s="47"/>
    </row>
    <row r="1748" spans="1:15" ht="16.5" hidden="1" thickBot="1">
      <c r="A1748" s="10">
        <f>SUBTOTAL(3,$C$6:C1748)</f>
        <v>0</v>
      </c>
      <c r="B1748" s="174">
        <v>1223052195</v>
      </c>
      <c r="C1748" s="76" t="s">
        <v>2021</v>
      </c>
      <c r="D1748" s="178">
        <v>9</v>
      </c>
      <c r="E1748" s="178">
        <v>10</v>
      </c>
      <c r="F1748" s="178">
        <v>2003</v>
      </c>
      <c r="G1748" s="46" t="s">
        <v>114</v>
      </c>
      <c r="H1748" s="46" t="s">
        <v>1383</v>
      </c>
      <c r="I1748" s="27" t="s">
        <v>10</v>
      </c>
      <c r="J1748" s="178">
        <v>1380</v>
      </c>
      <c r="K1748" s="259">
        <f t="shared" si="85"/>
        <v>7</v>
      </c>
      <c r="L1748" s="110" t="str">
        <f t="shared" si="86"/>
        <v>PGDĐT Gia Nghĩa</v>
      </c>
      <c r="M1748" s="3">
        <f>VLOOKUP(IF(I1748="",H1748,I1748),Thongkeduthi!$A$4:$O$43,COUNTA(Thongkeduthi!$A$4:$O$4),FALSE)</f>
        <v>32</v>
      </c>
      <c r="N1748" s="47" t="str">
        <f t="shared" si="87"/>
        <v>32.7</v>
      </c>
      <c r="O1748" s="47"/>
    </row>
    <row r="1749" spans="1:15" ht="16.5" hidden="1" thickBot="1">
      <c r="A1749" s="10">
        <f>SUBTOTAL(3,$C$6:C1749)</f>
        <v>0</v>
      </c>
      <c r="B1749" s="192">
        <v>1223519915</v>
      </c>
      <c r="C1749" s="76" t="s">
        <v>2022</v>
      </c>
      <c r="D1749" s="178">
        <v>13</v>
      </c>
      <c r="E1749" s="178">
        <v>12</v>
      </c>
      <c r="F1749" s="178">
        <v>2003</v>
      </c>
      <c r="G1749" s="46" t="s">
        <v>114</v>
      </c>
      <c r="H1749" s="46" t="s">
        <v>1383</v>
      </c>
      <c r="I1749" s="27" t="s">
        <v>10</v>
      </c>
      <c r="J1749" s="178">
        <v>1360</v>
      </c>
      <c r="K1749" s="259">
        <f t="shared" si="85"/>
        <v>7</v>
      </c>
      <c r="L1749" s="110" t="str">
        <f t="shared" si="86"/>
        <v>PGDĐT Gia Nghĩa</v>
      </c>
      <c r="M1749" s="3">
        <f>VLOOKUP(IF(I1749="",H1749,I1749),Thongkeduthi!$A$4:$O$43,COUNTA(Thongkeduthi!$A$4:$O$4),FALSE)</f>
        <v>32</v>
      </c>
      <c r="N1749" s="47" t="str">
        <f t="shared" si="87"/>
        <v>32.7</v>
      </c>
      <c r="O1749" s="47"/>
    </row>
    <row r="1750" spans="1:15" ht="16.5" hidden="1" thickBot="1">
      <c r="A1750" s="10">
        <f>SUBTOTAL(3,$C$6:C1750)</f>
        <v>0</v>
      </c>
      <c r="B1750" s="192">
        <v>1222222587</v>
      </c>
      <c r="C1750" s="76" t="s">
        <v>2023</v>
      </c>
      <c r="D1750" s="178">
        <v>26</v>
      </c>
      <c r="E1750" s="178">
        <v>11</v>
      </c>
      <c r="F1750" s="178">
        <v>2003</v>
      </c>
      <c r="G1750" s="46" t="s">
        <v>114</v>
      </c>
      <c r="H1750" s="46" t="s">
        <v>1383</v>
      </c>
      <c r="I1750" s="27" t="s">
        <v>10</v>
      </c>
      <c r="J1750" s="178">
        <v>1360</v>
      </c>
      <c r="K1750" s="259">
        <f t="shared" si="85"/>
        <v>7</v>
      </c>
      <c r="L1750" s="110" t="str">
        <f t="shared" si="86"/>
        <v>PGDĐT Gia Nghĩa</v>
      </c>
      <c r="M1750" s="3">
        <f>VLOOKUP(IF(I1750="",H1750,I1750),Thongkeduthi!$A$4:$O$43,COUNTA(Thongkeduthi!$A$4:$O$4),FALSE)</f>
        <v>32</v>
      </c>
      <c r="N1750" s="47" t="str">
        <f t="shared" si="87"/>
        <v>32.7</v>
      </c>
      <c r="O1750" s="47"/>
    </row>
    <row r="1751" spans="1:15" ht="16.5" hidden="1" thickBot="1">
      <c r="A1751" s="10">
        <f>SUBTOTAL(3,$C$6:C1751)</f>
        <v>0</v>
      </c>
      <c r="B1751" s="192">
        <v>1226246128</v>
      </c>
      <c r="C1751" s="76" t="s">
        <v>2024</v>
      </c>
      <c r="D1751" s="178">
        <v>19</v>
      </c>
      <c r="E1751" s="178">
        <v>5</v>
      </c>
      <c r="F1751" s="178">
        <v>2003</v>
      </c>
      <c r="G1751" s="46" t="s">
        <v>114</v>
      </c>
      <c r="H1751" s="46" t="s">
        <v>1383</v>
      </c>
      <c r="I1751" s="27" t="s">
        <v>10</v>
      </c>
      <c r="J1751" s="178">
        <v>1360</v>
      </c>
      <c r="K1751" s="259">
        <f t="shared" si="85"/>
        <v>7</v>
      </c>
      <c r="L1751" s="110" t="str">
        <f t="shared" si="86"/>
        <v>PGDĐT Gia Nghĩa</v>
      </c>
      <c r="M1751" s="3">
        <f>VLOOKUP(IF(I1751="",H1751,I1751),Thongkeduthi!$A$4:$O$43,COUNTA(Thongkeduthi!$A$4:$O$4),FALSE)</f>
        <v>32</v>
      </c>
      <c r="N1751" s="47" t="str">
        <f t="shared" si="87"/>
        <v>32.7</v>
      </c>
      <c r="O1751" s="47"/>
    </row>
    <row r="1752" spans="1:15" ht="16.5" hidden="1" thickBot="1">
      <c r="A1752" s="10">
        <f>SUBTOTAL(3,$C$6:C1752)</f>
        <v>0</v>
      </c>
      <c r="B1752" s="192">
        <v>1223816711</v>
      </c>
      <c r="C1752" s="76" t="s">
        <v>2021</v>
      </c>
      <c r="D1752" s="178">
        <v>19</v>
      </c>
      <c r="E1752" s="178">
        <v>3</v>
      </c>
      <c r="F1752" s="178">
        <v>2003</v>
      </c>
      <c r="G1752" s="46" t="s">
        <v>114</v>
      </c>
      <c r="H1752" s="46" t="s">
        <v>1383</v>
      </c>
      <c r="I1752" s="27" t="s">
        <v>10</v>
      </c>
      <c r="J1752" s="178">
        <v>1340</v>
      </c>
      <c r="K1752" s="259">
        <f t="shared" si="85"/>
        <v>7</v>
      </c>
      <c r="L1752" s="110" t="str">
        <f t="shared" si="86"/>
        <v>PGDĐT Gia Nghĩa</v>
      </c>
      <c r="M1752" s="3">
        <f>VLOOKUP(IF(I1752="",H1752,I1752),Thongkeduthi!$A$4:$O$43,COUNTA(Thongkeduthi!$A$4:$O$4),FALSE)</f>
        <v>32</v>
      </c>
      <c r="N1752" s="47" t="str">
        <f t="shared" si="87"/>
        <v>32.7</v>
      </c>
      <c r="O1752" s="47"/>
    </row>
    <row r="1753" spans="1:15" ht="16.5" hidden="1" thickBot="1">
      <c r="A1753" s="10">
        <f>SUBTOTAL(3,$C$6:C1753)</f>
        <v>0</v>
      </c>
      <c r="B1753" s="76">
        <v>1226073097</v>
      </c>
      <c r="C1753" s="76" t="s">
        <v>2025</v>
      </c>
      <c r="D1753" s="46">
        <v>19</v>
      </c>
      <c r="E1753" s="46">
        <v>10</v>
      </c>
      <c r="F1753" s="76">
        <v>2003</v>
      </c>
      <c r="G1753" s="76" t="s">
        <v>114</v>
      </c>
      <c r="H1753" s="76" t="s">
        <v>1951</v>
      </c>
      <c r="I1753" s="27" t="s">
        <v>10</v>
      </c>
      <c r="J1753" s="178">
        <v>1320</v>
      </c>
      <c r="K1753" s="259">
        <f t="shared" si="85"/>
        <v>7</v>
      </c>
      <c r="L1753" s="110" t="str">
        <f t="shared" si="86"/>
        <v>PGDĐT Gia Nghĩa</v>
      </c>
      <c r="M1753" s="3">
        <f>VLOOKUP(IF(I1753="",H1753,I1753),Thongkeduthi!$A$4:$O$43,COUNTA(Thongkeduthi!$A$4:$O$4),FALSE)</f>
        <v>32</v>
      </c>
      <c r="N1753" s="47" t="str">
        <f t="shared" si="87"/>
        <v>32.7</v>
      </c>
      <c r="O1753" s="47"/>
    </row>
    <row r="1754" spans="1:15" ht="16.5" hidden="1" thickBot="1">
      <c r="A1754" s="10">
        <f>SUBTOTAL(3,$C$6:C1754)</f>
        <v>0</v>
      </c>
      <c r="B1754" s="174">
        <v>1222685639</v>
      </c>
      <c r="C1754" s="174" t="s">
        <v>2026</v>
      </c>
      <c r="D1754" s="196" t="s">
        <v>108</v>
      </c>
      <c r="E1754" s="196" t="s">
        <v>432</v>
      </c>
      <c r="F1754" s="196" t="s">
        <v>993</v>
      </c>
      <c r="G1754" s="197" t="s">
        <v>114</v>
      </c>
      <c r="H1754" s="174" t="s">
        <v>1977</v>
      </c>
      <c r="I1754" s="27" t="s">
        <v>10</v>
      </c>
      <c r="J1754" s="194">
        <v>1300</v>
      </c>
      <c r="K1754" s="259">
        <f t="shared" si="85"/>
        <v>7</v>
      </c>
      <c r="L1754" s="110" t="str">
        <f t="shared" si="86"/>
        <v>PGDĐT Gia Nghĩa</v>
      </c>
      <c r="M1754" s="3">
        <f>VLOOKUP(IF(I1754="",H1754,I1754),Thongkeduthi!$A$4:$O$43,COUNTA(Thongkeduthi!$A$4:$O$4),FALSE)</f>
        <v>32</v>
      </c>
      <c r="N1754" s="47" t="str">
        <f t="shared" si="87"/>
        <v>32.7</v>
      </c>
      <c r="O1754" s="47"/>
    </row>
    <row r="1755" spans="1:15" ht="16.5" hidden="1" thickBot="1">
      <c r="A1755" s="10">
        <f>SUBTOTAL(3,$C$6:C1755)</f>
        <v>0</v>
      </c>
      <c r="B1755" s="174">
        <v>1222087125</v>
      </c>
      <c r="C1755" s="174" t="s">
        <v>2027</v>
      </c>
      <c r="D1755" s="196" t="s">
        <v>453</v>
      </c>
      <c r="E1755" s="196" t="s">
        <v>424</v>
      </c>
      <c r="F1755" s="196" t="s">
        <v>993</v>
      </c>
      <c r="G1755" s="196" t="s">
        <v>114</v>
      </c>
      <c r="H1755" s="174" t="s">
        <v>1977</v>
      </c>
      <c r="I1755" s="27" t="s">
        <v>10</v>
      </c>
      <c r="J1755" s="194">
        <v>1280</v>
      </c>
      <c r="K1755" s="259">
        <f t="shared" si="85"/>
        <v>7</v>
      </c>
      <c r="L1755" s="110" t="str">
        <f t="shared" si="86"/>
        <v>PGDĐT Gia Nghĩa</v>
      </c>
      <c r="M1755" s="3">
        <f>VLOOKUP(IF(I1755="",H1755,I1755),Thongkeduthi!$A$4:$O$43,COUNTA(Thongkeduthi!$A$4:$O$4),FALSE)</f>
        <v>32</v>
      </c>
      <c r="N1755" s="47" t="str">
        <f t="shared" si="87"/>
        <v>32.7</v>
      </c>
      <c r="O1755" s="47"/>
    </row>
    <row r="1756" spans="1:15" ht="16.5" hidden="1" thickBot="1">
      <c r="A1756" s="10">
        <f>SUBTOTAL(3,$C$6:C1756)</f>
        <v>0</v>
      </c>
      <c r="B1756" s="192">
        <v>1222975623</v>
      </c>
      <c r="C1756" s="76" t="s">
        <v>2028</v>
      </c>
      <c r="D1756" s="178">
        <v>18</v>
      </c>
      <c r="E1756" s="178">
        <v>11</v>
      </c>
      <c r="F1756" s="178">
        <v>2003</v>
      </c>
      <c r="G1756" s="46" t="s">
        <v>114</v>
      </c>
      <c r="H1756" s="46" t="s">
        <v>1383</v>
      </c>
      <c r="I1756" s="27" t="s">
        <v>10</v>
      </c>
      <c r="J1756" s="178">
        <v>1270</v>
      </c>
      <c r="K1756" s="259">
        <f t="shared" si="85"/>
        <v>7</v>
      </c>
      <c r="L1756" s="110" t="str">
        <f t="shared" si="86"/>
        <v>PGDĐT Gia Nghĩa</v>
      </c>
      <c r="M1756" s="3">
        <f>VLOOKUP(IF(I1756="",H1756,I1756),Thongkeduthi!$A$4:$O$43,COUNTA(Thongkeduthi!$A$4:$O$4),FALSE)</f>
        <v>32</v>
      </c>
      <c r="N1756" s="47" t="str">
        <f t="shared" si="87"/>
        <v>32.7</v>
      </c>
      <c r="O1756" s="47"/>
    </row>
    <row r="1757" spans="1:15" ht="16.5" hidden="1" thickBot="1">
      <c r="A1757" s="10">
        <f>SUBTOTAL(3,$C$6:C1757)</f>
        <v>0</v>
      </c>
      <c r="B1757" s="192">
        <v>1224228269</v>
      </c>
      <c r="C1757" s="76" t="s">
        <v>2029</v>
      </c>
      <c r="D1757" s="178">
        <v>2</v>
      </c>
      <c r="E1757" s="178">
        <v>3</v>
      </c>
      <c r="F1757" s="178">
        <v>2003</v>
      </c>
      <c r="G1757" s="46" t="s">
        <v>114</v>
      </c>
      <c r="H1757" s="46" t="s">
        <v>1383</v>
      </c>
      <c r="I1757" s="27" t="s">
        <v>10</v>
      </c>
      <c r="J1757" s="178">
        <v>1250</v>
      </c>
      <c r="K1757" s="259">
        <f t="shared" si="85"/>
        <v>7</v>
      </c>
      <c r="L1757" s="110" t="str">
        <f t="shared" si="86"/>
        <v>PGDĐT Gia Nghĩa</v>
      </c>
      <c r="M1757" s="3">
        <f>VLOOKUP(IF(I1757="",H1757,I1757),Thongkeduthi!$A$4:$O$43,COUNTA(Thongkeduthi!$A$4:$O$4),FALSE)</f>
        <v>32</v>
      </c>
      <c r="N1757" s="47" t="str">
        <f t="shared" si="87"/>
        <v>32.7</v>
      </c>
      <c r="O1757" s="47"/>
    </row>
    <row r="1758" spans="1:15" ht="16.5" hidden="1" thickBot="1">
      <c r="A1758" s="10">
        <f>SUBTOTAL(3,$C$6:C1758)</f>
        <v>0</v>
      </c>
      <c r="B1758" s="192">
        <v>1221921249</v>
      </c>
      <c r="C1758" s="76" t="s">
        <v>2030</v>
      </c>
      <c r="D1758" s="178">
        <v>17</v>
      </c>
      <c r="E1758" s="178">
        <v>1</v>
      </c>
      <c r="F1758" s="178">
        <v>2013</v>
      </c>
      <c r="G1758" s="46" t="s">
        <v>114</v>
      </c>
      <c r="H1758" s="46" t="s">
        <v>1383</v>
      </c>
      <c r="I1758" s="27" t="s">
        <v>10</v>
      </c>
      <c r="J1758" s="178">
        <v>1240</v>
      </c>
      <c r="K1758" s="259">
        <f t="shared" ref="K1758:K1821" si="88">IF(I1758="",VALUE(LEFT(G1758,2)),VALUE(LEFT(G1758,1)))</f>
        <v>7</v>
      </c>
      <c r="L1758" s="110" t="str">
        <f t="shared" ref="L1758:L1821" si="89">"PGDĐT "&amp;I1758</f>
        <v>PGDĐT Gia Nghĩa</v>
      </c>
      <c r="M1758" s="3">
        <f>VLOOKUP(IF(I1758="",H1758,I1758),Thongkeduthi!$A$4:$O$43,COUNTA(Thongkeduthi!$A$4:$O$4),FALSE)</f>
        <v>32</v>
      </c>
      <c r="N1758" s="47" t="str">
        <f t="shared" si="87"/>
        <v>32.7</v>
      </c>
      <c r="O1758" s="47"/>
    </row>
    <row r="1759" spans="1:15" ht="16.5" hidden="1" thickBot="1">
      <c r="A1759" s="10">
        <f>SUBTOTAL(3,$C$6:C1759)</f>
        <v>0</v>
      </c>
      <c r="B1759" s="192">
        <v>1223949982</v>
      </c>
      <c r="C1759" s="76" t="s">
        <v>2031</v>
      </c>
      <c r="D1759" s="178">
        <v>16</v>
      </c>
      <c r="E1759" s="178">
        <v>8</v>
      </c>
      <c r="F1759" s="178">
        <v>2003</v>
      </c>
      <c r="G1759" s="46" t="s">
        <v>114</v>
      </c>
      <c r="H1759" s="46" t="s">
        <v>1383</v>
      </c>
      <c r="I1759" s="27" t="s">
        <v>10</v>
      </c>
      <c r="J1759" s="178">
        <v>1230</v>
      </c>
      <c r="K1759" s="259">
        <f t="shared" si="88"/>
        <v>7</v>
      </c>
      <c r="L1759" s="110" t="str">
        <f t="shared" si="89"/>
        <v>PGDĐT Gia Nghĩa</v>
      </c>
      <c r="M1759" s="3">
        <f>VLOOKUP(IF(I1759="",H1759,I1759),Thongkeduthi!$A$4:$O$43,COUNTA(Thongkeduthi!$A$4:$O$4),FALSE)</f>
        <v>32</v>
      </c>
      <c r="N1759" s="47" t="str">
        <f t="shared" si="87"/>
        <v>32.7</v>
      </c>
      <c r="O1759" s="47"/>
    </row>
    <row r="1760" spans="1:15" ht="16.5" hidden="1" thickBot="1">
      <c r="A1760" s="10">
        <f>SUBTOTAL(3,$C$6:C1760)</f>
        <v>0</v>
      </c>
      <c r="B1760" s="192">
        <v>1227511821</v>
      </c>
      <c r="C1760" s="76" t="s">
        <v>2032</v>
      </c>
      <c r="D1760" s="178">
        <v>1</v>
      </c>
      <c r="E1760" s="178">
        <v>5</v>
      </c>
      <c r="F1760" s="178">
        <v>2003</v>
      </c>
      <c r="G1760" s="46" t="s">
        <v>114</v>
      </c>
      <c r="H1760" s="46" t="s">
        <v>1383</v>
      </c>
      <c r="I1760" s="27" t="s">
        <v>10</v>
      </c>
      <c r="J1760" s="178">
        <v>1200</v>
      </c>
      <c r="K1760" s="259">
        <f t="shared" si="88"/>
        <v>7</v>
      </c>
      <c r="L1760" s="110" t="str">
        <f t="shared" si="89"/>
        <v>PGDĐT Gia Nghĩa</v>
      </c>
      <c r="M1760" s="3">
        <f>VLOOKUP(IF(I1760="",H1760,I1760),Thongkeduthi!$A$4:$O$43,COUNTA(Thongkeduthi!$A$4:$O$4),FALSE)</f>
        <v>32</v>
      </c>
      <c r="N1760" s="47" t="str">
        <f t="shared" si="87"/>
        <v>32.7</v>
      </c>
      <c r="O1760" s="47"/>
    </row>
    <row r="1761" spans="1:15" ht="16.5" hidden="1" thickBot="1">
      <c r="A1761" s="10">
        <f>SUBTOTAL(3,$C$6:C1761)</f>
        <v>0</v>
      </c>
      <c r="B1761" s="192">
        <v>1227579217</v>
      </c>
      <c r="C1761" s="76" t="s">
        <v>2033</v>
      </c>
      <c r="D1761" s="178">
        <v>10</v>
      </c>
      <c r="E1761" s="178">
        <v>3</v>
      </c>
      <c r="F1761" s="178">
        <v>2003</v>
      </c>
      <c r="G1761" s="46" t="s">
        <v>114</v>
      </c>
      <c r="H1761" s="46" t="s">
        <v>1383</v>
      </c>
      <c r="I1761" s="27" t="s">
        <v>10</v>
      </c>
      <c r="J1761" s="178">
        <v>1190</v>
      </c>
      <c r="K1761" s="259">
        <f t="shared" si="88"/>
        <v>7</v>
      </c>
      <c r="L1761" s="110" t="str">
        <f t="shared" si="89"/>
        <v>PGDĐT Gia Nghĩa</v>
      </c>
      <c r="M1761" s="3">
        <f>VLOOKUP(IF(I1761="",H1761,I1761),Thongkeduthi!$A$4:$O$43,COUNTA(Thongkeduthi!$A$4:$O$4),FALSE)</f>
        <v>32</v>
      </c>
      <c r="N1761" s="47" t="str">
        <f t="shared" si="87"/>
        <v>32.7</v>
      </c>
      <c r="O1761" s="47"/>
    </row>
    <row r="1762" spans="1:15" ht="16.5" hidden="1" thickBot="1">
      <c r="A1762" s="10">
        <f>SUBTOTAL(3,$C$6:C1762)</f>
        <v>0</v>
      </c>
      <c r="B1762" s="174">
        <v>1222859459</v>
      </c>
      <c r="C1762" s="198" t="s">
        <v>2034</v>
      </c>
      <c r="D1762" s="197" t="s">
        <v>118</v>
      </c>
      <c r="E1762" s="197" t="s">
        <v>449</v>
      </c>
      <c r="F1762" s="197" t="s">
        <v>993</v>
      </c>
      <c r="G1762" s="197" t="s">
        <v>114</v>
      </c>
      <c r="H1762" s="174" t="s">
        <v>1977</v>
      </c>
      <c r="I1762" s="27" t="s">
        <v>10</v>
      </c>
      <c r="J1762" s="194">
        <v>1190</v>
      </c>
      <c r="K1762" s="259">
        <f t="shared" si="88"/>
        <v>7</v>
      </c>
      <c r="L1762" s="110" t="str">
        <f t="shared" si="89"/>
        <v>PGDĐT Gia Nghĩa</v>
      </c>
      <c r="M1762" s="3">
        <f>VLOOKUP(IF(I1762="",H1762,I1762),Thongkeduthi!$A$4:$O$43,COUNTA(Thongkeduthi!$A$4:$O$4),FALSE)</f>
        <v>32</v>
      </c>
      <c r="N1762" s="47" t="str">
        <f t="shared" si="87"/>
        <v>32.7</v>
      </c>
      <c r="O1762" s="47"/>
    </row>
    <row r="1763" spans="1:15" ht="16.5" hidden="1" thickBot="1">
      <c r="A1763" s="10">
        <f>SUBTOTAL(3,$C$6:C1763)</f>
        <v>0</v>
      </c>
      <c r="B1763" s="76">
        <v>1222588882</v>
      </c>
      <c r="C1763" s="76" t="s">
        <v>2035</v>
      </c>
      <c r="D1763" s="76">
        <v>6</v>
      </c>
      <c r="E1763" s="76">
        <v>3</v>
      </c>
      <c r="F1763" s="76">
        <v>2003</v>
      </c>
      <c r="G1763" s="76" t="s">
        <v>114</v>
      </c>
      <c r="H1763" s="76" t="s">
        <v>1951</v>
      </c>
      <c r="I1763" s="27" t="s">
        <v>10</v>
      </c>
      <c r="J1763" s="192">
        <v>1180</v>
      </c>
      <c r="K1763" s="259">
        <f t="shared" si="88"/>
        <v>7</v>
      </c>
      <c r="L1763" s="110" t="str">
        <f t="shared" si="89"/>
        <v>PGDĐT Gia Nghĩa</v>
      </c>
      <c r="M1763" s="3">
        <f>VLOOKUP(IF(I1763="",H1763,I1763),Thongkeduthi!$A$4:$O$43,COUNTA(Thongkeduthi!$A$4:$O$4),FALSE)</f>
        <v>32</v>
      </c>
      <c r="N1763" s="47" t="str">
        <f t="shared" si="87"/>
        <v>32.7</v>
      </c>
      <c r="O1763" s="47"/>
    </row>
    <row r="1764" spans="1:15" ht="16.5" hidden="1" thickBot="1">
      <c r="A1764" s="10">
        <f>SUBTOTAL(3,$C$6:C1764)</f>
        <v>0</v>
      </c>
      <c r="B1764" s="76">
        <v>1222952201</v>
      </c>
      <c r="C1764" s="76" t="s">
        <v>2036</v>
      </c>
      <c r="D1764" s="46">
        <v>23</v>
      </c>
      <c r="E1764" s="46">
        <v>7</v>
      </c>
      <c r="F1764" s="76">
        <v>2003</v>
      </c>
      <c r="G1764" s="76" t="s">
        <v>114</v>
      </c>
      <c r="H1764" s="76" t="s">
        <v>1951</v>
      </c>
      <c r="I1764" s="27" t="s">
        <v>10</v>
      </c>
      <c r="J1764" s="178">
        <v>1170</v>
      </c>
      <c r="K1764" s="259">
        <f t="shared" si="88"/>
        <v>7</v>
      </c>
      <c r="L1764" s="110" t="str">
        <f t="shared" si="89"/>
        <v>PGDĐT Gia Nghĩa</v>
      </c>
      <c r="M1764" s="3">
        <f>VLOOKUP(IF(I1764="",H1764,I1764),Thongkeduthi!$A$4:$O$43,COUNTA(Thongkeduthi!$A$4:$O$4),FALSE)</f>
        <v>32</v>
      </c>
      <c r="N1764" s="47" t="str">
        <f t="shared" si="87"/>
        <v>32.7</v>
      </c>
      <c r="O1764" s="47"/>
    </row>
    <row r="1765" spans="1:15" ht="16.5" hidden="1" thickBot="1">
      <c r="A1765" s="10">
        <f>SUBTOTAL(3,$C$6:C1765)</f>
        <v>0</v>
      </c>
      <c r="B1765" s="76">
        <v>1222747720</v>
      </c>
      <c r="C1765" s="76" t="s">
        <v>2037</v>
      </c>
      <c r="D1765" s="46">
        <v>15</v>
      </c>
      <c r="E1765" s="46">
        <v>5</v>
      </c>
      <c r="F1765" s="76">
        <v>2003</v>
      </c>
      <c r="G1765" s="76" t="s">
        <v>114</v>
      </c>
      <c r="H1765" s="76" t="s">
        <v>1951</v>
      </c>
      <c r="I1765" s="27" t="s">
        <v>10</v>
      </c>
      <c r="J1765" s="192">
        <v>1160</v>
      </c>
      <c r="K1765" s="259">
        <f t="shared" si="88"/>
        <v>7</v>
      </c>
      <c r="L1765" s="110" t="str">
        <f t="shared" si="89"/>
        <v>PGDĐT Gia Nghĩa</v>
      </c>
      <c r="M1765" s="3">
        <f>VLOOKUP(IF(I1765="",H1765,I1765),Thongkeduthi!$A$4:$O$43,COUNTA(Thongkeduthi!$A$4:$O$4),FALSE)</f>
        <v>32</v>
      </c>
      <c r="N1765" s="47" t="str">
        <f t="shared" si="87"/>
        <v>32.7</v>
      </c>
      <c r="O1765" s="47"/>
    </row>
    <row r="1766" spans="1:15" ht="16.5" hidden="1" thickBot="1">
      <c r="A1766" s="10">
        <f>SUBTOTAL(3,$C$6:C1766)</f>
        <v>0</v>
      </c>
      <c r="B1766" s="76">
        <v>1224842365</v>
      </c>
      <c r="C1766" s="76" t="s">
        <v>2038</v>
      </c>
      <c r="D1766" s="76">
        <v>30</v>
      </c>
      <c r="E1766" s="76">
        <v>3</v>
      </c>
      <c r="F1766" s="76">
        <v>2003</v>
      </c>
      <c r="G1766" s="76" t="s">
        <v>114</v>
      </c>
      <c r="H1766" s="76" t="s">
        <v>1951</v>
      </c>
      <c r="I1766" s="27" t="s">
        <v>10</v>
      </c>
      <c r="J1766" s="192">
        <v>1150</v>
      </c>
      <c r="K1766" s="259">
        <f t="shared" si="88"/>
        <v>7</v>
      </c>
      <c r="L1766" s="110" t="str">
        <f t="shared" si="89"/>
        <v>PGDĐT Gia Nghĩa</v>
      </c>
      <c r="M1766" s="3">
        <f>VLOOKUP(IF(I1766="",H1766,I1766),Thongkeduthi!$A$4:$O$43,COUNTA(Thongkeduthi!$A$4:$O$4),FALSE)</f>
        <v>32</v>
      </c>
      <c r="N1766" s="47" t="str">
        <f t="shared" si="87"/>
        <v>32.7</v>
      </c>
      <c r="O1766" s="47"/>
    </row>
    <row r="1767" spans="1:15" ht="16.5" hidden="1" thickBot="1">
      <c r="A1767" s="10">
        <f>SUBTOTAL(3,$C$6:C1767)</f>
        <v>0</v>
      </c>
      <c r="B1767" s="76">
        <v>1222347542</v>
      </c>
      <c r="C1767" s="76" t="s">
        <v>2538</v>
      </c>
      <c r="D1767" s="46">
        <v>7</v>
      </c>
      <c r="E1767" s="46">
        <v>12</v>
      </c>
      <c r="F1767" s="76">
        <v>2003</v>
      </c>
      <c r="G1767" s="76" t="s">
        <v>114</v>
      </c>
      <c r="H1767" s="76" t="s">
        <v>1951</v>
      </c>
      <c r="I1767" s="27" t="s">
        <v>10</v>
      </c>
      <c r="J1767" s="192">
        <v>1150</v>
      </c>
      <c r="K1767" s="259">
        <f t="shared" si="88"/>
        <v>7</v>
      </c>
      <c r="L1767" s="110" t="str">
        <f t="shared" si="89"/>
        <v>PGDĐT Gia Nghĩa</v>
      </c>
      <c r="M1767" s="3">
        <f>VLOOKUP(IF(I1767="",H1767,I1767),Thongkeduthi!$A$4:$O$43,COUNTA(Thongkeduthi!$A$4:$O$4),FALSE)</f>
        <v>32</v>
      </c>
      <c r="N1767" s="47" t="str">
        <f t="shared" si="87"/>
        <v>32.7</v>
      </c>
      <c r="O1767" s="47"/>
    </row>
    <row r="1768" spans="1:15" ht="16.5" hidden="1" thickBot="1">
      <c r="A1768" s="10">
        <f>SUBTOTAL(3,$C$6:C1768)</f>
        <v>0</v>
      </c>
      <c r="B1768" s="192">
        <v>1224053576</v>
      </c>
      <c r="C1768" s="76" t="s">
        <v>2039</v>
      </c>
      <c r="D1768" s="178">
        <v>20</v>
      </c>
      <c r="E1768" s="178">
        <v>10</v>
      </c>
      <c r="F1768" s="178">
        <v>2003</v>
      </c>
      <c r="G1768" s="46" t="s">
        <v>114</v>
      </c>
      <c r="H1768" s="46" t="s">
        <v>1383</v>
      </c>
      <c r="I1768" s="27" t="s">
        <v>10</v>
      </c>
      <c r="J1768" s="178">
        <v>1120</v>
      </c>
      <c r="K1768" s="259">
        <f t="shared" si="88"/>
        <v>7</v>
      </c>
      <c r="L1768" s="110" t="str">
        <f t="shared" si="89"/>
        <v>PGDĐT Gia Nghĩa</v>
      </c>
      <c r="M1768" s="3">
        <f>VLOOKUP(IF(I1768="",H1768,I1768),Thongkeduthi!$A$4:$O$43,COUNTA(Thongkeduthi!$A$4:$O$4),FALSE)</f>
        <v>32</v>
      </c>
      <c r="N1768" s="47" t="str">
        <f t="shared" si="87"/>
        <v>32.7</v>
      </c>
      <c r="O1768" s="47"/>
    </row>
    <row r="1769" spans="1:15" ht="16.5" hidden="1" thickBot="1">
      <c r="A1769" s="10">
        <f>SUBTOTAL(3,$C$6:C1769)</f>
        <v>0</v>
      </c>
      <c r="B1769" s="192">
        <v>1227540231</v>
      </c>
      <c r="C1769" s="76" t="s">
        <v>2040</v>
      </c>
      <c r="D1769" s="178">
        <v>20</v>
      </c>
      <c r="E1769" s="178">
        <v>1</v>
      </c>
      <c r="F1769" s="178">
        <v>2003</v>
      </c>
      <c r="G1769" s="46" t="s">
        <v>114</v>
      </c>
      <c r="H1769" s="46" t="s">
        <v>1383</v>
      </c>
      <c r="I1769" s="27" t="s">
        <v>10</v>
      </c>
      <c r="J1769" s="178">
        <v>1110</v>
      </c>
      <c r="K1769" s="259">
        <f t="shared" si="88"/>
        <v>7</v>
      </c>
      <c r="L1769" s="110" t="str">
        <f t="shared" si="89"/>
        <v>PGDĐT Gia Nghĩa</v>
      </c>
      <c r="M1769" s="3">
        <f>VLOOKUP(IF(I1769="",H1769,I1769),Thongkeduthi!$A$4:$O$43,COUNTA(Thongkeduthi!$A$4:$O$4),FALSE)</f>
        <v>32</v>
      </c>
      <c r="N1769" s="47" t="str">
        <f t="shared" si="87"/>
        <v>32.7</v>
      </c>
      <c r="O1769" s="47"/>
    </row>
    <row r="1770" spans="1:15" ht="16.5" hidden="1" thickBot="1">
      <c r="A1770" s="10">
        <f>SUBTOTAL(3,$C$6:C1770)</f>
        <v>0</v>
      </c>
      <c r="B1770" s="192">
        <v>1224909960</v>
      </c>
      <c r="C1770" s="76" t="s">
        <v>2041</v>
      </c>
      <c r="D1770" s="178">
        <v>24</v>
      </c>
      <c r="E1770" s="178">
        <v>2</v>
      </c>
      <c r="F1770" s="178">
        <v>2003</v>
      </c>
      <c r="G1770" s="46" t="s">
        <v>114</v>
      </c>
      <c r="H1770" s="46" t="s">
        <v>1383</v>
      </c>
      <c r="I1770" s="27" t="s">
        <v>10</v>
      </c>
      <c r="J1770" s="178">
        <v>1090</v>
      </c>
      <c r="K1770" s="259">
        <f t="shared" si="88"/>
        <v>7</v>
      </c>
      <c r="L1770" s="110" t="str">
        <f t="shared" si="89"/>
        <v>PGDĐT Gia Nghĩa</v>
      </c>
      <c r="M1770" s="3">
        <f>VLOOKUP(IF(I1770="",H1770,I1770),Thongkeduthi!$A$4:$O$43,COUNTA(Thongkeduthi!$A$4:$O$4),FALSE)</f>
        <v>32</v>
      </c>
      <c r="N1770" s="47" t="str">
        <f t="shared" si="87"/>
        <v>32.7</v>
      </c>
      <c r="O1770" s="47"/>
    </row>
    <row r="1771" spans="1:15" ht="16.5" hidden="1" thickBot="1">
      <c r="A1771" s="10">
        <f>SUBTOTAL(3,$C$6:C1771)</f>
        <v>0</v>
      </c>
      <c r="B1771" s="76">
        <v>1222830235</v>
      </c>
      <c r="C1771" s="76" t="s">
        <v>2042</v>
      </c>
      <c r="D1771" s="46">
        <v>24</v>
      </c>
      <c r="E1771" s="46">
        <v>5</v>
      </c>
      <c r="F1771" s="76">
        <v>2003</v>
      </c>
      <c r="G1771" s="76" t="s">
        <v>114</v>
      </c>
      <c r="H1771" s="76" t="s">
        <v>1951</v>
      </c>
      <c r="I1771" s="27" t="s">
        <v>10</v>
      </c>
      <c r="J1771" s="192">
        <v>1090</v>
      </c>
      <c r="K1771" s="259">
        <f t="shared" si="88"/>
        <v>7</v>
      </c>
      <c r="L1771" s="110" t="str">
        <f t="shared" si="89"/>
        <v>PGDĐT Gia Nghĩa</v>
      </c>
      <c r="M1771" s="3">
        <f>VLOOKUP(IF(I1771="",H1771,I1771),Thongkeduthi!$A$4:$O$43,COUNTA(Thongkeduthi!$A$4:$O$4),FALSE)</f>
        <v>32</v>
      </c>
      <c r="N1771" s="47" t="str">
        <f t="shared" si="87"/>
        <v>32.7</v>
      </c>
      <c r="O1771" s="47"/>
    </row>
    <row r="1772" spans="1:15" ht="16.5" hidden="1" thickBot="1">
      <c r="A1772" s="10">
        <f>SUBTOTAL(3,$C$6:C1772)</f>
        <v>0</v>
      </c>
      <c r="B1772" s="174">
        <v>1222447561</v>
      </c>
      <c r="C1772" s="198" t="s">
        <v>2043</v>
      </c>
      <c r="D1772" s="197" t="s">
        <v>169</v>
      </c>
      <c r="E1772" s="197" t="s">
        <v>419</v>
      </c>
      <c r="F1772" s="197" t="s">
        <v>993</v>
      </c>
      <c r="G1772" s="197" t="s">
        <v>114</v>
      </c>
      <c r="H1772" s="174" t="s">
        <v>1977</v>
      </c>
      <c r="I1772" s="27" t="s">
        <v>10</v>
      </c>
      <c r="J1772" s="194">
        <v>1020</v>
      </c>
      <c r="K1772" s="259">
        <f t="shared" si="88"/>
        <v>7</v>
      </c>
      <c r="L1772" s="110" t="str">
        <f t="shared" si="89"/>
        <v>PGDĐT Gia Nghĩa</v>
      </c>
      <c r="M1772" s="3">
        <f>VLOOKUP(IF(I1772="",H1772,I1772),Thongkeduthi!$A$4:$O$43,COUNTA(Thongkeduthi!$A$4:$O$4),FALSE)</f>
        <v>32</v>
      </c>
      <c r="N1772" s="47" t="str">
        <f t="shared" si="87"/>
        <v>32.7</v>
      </c>
      <c r="O1772" s="47"/>
    </row>
    <row r="1773" spans="1:15" ht="16.5" hidden="1" thickBot="1">
      <c r="A1773" s="10">
        <f>SUBTOTAL(3,$C$6:C1773)</f>
        <v>0</v>
      </c>
      <c r="B1773" s="192">
        <v>1224566602</v>
      </c>
      <c r="C1773" s="174" t="s">
        <v>2044</v>
      </c>
      <c r="D1773" s="178">
        <v>13</v>
      </c>
      <c r="E1773" s="178">
        <v>8</v>
      </c>
      <c r="F1773" s="178">
        <v>2003</v>
      </c>
      <c r="G1773" s="46" t="s">
        <v>114</v>
      </c>
      <c r="H1773" s="46" t="s">
        <v>1954</v>
      </c>
      <c r="I1773" s="27" t="s">
        <v>10</v>
      </c>
      <c r="J1773" s="178">
        <v>1000</v>
      </c>
      <c r="K1773" s="259">
        <f t="shared" si="88"/>
        <v>7</v>
      </c>
      <c r="L1773" s="110" t="str">
        <f t="shared" si="89"/>
        <v>PGDĐT Gia Nghĩa</v>
      </c>
      <c r="M1773" s="3">
        <f>VLOOKUP(IF(I1773="",H1773,I1773),Thongkeduthi!$A$4:$O$43,COUNTA(Thongkeduthi!$A$4:$O$4),FALSE)</f>
        <v>32</v>
      </c>
      <c r="N1773" s="47" t="str">
        <f t="shared" si="87"/>
        <v>32.7</v>
      </c>
      <c r="O1773" s="47"/>
    </row>
    <row r="1774" spans="1:15" ht="16.5" hidden="1" thickBot="1">
      <c r="A1774" s="10">
        <f>SUBTOTAL(3,$C$6:C1774)</f>
        <v>0</v>
      </c>
      <c r="B1774" s="174">
        <v>1221294592</v>
      </c>
      <c r="C1774" s="193" t="s">
        <v>2045</v>
      </c>
      <c r="D1774" s="178">
        <v>21</v>
      </c>
      <c r="E1774" s="178">
        <v>9</v>
      </c>
      <c r="F1774" s="178">
        <v>2002</v>
      </c>
      <c r="G1774" s="46" t="s">
        <v>122</v>
      </c>
      <c r="H1774" s="46" t="s">
        <v>1383</v>
      </c>
      <c r="I1774" s="27" t="s">
        <v>10</v>
      </c>
      <c r="J1774" s="178">
        <v>1700</v>
      </c>
      <c r="K1774" s="259">
        <f t="shared" si="88"/>
        <v>8</v>
      </c>
      <c r="L1774" s="110" t="str">
        <f t="shared" si="89"/>
        <v>PGDĐT Gia Nghĩa</v>
      </c>
      <c r="M1774" s="3">
        <f>VLOOKUP(IF(I1774="",H1774,I1774),Thongkeduthi!$A$4:$O$43,COUNTA(Thongkeduthi!$A$4:$O$4),FALSE)</f>
        <v>32</v>
      </c>
      <c r="N1774" s="47" t="str">
        <f t="shared" si="87"/>
        <v>32.8</v>
      </c>
      <c r="O1774" s="47"/>
    </row>
    <row r="1775" spans="1:15" ht="16.5" hidden="1" thickBot="1">
      <c r="A1775" s="10">
        <f>SUBTOTAL(3,$C$6:C1775)</f>
        <v>0</v>
      </c>
      <c r="B1775" s="76">
        <v>1221714249</v>
      </c>
      <c r="C1775" s="182" t="s">
        <v>2046</v>
      </c>
      <c r="D1775" s="46">
        <v>5</v>
      </c>
      <c r="E1775" s="46">
        <v>5</v>
      </c>
      <c r="F1775" s="46">
        <v>2002</v>
      </c>
      <c r="G1775" s="76" t="s">
        <v>122</v>
      </c>
      <c r="H1775" s="76" t="s">
        <v>1951</v>
      </c>
      <c r="I1775" s="27" t="s">
        <v>10</v>
      </c>
      <c r="J1775" s="178">
        <v>1650</v>
      </c>
      <c r="K1775" s="259">
        <f t="shared" si="88"/>
        <v>8</v>
      </c>
      <c r="L1775" s="110" t="str">
        <f t="shared" si="89"/>
        <v>PGDĐT Gia Nghĩa</v>
      </c>
      <c r="M1775" s="3">
        <f>VLOOKUP(IF(I1775="",H1775,I1775),Thongkeduthi!$A$4:$O$43,COUNTA(Thongkeduthi!$A$4:$O$4),FALSE)</f>
        <v>32</v>
      </c>
      <c r="N1775" s="47" t="str">
        <f t="shared" si="87"/>
        <v>32.8</v>
      </c>
      <c r="O1775" s="47"/>
    </row>
    <row r="1776" spans="1:15" ht="16.5" hidden="1" thickBot="1">
      <c r="A1776" s="10">
        <f>SUBTOTAL(3,$C$6:C1776)</f>
        <v>0</v>
      </c>
      <c r="B1776" s="194">
        <v>1222143553</v>
      </c>
      <c r="C1776" s="193" t="s">
        <v>2047</v>
      </c>
      <c r="D1776" s="178">
        <v>12</v>
      </c>
      <c r="E1776" s="178">
        <v>10</v>
      </c>
      <c r="F1776" s="178">
        <v>2002</v>
      </c>
      <c r="G1776" s="46" t="s">
        <v>122</v>
      </c>
      <c r="H1776" s="46" t="s">
        <v>1383</v>
      </c>
      <c r="I1776" s="27" t="s">
        <v>10</v>
      </c>
      <c r="J1776" s="178">
        <v>1640</v>
      </c>
      <c r="K1776" s="259">
        <f t="shared" si="88"/>
        <v>8</v>
      </c>
      <c r="L1776" s="110" t="str">
        <f t="shared" si="89"/>
        <v>PGDĐT Gia Nghĩa</v>
      </c>
      <c r="M1776" s="3">
        <f>VLOOKUP(IF(I1776="",H1776,I1776),Thongkeduthi!$A$4:$O$43,COUNTA(Thongkeduthi!$A$4:$O$4),FALSE)</f>
        <v>32</v>
      </c>
      <c r="N1776" s="47" t="str">
        <f t="shared" si="87"/>
        <v>32.8</v>
      </c>
      <c r="O1776" s="47"/>
    </row>
    <row r="1777" spans="1:15" ht="16.5" hidden="1" thickBot="1">
      <c r="A1777" s="10">
        <f>SUBTOTAL(3,$C$6:C1777)</f>
        <v>0</v>
      </c>
      <c r="B1777" s="199">
        <v>1208000632</v>
      </c>
      <c r="C1777" s="193" t="s">
        <v>2048</v>
      </c>
      <c r="D1777" s="178">
        <v>15</v>
      </c>
      <c r="E1777" s="178">
        <v>2</v>
      </c>
      <c r="F1777" s="178">
        <v>2002</v>
      </c>
      <c r="G1777" s="46" t="s">
        <v>122</v>
      </c>
      <c r="H1777" s="46" t="s">
        <v>1383</v>
      </c>
      <c r="I1777" s="27" t="s">
        <v>10</v>
      </c>
      <c r="J1777" s="178">
        <v>1610</v>
      </c>
      <c r="K1777" s="259">
        <f t="shared" si="88"/>
        <v>8</v>
      </c>
      <c r="L1777" s="110" t="str">
        <f t="shared" si="89"/>
        <v>PGDĐT Gia Nghĩa</v>
      </c>
      <c r="M1777" s="3">
        <f>VLOOKUP(IF(I1777="",H1777,I1777),Thongkeduthi!$A$4:$O$43,COUNTA(Thongkeduthi!$A$4:$O$4),FALSE)</f>
        <v>32</v>
      </c>
      <c r="N1777" s="47" t="str">
        <f t="shared" si="87"/>
        <v>32.8</v>
      </c>
      <c r="O1777" s="47"/>
    </row>
    <row r="1778" spans="1:15" ht="16.5" hidden="1" thickBot="1">
      <c r="A1778" s="10">
        <f>SUBTOTAL(3,$C$6:C1778)</f>
        <v>0</v>
      </c>
      <c r="B1778" s="76">
        <v>1229218453</v>
      </c>
      <c r="C1778" s="182" t="s">
        <v>2049</v>
      </c>
      <c r="D1778" s="46">
        <v>14</v>
      </c>
      <c r="E1778" s="46">
        <v>2</v>
      </c>
      <c r="F1778" s="46">
        <v>2002</v>
      </c>
      <c r="G1778" s="76" t="s">
        <v>122</v>
      </c>
      <c r="H1778" s="76" t="s">
        <v>1951</v>
      </c>
      <c r="I1778" s="27" t="s">
        <v>10</v>
      </c>
      <c r="J1778" s="178">
        <v>1600</v>
      </c>
      <c r="K1778" s="259">
        <f t="shared" si="88"/>
        <v>8</v>
      </c>
      <c r="L1778" s="110" t="str">
        <f t="shared" si="89"/>
        <v>PGDĐT Gia Nghĩa</v>
      </c>
      <c r="M1778" s="3">
        <f>VLOOKUP(IF(I1778="",H1778,I1778),Thongkeduthi!$A$4:$O$43,COUNTA(Thongkeduthi!$A$4:$O$4),FALSE)</f>
        <v>32</v>
      </c>
      <c r="N1778" s="47" t="str">
        <f t="shared" si="87"/>
        <v>32.8</v>
      </c>
      <c r="O1778" s="47"/>
    </row>
    <row r="1779" spans="1:15" ht="16.5" hidden="1" thickBot="1">
      <c r="A1779" s="10">
        <f>SUBTOTAL(3,$C$6:C1779)</f>
        <v>0</v>
      </c>
      <c r="B1779" s="76">
        <v>87114943</v>
      </c>
      <c r="C1779" s="182" t="s">
        <v>2050</v>
      </c>
      <c r="D1779" s="46">
        <v>15</v>
      </c>
      <c r="E1779" s="46">
        <v>2</v>
      </c>
      <c r="F1779" s="46">
        <v>2002</v>
      </c>
      <c r="G1779" s="76" t="s">
        <v>122</v>
      </c>
      <c r="H1779" s="76" t="s">
        <v>1951</v>
      </c>
      <c r="I1779" s="27" t="s">
        <v>10</v>
      </c>
      <c r="J1779" s="178">
        <v>1600</v>
      </c>
      <c r="K1779" s="259">
        <f t="shared" si="88"/>
        <v>8</v>
      </c>
      <c r="L1779" s="110" t="str">
        <f t="shared" si="89"/>
        <v>PGDĐT Gia Nghĩa</v>
      </c>
      <c r="M1779" s="3">
        <f>VLOOKUP(IF(I1779="",H1779,I1779),Thongkeduthi!$A$4:$O$43,COUNTA(Thongkeduthi!$A$4:$O$4),FALSE)</f>
        <v>32</v>
      </c>
      <c r="N1779" s="47" t="str">
        <f t="shared" si="87"/>
        <v>32.8</v>
      </c>
      <c r="O1779" s="47"/>
    </row>
    <row r="1780" spans="1:15" ht="16.5" hidden="1" thickBot="1">
      <c r="A1780" s="10">
        <f>SUBTOTAL(3,$C$6:C1780)</f>
        <v>0</v>
      </c>
      <c r="B1780" s="194">
        <v>1209207638</v>
      </c>
      <c r="C1780" s="193" t="s">
        <v>2051</v>
      </c>
      <c r="D1780" s="178">
        <v>24</v>
      </c>
      <c r="E1780" s="178">
        <v>8</v>
      </c>
      <c r="F1780" s="178">
        <v>2002</v>
      </c>
      <c r="G1780" s="46" t="s">
        <v>122</v>
      </c>
      <c r="H1780" s="46" t="s">
        <v>1383</v>
      </c>
      <c r="I1780" s="27" t="s">
        <v>10</v>
      </c>
      <c r="J1780" s="178">
        <v>1560</v>
      </c>
      <c r="K1780" s="259">
        <f t="shared" si="88"/>
        <v>8</v>
      </c>
      <c r="L1780" s="110" t="str">
        <f t="shared" si="89"/>
        <v>PGDĐT Gia Nghĩa</v>
      </c>
      <c r="M1780" s="3">
        <f>VLOOKUP(IF(I1780="",H1780,I1780),Thongkeduthi!$A$4:$O$43,COUNTA(Thongkeduthi!$A$4:$O$4),FALSE)</f>
        <v>32</v>
      </c>
      <c r="N1780" s="47" t="str">
        <f t="shared" si="87"/>
        <v>32.8</v>
      </c>
      <c r="O1780" s="47"/>
    </row>
    <row r="1781" spans="1:15" ht="16.5" hidden="1" thickBot="1">
      <c r="A1781" s="10">
        <f>SUBTOTAL(3,$C$6:C1781)</f>
        <v>0</v>
      </c>
      <c r="B1781" s="199">
        <v>1222062375</v>
      </c>
      <c r="C1781" s="193" t="s">
        <v>2052</v>
      </c>
      <c r="D1781" s="178">
        <v>7</v>
      </c>
      <c r="E1781" s="178">
        <v>6</v>
      </c>
      <c r="F1781" s="178">
        <v>2002</v>
      </c>
      <c r="G1781" s="46" t="s">
        <v>122</v>
      </c>
      <c r="H1781" s="46" t="s">
        <v>1383</v>
      </c>
      <c r="I1781" s="27" t="s">
        <v>10</v>
      </c>
      <c r="J1781" s="178">
        <v>1530</v>
      </c>
      <c r="K1781" s="259">
        <f t="shared" si="88"/>
        <v>8</v>
      </c>
      <c r="L1781" s="110" t="str">
        <f t="shared" si="89"/>
        <v>PGDĐT Gia Nghĩa</v>
      </c>
      <c r="M1781" s="3">
        <f>VLOOKUP(IF(I1781="",H1781,I1781),Thongkeduthi!$A$4:$O$43,COUNTA(Thongkeduthi!$A$4:$O$4),FALSE)</f>
        <v>32</v>
      </c>
      <c r="N1781" s="47" t="str">
        <f t="shared" si="87"/>
        <v>32.8</v>
      </c>
      <c r="O1781" s="47"/>
    </row>
    <row r="1782" spans="1:15" ht="16.5" hidden="1" thickBot="1">
      <c r="A1782" s="10">
        <f>SUBTOTAL(3,$C$6:C1782)</f>
        <v>0</v>
      </c>
      <c r="B1782" s="194">
        <v>1223247072</v>
      </c>
      <c r="C1782" s="193" t="s">
        <v>2053</v>
      </c>
      <c r="D1782" s="178">
        <v>1</v>
      </c>
      <c r="E1782" s="178">
        <v>4</v>
      </c>
      <c r="F1782" s="178">
        <v>2002</v>
      </c>
      <c r="G1782" s="46" t="s">
        <v>122</v>
      </c>
      <c r="H1782" s="46" t="s">
        <v>1383</v>
      </c>
      <c r="I1782" s="27" t="s">
        <v>10</v>
      </c>
      <c r="J1782" s="178">
        <v>1530</v>
      </c>
      <c r="K1782" s="259">
        <f t="shared" si="88"/>
        <v>8</v>
      </c>
      <c r="L1782" s="110" t="str">
        <f t="shared" si="89"/>
        <v>PGDĐT Gia Nghĩa</v>
      </c>
      <c r="M1782" s="3">
        <f>VLOOKUP(IF(I1782="",H1782,I1782),Thongkeduthi!$A$4:$O$43,COUNTA(Thongkeduthi!$A$4:$O$4),FALSE)</f>
        <v>32</v>
      </c>
      <c r="N1782" s="47" t="str">
        <f t="shared" si="87"/>
        <v>32.8</v>
      </c>
      <c r="O1782" s="47"/>
    </row>
    <row r="1783" spans="1:15" ht="16.5" hidden="1" thickBot="1">
      <c r="A1783" s="10">
        <f>SUBTOTAL(3,$C$6:C1783)</f>
        <v>0</v>
      </c>
      <c r="B1783" s="194">
        <v>1221750908</v>
      </c>
      <c r="C1783" s="193" t="s">
        <v>2054</v>
      </c>
      <c r="D1783" s="178">
        <v>24</v>
      </c>
      <c r="E1783" s="178">
        <v>1</v>
      </c>
      <c r="F1783" s="178">
        <v>2002</v>
      </c>
      <c r="G1783" s="46" t="s">
        <v>122</v>
      </c>
      <c r="H1783" s="46" t="s">
        <v>1383</v>
      </c>
      <c r="I1783" s="27" t="s">
        <v>10</v>
      </c>
      <c r="J1783" s="178">
        <v>1520</v>
      </c>
      <c r="K1783" s="259">
        <f t="shared" si="88"/>
        <v>8</v>
      </c>
      <c r="L1783" s="110" t="str">
        <f t="shared" si="89"/>
        <v>PGDĐT Gia Nghĩa</v>
      </c>
      <c r="M1783" s="3">
        <f>VLOOKUP(IF(I1783="",H1783,I1783),Thongkeduthi!$A$4:$O$43,COUNTA(Thongkeduthi!$A$4:$O$4),FALSE)</f>
        <v>32</v>
      </c>
      <c r="N1783" s="47" t="str">
        <f t="shared" si="87"/>
        <v>32.8</v>
      </c>
      <c r="O1783" s="47"/>
    </row>
    <row r="1784" spans="1:15" ht="16.5" hidden="1" thickBot="1">
      <c r="A1784" s="10">
        <f>SUBTOTAL(3,$C$6:C1784)</f>
        <v>0</v>
      </c>
      <c r="B1784" s="174">
        <v>1226872375</v>
      </c>
      <c r="C1784" s="174" t="s">
        <v>2055</v>
      </c>
      <c r="D1784" s="174">
        <v>30</v>
      </c>
      <c r="E1784" s="174">
        <v>4</v>
      </c>
      <c r="F1784" s="174">
        <v>2001</v>
      </c>
      <c r="G1784" s="174" t="s">
        <v>122</v>
      </c>
      <c r="H1784" s="174" t="s">
        <v>1977</v>
      </c>
      <c r="I1784" s="27" t="s">
        <v>10</v>
      </c>
      <c r="J1784" s="194">
        <v>1510</v>
      </c>
      <c r="K1784" s="259">
        <f t="shared" si="88"/>
        <v>8</v>
      </c>
      <c r="L1784" s="110" t="str">
        <f t="shared" si="89"/>
        <v>PGDĐT Gia Nghĩa</v>
      </c>
      <c r="M1784" s="3">
        <f>VLOOKUP(IF(I1784="",H1784,I1784),Thongkeduthi!$A$4:$O$43,COUNTA(Thongkeduthi!$A$4:$O$4),FALSE)</f>
        <v>32</v>
      </c>
      <c r="N1784" s="47" t="str">
        <f t="shared" si="87"/>
        <v>32.8</v>
      </c>
      <c r="O1784" s="47"/>
    </row>
    <row r="1785" spans="1:15" ht="16.5" hidden="1" thickBot="1">
      <c r="A1785" s="10">
        <f>SUBTOTAL(3,$C$6:C1785)</f>
        <v>0</v>
      </c>
      <c r="B1785" s="199">
        <v>1227714619</v>
      </c>
      <c r="C1785" s="193" t="s">
        <v>2056</v>
      </c>
      <c r="D1785" s="178">
        <v>30</v>
      </c>
      <c r="E1785" s="178">
        <v>4</v>
      </c>
      <c r="F1785" s="178">
        <v>2002</v>
      </c>
      <c r="G1785" s="46" t="s">
        <v>122</v>
      </c>
      <c r="H1785" s="46" t="s">
        <v>1383</v>
      </c>
      <c r="I1785" s="27" t="s">
        <v>10</v>
      </c>
      <c r="J1785" s="178">
        <v>1390</v>
      </c>
      <c r="K1785" s="259">
        <f t="shared" si="88"/>
        <v>8</v>
      </c>
      <c r="L1785" s="110" t="str">
        <f t="shared" si="89"/>
        <v>PGDĐT Gia Nghĩa</v>
      </c>
      <c r="M1785" s="3">
        <f>VLOOKUP(IF(I1785="",H1785,I1785),Thongkeduthi!$A$4:$O$43,COUNTA(Thongkeduthi!$A$4:$O$4),FALSE)</f>
        <v>32</v>
      </c>
      <c r="N1785" s="47" t="str">
        <f t="shared" si="87"/>
        <v>32.8</v>
      </c>
      <c r="O1785" s="47"/>
    </row>
    <row r="1786" spans="1:15" ht="16.5" hidden="1" thickBot="1">
      <c r="A1786" s="10">
        <f>SUBTOTAL(3,$C$6:C1786)</f>
        <v>0</v>
      </c>
      <c r="B1786" s="194">
        <v>1223641906</v>
      </c>
      <c r="C1786" s="193" t="s">
        <v>2057</v>
      </c>
      <c r="D1786" s="178">
        <v>31</v>
      </c>
      <c r="E1786" s="178">
        <v>3</v>
      </c>
      <c r="F1786" s="178">
        <v>2002</v>
      </c>
      <c r="G1786" s="46" t="s">
        <v>122</v>
      </c>
      <c r="H1786" s="46" t="s">
        <v>1383</v>
      </c>
      <c r="I1786" s="27" t="s">
        <v>10</v>
      </c>
      <c r="J1786" s="178">
        <v>1360</v>
      </c>
      <c r="K1786" s="259">
        <f t="shared" si="88"/>
        <v>8</v>
      </c>
      <c r="L1786" s="110" t="str">
        <f t="shared" si="89"/>
        <v>PGDĐT Gia Nghĩa</v>
      </c>
      <c r="M1786" s="3">
        <f>VLOOKUP(IF(I1786="",H1786,I1786),Thongkeduthi!$A$4:$O$43,COUNTA(Thongkeduthi!$A$4:$O$4),FALSE)</f>
        <v>32</v>
      </c>
      <c r="N1786" s="47" t="str">
        <f t="shared" si="87"/>
        <v>32.8</v>
      </c>
      <c r="O1786" s="47"/>
    </row>
    <row r="1787" spans="1:15" ht="16.5" hidden="1" thickBot="1">
      <c r="A1787" s="10">
        <f>SUBTOTAL(3,$C$6:C1787)</f>
        <v>0</v>
      </c>
      <c r="B1787" s="76">
        <v>1221513107</v>
      </c>
      <c r="C1787" s="182" t="s">
        <v>2058</v>
      </c>
      <c r="D1787" s="46">
        <v>12</v>
      </c>
      <c r="E1787" s="46">
        <v>6</v>
      </c>
      <c r="F1787" s="46">
        <v>2002</v>
      </c>
      <c r="G1787" s="76" t="s">
        <v>122</v>
      </c>
      <c r="H1787" s="76" t="s">
        <v>1951</v>
      </c>
      <c r="I1787" s="27" t="s">
        <v>10</v>
      </c>
      <c r="J1787" s="178">
        <v>1350</v>
      </c>
      <c r="K1787" s="259">
        <f t="shared" si="88"/>
        <v>8</v>
      </c>
      <c r="L1787" s="110" t="str">
        <f t="shared" si="89"/>
        <v>PGDĐT Gia Nghĩa</v>
      </c>
      <c r="M1787" s="3">
        <f>VLOOKUP(IF(I1787="",H1787,I1787),Thongkeduthi!$A$4:$O$43,COUNTA(Thongkeduthi!$A$4:$O$4),FALSE)</f>
        <v>32</v>
      </c>
      <c r="N1787" s="47" t="str">
        <f t="shared" si="87"/>
        <v>32.8</v>
      </c>
      <c r="O1787" s="47"/>
    </row>
    <row r="1788" spans="1:15" ht="16.5" hidden="1" thickBot="1">
      <c r="A1788" s="10">
        <f>SUBTOTAL(3,$C$6:C1788)</f>
        <v>0</v>
      </c>
      <c r="B1788" s="76">
        <v>1223200024</v>
      </c>
      <c r="C1788" s="182" t="s">
        <v>2059</v>
      </c>
      <c r="D1788" s="46">
        <v>11</v>
      </c>
      <c r="E1788" s="46">
        <v>2</v>
      </c>
      <c r="F1788" s="46">
        <v>2002</v>
      </c>
      <c r="G1788" s="76" t="s">
        <v>122</v>
      </c>
      <c r="H1788" s="76" t="s">
        <v>1951</v>
      </c>
      <c r="I1788" s="27" t="s">
        <v>10</v>
      </c>
      <c r="J1788" s="178">
        <v>1350</v>
      </c>
      <c r="K1788" s="259">
        <f t="shared" si="88"/>
        <v>8</v>
      </c>
      <c r="L1788" s="110" t="str">
        <f t="shared" si="89"/>
        <v>PGDĐT Gia Nghĩa</v>
      </c>
      <c r="M1788" s="3">
        <f>VLOOKUP(IF(I1788="",H1788,I1788),Thongkeduthi!$A$4:$O$43,COUNTA(Thongkeduthi!$A$4:$O$4),FALSE)</f>
        <v>32</v>
      </c>
      <c r="N1788" s="47" t="str">
        <f t="shared" si="87"/>
        <v>32.8</v>
      </c>
      <c r="O1788" s="47"/>
    </row>
    <row r="1789" spans="1:15" ht="16.5" hidden="1" thickBot="1">
      <c r="A1789" s="10">
        <f>SUBTOTAL(3,$C$6:C1789)</f>
        <v>0</v>
      </c>
      <c r="B1789" s="194">
        <v>1223580996</v>
      </c>
      <c r="C1789" s="193" t="s">
        <v>2060</v>
      </c>
      <c r="D1789" s="178">
        <v>31</v>
      </c>
      <c r="E1789" s="178">
        <v>3</v>
      </c>
      <c r="F1789" s="178">
        <v>2002</v>
      </c>
      <c r="G1789" s="46" t="s">
        <v>122</v>
      </c>
      <c r="H1789" s="46" t="s">
        <v>1383</v>
      </c>
      <c r="I1789" s="27" t="s">
        <v>10</v>
      </c>
      <c r="J1789" s="178">
        <v>1340</v>
      </c>
      <c r="K1789" s="259">
        <f t="shared" si="88"/>
        <v>8</v>
      </c>
      <c r="L1789" s="110" t="str">
        <f t="shared" si="89"/>
        <v>PGDĐT Gia Nghĩa</v>
      </c>
      <c r="M1789" s="3">
        <f>VLOOKUP(IF(I1789="",H1789,I1789),Thongkeduthi!$A$4:$O$43,COUNTA(Thongkeduthi!$A$4:$O$4),FALSE)</f>
        <v>32</v>
      </c>
      <c r="N1789" s="47" t="str">
        <f t="shared" si="87"/>
        <v>32.8</v>
      </c>
      <c r="O1789" s="47"/>
    </row>
    <row r="1790" spans="1:15" ht="16.5" hidden="1" thickBot="1">
      <c r="A1790" s="10">
        <f>SUBTOTAL(3,$C$6:C1790)</f>
        <v>0</v>
      </c>
      <c r="B1790" s="76">
        <v>1227573740</v>
      </c>
      <c r="C1790" s="182" t="s">
        <v>2061</v>
      </c>
      <c r="D1790" s="46">
        <v>8</v>
      </c>
      <c r="E1790" s="46">
        <v>2</v>
      </c>
      <c r="F1790" s="46">
        <v>2002</v>
      </c>
      <c r="G1790" s="76" t="s">
        <v>122</v>
      </c>
      <c r="H1790" s="76" t="s">
        <v>1951</v>
      </c>
      <c r="I1790" s="27" t="s">
        <v>10</v>
      </c>
      <c r="J1790" s="178">
        <v>1340</v>
      </c>
      <c r="K1790" s="259">
        <f t="shared" si="88"/>
        <v>8</v>
      </c>
      <c r="L1790" s="110" t="str">
        <f t="shared" si="89"/>
        <v>PGDĐT Gia Nghĩa</v>
      </c>
      <c r="M1790" s="3">
        <f>VLOOKUP(IF(I1790="",H1790,I1790),Thongkeduthi!$A$4:$O$43,COUNTA(Thongkeduthi!$A$4:$O$4),FALSE)</f>
        <v>32</v>
      </c>
      <c r="N1790" s="47" t="str">
        <f t="shared" si="87"/>
        <v>32.8</v>
      </c>
      <c r="O1790" s="47"/>
    </row>
    <row r="1791" spans="1:15" ht="16.5" hidden="1" thickBot="1">
      <c r="A1791" s="10">
        <f>SUBTOTAL(3,$C$6:C1791)</f>
        <v>0</v>
      </c>
      <c r="B1791" s="76">
        <v>1222002481</v>
      </c>
      <c r="C1791" s="76" t="s">
        <v>2062</v>
      </c>
      <c r="D1791" s="76">
        <v>28</v>
      </c>
      <c r="E1791" s="76">
        <v>8</v>
      </c>
      <c r="F1791" s="76">
        <v>2003</v>
      </c>
      <c r="G1791" s="76" t="s">
        <v>122</v>
      </c>
      <c r="H1791" s="76" t="s">
        <v>705</v>
      </c>
      <c r="I1791" s="27" t="s">
        <v>10</v>
      </c>
      <c r="J1791" s="194">
        <v>1290</v>
      </c>
      <c r="K1791" s="259">
        <f t="shared" si="88"/>
        <v>8</v>
      </c>
      <c r="L1791" s="110" t="str">
        <f t="shared" si="89"/>
        <v>PGDĐT Gia Nghĩa</v>
      </c>
      <c r="M1791" s="3">
        <f>VLOOKUP(IF(I1791="",H1791,I1791),Thongkeduthi!$A$4:$O$43,COUNTA(Thongkeduthi!$A$4:$O$4),FALSE)</f>
        <v>32</v>
      </c>
      <c r="N1791" s="47" t="str">
        <f t="shared" si="87"/>
        <v>32.8</v>
      </c>
      <c r="O1791" s="47"/>
    </row>
    <row r="1792" spans="1:15" ht="16.5" hidden="1" thickBot="1">
      <c r="A1792" s="10">
        <f>SUBTOTAL(3,$C$6:C1792)</f>
        <v>0</v>
      </c>
      <c r="B1792" s="199">
        <v>1222063186</v>
      </c>
      <c r="C1792" s="193" t="s">
        <v>2063</v>
      </c>
      <c r="D1792" s="178">
        <v>22</v>
      </c>
      <c r="E1792" s="178">
        <v>9</v>
      </c>
      <c r="F1792" s="178">
        <v>2002</v>
      </c>
      <c r="G1792" s="46" t="s">
        <v>122</v>
      </c>
      <c r="H1792" s="46" t="s">
        <v>1383</v>
      </c>
      <c r="I1792" s="27" t="s">
        <v>10</v>
      </c>
      <c r="J1792" s="178">
        <v>1250</v>
      </c>
      <c r="K1792" s="259">
        <f t="shared" si="88"/>
        <v>8</v>
      </c>
      <c r="L1792" s="110" t="str">
        <f t="shared" si="89"/>
        <v>PGDĐT Gia Nghĩa</v>
      </c>
      <c r="M1792" s="3">
        <f>VLOOKUP(IF(I1792="",H1792,I1792),Thongkeduthi!$A$4:$O$43,COUNTA(Thongkeduthi!$A$4:$O$4),FALSE)</f>
        <v>32</v>
      </c>
      <c r="N1792" s="47" t="str">
        <f t="shared" si="87"/>
        <v>32.8</v>
      </c>
      <c r="O1792" s="47"/>
    </row>
    <row r="1793" spans="1:15" ht="16.5" hidden="1" thickBot="1">
      <c r="A1793" s="10">
        <f>SUBTOTAL(3,$C$6:C1793)</f>
        <v>0</v>
      </c>
      <c r="B1793" s="199">
        <v>105360386</v>
      </c>
      <c r="C1793" s="193" t="s">
        <v>2064</v>
      </c>
      <c r="D1793" s="178">
        <v>25</v>
      </c>
      <c r="E1793" s="178">
        <v>3</v>
      </c>
      <c r="F1793" s="178">
        <v>2002</v>
      </c>
      <c r="G1793" s="46" t="s">
        <v>122</v>
      </c>
      <c r="H1793" s="46" t="s">
        <v>1383</v>
      </c>
      <c r="I1793" s="27" t="s">
        <v>10</v>
      </c>
      <c r="J1793" s="178">
        <v>1230</v>
      </c>
      <c r="K1793" s="259">
        <f t="shared" si="88"/>
        <v>8</v>
      </c>
      <c r="L1793" s="110" t="str">
        <f t="shared" si="89"/>
        <v>PGDĐT Gia Nghĩa</v>
      </c>
      <c r="M1793" s="3">
        <f>VLOOKUP(IF(I1793="",H1793,I1793),Thongkeduthi!$A$4:$O$43,COUNTA(Thongkeduthi!$A$4:$O$4),FALSE)</f>
        <v>32</v>
      </c>
      <c r="N1793" s="47" t="str">
        <f t="shared" si="87"/>
        <v>32.8</v>
      </c>
      <c r="O1793" s="47"/>
    </row>
    <row r="1794" spans="1:15" ht="16.5" hidden="1" thickBot="1">
      <c r="A1794" s="10">
        <f>SUBTOTAL(3,$C$6:C1794)</f>
        <v>0</v>
      </c>
      <c r="B1794" s="199">
        <v>1221405098</v>
      </c>
      <c r="C1794" s="193" t="s">
        <v>2065</v>
      </c>
      <c r="D1794" s="178">
        <v>9</v>
      </c>
      <c r="E1794" s="178">
        <v>2</v>
      </c>
      <c r="F1794" s="178">
        <v>2002</v>
      </c>
      <c r="G1794" s="46" t="s">
        <v>122</v>
      </c>
      <c r="H1794" s="46" t="s">
        <v>1383</v>
      </c>
      <c r="I1794" s="27" t="s">
        <v>10</v>
      </c>
      <c r="J1794" s="178">
        <v>1210</v>
      </c>
      <c r="K1794" s="259">
        <f t="shared" si="88"/>
        <v>8</v>
      </c>
      <c r="L1794" s="110" t="str">
        <f t="shared" si="89"/>
        <v>PGDĐT Gia Nghĩa</v>
      </c>
      <c r="M1794" s="3">
        <f>VLOOKUP(IF(I1794="",H1794,I1794),Thongkeduthi!$A$4:$O$43,COUNTA(Thongkeduthi!$A$4:$O$4),FALSE)</f>
        <v>32</v>
      </c>
      <c r="N1794" s="47" t="str">
        <f t="shared" si="87"/>
        <v>32.8</v>
      </c>
      <c r="O1794" s="47"/>
    </row>
    <row r="1795" spans="1:15" ht="16.5" hidden="1" thickBot="1">
      <c r="A1795" s="10">
        <f>SUBTOTAL(3,$C$6:C1795)</f>
        <v>0</v>
      </c>
      <c r="B1795" s="192">
        <v>1223722385</v>
      </c>
      <c r="C1795" s="76" t="s">
        <v>2066</v>
      </c>
      <c r="D1795" s="178">
        <v>27</v>
      </c>
      <c r="E1795" s="178">
        <v>2</v>
      </c>
      <c r="F1795" s="178">
        <v>2002</v>
      </c>
      <c r="G1795" s="46" t="s">
        <v>122</v>
      </c>
      <c r="H1795" s="46" t="s">
        <v>1383</v>
      </c>
      <c r="I1795" s="27" t="s">
        <v>10</v>
      </c>
      <c r="J1795" s="178">
        <v>1200</v>
      </c>
      <c r="K1795" s="259">
        <f t="shared" si="88"/>
        <v>8</v>
      </c>
      <c r="L1795" s="110" t="str">
        <f t="shared" si="89"/>
        <v>PGDĐT Gia Nghĩa</v>
      </c>
      <c r="M1795" s="3">
        <f>VLOOKUP(IF(I1795="",H1795,I1795),Thongkeduthi!$A$4:$O$43,COUNTA(Thongkeduthi!$A$4:$O$4),FALSE)</f>
        <v>32</v>
      </c>
      <c r="N1795" s="47" t="str">
        <f t="shared" si="87"/>
        <v>32.8</v>
      </c>
      <c r="O1795" s="47"/>
    </row>
    <row r="1796" spans="1:15" ht="16.5" hidden="1" thickBot="1">
      <c r="A1796" s="10">
        <f>SUBTOTAL(3,$C$6:C1796)</f>
        <v>0</v>
      </c>
      <c r="B1796" s="76">
        <v>1212321765</v>
      </c>
      <c r="C1796" s="182" t="s">
        <v>2050</v>
      </c>
      <c r="D1796" s="46">
        <v>15</v>
      </c>
      <c r="E1796" s="46">
        <v>2</v>
      </c>
      <c r="F1796" s="46">
        <v>2002</v>
      </c>
      <c r="G1796" s="76" t="s">
        <v>122</v>
      </c>
      <c r="H1796" s="76" t="s">
        <v>1951</v>
      </c>
      <c r="I1796" s="27" t="s">
        <v>10</v>
      </c>
      <c r="J1796" s="178">
        <v>1200</v>
      </c>
      <c r="K1796" s="259">
        <f t="shared" si="88"/>
        <v>8</v>
      </c>
      <c r="L1796" s="110" t="str">
        <f t="shared" si="89"/>
        <v>PGDĐT Gia Nghĩa</v>
      </c>
      <c r="M1796" s="3">
        <f>VLOOKUP(IF(I1796="",H1796,I1796),Thongkeduthi!$A$4:$O$43,COUNTA(Thongkeduthi!$A$4:$O$4),FALSE)</f>
        <v>32</v>
      </c>
      <c r="N1796" s="47" t="str">
        <f t="shared" si="87"/>
        <v>32.8</v>
      </c>
      <c r="O1796" s="47"/>
    </row>
    <row r="1797" spans="1:15" ht="16.5" hidden="1" thickBot="1">
      <c r="A1797" s="10">
        <f>SUBTOTAL(3,$C$6:C1797)</f>
        <v>0</v>
      </c>
      <c r="B1797" s="192">
        <v>1224237650</v>
      </c>
      <c r="C1797" s="76" t="s">
        <v>2067</v>
      </c>
      <c r="D1797" s="178">
        <v>14</v>
      </c>
      <c r="E1797" s="178">
        <v>5</v>
      </c>
      <c r="F1797" s="178">
        <v>2001</v>
      </c>
      <c r="G1797" s="46" t="s">
        <v>125</v>
      </c>
      <c r="H1797" s="46" t="s">
        <v>1383</v>
      </c>
      <c r="I1797" s="27" t="s">
        <v>10</v>
      </c>
      <c r="J1797" s="178">
        <v>1820</v>
      </c>
      <c r="K1797" s="259">
        <f t="shared" si="88"/>
        <v>9</v>
      </c>
      <c r="L1797" s="110" t="str">
        <f t="shared" si="89"/>
        <v>PGDĐT Gia Nghĩa</v>
      </c>
      <c r="M1797" s="3">
        <f>VLOOKUP(IF(I1797="",H1797,I1797),Thongkeduthi!$A$4:$O$43,COUNTA(Thongkeduthi!$A$4:$O$4),FALSE)</f>
        <v>32</v>
      </c>
      <c r="N1797" s="47" t="str">
        <f t="shared" si="87"/>
        <v>32.9</v>
      </c>
      <c r="O1797" s="47"/>
    </row>
    <row r="1798" spans="1:15" ht="16.5" hidden="1" thickBot="1">
      <c r="A1798" s="10">
        <f>SUBTOTAL(3,$C$6:C1798)</f>
        <v>0</v>
      </c>
      <c r="B1798" s="192">
        <v>1222675125</v>
      </c>
      <c r="C1798" s="76" t="s">
        <v>2068</v>
      </c>
      <c r="D1798" s="178">
        <v>26</v>
      </c>
      <c r="E1798" s="178">
        <v>10</v>
      </c>
      <c r="F1798" s="178">
        <v>2001</v>
      </c>
      <c r="G1798" s="46" t="s">
        <v>125</v>
      </c>
      <c r="H1798" s="46" t="s">
        <v>1383</v>
      </c>
      <c r="I1798" s="27" t="s">
        <v>10</v>
      </c>
      <c r="J1798" s="178">
        <v>1520</v>
      </c>
      <c r="K1798" s="259">
        <f t="shared" si="88"/>
        <v>9</v>
      </c>
      <c r="L1798" s="110" t="str">
        <f t="shared" si="89"/>
        <v>PGDĐT Gia Nghĩa</v>
      </c>
      <c r="M1798" s="3">
        <f>VLOOKUP(IF(I1798="",H1798,I1798),Thongkeduthi!$A$4:$O$43,COUNTA(Thongkeduthi!$A$4:$O$4),FALSE)</f>
        <v>32</v>
      </c>
      <c r="N1798" s="47" t="str">
        <f t="shared" si="87"/>
        <v>32.9</v>
      </c>
      <c r="O1798" s="47"/>
    </row>
    <row r="1799" spans="1:15" ht="16.5" hidden="1" thickBot="1">
      <c r="A1799" s="10">
        <f>SUBTOTAL(3,$C$6:C1799)</f>
        <v>0</v>
      </c>
      <c r="B1799" s="76">
        <v>1210009798</v>
      </c>
      <c r="C1799" s="182" t="s">
        <v>2069</v>
      </c>
      <c r="D1799" s="46">
        <v>15</v>
      </c>
      <c r="E1799" s="46">
        <v>8</v>
      </c>
      <c r="F1799" s="46">
        <v>2001</v>
      </c>
      <c r="G1799" s="76" t="s">
        <v>125</v>
      </c>
      <c r="H1799" s="76" t="s">
        <v>1951</v>
      </c>
      <c r="I1799" s="27" t="s">
        <v>10</v>
      </c>
      <c r="J1799" s="178">
        <v>1500</v>
      </c>
      <c r="K1799" s="259">
        <f t="shared" si="88"/>
        <v>9</v>
      </c>
      <c r="L1799" s="110" t="str">
        <f t="shared" si="89"/>
        <v>PGDĐT Gia Nghĩa</v>
      </c>
      <c r="M1799" s="3">
        <f>VLOOKUP(IF(I1799="",H1799,I1799),Thongkeduthi!$A$4:$O$43,COUNTA(Thongkeduthi!$A$4:$O$4),FALSE)</f>
        <v>32</v>
      </c>
      <c r="N1799" s="47" t="str">
        <f t="shared" ref="N1799:N1862" si="90">M1799&amp;"."&amp;K1799</f>
        <v>32.9</v>
      </c>
      <c r="O1799" s="47"/>
    </row>
    <row r="1800" spans="1:15" ht="16.5" hidden="1" thickBot="1">
      <c r="A1800" s="10">
        <f>SUBTOTAL(3,$C$6:C1800)</f>
        <v>0</v>
      </c>
      <c r="B1800" s="76">
        <v>1225992138</v>
      </c>
      <c r="C1800" s="182" t="s">
        <v>2070</v>
      </c>
      <c r="D1800" s="46">
        <v>7</v>
      </c>
      <c r="E1800" s="46">
        <v>3</v>
      </c>
      <c r="F1800" s="46">
        <v>2001</v>
      </c>
      <c r="G1800" s="76" t="s">
        <v>125</v>
      </c>
      <c r="H1800" s="76" t="s">
        <v>1951</v>
      </c>
      <c r="I1800" s="27" t="s">
        <v>10</v>
      </c>
      <c r="J1800" s="178">
        <v>1460</v>
      </c>
      <c r="K1800" s="259">
        <f t="shared" si="88"/>
        <v>9</v>
      </c>
      <c r="L1800" s="110" t="str">
        <f t="shared" si="89"/>
        <v>PGDĐT Gia Nghĩa</v>
      </c>
      <c r="M1800" s="3">
        <f>VLOOKUP(IF(I1800="",H1800,I1800),Thongkeduthi!$A$4:$O$43,COUNTA(Thongkeduthi!$A$4:$O$4),FALSE)</f>
        <v>32</v>
      </c>
      <c r="N1800" s="47" t="str">
        <f t="shared" si="90"/>
        <v>32.9</v>
      </c>
      <c r="O1800" s="47"/>
    </row>
    <row r="1801" spans="1:15" ht="16.5" hidden="1" thickBot="1">
      <c r="A1801" s="10">
        <f>SUBTOTAL(3,$C$6:C1801)</f>
        <v>0</v>
      </c>
      <c r="B1801" s="192">
        <v>104710185</v>
      </c>
      <c r="C1801" s="76" t="s">
        <v>2071</v>
      </c>
      <c r="D1801" s="178">
        <v>15</v>
      </c>
      <c r="E1801" s="178">
        <v>9</v>
      </c>
      <c r="F1801" s="178">
        <v>2001</v>
      </c>
      <c r="G1801" s="46" t="s">
        <v>125</v>
      </c>
      <c r="H1801" s="46" t="s">
        <v>1383</v>
      </c>
      <c r="I1801" s="27" t="s">
        <v>10</v>
      </c>
      <c r="J1801" s="178">
        <v>1450</v>
      </c>
      <c r="K1801" s="259">
        <f t="shared" si="88"/>
        <v>9</v>
      </c>
      <c r="L1801" s="110" t="str">
        <f t="shared" si="89"/>
        <v>PGDĐT Gia Nghĩa</v>
      </c>
      <c r="M1801" s="3">
        <f>VLOOKUP(IF(I1801="",H1801,I1801),Thongkeduthi!$A$4:$O$43,COUNTA(Thongkeduthi!$A$4:$O$4),FALSE)</f>
        <v>32</v>
      </c>
      <c r="N1801" s="47" t="str">
        <f t="shared" si="90"/>
        <v>32.9</v>
      </c>
      <c r="O1801" s="47"/>
    </row>
    <row r="1802" spans="1:15" ht="16.5" hidden="1" thickBot="1">
      <c r="A1802" s="10">
        <f>SUBTOTAL(3,$C$6:C1802)</f>
        <v>0</v>
      </c>
      <c r="B1802" s="192">
        <v>1223816464</v>
      </c>
      <c r="C1802" s="76" t="s">
        <v>18</v>
      </c>
      <c r="D1802" s="178">
        <v>18</v>
      </c>
      <c r="E1802" s="178">
        <v>4</v>
      </c>
      <c r="F1802" s="178">
        <v>2001</v>
      </c>
      <c r="G1802" s="46" t="s">
        <v>125</v>
      </c>
      <c r="H1802" s="46" t="s">
        <v>1383</v>
      </c>
      <c r="I1802" s="27" t="s">
        <v>10</v>
      </c>
      <c r="J1802" s="178">
        <v>1440</v>
      </c>
      <c r="K1802" s="259">
        <f t="shared" si="88"/>
        <v>9</v>
      </c>
      <c r="L1802" s="110" t="str">
        <f t="shared" si="89"/>
        <v>PGDĐT Gia Nghĩa</v>
      </c>
      <c r="M1802" s="3">
        <f>VLOOKUP(IF(I1802="",H1802,I1802),Thongkeduthi!$A$4:$O$43,COUNTA(Thongkeduthi!$A$4:$O$4),FALSE)</f>
        <v>32</v>
      </c>
      <c r="N1802" s="47" t="str">
        <f t="shared" si="90"/>
        <v>32.9</v>
      </c>
      <c r="O1802" s="47"/>
    </row>
    <row r="1803" spans="1:15" ht="16.5" hidden="1" thickBot="1">
      <c r="A1803" s="10">
        <f>SUBTOTAL(3,$C$6:C1803)</f>
        <v>0</v>
      </c>
      <c r="B1803" s="192">
        <v>1222235544</v>
      </c>
      <c r="C1803" s="174" t="s">
        <v>2072</v>
      </c>
      <c r="D1803" s="178">
        <v>3</v>
      </c>
      <c r="E1803" s="178">
        <v>11</v>
      </c>
      <c r="F1803" s="178">
        <v>2001</v>
      </c>
      <c r="G1803" s="46" t="s">
        <v>125</v>
      </c>
      <c r="H1803" s="46" t="s">
        <v>1383</v>
      </c>
      <c r="I1803" s="27" t="s">
        <v>10</v>
      </c>
      <c r="J1803" s="178">
        <v>1420</v>
      </c>
      <c r="K1803" s="259">
        <f t="shared" si="88"/>
        <v>9</v>
      </c>
      <c r="L1803" s="110" t="str">
        <f t="shared" si="89"/>
        <v>PGDĐT Gia Nghĩa</v>
      </c>
      <c r="M1803" s="3">
        <f>VLOOKUP(IF(I1803="",H1803,I1803),Thongkeduthi!$A$4:$O$43,COUNTA(Thongkeduthi!$A$4:$O$4),FALSE)</f>
        <v>32</v>
      </c>
      <c r="N1803" s="47" t="str">
        <f t="shared" si="90"/>
        <v>32.9</v>
      </c>
      <c r="O1803" s="47"/>
    </row>
    <row r="1804" spans="1:15" ht="16.5" hidden="1" thickBot="1">
      <c r="A1804" s="10">
        <f>SUBTOTAL(3,$C$6:C1804)</f>
        <v>0</v>
      </c>
      <c r="B1804" s="192">
        <v>104907413</v>
      </c>
      <c r="C1804" s="76" t="s">
        <v>2073</v>
      </c>
      <c r="D1804" s="178">
        <v>13</v>
      </c>
      <c r="E1804" s="178">
        <v>1</v>
      </c>
      <c r="F1804" s="178">
        <v>2001</v>
      </c>
      <c r="G1804" s="46" t="s">
        <v>125</v>
      </c>
      <c r="H1804" s="46" t="s">
        <v>1383</v>
      </c>
      <c r="I1804" s="27" t="s">
        <v>10</v>
      </c>
      <c r="J1804" s="178">
        <v>1420</v>
      </c>
      <c r="K1804" s="259">
        <f t="shared" si="88"/>
        <v>9</v>
      </c>
      <c r="L1804" s="110" t="str">
        <f t="shared" si="89"/>
        <v>PGDĐT Gia Nghĩa</v>
      </c>
      <c r="M1804" s="3">
        <f>VLOOKUP(IF(I1804="",H1804,I1804),Thongkeduthi!$A$4:$O$43,COUNTA(Thongkeduthi!$A$4:$O$4),FALSE)</f>
        <v>32</v>
      </c>
      <c r="N1804" s="47" t="str">
        <f t="shared" si="90"/>
        <v>32.9</v>
      </c>
      <c r="O1804" s="47"/>
    </row>
    <row r="1805" spans="1:15" ht="16.5" hidden="1" thickBot="1">
      <c r="A1805" s="10">
        <f>SUBTOTAL(3,$C$6:C1805)</f>
        <v>0</v>
      </c>
      <c r="B1805" s="76">
        <v>1222223934</v>
      </c>
      <c r="C1805" s="182" t="s">
        <v>2074</v>
      </c>
      <c r="D1805" s="78">
        <v>23</v>
      </c>
      <c r="E1805" s="78">
        <v>9</v>
      </c>
      <c r="F1805" s="46">
        <v>2001</v>
      </c>
      <c r="G1805" s="76" t="s">
        <v>125</v>
      </c>
      <c r="H1805" s="76" t="s">
        <v>1951</v>
      </c>
      <c r="I1805" s="27" t="s">
        <v>10</v>
      </c>
      <c r="J1805" s="178">
        <v>1380</v>
      </c>
      <c r="K1805" s="259">
        <f t="shared" si="88"/>
        <v>9</v>
      </c>
      <c r="L1805" s="110" t="str">
        <f t="shared" si="89"/>
        <v>PGDĐT Gia Nghĩa</v>
      </c>
      <c r="M1805" s="3">
        <f>VLOOKUP(IF(I1805="",H1805,I1805),Thongkeduthi!$A$4:$O$43,COUNTA(Thongkeduthi!$A$4:$O$4),FALSE)</f>
        <v>32</v>
      </c>
      <c r="N1805" s="47" t="str">
        <f t="shared" si="90"/>
        <v>32.9</v>
      </c>
      <c r="O1805" s="47"/>
    </row>
    <row r="1806" spans="1:15" ht="16.5" hidden="1" thickBot="1">
      <c r="A1806" s="10">
        <f>SUBTOTAL(3,$C$6:C1806)</f>
        <v>0</v>
      </c>
      <c r="B1806" s="192">
        <v>1210194671</v>
      </c>
      <c r="C1806" s="174" t="s">
        <v>2075</v>
      </c>
      <c r="D1806" s="178">
        <v>19</v>
      </c>
      <c r="E1806" s="178">
        <v>7</v>
      </c>
      <c r="F1806" s="178">
        <v>2001</v>
      </c>
      <c r="G1806" s="46" t="s">
        <v>125</v>
      </c>
      <c r="H1806" s="46" t="s">
        <v>1383</v>
      </c>
      <c r="I1806" s="27" t="s">
        <v>10</v>
      </c>
      <c r="J1806" s="178">
        <v>1380</v>
      </c>
      <c r="K1806" s="259">
        <f t="shared" si="88"/>
        <v>9</v>
      </c>
      <c r="L1806" s="110" t="str">
        <f t="shared" si="89"/>
        <v>PGDĐT Gia Nghĩa</v>
      </c>
      <c r="M1806" s="3">
        <f>VLOOKUP(IF(I1806="",H1806,I1806),Thongkeduthi!$A$4:$O$43,COUNTA(Thongkeduthi!$A$4:$O$4),FALSE)</f>
        <v>32</v>
      </c>
      <c r="N1806" s="47" t="str">
        <f t="shared" si="90"/>
        <v>32.9</v>
      </c>
      <c r="O1806" s="47"/>
    </row>
    <row r="1807" spans="1:15" ht="16.5" hidden="1" thickBot="1">
      <c r="A1807" s="10">
        <f>SUBTOTAL(3,$C$6:C1807)</f>
        <v>0</v>
      </c>
      <c r="B1807" s="192">
        <v>1224345679</v>
      </c>
      <c r="C1807" s="174" t="s">
        <v>2076</v>
      </c>
      <c r="D1807" s="178">
        <v>16</v>
      </c>
      <c r="E1807" s="178">
        <v>7</v>
      </c>
      <c r="F1807" s="178">
        <v>2001</v>
      </c>
      <c r="G1807" s="46" t="s">
        <v>125</v>
      </c>
      <c r="H1807" s="46" t="s">
        <v>1383</v>
      </c>
      <c r="I1807" s="27" t="s">
        <v>10</v>
      </c>
      <c r="J1807" s="178">
        <v>1350</v>
      </c>
      <c r="K1807" s="259">
        <f t="shared" si="88"/>
        <v>9</v>
      </c>
      <c r="L1807" s="110" t="str">
        <f t="shared" si="89"/>
        <v>PGDĐT Gia Nghĩa</v>
      </c>
      <c r="M1807" s="3">
        <f>VLOOKUP(IF(I1807="",H1807,I1807),Thongkeduthi!$A$4:$O$43,COUNTA(Thongkeduthi!$A$4:$O$4),FALSE)</f>
        <v>32</v>
      </c>
      <c r="N1807" s="47" t="str">
        <f t="shared" si="90"/>
        <v>32.9</v>
      </c>
      <c r="O1807" s="47"/>
    </row>
    <row r="1808" spans="1:15" ht="16.5" hidden="1" thickBot="1">
      <c r="A1808" s="10">
        <f>SUBTOTAL(3,$C$6:C1808)</f>
        <v>0</v>
      </c>
      <c r="B1808" s="76">
        <v>1210599780</v>
      </c>
      <c r="C1808" s="182" t="s">
        <v>2077</v>
      </c>
      <c r="D1808" s="46">
        <v>12</v>
      </c>
      <c r="E1808" s="46">
        <v>5</v>
      </c>
      <c r="F1808" s="46">
        <v>2001</v>
      </c>
      <c r="G1808" s="76" t="s">
        <v>125</v>
      </c>
      <c r="H1808" s="76" t="s">
        <v>1951</v>
      </c>
      <c r="I1808" s="27" t="s">
        <v>10</v>
      </c>
      <c r="J1808" s="178">
        <v>1340</v>
      </c>
      <c r="K1808" s="259">
        <f t="shared" si="88"/>
        <v>9</v>
      </c>
      <c r="L1808" s="110" t="str">
        <f t="shared" si="89"/>
        <v>PGDĐT Gia Nghĩa</v>
      </c>
      <c r="M1808" s="3">
        <f>VLOOKUP(IF(I1808="",H1808,I1808),Thongkeduthi!$A$4:$O$43,COUNTA(Thongkeduthi!$A$4:$O$4),FALSE)</f>
        <v>32</v>
      </c>
      <c r="N1808" s="47" t="str">
        <f t="shared" si="90"/>
        <v>32.9</v>
      </c>
      <c r="O1808" s="47"/>
    </row>
    <row r="1809" spans="1:15" ht="16.5" hidden="1" thickBot="1">
      <c r="A1809" s="10">
        <f>SUBTOTAL(3,$C$6:C1809)</f>
        <v>0</v>
      </c>
      <c r="B1809" s="192">
        <v>1222259058</v>
      </c>
      <c r="C1809" s="174" t="s">
        <v>2078</v>
      </c>
      <c r="D1809" s="178">
        <v>16</v>
      </c>
      <c r="E1809" s="178">
        <v>1</v>
      </c>
      <c r="F1809" s="178">
        <v>2001</v>
      </c>
      <c r="G1809" s="46" t="s">
        <v>125</v>
      </c>
      <c r="H1809" s="46" t="s">
        <v>1383</v>
      </c>
      <c r="I1809" s="27" t="s">
        <v>10</v>
      </c>
      <c r="J1809" s="178">
        <v>1330</v>
      </c>
      <c r="K1809" s="259">
        <f t="shared" si="88"/>
        <v>9</v>
      </c>
      <c r="L1809" s="110" t="str">
        <f t="shared" si="89"/>
        <v>PGDĐT Gia Nghĩa</v>
      </c>
      <c r="M1809" s="3">
        <f>VLOOKUP(IF(I1809="",H1809,I1809),Thongkeduthi!$A$4:$O$43,COUNTA(Thongkeduthi!$A$4:$O$4),FALSE)</f>
        <v>32</v>
      </c>
      <c r="N1809" s="47" t="str">
        <f t="shared" si="90"/>
        <v>32.9</v>
      </c>
      <c r="O1809" s="47"/>
    </row>
    <row r="1810" spans="1:15" ht="16.5" hidden="1" thickBot="1">
      <c r="A1810" s="10">
        <f>SUBTOTAL(3,$C$6:C1810)</f>
        <v>0</v>
      </c>
      <c r="B1810" s="76">
        <v>69975099</v>
      </c>
      <c r="C1810" s="174" t="s">
        <v>2079</v>
      </c>
      <c r="D1810" s="46">
        <v>13</v>
      </c>
      <c r="E1810" s="46">
        <v>11</v>
      </c>
      <c r="F1810" s="46">
        <v>2001</v>
      </c>
      <c r="G1810" s="76" t="s">
        <v>125</v>
      </c>
      <c r="H1810" s="76" t="s">
        <v>1951</v>
      </c>
      <c r="I1810" s="27" t="s">
        <v>10</v>
      </c>
      <c r="J1810" s="178">
        <v>1280</v>
      </c>
      <c r="K1810" s="259">
        <f t="shared" si="88"/>
        <v>9</v>
      </c>
      <c r="L1810" s="110" t="str">
        <f t="shared" si="89"/>
        <v>PGDĐT Gia Nghĩa</v>
      </c>
      <c r="M1810" s="3">
        <f>VLOOKUP(IF(I1810="",H1810,I1810),Thongkeduthi!$A$4:$O$43,COUNTA(Thongkeduthi!$A$4:$O$4),FALSE)</f>
        <v>32</v>
      </c>
      <c r="N1810" s="47" t="str">
        <f t="shared" si="90"/>
        <v>32.9</v>
      </c>
      <c r="O1810" s="47"/>
    </row>
    <row r="1811" spans="1:15" ht="16.5" hidden="1" thickBot="1">
      <c r="A1811" s="10">
        <f>SUBTOTAL(3,$C$6:C1811)</f>
        <v>0</v>
      </c>
      <c r="B1811" s="76">
        <v>1223075369</v>
      </c>
      <c r="C1811" s="76" t="s">
        <v>2080</v>
      </c>
      <c r="D1811" s="76">
        <v>16</v>
      </c>
      <c r="E1811" s="76">
        <v>1</v>
      </c>
      <c r="F1811" s="76">
        <v>2001</v>
      </c>
      <c r="G1811" s="76" t="s">
        <v>125</v>
      </c>
      <c r="H1811" s="76" t="s">
        <v>705</v>
      </c>
      <c r="I1811" s="27" t="s">
        <v>10</v>
      </c>
      <c r="J1811" s="192">
        <v>1270</v>
      </c>
      <c r="K1811" s="259">
        <f t="shared" si="88"/>
        <v>9</v>
      </c>
      <c r="L1811" s="110" t="str">
        <f t="shared" si="89"/>
        <v>PGDĐT Gia Nghĩa</v>
      </c>
      <c r="M1811" s="3">
        <f>VLOOKUP(IF(I1811="",H1811,I1811),Thongkeduthi!$A$4:$O$43,COUNTA(Thongkeduthi!$A$4:$O$4),FALSE)</f>
        <v>32</v>
      </c>
      <c r="N1811" s="47" t="str">
        <f t="shared" si="90"/>
        <v>32.9</v>
      </c>
      <c r="O1811" s="47"/>
    </row>
    <row r="1812" spans="1:15" ht="16.5" hidden="1" thickBot="1">
      <c r="A1812" s="10">
        <f>SUBTOTAL(3,$C$6:C1812)</f>
        <v>0</v>
      </c>
      <c r="B1812" s="192">
        <v>1228166854</v>
      </c>
      <c r="C1812" s="76" t="s">
        <v>2081</v>
      </c>
      <c r="D1812" s="178">
        <v>2</v>
      </c>
      <c r="E1812" s="178">
        <v>1</v>
      </c>
      <c r="F1812" s="178">
        <v>2001</v>
      </c>
      <c r="G1812" s="46" t="s">
        <v>125</v>
      </c>
      <c r="H1812" s="46" t="s">
        <v>1383</v>
      </c>
      <c r="I1812" s="27" t="s">
        <v>10</v>
      </c>
      <c r="J1812" s="178">
        <v>1240</v>
      </c>
      <c r="K1812" s="259">
        <f t="shared" si="88"/>
        <v>9</v>
      </c>
      <c r="L1812" s="110" t="str">
        <f t="shared" si="89"/>
        <v>PGDĐT Gia Nghĩa</v>
      </c>
      <c r="M1812" s="3">
        <f>VLOOKUP(IF(I1812="",H1812,I1812),Thongkeduthi!$A$4:$O$43,COUNTA(Thongkeduthi!$A$4:$O$4),FALSE)</f>
        <v>32</v>
      </c>
      <c r="N1812" s="47" t="str">
        <f t="shared" si="90"/>
        <v>32.9</v>
      </c>
      <c r="O1812" s="47"/>
    </row>
    <row r="1813" spans="1:15" ht="16.5" hidden="1" thickBot="1">
      <c r="A1813" s="10">
        <f>SUBTOTAL(3,$C$6:C1813)</f>
        <v>0</v>
      </c>
      <c r="B1813" s="192">
        <v>86549837</v>
      </c>
      <c r="C1813" s="76" t="s">
        <v>2082</v>
      </c>
      <c r="D1813" s="178">
        <v>4</v>
      </c>
      <c r="E1813" s="178">
        <v>9</v>
      </c>
      <c r="F1813" s="178">
        <v>2001</v>
      </c>
      <c r="G1813" s="46" t="s">
        <v>125</v>
      </c>
      <c r="H1813" s="46" t="s">
        <v>1383</v>
      </c>
      <c r="I1813" s="27" t="s">
        <v>10</v>
      </c>
      <c r="J1813" s="178">
        <v>1230</v>
      </c>
      <c r="K1813" s="259">
        <f t="shared" si="88"/>
        <v>9</v>
      </c>
      <c r="L1813" s="110" t="str">
        <f t="shared" si="89"/>
        <v>PGDĐT Gia Nghĩa</v>
      </c>
      <c r="M1813" s="3">
        <f>VLOOKUP(IF(I1813="",H1813,I1813),Thongkeduthi!$A$4:$O$43,COUNTA(Thongkeduthi!$A$4:$O$4),FALSE)</f>
        <v>32</v>
      </c>
      <c r="N1813" s="47" t="str">
        <f t="shared" si="90"/>
        <v>32.9</v>
      </c>
      <c r="O1813" s="47"/>
    </row>
    <row r="1814" spans="1:15" ht="16.5" hidden="1" thickBot="1">
      <c r="A1814" s="10">
        <f>SUBTOTAL(3,$C$6:C1814)</f>
        <v>0</v>
      </c>
      <c r="B1814" s="192">
        <v>107936623</v>
      </c>
      <c r="C1814" s="174" t="s">
        <v>2083</v>
      </c>
      <c r="D1814" s="178">
        <v>18</v>
      </c>
      <c r="E1814" s="178">
        <v>12</v>
      </c>
      <c r="F1814" s="178">
        <v>2001</v>
      </c>
      <c r="G1814" s="46" t="s">
        <v>125</v>
      </c>
      <c r="H1814" s="46" t="s">
        <v>1383</v>
      </c>
      <c r="I1814" s="27" t="s">
        <v>10</v>
      </c>
      <c r="J1814" s="178">
        <v>1210</v>
      </c>
      <c r="K1814" s="259">
        <f t="shared" si="88"/>
        <v>9</v>
      </c>
      <c r="L1814" s="110" t="str">
        <f t="shared" si="89"/>
        <v>PGDĐT Gia Nghĩa</v>
      </c>
      <c r="M1814" s="3">
        <f>VLOOKUP(IF(I1814="",H1814,I1814),Thongkeduthi!$A$4:$O$43,COUNTA(Thongkeduthi!$A$4:$O$4),FALSE)</f>
        <v>32</v>
      </c>
      <c r="N1814" s="47" t="str">
        <f t="shared" si="90"/>
        <v>32.9</v>
      </c>
      <c r="O1814" s="47"/>
    </row>
    <row r="1815" spans="1:15" ht="16.5" hidden="1" thickBot="1">
      <c r="A1815" s="10">
        <f>SUBTOTAL(3,$C$6:C1815)</f>
        <v>0</v>
      </c>
      <c r="B1815" s="192">
        <v>1222774175</v>
      </c>
      <c r="C1815" s="174" t="s">
        <v>1745</v>
      </c>
      <c r="D1815" s="178">
        <v>20</v>
      </c>
      <c r="E1815" s="178">
        <v>2</v>
      </c>
      <c r="F1815" s="178">
        <v>2001</v>
      </c>
      <c r="G1815" s="46" t="s">
        <v>125</v>
      </c>
      <c r="H1815" s="46" t="s">
        <v>1383</v>
      </c>
      <c r="I1815" s="27" t="s">
        <v>10</v>
      </c>
      <c r="J1815" s="178">
        <v>1210</v>
      </c>
      <c r="K1815" s="259">
        <f t="shared" si="88"/>
        <v>9</v>
      </c>
      <c r="L1815" s="110" t="str">
        <f t="shared" si="89"/>
        <v>PGDĐT Gia Nghĩa</v>
      </c>
      <c r="M1815" s="3">
        <f>VLOOKUP(IF(I1815="",H1815,I1815),Thongkeduthi!$A$4:$O$43,COUNTA(Thongkeduthi!$A$4:$O$4),FALSE)</f>
        <v>32</v>
      </c>
      <c r="N1815" s="47" t="str">
        <f t="shared" si="90"/>
        <v>32.9</v>
      </c>
      <c r="O1815" s="47"/>
    </row>
    <row r="1816" spans="1:15" ht="16.5" hidden="1" thickBot="1">
      <c r="A1816" s="10">
        <f>SUBTOTAL(3,$C$6:C1816)</f>
        <v>0</v>
      </c>
      <c r="B1816" s="192">
        <v>1229704932</v>
      </c>
      <c r="C1816" s="174" t="s">
        <v>2084</v>
      </c>
      <c r="D1816" s="178">
        <v>13</v>
      </c>
      <c r="E1816" s="178">
        <v>5</v>
      </c>
      <c r="F1816" s="178">
        <v>2001</v>
      </c>
      <c r="G1816" s="46" t="s">
        <v>125</v>
      </c>
      <c r="H1816" s="46" t="s">
        <v>1383</v>
      </c>
      <c r="I1816" s="27" t="s">
        <v>10</v>
      </c>
      <c r="J1816" s="178">
        <v>1190</v>
      </c>
      <c r="K1816" s="259">
        <f t="shared" si="88"/>
        <v>9</v>
      </c>
      <c r="L1816" s="110" t="str">
        <f t="shared" si="89"/>
        <v>PGDĐT Gia Nghĩa</v>
      </c>
      <c r="M1816" s="3">
        <f>VLOOKUP(IF(I1816="",H1816,I1816),Thongkeduthi!$A$4:$O$43,COUNTA(Thongkeduthi!$A$4:$O$4),FALSE)</f>
        <v>32</v>
      </c>
      <c r="N1816" s="47" t="str">
        <f t="shared" si="90"/>
        <v>32.9</v>
      </c>
      <c r="O1816" s="47"/>
    </row>
    <row r="1817" spans="1:15" ht="16.5" hidden="1" thickBot="1">
      <c r="A1817" s="10">
        <f>SUBTOTAL(3,$C$6:C1817)</f>
        <v>0</v>
      </c>
      <c r="B1817" s="192">
        <v>1222598729</v>
      </c>
      <c r="C1817" s="174" t="s">
        <v>2085</v>
      </c>
      <c r="D1817" s="178">
        <v>27</v>
      </c>
      <c r="E1817" s="178">
        <v>7</v>
      </c>
      <c r="F1817" s="178">
        <v>2001</v>
      </c>
      <c r="G1817" s="46" t="s">
        <v>125</v>
      </c>
      <c r="H1817" s="46" t="s">
        <v>1383</v>
      </c>
      <c r="I1817" s="27" t="s">
        <v>10</v>
      </c>
      <c r="J1817" s="178">
        <v>1180</v>
      </c>
      <c r="K1817" s="259">
        <f t="shared" si="88"/>
        <v>9</v>
      </c>
      <c r="L1817" s="110" t="str">
        <f t="shared" si="89"/>
        <v>PGDĐT Gia Nghĩa</v>
      </c>
      <c r="M1817" s="3">
        <f>VLOOKUP(IF(I1817="",H1817,I1817),Thongkeduthi!$A$4:$O$43,COUNTA(Thongkeduthi!$A$4:$O$4),FALSE)</f>
        <v>32</v>
      </c>
      <c r="N1817" s="47" t="str">
        <f t="shared" si="90"/>
        <v>32.9</v>
      </c>
      <c r="O1817" s="47"/>
    </row>
    <row r="1818" spans="1:15" ht="16.5" hidden="1" thickBot="1">
      <c r="A1818" s="10">
        <f>SUBTOTAL(3,$C$6:C1818)</f>
        <v>0</v>
      </c>
      <c r="B1818" s="76">
        <v>116646979</v>
      </c>
      <c r="C1818" s="76" t="s">
        <v>2086</v>
      </c>
      <c r="D1818" s="76">
        <v>22</v>
      </c>
      <c r="E1818" s="76">
        <v>10</v>
      </c>
      <c r="F1818" s="76">
        <v>2001</v>
      </c>
      <c r="G1818" s="76" t="s">
        <v>125</v>
      </c>
      <c r="H1818" s="76" t="s">
        <v>705</v>
      </c>
      <c r="I1818" s="27" t="s">
        <v>10</v>
      </c>
      <c r="J1818" s="192">
        <v>1170</v>
      </c>
      <c r="K1818" s="259">
        <f t="shared" si="88"/>
        <v>9</v>
      </c>
      <c r="L1818" s="110" t="str">
        <f t="shared" si="89"/>
        <v>PGDĐT Gia Nghĩa</v>
      </c>
      <c r="M1818" s="3">
        <f>VLOOKUP(IF(I1818="",H1818,I1818),Thongkeduthi!$A$4:$O$43,COUNTA(Thongkeduthi!$A$4:$O$4),FALSE)</f>
        <v>32</v>
      </c>
      <c r="N1818" s="47" t="str">
        <f t="shared" si="90"/>
        <v>32.9</v>
      </c>
      <c r="O1818" s="47"/>
    </row>
    <row r="1819" spans="1:15" ht="16.5" hidden="1" thickBot="1">
      <c r="A1819" s="10">
        <f>SUBTOTAL(3,$C$6:C1819)</f>
        <v>0</v>
      </c>
      <c r="B1819" s="76">
        <v>1213608616</v>
      </c>
      <c r="C1819" s="76" t="s">
        <v>2087</v>
      </c>
      <c r="D1819" s="76">
        <v>23</v>
      </c>
      <c r="E1819" s="76">
        <v>2</v>
      </c>
      <c r="F1819" s="76">
        <v>2001</v>
      </c>
      <c r="G1819" s="76" t="s">
        <v>125</v>
      </c>
      <c r="H1819" s="76" t="s">
        <v>705</v>
      </c>
      <c r="I1819" s="27" t="s">
        <v>10</v>
      </c>
      <c r="J1819" s="192">
        <v>1160</v>
      </c>
      <c r="K1819" s="259">
        <f t="shared" si="88"/>
        <v>9</v>
      </c>
      <c r="L1819" s="110" t="str">
        <f t="shared" si="89"/>
        <v>PGDĐT Gia Nghĩa</v>
      </c>
      <c r="M1819" s="3">
        <f>VLOOKUP(IF(I1819="",H1819,I1819),Thongkeduthi!$A$4:$O$43,COUNTA(Thongkeduthi!$A$4:$O$4),FALSE)</f>
        <v>32</v>
      </c>
      <c r="N1819" s="47" t="str">
        <f t="shared" si="90"/>
        <v>32.9</v>
      </c>
      <c r="O1819" s="47"/>
    </row>
    <row r="1820" spans="1:15" ht="16.5" hidden="1" thickBot="1">
      <c r="A1820" s="10">
        <f>SUBTOTAL(3,$C$6:C1820)</f>
        <v>0</v>
      </c>
      <c r="B1820" s="76">
        <v>1223153302</v>
      </c>
      <c r="C1820" s="76" t="s">
        <v>2088</v>
      </c>
      <c r="D1820" s="76">
        <v>24</v>
      </c>
      <c r="E1820" s="76">
        <v>4</v>
      </c>
      <c r="F1820" s="76">
        <v>2001</v>
      </c>
      <c r="G1820" s="76" t="s">
        <v>125</v>
      </c>
      <c r="H1820" s="76" t="s">
        <v>705</v>
      </c>
      <c r="I1820" s="27" t="s">
        <v>10</v>
      </c>
      <c r="J1820" s="192">
        <v>1150</v>
      </c>
      <c r="K1820" s="259">
        <f t="shared" si="88"/>
        <v>9</v>
      </c>
      <c r="L1820" s="110" t="str">
        <f t="shared" si="89"/>
        <v>PGDĐT Gia Nghĩa</v>
      </c>
      <c r="M1820" s="3">
        <f>VLOOKUP(IF(I1820="",H1820,I1820),Thongkeduthi!$A$4:$O$43,COUNTA(Thongkeduthi!$A$4:$O$4),FALSE)</f>
        <v>32</v>
      </c>
      <c r="N1820" s="47" t="str">
        <f t="shared" si="90"/>
        <v>32.9</v>
      </c>
      <c r="O1820" s="47"/>
    </row>
    <row r="1821" spans="1:15" ht="16.5" hidden="1" thickBot="1">
      <c r="A1821" s="10">
        <f>SUBTOTAL(3,$C$6:C1821)</f>
        <v>0</v>
      </c>
      <c r="B1821" s="192">
        <v>107829987</v>
      </c>
      <c r="C1821" s="76" t="s">
        <v>2089</v>
      </c>
      <c r="D1821" s="178">
        <v>22</v>
      </c>
      <c r="E1821" s="178">
        <v>8</v>
      </c>
      <c r="F1821" s="178">
        <v>2001</v>
      </c>
      <c r="G1821" s="46" t="s">
        <v>125</v>
      </c>
      <c r="H1821" s="46" t="s">
        <v>1383</v>
      </c>
      <c r="I1821" s="27" t="s">
        <v>10</v>
      </c>
      <c r="J1821" s="178">
        <v>1120</v>
      </c>
      <c r="K1821" s="259">
        <f t="shared" si="88"/>
        <v>9</v>
      </c>
      <c r="L1821" s="110" t="str">
        <f t="shared" si="89"/>
        <v>PGDĐT Gia Nghĩa</v>
      </c>
      <c r="M1821" s="3">
        <f>VLOOKUP(IF(I1821="",H1821,I1821),Thongkeduthi!$A$4:$O$43,COUNTA(Thongkeduthi!$A$4:$O$4),FALSE)</f>
        <v>32</v>
      </c>
      <c r="N1821" s="47" t="str">
        <f t="shared" si="90"/>
        <v>32.9</v>
      </c>
      <c r="O1821" s="47"/>
    </row>
    <row r="1822" spans="1:15" ht="16.5" hidden="1" thickBot="1">
      <c r="A1822" s="10">
        <f>SUBTOTAL(3,$C$6:C1822)</f>
        <v>0</v>
      </c>
      <c r="B1822" s="192">
        <v>1225577358</v>
      </c>
      <c r="C1822" s="76" t="s">
        <v>630</v>
      </c>
      <c r="D1822" s="178">
        <v>18</v>
      </c>
      <c r="E1822" s="178">
        <v>10</v>
      </c>
      <c r="F1822" s="178">
        <v>2001</v>
      </c>
      <c r="G1822" s="46" t="s">
        <v>125</v>
      </c>
      <c r="H1822" s="46" t="s">
        <v>1383</v>
      </c>
      <c r="I1822" s="27" t="s">
        <v>10</v>
      </c>
      <c r="J1822" s="178">
        <v>1120</v>
      </c>
      <c r="K1822" s="259">
        <f t="shared" ref="K1822:K1832" si="91">IF(I1822="",VALUE(LEFT(G1822,2)),VALUE(LEFT(G1822,1)))</f>
        <v>9</v>
      </c>
      <c r="L1822" s="110" t="str">
        <f t="shared" ref="L1822:L1832" si="92">"PGDĐT "&amp;I1822</f>
        <v>PGDĐT Gia Nghĩa</v>
      </c>
      <c r="M1822" s="3">
        <f>VLOOKUP(IF(I1822="",H1822,I1822),Thongkeduthi!$A$4:$O$43,COUNTA(Thongkeduthi!$A$4:$O$4),FALSE)</f>
        <v>32</v>
      </c>
      <c r="N1822" s="47" t="str">
        <f t="shared" si="90"/>
        <v>32.9</v>
      </c>
      <c r="O1822" s="47"/>
    </row>
    <row r="1823" spans="1:15" ht="16.5" hidden="1" thickBot="1">
      <c r="A1823" s="10">
        <f>SUBTOTAL(3,$C$6:C1823)</f>
        <v>0</v>
      </c>
      <c r="B1823" s="192">
        <v>1223186148</v>
      </c>
      <c r="C1823" s="76" t="s">
        <v>2090</v>
      </c>
      <c r="D1823" s="178">
        <v>27</v>
      </c>
      <c r="E1823" s="178">
        <v>5</v>
      </c>
      <c r="F1823" s="178">
        <v>2001</v>
      </c>
      <c r="G1823" s="46" t="s">
        <v>125</v>
      </c>
      <c r="H1823" s="46" t="s">
        <v>1383</v>
      </c>
      <c r="I1823" s="27" t="s">
        <v>10</v>
      </c>
      <c r="J1823" s="178">
        <v>1120</v>
      </c>
      <c r="K1823" s="259">
        <f t="shared" si="91"/>
        <v>9</v>
      </c>
      <c r="L1823" s="110" t="str">
        <f t="shared" si="92"/>
        <v>PGDĐT Gia Nghĩa</v>
      </c>
      <c r="M1823" s="3">
        <f>VLOOKUP(IF(I1823="",H1823,I1823),Thongkeduthi!$A$4:$O$43,COUNTA(Thongkeduthi!$A$4:$O$4),FALSE)</f>
        <v>32</v>
      </c>
      <c r="N1823" s="47" t="str">
        <f t="shared" si="90"/>
        <v>32.9</v>
      </c>
      <c r="O1823" s="47"/>
    </row>
    <row r="1824" spans="1:15" ht="16.5" hidden="1" thickBot="1">
      <c r="A1824" s="10">
        <f>SUBTOTAL(3,$C$6:C1824)</f>
        <v>0</v>
      </c>
      <c r="B1824" s="192">
        <v>1221400838</v>
      </c>
      <c r="C1824" s="174" t="s">
        <v>2091</v>
      </c>
      <c r="D1824" s="178">
        <v>3</v>
      </c>
      <c r="E1824" s="178">
        <v>4</v>
      </c>
      <c r="F1824" s="178">
        <v>2001</v>
      </c>
      <c r="G1824" s="46" t="s">
        <v>125</v>
      </c>
      <c r="H1824" s="46" t="s">
        <v>1383</v>
      </c>
      <c r="I1824" s="27" t="s">
        <v>10</v>
      </c>
      <c r="J1824" s="178">
        <v>1060</v>
      </c>
      <c r="K1824" s="259">
        <f t="shared" si="91"/>
        <v>9</v>
      </c>
      <c r="L1824" s="110" t="str">
        <f t="shared" si="92"/>
        <v>PGDĐT Gia Nghĩa</v>
      </c>
      <c r="M1824" s="3">
        <f>VLOOKUP(IF(I1824="",H1824,I1824),Thongkeduthi!$A$4:$O$43,COUNTA(Thongkeduthi!$A$4:$O$4),FALSE)</f>
        <v>32</v>
      </c>
      <c r="N1824" s="47" t="str">
        <f t="shared" si="90"/>
        <v>32.9</v>
      </c>
      <c r="O1824" s="47"/>
    </row>
    <row r="1825" spans="1:15" ht="16.5" hidden="1" thickBot="1">
      <c r="A1825" s="10">
        <f>SUBTOTAL(3,$C$6:C1825)</f>
        <v>0</v>
      </c>
      <c r="B1825" s="76">
        <v>1223139573</v>
      </c>
      <c r="C1825" s="76" t="s">
        <v>2092</v>
      </c>
      <c r="D1825" s="76">
        <v>12</v>
      </c>
      <c r="E1825" s="76">
        <v>5</v>
      </c>
      <c r="F1825" s="76">
        <v>2001</v>
      </c>
      <c r="G1825" s="76" t="s">
        <v>125</v>
      </c>
      <c r="H1825" s="76" t="s">
        <v>705</v>
      </c>
      <c r="I1825" s="27" t="s">
        <v>10</v>
      </c>
      <c r="J1825" s="192">
        <v>1050</v>
      </c>
      <c r="K1825" s="259">
        <f t="shared" si="91"/>
        <v>9</v>
      </c>
      <c r="L1825" s="110" t="str">
        <f t="shared" si="92"/>
        <v>PGDĐT Gia Nghĩa</v>
      </c>
      <c r="M1825" s="3">
        <f>VLOOKUP(IF(I1825="",H1825,I1825),Thongkeduthi!$A$4:$O$43,COUNTA(Thongkeduthi!$A$4:$O$4),FALSE)</f>
        <v>32</v>
      </c>
      <c r="N1825" s="47" t="str">
        <f t="shared" si="90"/>
        <v>32.9</v>
      </c>
      <c r="O1825" s="47"/>
    </row>
    <row r="1826" spans="1:15" ht="16.5" hidden="1" thickBot="1">
      <c r="A1826" s="10">
        <f>SUBTOTAL(3,$C$6:C1826)</f>
        <v>0</v>
      </c>
      <c r="B1826" s="76">
        <v>1223059225</v>
      </c>
      <c r="C1826" s="76" t="s">
        <v>2093</v>
      </c>
      <c r="D1826" s="46">
        <v>1</v>
      </c>
      <c r="E1826" s="46">
        <v>11</v>
      </c>
      <c r="F1826" s="46">
        <v>2001</v>
      </c>
      <c r="G1826" s="76" t="s">
        <v>125</v>
      </c>
      <c r="H1826" s="76" t="s">
        <v>1951</v>
      </c>
      <c r="I1826" s="27" t="s">
        <v>10</v>
      </c>
      <c r="J1826" s="178">
        <v>1050</v>
      </c>
      <c r="K1826" s="259">
        <f t="shared" si="91"/>
        <v>9</v>
      </c>
      <c r="L1826" s="110" t="str">
        <f t="shared" si="92"/>
        <v>PGDĐT Gia Nghĩa</v>
      </c>
      <c r="M1826" s="3">
        <f>VLOOKUP(IF(I1826="",H1826,I1826),Thongkeduthi!$A$4:$O$43,COUNTA(Thongkeduthi!$A$4:$O$4),FALSE)</f>
        <v>32</v>
      </c>
      <c r="N1826" s="47" t="str">
        <f t="shared" si="90"/>
        <v>32.9</v>
      </c>
      <c r="O1826" s="47"/>
    </row>
    <row r="1827" spans="1:15" ht="16.5" hidden="1" thickBot="1">
      <c r="A1827" s="10">
        <f>SUBTOTAL(3,$C$6:C1827)</f>
        <v>0</v>
      </c>
      <c r="B1827" s="192">
        <v>1227615433</v>
      </c>
      <c r="C1827" s="76" t="s">
        <v>2094</v>
      </c>
      <c r="D1827" s="178">
        <v>11</v>
      </c>
      <c r="E1827" s="178">
        <v>12</v>
      </c>
      <c r="F1827" s="178">
        <v>2001</v>
      </c>
      <c r="G1827" s="46" t="s">
        <v>125</v>
      </c>
      <c r="H1827" s="46" t="s">
        <v>1383</v>
      </c>
      <c r="I1827" s="27" t="s">
        <v>10</v>
      </c>
      <c r="J1827" s="178">
        <v>1040</v>
      </c>
      <c r="K1827" s="259">
        <f t="shared" si="91"/>
        <v>9</v>
      </c>
      <c r="L1827" s="110" t="str">
        <f t="shared" si="92"/>
        <v>PGDĐT Gia Nghĩa</v>
      </c>
      <c r="M1827" s="3">
        <f>VLOOKUP(IF(I1827="",H1827,I1827),Thongkeduthi!$A$4:$O$43,COUNTA(Thongkeduthi!$A$4:$O$4),FALSE)</f>
        <v>32</v>
      </c>
      <c r="N1827" s="47" t="str">
        <f t="shared" si="90"/>
        <v>32.9</v>
      </c>
      <c r="O1827" s="47"/>
    </row>
    <row r="1828" spans="1:15" ht="16.5" hidden="1" thickBot="1">
      <c r="A1828" s="10">
        <f>SUBTOTAL(3,$C$6:C1828)</f>
        <v>0</v>
      </c>
      <c r="B1828" s="76">
        <v>1221644752</v>
      </c>
      <c r="C1828" s="76" t="s">
        <v>2095</v>
      </c>
      <c r="D1828" s="76">
        <v>29</v>
      </c>
      <c r="E1828" s="76">
        <v>10</v>
      </c>
      <c r="F1828" s="76">
        <v>2001</v>
      </c>
      <c r="G1828" s="76" t="s">
        <v>125</v>
      </c>
      <c r="H1828" s="76" t="s">
        <v>705</v>
      </c>
      <c r="I1828" s="27" t="s">
        <v>10</v>
      </c>
      <c r="J1828" s="192">
        <v>1040</v>
      </c>
      <c r="K1828" s="259">
        <f t="shared" si="91"/>
        <v>9</v>
      </c>
      <c r="L1828" s="110" t="str">
        <f t="shared" si="92"/>
        <v>PGDĐT Gia Nghĩa</v>
      </c>
      <c r="M1828" s="3">
        <f>VLOOKUP(IF(I1828="",H1828,I1828),Thongkeduthi!$A$4:$O$43,COUNTA(Thongkeduthi!$A$4:$O$4),FALSE)</f>
        <v>32</v>
      </c>
      <c r="N1828" s="47" t="str">
        <f t="shared" si="90"/>
        <v>32.9</v>
      </c>
      <c r="O1828" s="47"/>
    </row>
    <row r="1829" spans="1:15" ht="16.5" hidden="1" thickBot="1">
      <c r="A1829" s="10">
        <f>SUBTOTAL(3,$C$6:C1829)</f>
        <v>0</v>
      </c>
      <c r="B1829" s="192">
        <v>1228312688</v>
      </c>
      <c r="C1829" s="174" t="s">
        <v>2096</v>
      </c>
      <c r="D1829" s="178">
        <v>12</v>
      </c>
      <c r="E1829" s="178">
        <v>11</v>
      </c>
      <c r="F1829" s="178">
        <v>2001</v>
      </c>
      <c r="G1829" s="46" t="s">
        <v>125</v>
      </c>
      <c r="H1829" s="46" t="s">
        <v>1383</v>
      </c>
      <c r="I1829" s="27" t="s">
        <v>10</v>
      </c>
      <c r="J1829" s="178">
        <v>1040</v>
      </c>
      <c r="K1829" s="259">
        <f t="shared" si="91"/>
        <v>9</v>
      </c>
      <c r="L1829" s="110" t="str">
        <f t="shared" si="92"/>
        <v>PGDĐT Gia Nghĩa</v>
      </c>
      <c r="M1829" s="3">
        <f>VLOOKUP(IF(I1829="",H1829,I1829),Thongkeduthi!$A$4:$O$43,COUNTA(Thongkeduthi!$A$4:$O$4),FALSE)</f>
        <v>32</v>
      </c>
      <c r="N1829" s="47" t="str">
        <f t="shared" si="90"/>
        <v>32.9</v>
      </c>
      <c r="O1829" s="47"/>
    </row>
    <row r="1830" spans="1:15" ht="16.5" hidden="1" thickBot="1">
      <c r="A1830" s="10">
        <f>SUBTOTAL(3,$C$6:C1830)</f>
        <v>0</v>
      </c>
      <c r="B1830" s="76">
        <v>1223010132</v>
      </c>
      <c r="C1830" s="76" t="s">
        <v>2097</v>
      </c>
      <c r="D1830" s="76">
        <v>14</v>
      </c>
      <c r="E1830" s="76">
        <v>6</v>
      </c>
      <c r="F1830" s="76">
        <v>2001</v>
      </c>
      <c r="G1830" s="76" t="s">
        <v>125</v>
      </c>
      <c r="H1830" s="76" t="s">
        <v>705</v>
      </c>
      <c r="I1830" s="27" t="s">
        <v>10</v>
      </c>
      <c r="J1830" s="192">
        <v>1030</v>
      </c>
      <c r="K1830" s="259">
        <f t="shared" si="91"/>
        <v>9</v>
      </c>
      <c r="L1830" s="110" t="str">
        <f t="shared" si="92"/>
        <v>PGDĐT Gia Nghĩa</v>
      </c>
      <c r="M1830" s="3">
        <f>VLOOKUP(IF(I1830="",H1830,I1830),Thongkeduthi!$A$4:$O$43,COUNTA(Thongkeduthi!$A$4:$O$4),FALSE)</f>
        <v>32</v>
      </c>
      <c r="N1830" s="47" t="str">
        <f t="shared" si="90"/>
        <v>32.9</v>
      </c>
      <c r="O1830" s="47"/>
    </row>
    <row r="1831" spans="1:15" ht="16.5" hidden="1" thickBot="1">
      <c r="A1831" s="10">
        <f>SUBTOTAL(3,$C$6:C1831)</f>
        <v>0</v>
      </c>
      <c r="B1831" s="371">
        <v>1228326706</v>
      </c>
      <c r="C1831" s="182" t="s">
        <v>2098</v>
      </c>
      <c r="D1831" s="78">
        <v>21</v>
      </c>
      <c r="E1831" s="78">
        <v>1</v>
      </c>
      <c r="F1831" s="46">
        <v>2001</v>
      </c>
      <c r="G1831" s="76" t="s">
        <v>125</v>
      </c>
      <c r="H1831" s="46" t="s">
        <v>724</v>
      </c>
      <c r="I1831" s="27" t="s">
        <v>10</v>
      </c>
      <c r="J1831" s="178">
        <v>1010</v>
      </c>
      <c r="K1831" s="259">
        <f t="shared" si="91"/>
        <v>9</v>
      </c>
      <c r="L1831" s="110" t="str">
        <f t="shared" si="92"/>
        <v>PGDĐT Gia Nghĩa</v>
      </c>
      <c r="M1831" s="3">
        <f>VLOOKUP(IF(I1831="",H1831,I1831),Thongkeduthi!$A$4:$O$43,COUNTA(Thongkeduthi!$A$4:$O$4),FALSE)</f>
        <v>32</v>
      </c>
      <c r="N1831" s="47" t="str">
        <f t="shared" si="90"/>
        <v>32.9</v>
      </c>
      <c r="O1831" s="47"/>
    </row>
    <row r="1832" spans="1:15" ht="16.5" hidden="1" thickBot="1">
      <c r="A1832" s="10">
        <f>SUBTOTAL(3,$C$6:C1832)</f>
        <v>0</v>
      </c>
      <c r="B1832" s="76">
        <v>1222814333</v>
      </c>
      <c r="C1832" s="76" t="s">
        <v>2656</v>
      </c>
      <c r="D1832" s="76">
        <v>6</v>
      </c>
      <c r="E1832" s="76">
        <v>11</v>
      </c>
      <c r="F1832" s="76">
        <v>2001</v>
      </c>
      <c r="G1832" s="76" t="s">
        <v>125</v>
      </c>
      <c r="H1832" s="76" t="s">
        <v>705</v>
      </c>
      <c r="I1832" s="27" t="s">
        <v>10</v>
      </c>
      <c r="J1832" s="192">
        <v>1000</v>
      </c>
      <c r="K1832" s="259">
        <f t="shared" si="91"/>
        <v>9</v>
      </c>
      <c r="L1832" s="110" t="str">
        <f t="shared" si="92"/>
        <v>PGDĐT Gia Nghĩa</v>
      </c>
      <c r="M1832" s="3">
        <f>VLOOKUP(IF(I1832="",H1832,I1832),Thongkeduthi!$A$4:$O$43,COUNTA(Thongkeduthi!$A$4:$O$4),FALSE)</f>
        <v>32</v>
      </c>
      <c r="N1832" s="47" t="str">
        <f t="shared" si="90"/>
        <v>32.9</v>
      </c>
      <c r="O1832" s="47"/>
    </row>
    <row r="1833" spans="1:15" ht="32.25" hidden="1" thickBot="1">
      <c r="A1833" s="10">
        <f>SUBTOTAL(3,$C$6:C1833)</f>
        <v>0</v>
      </c>
      <c r="B1833" s="30">
        <v>1211801416</v>
      </c>
      <c r="C1833" s="10" t="s">
        <v>2099</v>
      </c>
      <c r="D1833" s="10">
        <v>3</v>
      </c>
      <c r="E1833" s="10">
        <v>9</v>
      </c>
      <c r="F1833" s="10">
        <v>2000</v>
      </c>
      <c r="G1833" s="10" t="s">
        <v>94</v>
      </c>
      <c r="H1833" s="10" t="s">
        <v>2100</v>
      </c>
      <c r="I1833" s="10"/>
      <c r="J1833" s="10">
        <v>890</v>
      </c>
      <c r="K1833" s="259">
        <f t="shared" ref="K1833:K1848" si="93">IF(I1833="",VALUE(LEFT(G1833,2)),VALUE(LEFT(G1833,1)))</f>
        <v>10</v>
      </c>
      <c r="L1833" s="110" t="str">
        <f t="shared" ref="L1833:L1896" si="94">H1833</f>
        <v>THPT DTNT N'Trang Lơng</v>
      </c>
      <c r="M1833" s="3">
        <f>VLOOKUP(IF(I1833="",H1833,I1833),Thongkeduthi!$A$4:$O$43,COUNTA(Thongkeduthi!$A$4:$O$4),FALSE)</f>
        <v>24</v>
      </c>
      <c r="N1833" s="47" t="str">
        <f t="shared" si="90"/>
        <v>24.10</v>
      </c>
      <c r="O1833" s="47"/>
    </row>
    <row r="1834" spans="1:15" ht="32.25" hidden="1" thickBot="1">
      <c r="A1834" s="10">
        <f>SUBTOTAL(3,$C$6:C1834)</f>
        <v>0</v>
      </c>
      <c r="B1834" s="30">
        <v>1224290382</v>
      </c>
      <c r="C1834" s="10" t="s">
        <v>2101</v>
      </c>
      <c r="D1834" s="10">
        <v>22</v>
      </c>
      <c r="E1834" s="10">
        <v>10</v>
      </c>
      <c r="F1834" s="10">
        <v>2000</v>
      </c>
      <c r="G1834" s="10" t="s">
        <v>94</v>
      </c>
      <c r="H1834" s="10" t="s">
        <v>2100</v>
      </c>
      <c r="I1834" s="10"/>
      <c r="J1834" s="10">
        <v>760</v>
      </c>
      <c r="K1834" s="259">
        <f t="shared" si="93"/>
        <v>10</v>
      </c>
      <c r="L1834" s="110" t="str">
        <f t="shared" si="94"/>
        <v>THPT DTNT N'Trang Lơng</v>
      </c>
      <c r="M1834" s="3">
        <f>VLOOKUP(IF(I1834="",H1834,I1834),Thongkeduthi!$A$4:$O$43,COUNTA(Thongkeduthi!$A$4:$O$4),FALSE)</f>
        <v>24</v>
      </c>
      <c r="N1834" s="47" t="str">
        <f t="shared" si="90"/>
        <v>24.10</v>
      </c>
      <c r="O1834" s="47"/>
    </row>
    <row r="1835" spans="1:15" ht="32.25" hidden="1" thickBot="1">
      <c r="A1835" s="10">
        <f>SUBTOTAL(3,$C$6:C1835)</f>
        <v>0</v>
      </c>
      <c r="B1835" s="30">
        <v>1224290288</v>
      </c>
      <c r="C1835" s="10" t="s">
        <v>2102</v>
      </c>
      <c r="D1835" s="10">
        <v>29</v>
      </c>
      <c r="E1835" s="10">
        <v>7</v>
      </c>
      <c r="F1835" s="10">
        <v>2000</v>
      </c>
      <c r="G1835" s="10" t="s">
        <v>94</v>
      </c>
      <c r="H1835" s="10" t="s">
        <v>2100</v>
      </c>
      <c r="I1835" s="10"/>
      <c r="J1835" s="10">
        <v>650</v>
      </c>
      <c r="K1835" s="259">
        <f t="shared" si="93"/>
        <v>10</v>
      </c>
      <c r="L1835" s="110" t="str">
        <f t="shared" si="94"/>
        <v>THPT DTNT N'Trang Lơng</v>
      </c>
      <c r="M1835" s="3">
        <f>VLOOKUP(IF(I1835="",H1835,I1835),Thongkeduthi!$A$4:$O$43,COUNTA(Thongkeduthi!$A$4:$O$4),FALSE)</f>
        <v>24</v>
      </c>
      <c r="N1835" s="47" t="str">
        <f t="shared" si="90"/>
        <v>24.10</v>
      </c>
      <c r="O1835" s="47"/>
    </row>
    <row r="1836" spans="1:15" ht="32.25" hidden="1" thickBot="1">
      <c r="A1836" s="10">
        <f>SUBTOTAL(3,$C$6:C1836)</f>
        <v>0</v>
      </c>
      <c r="B1836" s="30">
        <v>1224290352</v>
      </c>
      <c r="C1836" s="10" t="s">
        <v>2103</v>
      </c>
      <c r="D1836" s="10">
        <v>25</v>
      </c>
      <c r="E1836" s="10">
        <v>10</v>
      </c>
      <c r="F1836" s="10">
        <v>2000</v>
      </c>
      <c r="G1836" s="10" t="s">
        <v>94</v>
      </c>
      <c r="H1836" s="10" t="s">
        <v>2100</v>
      </c>
      <c r="I1836" s="10"/>
      <c r="J1836" s="10">
        <v>600</v>
      </c>
      <c r="K1836" s="259">
        <f t="shared" si="93"/>
        <v>10</v>
      </c>
      <c r="L1836" s="110" t="str">
        <f t="shared" si="94"/>
        <v>THPT DTNT N'Trang Lơng</v>
      </c>
      <c r="M1836" s="3">
        <f>VLOOKUP(IF(I1836="",H1836,I1836),Thongkeduthi!$A$4:$O$43,COUNTA(Thongkeduthi!$A$4:$O$4),FALSE)</f>
        <v>24</v>
      </c>
      <c r="N1836" s="47" t="str">
        <f t="shared" si="90"/>
        <v>24.10</v>
      </c>
      <c r="O1836" s="47"/>
    </row>
    <row r="1837" spans="1:15" ht="32.25" hidden="1" thickBot="1">
      <c r="A1837" s="10">
        <f>SUBTOTAL(3,$C$6:C1837)</f>
        <v>0</v>
      </c>
      <c r="B1837" s="30">
        <v>1224291201</v>
      </c>
      <c r="C1837" s="10" t="s">
        <v>2104</v>
      </c>
      <c r="D1837" s="10">
        <v>6</v>
      </c>
      <c r="E1837" s="10">
        <v>3</v>
      </c>
      <c r="F1837" s="10">
        <v>2000</v>
      </c>
      <c r="G1837" s="10" t="s">
        <v>94</v>
      </c>
      <c r="H1837" s="10" t="s">
        <v>2100</v>
      </c>
      <c r="I1837" s="10"/>
      <c r="J1837" s="10">
        <v>610</v>
      </c>
      <c r="K1837" s="259">
        <f t="shared" si="93"/>
        <v>10</v>
      </c>
      <c r="L1837" s="110" t="str">
        <f t="shared" si="94"/>
        <v>THPT DTNT N'Trang Lơng</v>
      </c>
      <c r="M1837" s="3">
        <f>VLOOKUP(IF(I1837="",H1837,I1837),Thongkeduthi!$A$4:$O$43,COUNTA(Thongkeduthi!$A$4:$O$4),FALSE)</f>
        <v>24</v>
      </c>
      <c r="N1837" s="47" t="str">
        <f t="shared" si="90"/>
        <v>24.10</v>
      </c>
      <c r="O1837" s="47"/>
    </row>
    <row r="1838" spans="1:15" ht="32.25" hidden="1" thickBot="1">
      <c r="A1838" s="10">
        <f>SUBTOTAL(3,$C$6:C1838)</f>
        <v>0</v>
      </c>
      <c r="B1838" s="30">
        <v>1224384482</v>
      </c>
      <c r="C1838" s="10" t="s">
        <v>2105</v>
      </c>
      <c r="D1838" s="10">
        <v>30</v>
      </c>
      <c r="E1838" s="10">
        <v>10</v>
      </c>
      <c r="F1838" s="10">
        <v>2000</v>
      </c>
      <c r="G1838" s="10" t="s">
        <v>94</v>
      </c>
      <c r="H1838" s="10" t="s">
        <v>2100</v>
      </c>
      <c r="I1838" s="10"/>
      <c r="J1838" s="10">
        <v>600</v>
      </c>
      <c r="K1838" s="259">
        <f t="shared" si="93"/>
        <v>10</v>
      </c>
      <c r="L1838" s="110" t="str">
        <f t="shared" si="94"/>
        <v>THPT DTNT N'Trang Lơng</v>
      </c>
      <c r="M1838" s="3">
        <f>VLOOKUP(IF(I1838="",H1838,I1838),Thongkeduthi!$A$4:$O$43,COUNTA(Thongkeduthi!$A$4:$O$4),FALSE)</f>
        <v>24</v>
      </c>
      <c r="N1838" s="47" t="str">
        <f t="shared" si="90"/>
        <v>24.10</v>
      </c>
      <c r="O1838" s="47"/>
    </row>
    <row r="1839" spans="1:15" ht="32.25" hidden="1" thickBot="1">
      <c r="A1839" s="10">
        <f>SUBTOTAL(3,$C$6:C1839)</f>
        <v>0</v>
      </c>
      <c r="B1839" s="30">
        <v>1201242131</v>
      </c>
      <c r="C1839" s="10" t="s">
        <v>2106</v>
      </c>
      <c r="D1839" s="10">
        <v>21</v>
      </c>
      <c r="E1839" s="10">
        <v>8</v>
      </c>
      <c r="F1839" s="10">
        <v>1999</v>
      </c>
      <c r="G1839" s="10" t="s">
        <v>133</v>
      </c>
      <c r="H1839" s="10" t="s">
        <v>2100</v>
      </c>
      <c r="I1839" s="10"/>
      <c r="J1839" s="10">
        <v>1140</v>
      </c>
      <c r="K1839" s="259">
        <f t="shared" si="93"/>
        <v>11</v>
      </c>
      <c r="L1839" s="110" t="str">
        <f t="shared" si="94"/>
        <v>THPT DTNT N'Trang Lơng</v>
      </c>
      <c r="M1839" s="3">
        <f>VLOOKUP(IF(I1839="",H1839,I1839),Thongkeduthi!$A$4:$O$43,COUNTA(Thongkeduthi!$A$4:$O$4),FALSE)</f>
        <v>24</v>
      </c>
      <c r="N1839" s="47" t="str">
        <f t="shared" si="90"/>
        <v>24.11</v>
      </c>
      <c r="O1839" s="47"/>
    </row>
    <row r="1840" spans="1:15" ht="32.25" hidden="1" thickBot="1">
      <c r="A1840" s="10">
        <f>SUBTOTAL(3,$C$6:C1840)</f>
        <v>0</v>
      </c>
      <c r="B1840" s="30">
        <v>1225244622</v>
      </c>
      <c r="C1840" s="10" t="s">
        <v>2107</v>
      </c>
      <c r="D1840" s="10">
        <v>1</v>
      </c>
      <c r="E1840" s="10">
        <v>10</v>
      </c>
      <c r="F1840" s="10">
        <v>1998</v>
      </c>
      <c r="G1840" s="10" t="s">
        <v>133</v>
      </c>
      <c r="H1840" s="10" t="s">
        <v>2100</v>
      </c>
      <c r="I1840" s="10"/>
      <c r="J1840" s="10">
        <v>710</v>
      </c>
      <c r="K1840" s="259">
        <f t="shared" si="93"/>
        <v>11</v>
      </c>
      <c r="L1840" s="110" t="str">
        <f t="shared" si="94"/>
        <v>THPT DTNT N'Trang Lơng</v>
      </c>
      <c r="M1840" s="3">
        <f>VLOOKUP(IF(I1840="",H1840,I1840),Thongkeduthi!$A$4:$O$43,COUNTA(Thongkeduthi!$A$4:$O$4),FALSE)</f>
        <v>24</v>
      </c>
      <c r="N1840" s="47" t="str">
        <f t="shared" si="90"/>
        <v>24.11</v>
      </c>
      <c r="O1840" s="47"/>
    </row>
    <row r="1841" spans="1:15" ht="32.25" hidden="1" thickBot="1">
      <c r="A1841" s="10">
        <f>SUBTOTAL(3,$C$6:C1841)</f>
        <v>0</v>
      </c>
      <c r="B1841" s="30">
        <v>106140172</v>
      </c>
      <c r="C1841" s="10" t="s">
        <v>2108</v>
      </c>
      <c r="D1841" s="10">
        <v>5</v>
      </c>
      <c r="E1841" s="10">
        <v>2</v>
      </c>
      <c r="F1841" s="10">
        <v>1999</v>
      </c>
      <c r="G1841" s="10" t="s">
        <v>133</v>
      </c>
      <c r="H1841" s="10" t="s">
        <v>2100</v>
      </c>
      <c r="I1841" s="10"/>
      <c r="J1841" s="10">
        <v>970</v>
      </c>
      <c r="K1841" s="259">
        <f t="shared" si="93"/>
        <v>11</v>
      </c>
      <c r="L1841" s="110" t="str">
        <f t="shared" si="94"/>
        <v>THPT DTNT N'Trang Lơng</v>
      </c>
      <c r="M1841" s="3">
        <f>VLOOKUP(IF(I1841="",H1841,I1841),Thongkeduthi!$A$4:$O$43,COUNTA(Thongkeduthi!$A$4:$O$4),FALSE)</f>
        <v>24</v>
      </c>
      <c r="N1841" s="47" t="str">
        <f t="shared" si="90"/>
        <v>24.11</v>
      </c>
      <c r="O1841" s="47"/>
    </row>
    <row r="1842" spans="1:15" ht="32.25" hidden="1" thickBot="1">
      <c r="A1842" s="10">
        <f>SUBTOTAL(3,$C$6:C1842)</f>
        <v>0</v>
      </c>
      <c r="B1842" s="30">
        <v>1222583216</v>
      </c>
      <c r="C1842" s="10" t="s">
        <v>2109</v>
      </c>
      <c r="D1842" s="10">
        <v>2</v>
      </c>
      <c r="E1842" s="10">
        <v>7</v>
      </c>
      <c r="F1842" s="10">
        <v>1999</v>
      </c>
      <c r="G1842" s="10" t="s">
        <v>133</v>
      </c>
      <c r="H1842" s="10" t="s">
        <v>2100</v>
      </c>
      <c r="I1842" s="10"/>
      <c r="J1842" s="10">
        <v>730</v>
      </c>
      <c r="K1842" s="259">
        <f t="shared" si="93"/>
        <v>11</v>
      </c>
      <c r="L1842" s="110" t="str">
        <f t="shared" si="94"/>
        <v>THPT DTNT N'Trang Lơng</v>
      </c>
      <c r="M1842" s="3">
        <f>VLOOKUP(IF(I1842="",H1842,I1842),Thongkeduthi!$A$4:$O$43,COUNTA(Thongkeduthi!$A$4:$O$4),FALSE)</f>
        <v>24</v>
      </c>
      <c r="N1842" s="47" t="str">
        <f t="shared" si="90"/>
        <v>24.11</v>
      </c>
      <c r="O1842" s="47"/>
    </row>
    <row r="1843" spans="1:15" ht="32.25" hidden="1" thickBot="1">
      <c r="A1843" s="10">
        <f>SUBTOTAL(3,$C$6:C1843)</f>
        <v>0</v>
      </c>
      <c r="B1843" s="30">
        <v>1225244997</v>
      </c>
      <c r="C1843" s="10" t="s">
        <v>2110</v>
      </c>
      <c r="D1843" s="10">
        <v>7</v>
      </c>
      <c r="E1843" s="10">
        <v>9</v>
      </c>
      <c r="F1843" s="10">
        <v>1999</v>
      </c>
      <c r="G1843" s="10" t="s">
        <v>133</v>
      </c>
      <c r="H1843" s="10" t="s">
        <v>2100</v>
      </c>
      <c r="I1843" s="10"/>
      <c r="J1843" s="10">
        <v>710</v>
      </c>
      <c r="K1843" s="259">
        <f t="shared" si="93"/>
        <v>11</v>
      </c>
      <c r="L1843" s="110" t="str">
        <f t="shared" si="94"/>
        <v>THPT DTNT N'Trang Lơng</v>
      </c>
      <c r="M1843" s="3">
        <f>VLOOKUP(IF(I1843="",H1843,I1843),Thongkeduthi!$A$4:$O$43,COUNTA(Thongkeduthi!$A$4:$O$4),FALSE)</f>
        <v>24</v>
      </c>
      <c r="N1843" s="47" t="str">
        <f t="shared" si="90"/>
        <v>24.11</v>
      </c>
      <c r="O1843" s="47"/>
    </row>
    <row r="1844" spans="1:15" ht="32.25" hidden="1" thickBot="1">
      <c r="A1844" s="10">
        <f>SUBTOTAL(3,$C$6:C1844)</f>
        <v>0</v>
      </c>
      <c r="B1844" s="30">
        <v>1225244817</v>
      </c>
      <c r="C1844" s="10" t="s">
        <v>2111</v>
      </c>
      <c r="D1844" s="10">
        <v>27</v>
      </c>
      <c r="E1844" s="10">
        <v>8</v>
      </c>
      <c r="F1844" s="10">
        <v>1999</v>
      </c>
      <c r="G1844" s="10" t="s">
        <v>133</v>
      </c>
      <c r="H1844" s="10" t="s">
        <v>2100</v>
      </c>
      <c r="I1844" s="10"/>
      <c r="J1844" s="10">
        <v>610</v>
      </c>
      <c r="K1844" s="259">
        <f t="shared" si="93"/>
        <v>11</v>
      </c>
      <c r="L1844" s="110" t="str">
        <f t="shared" si="94"/>
        <v>THPT DTNT N'Trang Lơng</v>
      </c>
      <c r="M1844" s="3">
        <f>VLOOKUP(IF(I1844="",H1844,I1844),Thongkeduthi!$A$4:$O$43,COUNTA(Thongkeduthi!$A$4:$O$4),FALSE)</f>
        <v>24</v>
      </c>
      <c r="N1844" s="47" t="str">
        <f t="shared" si="90"/>
        <v>24.11</v>
      </c>
      <c r="O1844" s="47"/>
    </row>
    <row r="1845" spans="1:15" ht="32.25" hidden="1" thickBot="1">
      <c r="A1845" s="10">
        <f>SUBTOTAL(3,$C$6:C1845)</f>
        <v>0</v>
      </c>
      <c r="B1845" s="30">
        <v>1225244770</v>
      </c>
      <c r="C1845" s="10" t="s">
        <v>2112</v>
      </c>
      <c r="D1845" s="10">
        <v>15</v>
      </c>
      <c r="E1845" s="10">
        <v>6</v>
      </c>
      <c r="F1845" s="10">
        <v>1998</v>
      </c>
      <c r="G1845" s="10" t="s">
        <v>133</v>
      </c>
      <c r="H1845" s="10" t="s">
        <v>2100</v>
      </c>
      <c r="I1845" s="10"/>
      <c r="J1845" s="10">
        <v>680</v>
      </c>
      <c r="K1845" s="259">
        <f t="shared" si="93"/>
        <v>11</v>
      </c>
      <c r="L1845" s="110" t="str">
        <f t="shared" si="94"/>
        <v>THPT DTNT N'Trang Lơng</v>
      </c>
      <c r="M1845" s="3">
        <f>VLOOKUP(IF(I1845="",H1845,I1845),Thongkeduthi!$A$4:$O$43,COUNTA(Thongkeduthi!$A$4:$O$4),FALSE)</f>
        <v>24</v>
      </c>
      <c r="N1845" s="47" t="str">
        <f t="shared" si="90"/>
        <v>24.11</v>
      </c>
      <c r="O1845" s="47"/>
    </row>
    <row r="1846" spans="1:15" ht="32.25" hidden="1" thickBot="1">
      <c r="A1846" s="10">
        <f>SUBTOTAL(3,$C$6:C1846)</f>
        <v>0</v>
      </c>
      <c r="B1846" s="30">
        <v>1225899323</v>
      </c>
      <c r="C1846" s="10" t="s">
        <v>2113</v>
      </c>
      <c r="D1846" s="10">
        <v>8</v>
      </c>
      <c r="E1846" s="10">
        <v>8</v>
      </c>
      <c r="F1846" s="10">
        <v>1998</v>
      </c>
      <c r="G1846" s="10" t="s">
        <v>140</v>
      </c>
      <c r="H1846" s="10" t="s">
        <v>2100</v>
      </c>
      <c r="I1846" s="10"/>
      <c r="J1846" s="10">
        <v>570</v>
      </c>
      <c r="K1846" s="259">
        <f t="shared" si="93"/>
        <v>11</v>
      </c>
      <c r="L1846" s="110" t="str">
        <f t="shared" si="94"/>
        <v>THPT DTNT N'Trang Lơng</v>
      </c>
      <c r="M1846" s="3">
        <f>VLOOKUP(IF(I1846="",H1846,I1846),Thongkeduthi!$A$4:$O$43,COUNTA(Thongkeduthi!$A$4:$O$4),FALSE)</f>
        <v>24</v>
      </c>
      <c r="N1846" s="47" t="str">
        <f t="shared" si="90"/>
        <v>24.11</v>
      </c>
      <c r="O1846" s="47"/>
    </row>
    <row r="1847" spans="1:15" ht="32.25" hidden="1" thickBot="1">
      <c r="A1847" s="10">
        <f>SUBTOTAL(3,$C$6:C1847)</f>
        <v>0</v>
      </c>
      <c r="B1847" s="30">
        <v>1225243943</v>
      </c>
      <c r="C1847" s="10" t="s">
        <v>2114</v>
      </c>
      <c r="D1847" s="10">
        <v>21</v>
      </c>
      <c r="E1847" s="10">
        <v>9</v>
      </c>
      <c r="F1847" s="10">
        <v>1998</v>
      </c>
      <c r="G1847" s="10" t="s">
        <v>154</v>
      </c>
      <c r="H1847" s="10" t="s">
        <v>2100</v>
      </c>
      <c r="I1847" s="10"/>
      <c r="J1847" s="10">
        <v>790</v>
      </c>
      <c r="K1847" s="259">
        <f t="shared" si="93"/>
        <v>12</v>
      </c>
      <c r="L1847" s="110" t="str">
        <f t="shared" si="94"/>
        <v>THPT DTNT N'Trang Lơng</v>
      </c>
      <c r="M1847" s="3">
        <f>VLOOKUP(IF(I1847="",H1847,I1847),Thongkeduthi!$A$4:$O$43,COUNTA(Thongkeduthi!$A$4:$O$4),FALSE)</f>
        <v>24</v>
      </c>
      <c r="N1847" s="47" t="str">
        <f t="shared" si="90"/>
        <v>24.12</v>
      </c>
      <c r="O1847" s="47"/>
    </row>
    <row r="1848" spans="1:15" ht="32.25" hidden="1" thickBot="1">
      <c r="A1848" s="10">
        <f>SUBTOTAL(3,$C$6:C1848)</f>
        <v>0</v>
      </c>
      <c r="B1848" s="30">
        <v>1225244154</v>
      </c>
      <c r="C1848" s="46" t="s">
        <v>2115</v>
      </c>
      <c r="D1848" s="10">
        <v>4</v>
      </c>
      <c r="E1848" s="10">
        <v>2</v>
      </c>
      <c r="F1848" s="10">
        <v>1997</v>
      </c>
      <c r="G1848" s="10" t="s">
        <v>154</v>
      </c>
      <c r="H1848" s="10" t="s">
        <v>2100</v>
      </c>
      <c r="I1848" s="10"/>
      <c r="J1848" s="10">
        <v>560</v>
      </c>
      <c r="K1848" s="259">
        <f t="shared" si="93"/>
        <v>12</v>
      </c>
      <c r="L1848" s="110" t="str">
        <f t="shared" si="94"/>
        <v>THPT DTNT N'Trang Lơng</v>
      </c>
      <c r="M1848" s="3">
        <f>VLOOKUP(IF(I1848="",H1848,I1848),Thongkeduthi!$A$4:$O$43,COUNTA(Thongkeduthi!$A$4:$O$4),FALSE)</f>
        <v>24</v>
      </c>
      <c r="N1848" s="47" t="str">
        <f t="shared" si="90"/>
        <v>24.12</v>
      </c>
      <c r="O1848" s="47"/>
    </row>
    <row r="1849" spans="1:15" ht="16.5" hidden="1" thickBot="1">
      <c r="A1849" s="10">
        <f>SUBTOTAL(3,$C$6:C1849)</f>
        <v>0</v>
      </c>
      <c r="B1849" s="28">
        <v>1222574927</v>
      </c>
      <c r="C1849" s="200" t="s">
        <v>2539</v>
      </c>
      <c r="D1849" s="10">
        <v>9</v>
      </c>
      <c r="E1849" s="10">
        <v>5</v>
      </c>
      <c r="F1849" s="10">
        <v>2000</v>
      </c>
      <c r="G1849" s="200" t="s">
        <v>111</v>
      </c>
      <c r="H1849" s="10" t="s">
        <v>563</v>
      </c>
      <c r="I1849" s="10"/>
      <c r="J1849" s="27">
        <v>1030</v>
      </c>
      <c r="K1849" s="259">
        <f t="shared" ref="K1849:K1912" si="95">IF(I1849="",VALUE(LEFT(G1849,2)),VALUE(LEFT(G1849,1)))</f>
        <v>10</v>
      </c>
      <c r="L1849" s="110" t="str">
        <f t="shared" si="94"/>
        <v>THPT Krông Nô</v>
      </c>
      <c r="M1849" s="48">
        <f>VLOOKUP(IF(I1849="",H1849,I1849),Thongkeduthi!$A$4:$O$43,COUNTA(Thongkeduthi!$A$4:$O$4),FALSE)</f>
        <v>21</v>
      </c>
      <c r="N1849" s="47" t="str">
        <f t="shared" si="90"/>
        <v>21.10</v>
      </c>
      <c r="O1849" s="47"/>
    </row>
    <row r="1850" spans="1:15" ht="16.5" hidden="1" thickBot="1">
      <c r="A1850" s="10">
        <f>SUBTOTAL(3,$C$6:C1850)</f>
        <v>0</v>
      </c>
      <c r="B1850" s="28">
        <v>1224154458</v>
      </c>
      <c r="C1850" s="200" t="s">
        <v>2540</v>
      </c>
      <c r="D1850" s="10">
        <v>5</v>
      </c>
      <c r="E1850" s="10">
        <v>9</v>
      </c>
      <c r="F1850" s="10">
        <v>2000</v>
      </c>
      <c r="G1850" s="200" t="s">
        <v>111</v>
      </c>
      <c r="H1850" s="10" t="s">
        <v>563</v>
      </c>
      <c r="I1850" s="10"/>
      <c r="J1850" s="27">
        <v>1030</v>
      </c>
      <c r="K1850" s="259">
        <f t="shared" si="95"/>
        <v>10</v>
      </c>
      <c r="L1850" s="110" t="str">
        <f t="shared" si="94"/>
        <v>THPT Krông Nô</v>
      </c>
      <c r="M1850" s="48">
        <f>VLOOKUP(IF(I1850="",H1850,I1850),Thongkeduthi!$A$4:$O$43,COUNTA(Thongkeduthi!$A$4:$O$4),FALSE)</f>
        <v>21</v>
      </c>
      <c r="N1850" s="47" t="str">
        <f t="shared" si="90"/>
        <v>21.10</v>
      </c>
      <c r="O1850" s="47"/>
    </row>
    <row r="1851" spans="1:15" ht="16.5" hidden="1" thickBot="1">
      <c r="A1851" s="10">
        <f>SUBTOTAL(3,$C$6:C1851)</f>
        <v>0</v>
      </c>
      <c r="B1851" s="28">
        <v>1223419139</v>
      </c>
      <c r="C1851" s="200" t="s">
        <v>2541</v>
      </c>
      <c r="D1851" s="10">
        <v>19</v>
      </c>
      <c r="E1851" s="10">
        <v>1</v>
      </c>
      <c r="F1851" s="10">
        <v>2000</v>
      </c>
      <c r="G1851" s="200" t="s">
        <v>111</v>
      </c>
      <c r="H1851" s="10" t="s">
        <v>563</v>
      </c>
      <c r="I1851" s="10"/>
      <c r="J1851" s="27">
        <v>970</v>
      </c>
      <c r="K1851" s="259">
        <f t="shared" si="95"/>
        <v>10</v>
      </c>
      <c r="L1851" s="110" t="str">
        <f t="shared" si="94"/>
        <v>THPT Krông Nô</v>
      </c>
      <c r="M1851" s="48">
        <f>VLOOKUP(IF(I1851="",H1851,I1851),Thongkeduthi!$A$4:$O$43,COUNTA(Thongkeduthi!$A$4:$O$4),FALSE)</f>
        <v>21</v>
      </c>
      <c r="N1851" s="47" t="str">
        <f t="shared" si="90"/>
        <v>21.10</v>
      </c>
      <c r="O1851" s="47"/>
    </row>
    <row r="1852" spans="1:15" ht="16.5" hidden="1" thickBot="1">
      <c r="A1852" s="10">
        <f>SUBTOTAL(3,$C$6:C1852)</f>
        <v>0</v>
      </c>
      <c r="B1852" s="28">
        <v>1226099533</v>
      </c>
      <c r="C1852" s="200" t="s">
        <v>2542</v>
      </c>
      <c r="D1852" s="10">
        <v>24</v>
      </c>
      <c r="E1852" s="10">
        <v>12</v>
      </c>
      <c r="F1852" s="10">
        <v>2000</v>
      </c>
      <c r="G1852" s="200" t="s">
        <v>111</v>
      </c>
      <c r="H1852" s="10" t="s">
        <v>563</v>
      </c>
      <c r="I1852" s="10"/>
      <c r="J1852" s="27">
        <v>960</v>
      </c>
      <c r="K1852" s="259">
        <f t="shared" si="95"/>
        <v>10</v>
      </c>
      <c r="L1852" s="110" t="str">
        <f t="shared" si="94"/>
        <v>THPT Krông Nô</v>
      </c>
      <c r="M1852" s="48">
        <f>VLOOKUP(IF(I1852="",H1852,I1852),Thongkeduthi!$A$4:$O$43,COUNTA(Thongkeduthi!$A$4:$O$4),FALSE)</f>
        <v>21</v>
      </c>
      <c r="N1852" s="47" t="str">
        <f t="shared" si="90"/>
        <v>21.10</v>
      </c>
      <c r="O1852" s="47"/>
    </row>
    <row r="1853" spans="1:15" ht="16.5" hidden="1" thickBot="1">
      <c r="A1853" s="10">
        <f>SUBTOTAL(3,$C$6:C1853)</f>
        <v>0</v>
      </c>
      <c r="B1853" s="28">
        <v>1223400723</v>
      </c>
      <c r="C1853" s="200" t="s">
        <v>2543</v>
      </c>
      <c r="D1853" s="10">
        <v>2</v>
      </c>
      <c r="E1853" s="10">
        <v>4</v>
      </c>
      <c r="F1853" s="10">
        <v>2000</v>
      </c>
      <c r="G1853" s="200" t="s">
        <v>111</v>
      </c>
      <c r="H1853" s="10" t="s">
        <v>563</v>
      </c>
      <c r="I1853" s="10"/>
      <c r="J1853" s="27">
        <v>960</v>
      </c>
      <c r="K1853" s="259">
        <f t="shared" si="95"/>
        <v>10</v>
      </c>
      <c r="L1853" s="110" t="str">
        <f t="shared" si="94"/>
        <v>THPT Krông Nô</v>
      </c>
      <c r="M1853" s="48">
        <f>VLOOKUP(IF(I1853="",H1853,I1853),Thongkeduthi!$A$4:$O$43,COUNTA(Thongkeduthi!$A$4:$O$4),FALSE)</f>
        <v>21</v>
      </c>
      <c r="N1853" s="47" t="str">
        <f t="shared" si="90"/>
        <v>21.10</v>
      </c>
      <c r="O1853" s="47"/>
    </row>
    <row r="1854" spans="1:15" ht="16.5" hidden="1" thickBot="1">
      <c r="A1854" s="10">
        <f>SUBTOTAL(3,$C$6:C1854)</f>
        <v>0</v>
      </c>
      <c r="B1854" s="28">
        <v>1222177303</v>
      </c>
      <c r="C1854" s="200" t="s">
        <v>2544</v>
      </c>
      <c r="D1854" s="10">
        <v>10</v>
      </c>
      <c r="E1854" s="10">
        <v>10</v>
      </c>
      <c r="F1854" s="10">
        <v>2000</v>
      </c>
      <c r="G1854" s="200" t="s">
        <v>111</v>
      </c>
      <c r="H1854" s="10" t="s">
        <v>563</v>
      </c>
      <c r="I1854" s="10"/>
      <c r="J1854" s="27">
        <v>950</v>
      </c>
      <c r="K1854" s="259">
        <f t="shared" si="95"/>
        <v>10</v>
      </c>
      <c r="L1854" s="110" t="str">
        <f t="shared" si="94"/>
        <v>THPT Krông Nô</v>
      </c>
      <c r="M1854" s="48">
        <f>VLOOKUP(IF(I1854="",H1854,I1854),Thongkeduthi!$A$4:$O$43,COUNTA(Thongkeduthi!$A$4:$O$4),FALSE)</f>
        <v>21</v>
      </c>
      <c r="N1854" s="47" t="str">
        <f t="shared" si="90"/>
        <v>21.10</v>
      </c>
      <c r="O1854" s="47"/>
    </row>
    <row r="1855" spans="1:15" ht="16.5" hidden="1" thickBot="1">
      <c r="A1855" s="10">
        <f>SUBTOTAL(3,$C$6:C1855)</f>
        <v>0</v>
      </c>
      <c r="B1855" s="28">
        <v>1229188744</v>
      </c>
      <c r="C1855" s="200" t="s">
        <v>2545</v>
      </c>
      <c r="D1855" s="10">
        <v>21</v>
      </c>
      <c r="E1855" s="10">
        <v>6</v>
      </c>
      <c r="F1855" s="10">
        <v>2000</v>
      </c>
      <c r="G1855" s="200" t="s">
        <v>111</v>
      </c>
      <c r="H1855" s="10" t="s">
        <v>563</v>
      </c>
      <c r="I1855" s="10"/>
      <c r="J1855" s="27">
        <v>940</v>
      </c>
      <c r="K1855" s="259">
        <f t="shared" si="95"/>
        <v>10</v>
      </c>
      <c r="L1855" s="110" t="str">
        <f t="shared" si="94"/>
        <v>THPT Krông Nô</v>
      </c>
      <c r="M1855" s="48">
        <f>VLOOKUP(IF(I1855="",H1855,I1855),Thongkeduthi!$A$4:$O$43,COUNTA(Thongkeduthi!$A$4:$O$4),FALSE)</f>
        <v>21</v>
      </c>
      <c r="N1855" s="47" t="str">
        <f t="shared" si="90"/>
        <v>21.10</v>
      </c>
      <c r="O1855" s="47"/>
    </row>
    <row r="1856" spans="1:15" ht="16.5" hidden="1" thickBot="1">
      <c r="A1856" s="10">
        <f>SUBTOTAL(3,$C$6:C1856)</f>
        <v>0</v>
      </c>
      <c r="B1856" s="81">
        <v>1223619252</v>
      </c>
      <c r="C1856" s="81" t="s">
        <v>2546</v>
      </c>
      <c r="D1856" s="10">
        <v>12</v>
      </c>
      <c r="E1856" s="10">
        <v>2</v>
      </c>
      <c r="F1856" s="10">
        <v>2000</v>
      </c>
      <c r="G1856" s="200" t="s">
        <v>111</v>
      </c>
      <c r="H1856" s="10" t="s">
        <v>563</v>
      </c>
      <c r="I1856" s="10"/>
      <c r="J1856" s="27">
        <v>930</v>
      </c>
      <c r="K1856" s="259">
        <f t="shared" si="95"/>
        <v>10</v>
      </c>
      <c r="L1856" s="110" t="str">
        <f t="shared" si="94"/>
        <v>THPT Krông Nô</v>
      </c>
      <c r="M1856" s="48">
        <f>VLOOKUP(IF(I1856="",H1856,I1856),Thongkeduthi!$A$4:$O$43,COUNTA(Thongkeduthi!$A$4:$O$4),FALSE)</f>
        <v>21</v>
      </c>
      <c r="N1856" s="47" t="str">
        <f t="shared" si="90"/>
        <v>21.10</v>
      </c>
      <c r="O1856" s="47"/>
    </row>
    <row r="1857" spans="1:15" ht="16.5" hidden="1" thickBot="1">
      <c r="A1857" s="10">
        <f>SUBTOTAL(3,$C$6:C1857)</f>
        <v>0</v>
      </c>
      <c r="B1857" s="28">
        <v>1224044047</v>
      </c>
      <c r="C1857" s="200" t="s">
        <v>2547</v>
      </c>
      <c r="D1857" s="10">
        <v>19</v>
      </c>
      <c r="E1857" s="10">
        <v>5</v>
      </c>
      <c r="F1857" s="10">
        <v>2000</v>
      </c>
      <c r="G1857" s="200" t="s">
        <v>111</v>
      </c>
      <c r="H1857" s="10" t="s">
        <v>563</v>
      </c>
      <c r="I1857" s="10"/>
      <c r="J1857" s="27">
        <v>870</v>
      </c>
      <c r="K1857" s="259">
        <f t="shared" si="95"/>
        <v>10</v>
      </c>
      <c r="L1857" s="110" t="str">
        <f t="shared" si="94"/>
        <v>THPT Krông Nô</v>
      </c>
      <c r="M1857" s="48">
        <f>VLOOKUP(IF(I1857="",H1857,I1857),Thongkeduthi!$A$4:$O$43,COUNTA(Thongkeduthi!$A$4:$O$4),FALSE)</f>
        <v>21</v>
      </c>
      <c r="N1857" s="47" t="str">
        <f t="shared" si="90"/>
        <v>21.10</v>
      </c>
      <c r="O1857" s="47"/>
    </row>
    <row r="1858" spans="1:15" ht="16.5" hidden="1" thickBot="1">
      <c r="A1858" s="10">
        <f>SUBTOTAL(3,$C$6:C1858)</f>
        <v>0</v>
      </c>
      <c r="B1858" s="28">
        <v>1224566501</v>
      </c>
      <c r="C1858" s="200" t="s">
        <v>2548</v>
      </c>
      <c r="D1858" s="10">
        <v>12</v>
      </c>
      <c r="E1858" s="10">
        <v>10</v>
      </c>
      <c r="F1858" s="10">
        <v>2000</v>
      </c>
      <c r="G1858" s="200" t="s">
        <v>111</v>
      </c>
      <c r="H1858" s="10" t="s">
        <v>563</v>
      </c>
      <c r="I1858" s="10"/>
      <c r="J1858" s="27">
        <v>870</v>
      </c>
      <c r="K1858" s="259">
        <f t="shared" si="95"/>
        <v>10</v>
      </c>
      <c r="L1858" s="110" t="str">
        <f t="shared" si="94"/>
        <v>THPT Krông Nô</v>
      </c>
      <c r="M1858" s="48">
        <f>VLOOKUP(IF(I1858="",H1858,I1858),Thongkeduthi!$A$4:$O$43,COUNTA(Thongkeduthi!$A$4:$O$4),FALSE)</f>
        <v>21</v>
      </c>
      <c r="N1858" s="47" t="str">
        <f t="shared" si="90"/>
        <v>21.10</v>
      </c>
      <c r="O1858" s="47"/>
    </row>
    <row r="1859" spans="1:15" ht="16.5" hidden="1" thickBot="1">
      <c r="A1859" s="10">
        <f>SUBTOTAL(3,$C$6:C1859)</f>
        <v>0</v>
      </c>
      <c r="B1859" s="28">
        <v>1223336865</v>
      </c>
      <c r="C1859" s="200" t="s">
        <v>2549</v>
      </c>
      <c r="D1859" s="10">
        <v>10</v>
      </c>
      <c r="E1859" s="10">
        <v>12</v>
      </c>
      <c r="F1859" s="10">
        <v>2000</v>
      </c>
      <c r="G1859" s="200" t="s">
        <v>111</v>
      </c>
      <c r="H1859" s="10" t="s">
        <v>563</v>
      </c>
      <c r="I1859" s="10"/>
      <c r="J1859" s="27">
        <v>840</v>
      </c>
      <c r="K1859" s="259">
        <f t="shared" si="95"/>
        <v>10</v>
      </c>
      <c r="L1859" s="110" t="str">
        <f t="shared" si="94"/>
        <v>THPT Krông Nô</v>
      </c>
      <c r="M1859" s="48">
        <f>VLOOKUP(IF(I1859="",H1859,I1859),Thongkeduthi!$A$4:$O$43,COUNTA(Thongkeduthi!$A$4:$O$4),FALSE)</f>
        <v>21</v>
      </c>
      <c r="N1859" s="47" t="str">
        <f t="shared" si="90"/>
        <v>21.10</v>
      </c>
      <c r="O1859" s="47"/>
    </row>
    <row r="1860" spans="1:15" ht="16.5" hidden="1" thickBot="1">
      <c r="A1860" s="10">
        <f>SUBTOTAL(3,$C$6:C1860)</f>
        <v>0</v>
      </c>
      <c r="B1860" s="28">
        <v>1227351763</v>
      </c>
      <c r="C1860" s="200" t="s">
        <v>2550</v>
      </c>
      <c r="D1860" s="10">
        <v>10</v>
      </c>
      <c r="E1860" s="10">
        <v>11</v>
      </c>
      <c r="F1860" s="10">
        <v>2000</v>
      </c>
      <c r="G1860" s="200" t="s">
        <v>111</v>
      </c>
      <c r="H1860" s="10" t="s">
        <v>563</v>
      </c>
      <c r="I1860" s="10"/>
      <c r="J1860" s="27">
        <v>800</v>
      </c>
      <c r="K1860" s="259">
        <f t="shared" si="95"/>
        <v>10</v>
      </c>
      <c r="L1860" s="110" t="str">
        <f t="shared" si="94"/>
        <v>THPT Krông Nô</v>
      </c>
      <c r="M1860" s="48">
        <f>VLOOKUP(IF(I1860="",H1860,I1860),Thongkeduthi!$A$4:$O$43,COUNTA(Thongkeduthi!$A$4:$O$4),FALSE)</f>
        <v>21</v>
      </c>
      <c r="N1860" s="47" t="str">
        <f t="shared" si="90"/>
        <v>21.10</v>
      </c>
      <c r="O1860" s="47"/>
    </row>
    <row r="1861" spans="1:15" ht="16.5" hidden="1" thickBot="1">
      <c r="A1861" s="10">
        <f>SUBTOTAL(3,$C$6:C1861)</f>
        <v>0</v>
      </c>
      <c r="B1861" s="28">
        <v>1222967960</v>
      </c>
      <c r="C1861" s="200" t="s">
        <v>113</v>
      </c>
      <c r="D1861" s="10">
        <v>10</v>
      </c>
      <c r="E1861" s="10">
        <v>7</v>
      </c>
      <c r="F1861" s="10">
        <v>2000</v>
      </c>
      <c r="G1861" s="200" t="s">
        <v>111</v>
      </c>
      <c r="H1861" s="10" t="s">
        <v>563</v>
      </c>
      <c r="I1861" s="10"/>
      <c r="J1861" s="27">
        <v>790</v>
      </c>
      <c r="K1861" s="259">
        <f t="shared" si="95"/>
        <v>10</v>
      </c>
      <c r="L1861" s="110" t="str">
        <f t="shared" si="94"/>
        <v>THPT Krông Nô</v>
      </c>
      <c r="M1861" s="48">
        <f>VLOOKUP(IF(I1861="",H1861,I1861),Thongkeduthi!$A$4:$O$43,COUNTA(Thongkeduthi!$A$4:$O$4),FALSE)</f>
        <v>21</v>
      </c>
      <c r="N1861" s="47" t="str">
        <f t="shared" si="90"/>
        <v>21.10</v>
      </c>
      <c r="O1861" s="47"/>
    </row>
    <row r="1862" spans="1:15" ht="16.5" hidden="1" thickBot="1">
      <c r="A1862" s="10">
        <f>SUBTOTAL(3,$C$6:C1862)</f>
        <v>0</v>
      </c>
      <c r="B1862" s="28">
        <v>1226693746</v>
      </c>
      <c r="C1862" s="200" t="s">
        <v>2551</v>
      </c>
      <c r="D1862" s="10">
        <v>23</v>
      </c>
      <c r="E1862" s="10">
        <v>3</v>
      </c>
      <c r="F1862" s="10">
        <v>2000</v>
      </c>
      <c r="G1862" s="200" t="s">
        <v>111</v>
      </c>
      <c r="H1862" s="10" t="s">
        <v>563</v>
      </c>
      <c r="I1862" s="10"/>
      <c r="J1862" s="27">
        <v>740</v>
      </c>
      <c r="K1862" s="259">
        <f t="shared" si="95"/>
        <v>10</v>
      </c>
      <c r="L1862" s="110" t="str">
        <f t="shared" si="94"/>
        <v>THPT Krông Nô</v>
      </c>
      <c r="M1862" s="48">
        <f>VLOOKUP(IF(I1862="",H1862,I1862),Thongkeduthi!$A$4:$O$43,COUNTA(Thongkeduthi!$A$4:$O$4),FALSE)</f>
        <v>21</v>
      </c>
      <c r="N1862" s="47" t="str">
        <f t="shared" si="90"/>
        <v>21.10</v>
      </c>
      <c r="O1862" s="47"/>
    </row>
    <row r="1863" spans="1:15" ht="16.5" hidden="1" thickBot="1">
      <c r="A1863" s="10">
        <f>SUBTOTAL(3,$C$6:C1863)</f>
        <v>0</v>
      </c>
      <c r="B1863" s="81">
        <v>1224143280</v>
      </c>
      <c r="C1863" s="81" t="s">
        <v>2552</v>
      </c>
      <c r="D1863" s="10">
        <v>16</v>
      </c>
      <c r="E1863" s="10">
        <v>4</v>
      </c>
      <c r="F1863" s="10">
        <v>2000</v>
      </c>
      <c r="G1863" s="200" t="s">
        <v>111</v>
      </c>
      <c r="H1863" s="10" t="s">
        <v>563</v>
      </c>
      <c r="I1863" s="10"/>
      <c r="J1863" s="27">
        <v>690</v>
      </c>
      <c r="K1863" s="259">
        <f t="shared" si="95"/>
        <v>10</v>
      </c>
      <c r="L1863" s="110" t="str">
        <f t="shared" si="94"/>
        <v>THPT Krông Nô</v>
      </c>
      <c r="M1863" s="48">
        <f>VLOOKUP(IF(I1863="",H1863,I1863),Thongkeduthi!$A$4:$O$43,COUNTA(Thongkeduthi!$A$4:$O$4),FALSE)</f>
        <v>21</v>
      </c>
      <c r="N1863" s="47" t="str">
        <f t="shared" ref="N1863:N1926" si="96">M1863&amp;"."&amp;K1863</f>
        <v>21.10</v>
      </c>
      <c r="O1863" s="47"/>
    </row>
    <row r="1864" spans="1:15" ht="16.5" hidden="1" thickBot="1">
      <c r="A1864" s="10">
        <f>SUBTOTAL(3,$C$6:C1864)</f>
        <v>0</v>
      </c>
      <c r="B1864" s="28">
        <v>1226078967</v>
      </c>
      <c r="C1864" s="200" t="s">
        <v>2553</v>
      </c>
      <c r="D1864" s="10">
        <v>4</v>
      </c>
      <c r="E1864" s="10">
        <v>11</v>
      </c>
      <c r="F1864" s="10">
        <v>2000</v>
      </c>
      <c r="G1864" s="200" t="s">
        <v>111</v>
      </c>
      <c r="H1864" s="10" t="s">
        <v>563</v>
      </c>
      <c r="I1864" s="10"/>
      <c r="J1864" s="27">
        <v>670</v>
      </c>
      <c r="K1864" s="259">
        <f t="shared" si="95"/>
        <v>10</v>
      </c>
      <c r="L1864" s="110" t="str">
        <f t="shared" si="94"/>
        <v>THPT Krông Nô</v>
      </c>
      <c r="M1864" s="48">
        <f>VLOOKUP(IF(I1864="",H1864,I1864),Thongkeduthi!$A$4:$O$43,COUNTA(Thongkeduthi!$A$4:$O$4),FALSE)</f>
        <v>21</v>
      </c>
      <c r="N1864" s="47" t="str">
        <f t="shared" si="96"/>
        <v>21.10</v>
      </c>
      <c r="O1864" s="47"/>
    </row>
    <row r="1865" spans="1:15" ht="16.5" hidden="1" thickBot="1">
      <c r="A1865" s="10">
        <f>SUBTOTAL(3,$C$6:C1865)</f>
        <v>0</v>
      </c>
      <c r="B1865" s="81">
        <v>1227475087</v>
      </c>
      <c r="C1865" s="81" t="s">
        <v>2554</v>
      </c>
      <c r="D1865" s="10">
        <v>13</v>
      </c>
      <c r="E1865" s="10">
        <v>4</v>
      </c>
      <c r="F1865" s="10">
        <v>2000</v>
      </c>
      <c r="G1865" s="200" t="s">
        <v>111</v>
      </c>
      <c r="H1865" s="10" t="s">
        <v>563</v>
      </c>
      <c r="I1865" s="10"/>
      <c r="J1865" s="27">
        <v>660</v>
      </c>
      <c r="K1865" s="259">
        <f t="shared" si="95"/>
        <v>10</v>
      </c>
      <c r="L1865" s="110" t="str">
        <f t="shared" si="94"/>
        <v>THPT Krông Nô</v>
      </c>
      <c r="M1865" s="48">
        <f>VLOOKUP(IF(I1865="",H1865,I1865),Thongkeduthi!$A$4:$O$43,COUNTA(Thongkeduthi!$A$4:$O$4),FALSE)</f>
        <v>21</v>
      </c>
      <c r="N1865" s="47" t="str">
        <f t="shared" si="96"/>
        <v>21.10</v>
      </c>
      <c r="O1865" s="47"/>
    </row>
    <row r="1866" spans="1:15" ht="16.5" hidden="1" thickBot="1">
      <c r="A1866" s="10">
        <f>SUBTOTAL(3,$C$6:C1866)</f>
        <v>0</v>
      </c>
      <c r="B1866" s="28">
        <v>1231130116</v>
      </c>
      <c r="C1866" s="200" t="s">
        <v>2555</v>
      </c>
      <c r="D1866" s="10">
        <v>30</v>
      </c>
      <c r="E1866" s="10">
        <v>4</v>
      </c>
      <c r="F1866" s="10">
        <v>2000</v>
      </c>
      <c r="G1866" s="200" t="s">
        <v>111</v>
      </c>
      <c r="H1866" s="10" t="s">
        <v>563</v>
      </c>
      <c r="I1866" s="10"/>
      <c r="J1866" s="27">
        <v>510</v>
      </c>
      <c r="K1866" s="259">
        <f t="shared" si="95"/>
        <v>10</v>
      </c>
      <c r="L1866" s="110" t="str">
        <f t="shared" si="94"/>
        <v>THPT Krông Nô</v>
      </c>
      <c r="M1866" s="48">
        <f>VLOOKUP(IF(I1866="",H1866,I1866),Thongkeduthi!$A$4:$O$43,COUNTA(Thongkeduthi!$A$4:$O$4),FALSE)</f>
        <v>21</v>
      </c>
      <c r="N1866" s="47" t="str">
        <f t="shared" si="96"/>
        <v>21.10</v>
      </c>
      <c r="O1866" s="47"/>
    </row>
    <row r="1867" spans="1:15" ht="16.5" hidden="1" thickBot="1">
      <c r="A1867" s="10">
        <f>SUBTOTAL(3,$C$6:C1867)</f>
        <v>0</v>
      </c>
      <c r="B1867" s="81">
        <v>1211934005</v>
      </c>
      <c r="C1867" s="81" t="s">
        <v>2556</v>
      </c>
      <c r="D1867" s="10">
        <v>27</v>
      </c>
      <c r="E1867" s="10">
        <v>5</v>
      </c>
      <c r="F1867" s="10">
        <v>1999</v>
      </c>
      <c r="G1867" s="81" t="s">
        <v>414</v>
      </c>
      <c r="H1867" s="10" t="s">
        <v>563</v>
      </c>
      <c r="I1867" s="10"/>
      <c r="J1867" s="27">
        <v>1200</v>
      </c>
      <c r="K1867" s="259">
        <f t="shared" si="95"/>
        <v>11</v>
      </c>
      <c r="L1867" s="110" t="str">
        <f t="shared" si="94"/>
        <v>THPT Krông Nô</v>
      </c>
      <c r="M1867" s="48">
        <f>VLOOKUP(IF(I1867="",H1867,I1867),Thongkeduthi!$A$4:$O$43,COUNTA(Thongkeduthi!$A$4:$O$4),FALSE)</f>
        <v>21</v>
      </c>
      <c r="N1867" s="47" t="str">
        <f t="shared" si="96"/>
        <v>21.11</v>
      </c>
      <c r="O1867" s="47"/>
    </row>
    <row r="1868" spans="1:15" ht="16.5" hidden="1" thickBot="1">
      <c r="A1868" s="10">
        <f>SUBTOTAL(3,$C$6:C1868)</f>
        <v>0</v>
      </c>
      <c r="B1868" s="81">
        <v>1225284888</v>
      </c>
      <c r="C1868" s="81" t="s">
        <v>1975</v>
      </c>
      <c r="D1868" s="10">
        <v>9</v>
      </c>
      <c r="E1868" s="10">
        <v>3</v>
      </c>
      <c r="F1868" s="10">
        <v>1999</v>
      </c>
      <c r="G1868" s="81" t="s">
        <v>414</v>
      </c>
      <c r="H1868" s="10" t="s">
        <v>563</v>
      </c>
      <c r="I1868" s="10"/>
      <c r="J1868" s="27">
        <v>1090</v>
      </c>
      <c r="K1868" s="259">
        <f t="shared" si="95"/>
        <v>11</v>
      </c>
      <c r="L1868" s="110" t="str">
        <f t="shared" si="94"/>
        <v>THPT Krông Nô</v>
      </c>
      <c r="M1868" s="48">
        <f>VLOOKUP(IF(I1868="",H1868,I1868),Thongkeduthi!$A$4:$O$43,COUNTA(Thongkeduthi!$A$4:$O$4),FALSE)</f>
        <v>21</v>
      </c>
      <c r="N1868" s="47" t="str">
        <f t="shared" si="96"/>
        <v>21.11</v>
      </c>
      <c r="O1868" s="47"/>
    </row>
    <row r="1869" spans="1:15" ht="16.5" hidden="1" thickBot="1">
      <c r="A1869" s="10">
        <f>SUBTOTAL(3,$C$6:C1869)</f>
        <v>0</v>
      </c>
      <c r="B1869" s="81">
        <v>1226605686</v>
      </c>
      <c r="C1869" s="81" t="s">
        <v>2557</v>
      </c>
      <c r="D1869" s="10">
        <v>2</v>
      </c>
      <c r="E1869" s="10">
        <v>1</v>
      </c>
      <c r="F1869" s="10">
        <v>1999</v>
      </c>
      <c r="G1869" s="81" t="s">
        <v>414</v>
      </c>
      <c r="H1869" s="10" t="s">
        <v>563</v>
      </c>
      <c r="I1869" s="10"/>
      <c r="J1869" s="27">
        <v>1020</v>
      </c>
      <c r="K1869" s="259">
        <f t="shared" si="95"/>
        <v>11</v>
      </c>
      <c r="L1869" s="110" t="str">
        <f t="shared" si="94"/>
        <v>THPT Krông Nô</v>
      </c>
      <c r="M1869" s="48">
        <f>VLOOKUP(IF(I1869="",H1869,I1869),Thongkeduthi!$A$4:$O$43,COUNTA(Thongkeduthi!$A$4:$O$4),FALSE)</f>
        <v>21</v>
      </c>
      <c r="N1869" s="47" t="str">
        <f t="shared" si="96"/>
        <v>21.11</v>
      </c>
      <c r="O1869" s="47"/>
    </row>
    <row r="1870" spans="1:15" ht="16.5" hidden="1" thickBot="1">
      <c r="A1870" s="10">
        <f>SUBTOTAL(3,$C$6:C1870)</f>
        <v>0</v>
      </c>
      <c r="B1870" s="81">
        <v>1232068793</v>
      </c>
      <c r="C1870" s="81" t="s">
        <v>2558</v>
      </c>
      <c r="D1870" s="10">
        <v>30</v>
      </c>
      <c r="E1870" s="10">
        <v>4</v>
      </c>
      <c r="F1870" s="10">
        <v>1999</v>
      </c>
      <c r="G1870" s="81" t="s">
        <v>414</v>
      </c>
      <c r="H1870" s="10" t="s">
        <v>563</v>
      </c>
      <c r="I1870" s="10"/>
      <c r="J1870" s="27">
        <v>980</v>
      </c>
      <c r="K1870" s="259">
        <f t="shared" si="95"/>
        <v>11</v>
      </c>
      <c r="L1870" s="110" t="str">
        <f t="shared" si="94"/>
        <v>THPT Krông Nô</v>
      </c>
      <c r="M1870" s="48">
        <f>VLOOKUP(IF(I1870="",H1870,I1870),Thongkeduthi!$A$4:$O$43,COUNTA(Thongkeduthi!$A$4:$O$4),FALSE)</f>
        <v>21</v>
      </c>
      <c r="N1870" s="47" t="str">
        <f t="shared" si="96"/>
        <v>21.11</v>
      </c>
      <c r="O1870" s="47"/>
    </row>
    <row r="1871" spans="1:15" ht="16.5" hidden="1" thickBot="1">
      <c r="A1871" s="10">
        <f>SUBTOTAL(3,$C$6:C1871)</f>
        <v>0</v>
      </c>
      <c r="B1871" s="81">
        <v>1212000863</v>
      </c>
      <c r="C1871" s="81" t="s">
        <v>2035</v>
      </c>
      <c r="D1871" s="10">
        <v>5</v>
      </c>
      <c r="E1871" s="10">
        <v>4</v>
      </c>
      <c r="F1871" s="10">
        <v>1999</v>
      </c>
      <c r="G1871" s="81" t="s">
        <v>414</v>
      </c>
      <c r="H1871" s="10" t="s">
        <v>563</v>
      </c>
      <c r="I1871" s="10"/>
      <c r="J1871" s="27">
        <v>970</v>
      </c>
      <c r="K1871" s="259">
        <f t="shared" si="95"/>
        <v>11</v>
      </c>
      <c r="L1871" s="110" t="str">
        <f t="shared" si="94"/>
        <v>THPT Krông Nô</v>
      </c>
      <c r="M1871" s="48">
        <f>VLOOKUP(IF(I1871="",H1871,I1871),Thongkeduthi!$A$4:$O$43,COUNTA(Thongkeduthi!$A$4:$O$4),FALSE)</f>
        <v>21</v>
      </c>
      <c r="N1871" s="47" t="str">
        <f t="shared" si="96"/>
        <v>21.11</v>
      </c>
      <c r="O1871" s="47"/>
    </row>
    <row r="1872" spans="1:15" ht="16.5" hidden="1" thickBot="1">
      <c r="A1872" s="10">
        <f>SUBTOTAL(3,$C$6:C1872)</f>
        <v>0</v>
      </c>
      <c r="B1872" s="81">
        <v>1212017910</v>
      </c>
      <c r="C1872" s="81" t="s">
        <v>1248</v>
      </c>
      <c r="D1872" s="10">
        <v>6</v>
      </c>
      <c r="E1872" s="10">
        <v>6</v>
      </c>
      <c r="F1872" s="10">
        <v>1999</v>
      </c>
      <c r="G1872" s="81" t="s">
        <v>414</v>
      </c>
      <c r="H1872" s="10" t="s">
        <v>563</v>
      </c>
      <c r="I1872" s="10"/>
      <c r="J1872" s="27">
        <v>930</v>
      </c>
      <c r="K1872" s="259">
        <f t="shared" si="95"/>
        <v>11</v>
      </c>
      <c r="L1872" s="110" t="str">
        <f t="shared" si="94"/>
        <v>THPT Krông Nô</v>
      </c>
      <c r="M1872" s="48">
        <f>VLOOKUP(IF(I1872="",H1872,I1872),Thongkeduthi!$A$4:$O$43,COUNTA(Thongkeduthi!$A$4:$O$4),FALSE)</f>
        <v>21</v>
      </c>
      <c r="N1872" s="47" t="str">
        <f t="shared" si="96"/>
        <v>21.11</v>
      </c>
      <c r="O1872" s="47"/>
    </row>
    <row r="1873" spans="1:15" ht="16.5" hidden="1" thickBot="1">
      <c r="A1873" s="10">
        <f>SUBTOTAL(3,$C$6:C1873)</f>
        <v>0</v>
      </c>
      <c r="B1873" s="81">
        <v>1224992147</v>
      </c>
      <c r="C1873" s="81" t="s">
        <v>2559</v>
      </c>
      <c r="D1873" s="10">
        <v>18</v>
      </c>
      <c r="E1873" s="10">
        <v>2</v>
      </c>
      <c r="F1873" s="10">
        <v>1999</v>
      </c>
      <c r="G1873" s="81" t="s">
        <v>414</v>
      </c>
      <c r="H1873" s="10" t="s">
        <v>563</v>
      </c>
      <c r="I1873" s="10"/>
      <c r="J1873" s="27">
        <v>920</v>
      </c>
      <c r="K1873" s="259">
        <f t="shared" si="95"/>
        <v>11</v>
      </c>
      <c r="L1873" s="110" t="str">
        <f t="shared" si="94"/>
        <v>THPT Krông Nô</v>
      </c>
      <c r="M1873" s="48">
        <f>VLOOKUP(IF(I1873="",H1873,I1873),Thongkeduthi!$A$4:$O$43,COUNTA(Thongkeduthi!$A$4:$O$4),FALSE)</f>
        <v>21</v>
      </c>
      <c r="N1873" s="47" t="str">
        <f t="shared" si="96"/>
        <v>21.11</v>
      </c>
      <c r="O1873" s="47"/>
    </row>
    <row r="1874" spans="1:15" ht="16.5" hidden="1" thickBot="1">
      <c r="A1874" s="10">
        <f>SUBTOTAL(3,$C$6:C1874)</f>
        <v>0</v>
      </c>
      <c r="B1874" s="81">
        <v>1232068578</v>
      </c>
      <c r="C1874" s="81" t="s">
        <v>2560</v>
      </c>
      <c r="D1874" s="10">
        <v>30</v>
      </c>
      <c r="E1874" s="10">
        <v>7</v>
      </c>
      <c r="F1874" s="10">
        <v>1999</v>
      </c>
      <c r="G1874" s="81" t="s">
        <v>414</v>
      </c>
      <c r="H1874" s="10" t="s">
        <v>563</v>
      </c>
      <c r="I1874" s="10"/>
      <c r="J1874" s="27">
        <v>910</v>
      </c>
      <c r="K1874" s="259">
        <f t="shared" si="95"/>
        <v>11</v>
      </c>
      <c r="L1874" s="110" t="str">
        <f t="shared" si="94"/>
        <v>THPT Krông Nô</v>
      </c>
      <c r="M1874" s="48">
        <f>VLOOKUP(IF(I1874="",H1874,I1874),Thongkeduthi!$A$4:$O$43,COUNTA(Thongkeduthi!$A$4:$O$4),FALSE)</f>
        <v>21</v>
      </c>
      <c r="N1874" s="47" t="str">
        <f t="shared" si="96"/>
        <v>21.11</v>
      </c>
      <c r="O1874" s="47"/>
    </row>
    <row r="1875" spans="1:15" ht="16.5" hidden="1" thickBot="1">
      <c r="A1875" s="10">
        <f>SUBTOTAL(3,$C$6:C1875)</f>
        <v>0</v>
      </c>
      <c r="B1875" s="81">
        <v>1212125123</v>
      </c>
      <c r="C1875" s="81" t="s">
        <v>2561</v>
      </c>
      <c r="D1875" s="10">
        <v>16</v>
      </c>
      <c r="E1875" s="10">
        <v>8</v>
      </c>
      <c r="F1875" s="10">
        <v>1999</v>
      </c>
      <c r="G1875" s="81" t="s">
        <v>414</v>
      </c>
      <c r="H1875" s="10" t="s">
        <v>563</v>
      </c>
      <c r="I1875" s="10"/>
      <c r="J1875" s="27">
        <v>900</v>
      </c>
      <c r="K1875" s="259">
        <f t="shared" si="95"/>
        <v>11</v>
      </c>
      <c r="L1875" s="110" t="str">
        <f t="shared" si="94"/>
        <v>THPT Krông Nô</v>
      </c>
      <c r="M1875" s="48">
        <f>VLOOKUP(IF(I1875="",H1875,I1875),Thongkeduthi!$A$4:$O$43,COUNTA(Thongkeduthi!$A$4:$O$4),FALSE)</f>
        <v>21</v>
      </c>
      <c r="N1875" s="47" t="str">
        <f t="shared" si="96"/>
        <v>21.11</v>
      </c>
      <c r="O1875" s="47"/>
    </row>
    <row r="1876" spans="1:15" ht="16.5" hidden="1" thickBot="1">
      <c r="A1876" s="10">
        <f>SUBTOTAL(3,$C$6:C1876)</f>
        <v>0</v>
      </c>
      <c r="B1876" s="81">
        <v>1226943256</v>
      </c>
      <c r="C1876" s="81" t="s">
        <v>2562</v>
      </c>
      <c r="D1876" s="10">
        <v>3</v>
      </c>
      <c r="E1876" s="10">
        <v>2</v>
      </c>
      <c r="F1876" s="10">
        <v>1999</v>
      </c>
      <c r="G1876" s="81" t="s">
        <v>414</v>
      </c>
      <c r="H1876" s="10" t="s">
        <v>563</v>
      </c>
      <c r="I1876" s="10"/>
      <c r="J1876" s="27">
        <v>870</v>
      </c>
      <c r="K1876" s="259">
        <f t="shared" si="95"/>
        <v>11</v>
      </c>
      <c r="L1876" s="110" t="str">
        <f t="shared" si="94"/>
        <v>THPT Krông Nô</v>
      </c>
      <c r="M1876" s="48">
        <f>VLOOKUP(IF(I1876="",H1876,I1876),Thongkeduthi!$A$4:$O$43,COUNTA(Thongkeduthi!$A$4:$O$4),FALSE)</f>
        <v>21</v>
      </c>
      <c r="N1876" s="47" t="str">
        <f t="shared" si="96"/>
        <v>21.11</v>
      </c>
      <c r="O1876" s="47"/>
    </row>
    <row r="1877" spans="1:15" ht="16.5" hidden="1" thickBot="1">
      <c r="A1877" s="10">
        <f>SUBTOTAL(3,$C$6:C1877)</f>
        <v>0</v>
      </c>
      <c r="B1877" s="81">
        <v>1225273112</v>
      </c>
      <c r="C1877" s="81" t="s">
        <v>2563</v>
      </c>
      <c r="D1877" s="10">
        <v>18</v>
      </c>
      <c r="E1877" s="10">
        <v>4</v>
      </c>
      <c r="F1877" s="10">
        <v>1999</v>
      </c>
      <c r="G1877" s="81" t="s">
        <v>414</v>
      </c>
      <c r="H1877" s="10" t="s">
        <v>563</v>
      </c>
      <c r="I1877" s="10"/>
      <c r="J1877" s="27">
        <v>870</v>
      </c>
      <c r="K1877" s="259">
        <f t="shared" si="95"/>
        <v>11</v>
      </c>
      <c r="L1877" s="110" t="str">
        <f t="shared" si="94"/>
        <v>THPT Krông Nô</v>
      </c>
      <c r="M1877" s="48">
        <f>VLOOKUP(IF(I1877="",H1877,I1877),Thongkeduthi!$A$4:$O$43,COUNTA(Thongkeduthi!$A$4:$O$4),FALSE)</f>
        <v>21</v>
      </c>
      <c r="N1877" s="47" t="str">
        <f t="shared" si="96"/>
        <v>21.11</v>
      </c>
      <c r="O1877" s="47"/>
    </row>
    <row r="1878" spans="1:15" ht="16.5" hidden="1" thickBot="1">
      <c r="A1878" s="10">
        <f>SUBTOTAL(3,$C$6:C1878)</f>
        <v>0</v>
      </c>
      <c r="B1878" s="81">
        <v>1225747723</v>
      </c>
      <c r="C1878" s="81" t="s">
        <v>2564</v>
      </c>
      <c r="D1878" s="10">
        <v>16</v>
      </c>
      <c r="E1878" s="10">
        <v>11</v>
      </c>
      <c r="F1878" s="10">
        <v>1999</v>
      </c>
      <c r="G1878" s="81" t="s">
        <v>414</v>
      </c>
      <c r="H1878" s="10" t="s">
        <v>563</v>
      </c>
      <c r="I1878" s="10"/>
      <c r="J1878" s="27">
        <v>860</v>
      </c>
      <c r="K1878" s="259">
        <f t="shared" si="95"/>
        <v>11</v>
      </c>
      <c r="L1878" s="110" t="str">
        <f t="shared" si="94"/>
        <v>THPT Krông Nô</v>
      </c>
      <c r="M1878" s="48">
        <f>VLOOKUP(IF(I1878="",H1878,I1878),Thongkeduthi!$A$4:$O$43,COUNTA(Thongkeduthi!$A$4:$O$4),FALSE)</f>
        <v>21</v>
      </c>
      <c r="N1878" s="47" t="str">
        <f t="shared" si="96"/>
        <v>21.11</v>
      </c>
      <c r="O1878" s="47"/>
    </row>
    <row r="1879" spans="1:15" ht="16.5" hidden="1" thickBot="1">
      <c r="A1879" s="10">
        <f>SUBTOTAL(3,$C$6:C1879)</f>
        <v>0</v>
      </c>
      <c r="B1879" s="81">
        <v>105245725</v>
      </c>
      <c r="C1879" s="81" t="s">
        <v>2565</v>
      </c>
      <c r="D1879" s="10">
        <v>20</v>
      </c>
      <c r="E1879" s="10">
        <v>1</v>
      </c>
      <c r="F1879" s="10">
        <v>1999</v>
      </c>
      <c r="G1879" s="81" t="s">
        <v>414</v>
      </c>
      <c r="H1879" s="10" t="s">
        <v>563</v>
      </c>
      <c r="I1879" s="10"/>
      <c r="J1879" s="27">
        <v>850</v>
      </c>
      <c r="K1879" s="259">
        <f t="shared" si="95"/>
        <v>11</v>
      </c>
      <c r="L1879" s="110" t="str">
        <f t="shared" si="94"/>
        <v>THPT Krông Nô</v>
      </c>
      <c r="M1879" s="48">
        <f>VLOOKUP(IF(I1879="",H1879,I1879),Thongkeduthi!$A$4:$O$43,COUNTA(Thongkeduthi!$A$4:$O$4),FALSE)</f>
        <v>21</v>
      </c>
      <c r="N1879" s="47" t="str">
        <f t="shared" si="96"/>
        <v>21.11</v>
      </c>
      <c r="O1879" s="47"/>
    </row>
    <row r="1880" spans="1:15" ht="16.5" hidden="1" thickBot="1">
      <c r="A1880" s="10">
        <f>SUBTOTAL(3,$C$6:C1880)</f>
        <v>0</v>
      </c>
      <c r="B1880" s="81">
        <v>1224973647</v>
      </c>
      <c r="C1880" s="81" t="s">
        <v>2566</v>
      </c>
      <c r="D1880" s="10">
        <v>30</v>
      </c>
      <c r="E1880" s="10">
        <v>12</v>
      </c>
      <c r="F1880" s="10">
        <v>1999</v>
      </c>
      <c r="G1880" s="81" t="s">
        <v>414</v>
      </c>
      <c r="H1880" s="10" t="s">
        <v>563</v>
      </c>
      <c r="I1880" s="10"/>
      <c r="J1880" s="27">
        <v>840</v>
      </c>
      <c r="K1880" s="259">
        <f t="shared" si="95"/>
        <v>11</v>
      </c>
      <c r="L1880" s="110" t="str">
        <f t="shared" si="94"/>
        <v>THPT Krông Nô</v>
      </c>
      <c r="M1880" s="48">
        <f>VLOOKUP(IF(I1880="",H1880,I1880),Thongkeduthi!$A$4:$O$43,COUNTA(Thongkeduthi!$A$4:$O$4),FALSE)</f>
        <v>21</v>
      </c>
      <c r="N1880" s="47" t="str">
        <f t="shared" si="96"/>
        <v>21.11</v>
      </c>
      <c r="O1880" s="47"/>
    </row>
    <row r="1881" spans="1:15" ht="16.5" hidden="1" thickBot="1">
      <c r="A1881" s="10">
        <f>SUBTOTAL(3,$C$6:C1881)</f>
        <v>0</v>
      </c>
      <c r="B1881" s="81">
        <v>1200871531</v>
      </c>
      <c r="C1881" s="81" t="s">
        <v>2567</v>
      </c>
      <c r="D1881" s="10">
        <v>6</v>
      </c>
      <c r="E1881" s="10">
        <v>3</v>
      </c>
      <c r="F1881" s="10">
        <v>1999</v>
      </c>
      <c r="G1881" s="81" t="s">
        <v>414</v>
      </c>
      <c r="H1881" s="10" t="s">
        <v>563</v>
      </c>
      <c r="I1881" s="10"/>
      <c r="J1881" s="27">
        <v>830</v>
      </c>
      <c r="K1881" s="259">
        <f t="shared" si="95"/>
        <v>11</v>
      </c>
      <c r="L1881" s="110" t="str">
        <f t="shared" si="94"/>
        <v>THPT Krông Nô</v>
      </c>
      <c r="M1881" s="48">
        <f>VLOOKUP(IF(I1881="",H1881,I1881),Thongkeduthi!$A$4:$O$43,COUNTA(Thongkeduthi!$A$4:$O$4),FALSE)</f>
        <v>21</v>
      </c>
      <c r="N1881" s="47" t="str">
        <f t="shared" si="96"/>
        <v>21.11</v>
      </c>
      <c r="O1881" s="47"/>
    </row>
    <row r="1882" spans="1:15" ht="16.5" hidden="1" thickBot="1">
      <c r="A1882" s="10">
        <f>SUBTOTAL(3,$C$6:C1882)</f>
        <v>0</v>
      </c>
      <c r="B1882" s="81">
        <v>1225076878</v>
      </c>
      <c r="C1882" s="81" t="s">
        <v>2568</v>
      </c>
      <c r="D1882" s="10">
        <v>2</v>
      </c>
      <c r="E1882" s="10">
        <v>1</v>
      </c>
      <c r="F1882" s="10">
        <v>1999</v>
      </c>
      <c r="G1882" s="81" t="s">
        <v>414</v>
      </c>
      <c r="H1882" s="10" t="s">
        <v>563</v>
      </c>
      <c r="I1882" s="10"/>
      <c r="J1882" s="27">
        <v>830</v>
      </c>
      <c r="K1882" s="259">
        <f t="shared" si="95"/>
        <v>11</v>
      </c>
      <c r="L1882" s="110" t="str">
        <f t="shared" si="94"/>
        <v>THPT Krông Nô</v>
      </c>
      <c r="M1882" s="48">
        <f>VLOOKUP(IF(I1882="",H1882,I1882),Thongkeduthi!$A$4:$O$43,COUNTA(Thongkeduthi!$A$4:$O$4),FALSE)</f>
        <v>21</v>
      </c>
      <c r="N1882" s="47" t="str">
        <f t="shared" si="96"/>
        <v>21.11</v>
      </c>
      <c r="O1882" s="47"/>
    </row>
    <row r="1883" spans="1:15" ht="16.5" hidden="1" thickBot="1">
      <c r="A1883" s="10">
        <f>SUBTOTAL(3,$C$6:C1883)</f>
        <v>0</v>
      </c>
      <c r="B1883" s="81">
        <v>1212079013</v>
      </c>
      <c r="C1883" s="81" t="s">
        <v>2569</v>
      </c>
      <c r="D1883" s="10">
        <v>16</v>
      </c>
      <c r="E1883" s="10">
        <v>8</v>
      </c>
      <c r="F1883" s="10">
        <v>1999</v>
      </c>
      <c r="G1883" s="81" t="s">
        <v>414</v>
      </c>
      <c r="H1883" s="10" t="s">
        <v>563</v>
      </c>
      <c r="I1883" s="10"/>
      <c r="J1883" s="27">
        <v>810</v>
      </c>
      <c r="K1883" s="259">
        <f t="shared" si="95"/>
        <v>11</v>
      </c>
      <c r="L1883" s="110" t="str">
        <f t="shared" si="94"/>
        <v>THPT Krông Nô</v>
      </c>
      <c r="M1883" s="48">
        <f>VLOOKUP(IF(I1883="",H1883,I1883),Thongkeduthi!$A$4:$O$43,COUNTA(Thongkeduthi!$A$4:$O$4),FALSE)</f>
        <v>21</v>
      </c>
      <c r="N1883" s="47" t="str">
        <f t="shared" si="96"/>
        <v>21.11</v>
      </c>
      <c r="O1883" s="47"/>
    </row>
    <row r="1884" spans="1:15" ht="16.5" hidden="1" thickBot="1">
      <c r="A1884" s="10">
        <f>SUBTOTAL(3,$C$6:C1884)</f>
        <v>0</v>
      </c>
      <c r="B1884" s="81">
        <v>1223582413</v>
      </c>
      <c r="C1884" s="81" t="s">
        <v>2570</v>
      </c>
      <c r="D1884" s="10">
        <v>25</v>
      </c>
      <c r="E1884" s="10">
        <v>10</v>
      </c>
      <c r="F1884" s="10">
        <v>1999</v>
      </c>
      <c r="G1884" s="81" t="s">
        <v>414</v>
      </c>
      <c r="H1884" s="10" t="s">
        <v>563</v>
      </c>
      <c r="I1884" s="10"/>
      <c r="J1884" s="27">
        <v>810</v>
      </c>
      <c r="K1884" s="259">
        <f t="shared" si="95"/>
        <v>11</v>
      </c>
      <c r="L1884" s="110" t="str">
        <f t="shared" si="94"/>
        <v>THPT Krông Nô</v>
      </c>
      <c r="M1884" s="48">
        <f>VLOOKUP(IF(I1884="",H1884,I1884),Thongkeduthi!$A$4:$O$43,COUNTA(Thongkeduthi!$A$4:$O$4),FALSE)</f>
        <v>21</v>
      </c>
      <c r="N1884" s="47" t="str">
        <f t="shared" si="96"/>
        <v>21.11</v>
      </c>
      <c r="O1884" s="47"/>
    </row>
    <row r="1885" spans="1:15" ht="16.5" hidden="1" thickBot="1">
      <c r="A1885" s="10">
        <f>SUBTOTAL(3,$C$6:C1885)</f>
        <v>0</v>
      </c>
      <c r="B1885" s="81">
        <v>1228876254</v>
      </c>
      <c r="C1885" s="81" t="s">
        <v>2571</v>
      </c>
      <c r="D1885" s="10">
        <v>2</v>
      </c>
      <c r="E1885" s="10">
        <v>9</v>
      </c>
      <c r="F1885" s="10">
        <v>1999</v>
      </c>
      <c r="G1885" s="81" t="s">
        <v>414</v>
      </c>
      <c r="H1885" s="10" t="s">
        <v>563</v>
      </c>
      <c r="I1885" s="10"/>
      <c r="J1885" s="27">
        <v>800</v>
      </c>
      <c r="K1885" s="259">
        <f t="shared" si="95"/>
        <v>11</v>
      </c>
      <c r="L1885" s="110" t="str">
        <f t="shared" si="94"/>
        <v>THPT Krông Nô</v>
      </c>
      <c r="M1885" s="48">
        <f>VLOOKUP(IF(I1885="",H1885,I1885),Thongkeduthi!$A$4:$O$43,COUNTA(Thongkeduthi!$A$4:$O$4),FALSE)</f>
        <v>21</v>
      </c>
      <c r="N1885" s="47" t="str">
        <f t="shared" si="96"/>
        <v>21.11</v>
      </c>
      <c r="O1885" s="47"/>
    </row>
    <row r="1886" spans="1:15" ht="16.5" hidden="1" thickBot="1">
      <c r="A1886" s="10">
        <f>SUBTOTAL(3,$C$6:C1886)</f>
        <v>0</v>
      </c>
      <c r="B1886" s="81">
        <v>1221637697</v>
      </c>
      <c r="C1886" s="81" t="s">
        <v>2572</v>
      </c>
      <c r="D1886" s="10">
        <v>20</v>
      </c>
      <c r="E1886" s="10">
        <v>2</v>
      </c>
      <c r="F1886" s="10">
        <v>1999</v>
      </c>
      <c r="G1886" s="81" t="s">
        <v>414</v>
      </c>
      <c r="H1886" s="10" t="s">
        <v>563</v>
      </c>
      <c r="I1886" s="10"/>
      <c r="J1886" s="27">
        <v>800</v>
      </c>
      <c r="K1886" s="259">
        <f t="shared" si="95"/>
        <v>11</v>
      </c>
      <c r="L1886" s="110" t="str">
        <f t="shared" si="94"/>
        <v>THPT Krông Nô</v>
      </c>
      <c r="M1886" s="48">
        <f>VLOOKUP(IF(I1886="",H1886,I1886),Thongkeduthi!$A$4:$O$43,COUNTA(Thongkeduthi!$A$4:$O$4),FALSE)</f>
        <v>21</v>
      </c>
      <c r="N1886" s="47" t="str">
        <f t="shared" si="96"/>
        <v>21.11</v>
      </c>
      <c r="O1886" s="47"/>
    </row>
    <row r="1887" spans="1:15" ht="16.5" hidden="1" thickBot="1">
      <c r="A1887" s="10">
        <f>SUBTOTAL(3,$C$6:C1887)</f>
        <v>0</v>
      </c>
      <c r="B1887" s="81">
        <v>1226812038</v>
      </c>
      <c r="C1887" s="81" t="s">
        <v>2573</v>
      </c>
      <c r="D1887" s="10">
        <v>5</v>
      </c>
      <c r="E1887" s="10">
        <v>12</v>
      </c>
      <c r="F1887" s="10">
        <v>1999</v>
      </c>
      <c r="G1887" s="81" t="s">
        <v>414</v>
      </c>
      <c r="H1887" s="10" t="s">
        <v>563</v>
      </c>
      <c r="I1887" s="10"/>
      <c r="J1887" s="27">
        <v>790</v>
      </c>
      <c r="K1887" s="259">
        <f t="shared" si="95"/>
        <v>11</v>
      </c>
      <c r="L1887" s="110" t="str">
        <f t="shared" si="94"/>
        <v>THPT Krông Nô</v>
      </c>
      <c r="M1887" s="48">
        <f>VLOOKUP(IF(I1887="",H1887,I1887),Thongkeduthi!$A$4:$O$43,COUNTA(Thongkeduthi!$A$4:$O$4),FALSE)</f>
        <v>21</v>
      </c>
      <c r="N1887" s="47" t="str">
        <f t="shared" si="96"/>
        <v>21.11</v>
      </c>
      <c r="O1887" s="47"/>
    </row>
    <row r="1888" spans="1:15" ht="16.5" hidden="1" thickBot="1">
      <c r="A1888" s="10">
        <f>SUBTOTAL(3,$C$6:C1888)</f>
        <v>0</v>
      </c>
      <c r="B1888" s="81">
        <v>1212392191</v>
      </c>
      <c r="C1888" s="81" t="s">
        <v>2574</v>
      </c>
      <c r="D1888" s="10">
        <v>8</v>
      </c>
      <c r="E1888" s="10">
        <v>2</v>
      </c>
      <c r="F1888" s="10">
        <v>1999</v>
      </c>
      <c r="G1888" s="81" t="s">
        <v>414</v>
      </c>
      <c r="H1888" s="10" t="s">
        <v>563</v>
      </c>
      <c r="I1888" s="10"/>
      <c r="J1888" s="27">
        <v>780</v>
      </c>
      <c r="K1888" s="259">
        <f t="shared" si="95"/>
        <v>11</v>
      </c>
      <c r="L1888" s="110" t="str">
        <f t="shared" si="94"/>
        <v>THPT Krông Nô</v>
      </c>
      <c r="M1888" s="48">
        <f>VLOOKUP(IF(I1888="",H1888,I1888),Thongkeduthi!$A$4:$O$43,COUNTA(Thongkeduthi!$A$4:$O$4),FALSE)</f>
        <v>21</v>
      </c>
      <c r="N1888" s="47" t="str">
        <f t="shared" si="96"/>
        <v>21.11</v>
      </c>
      <c r="O1888" s="47"/>
    </row>
    <row r="1889" spans="1:15" ht="16.5" hidden="1" thickBot="1">
      <c r="A1889" s="10">
        <f>SUBTOTAL(3,$C$6:C1889)</f>
        <v>0</v>
      </c>
      <c r="B1889" s="81">
        <v>1221946387</v>
      </c>
      <c r="C1889" s="81" t="s">
        <v>953</v>
      </c>
      <c r="D1889" s="10">
        <v>29</v>
      </c>
      <c r="E1889" s="10">
        <v>4</v>
      </c>
      <c r="F1889" s="10">
        <v>1999</v>
      </c>
      <c r="G1889" s="81" t="s">
        <v>414</v>
      </c>
      <c r="H1889" s="10" t="s">
        <v>563</v>
      </c>
      <c r="I1889" s="10"/>
      <c r="J1889" s="27">
        <v>780</v>
      </c>
      <c r="K1889" s="259">
        <f t="shared" si="95"/>
        <v>11</v>
      </c>
      <c r="L1889" s="110" t="str">
        <f t="shared" si="94"/>
        <v>THPT Krông Nô</v>
      </c>
      <c r="M1889" s="48">
        <f>VLOOKUP(IF(I1889="",H1889,I1889),Thongkeduthi!$A$4:$O$43,COUNTA(Thongkeduthi!$A$4:$O$4),FALSE)</f>
        <v>21</v>
      </c>
      <c r="N1889" s="47" t="str">
        <f t="shared" si="96"/>
        <v>21.11</v>
      </c>
      <c r="O1889" s="47"/>
    </row>
    <row r="1890" spans="1:15" ht="16.5" hidden="1" thickBot="1">
      <c r="A1890" s="10">
        <f>SUBTOTAL(3,$C$6:C1890)</f>
        <v>0</v>
      </c>
      <c r="B1890" s="81">
        <v>1232196228</v>
      </c>
      <c r="C1890" s="81" t="s">
        <v>2575</v>
      </c>
      <c r="D1890" s="10">
        <v>21</v>
      </c>
      <c r="E1890" s="10">
        <v>8</v>
      </c>
      <c r="F1890" s="10">
        <v>1999</v>
      </c>
      <c r="G1890" s="81" t="s">
        <v>414</v>
      </c>
      <c r="H1890" s="10" t="s">
        <v>563</v>
      </c>
      <c r="I1890" s="10"/>
      <c r="J1890" s="27">
        <v>770</v>
      </c>
      <c r="K1890" s="259">
        <f t="shared" si="95"/>
        <v>11</v>
      </c>
      <c r="L1890" s="110" t="str">
        <f t="shared" si="94"/>
        <v>THPT Krông Nô</v>
      </c>
      <c r="M1890" s="48">
        <f>VLOOKUP(IF(I1890="",H1890,I1890),Thongkeduthi!$A$4:$O$43,COUNTA(Thongkeduthi!$A$4:$O$4),FALSE)</f>
        <v>21</v>
      </c>
      <c r="N1890" s="47" t="str">
        <f t="shared" si="96"/>
        <v>21.11</v>
      </c>
      <c r="O1890" s="47"/>
    </row>
    <row r="1891" spans="1:15" ht="16.5" hidden="1" thickBot="1">
      <c r="A1891" s="10">
        <f>SUBTOTAL(3,$C$6:C1891)</f>
        <v>0</v>
      </c>
      <c r="B1891" s="81">
        <v>1223385109</v>
      </c>
      <c r="C1891" s="81" t="s">
        <v>18</v>
      </c>
      <c r="D1891" s="10">
        <v>29</v>
      </c>
      <c r="E1891" s="10">
        <v>8</v>
      </c>
      <c r="F1891" s="10">
        <v>1999</v>
      </c>
      <c r="G1891" s="81" t="s">
        <v>414</v>
      </c>
      <c r="H1891" s="10" t="s">
        <v>563</v>
      </c>
      <c r="I1891" s="10"/>
      <c r="J1891" s="27">
        <v>770</v>
      </c>
      <c r="K1891" s="259">
        <f t="shared" si="95"/>
        <v>11</v>
      </c>
      <c r="L1891" s="110" t="str">
        <f t="shared" si="94"/>
        <v>THPT Krông Nô</v>
      </c>
      <c r="M1891" s="48">
        <f>VLOOKUP(IF(I1891="",H1891,I1891),Thongkeduthi!$A$4:$O$43,COUNTA(Thongkeduthi!$A$4:$O$4),FALSE)</f>
        <v>21</v>
      </c>
      <c r="N1891" s="47" t="str">
        <f t="shared" si="96"/>
        <v>21.11</v>
      </c>
      <c r="O1891" s="47"/>
    </row>
    <row r="1892" spans="1:15" ht="16.5" hidden="1" thickBot="1">
      <c r="A1892" s="10">
        <f>SUBTOTAL(3,$C$6:C1892)</f>
        <v>0</v>
      </c>
      <c r="B1892" s="81">
        <v>1223663641</v>
      </c>
      <c r="C1892" s="81" t="s">
        <v>2074</v>
      </c>
      <c r="D1892" s="10">
        <v>7</v>
      </c>
      <c r="E1892" s="10">
        <v>11</v>
      </c>
      <c r="F1892" s="10">
        <v>1999</v>
      </c>
      <c r="G1892" s="81" t="s">
        <v>414</v>
      </c>
      <c r="H1892" s="10" t="s">
        <v>563</v>
      </c>
      <c r="I1892" s="10"/>
      <c r="J1892" s="27">
        <v>750</v>
      </c>
      <c r="K1892" s="259">
        <f t="shared" si="95"/>
        <v>11</v>
      </c>
      <c r="L1892" s="110" t="str">
        <f t="shared" si="94"/>
        <v>THPT Krông Nô</v>
      </c>
      <c r="M1892" s="48">
        <f>VLOOKUP(IF(I1892="",H1892,I1892),Thongkeduthi!$A$4:$O$43,COUNTA(Thongkeduthi!$A$4:$O$4),FALSE)</f>
        <v>21</v>
      </c>
      <c r="N1892" s="47" t="str">
        <f t="shared" si="96"/>
        <v>21.11</v>
      </c>
      <c r="O1892" s="47"/>
    </row>
    <row r="1893" spans="1:15" ht="16.5" hidden="1" thickBot="1">
      <c r="A1893" s="10">
        <f>SUBTOTAL(3,$C$6:C1893)</f>
        <v>0</v>
      </c>
      <c r="B1893" s="81">
        <v>1222632834</v>
      </c>
      <c r="C1893" s="81" t="s">
        <v>2576</v>
      </c>
      <c r="D1893" s="10">
        <v>14</v>
      </c>
      <c r="E1893" s="10">
        <v>11</v>
      </c>
      <c r="F1893" s="10">
        <v>1999</v>
      </c>
      <c r="G1893" s="81" t="s">
        <v>414</v>
      </c>
      <c r="H1893" s="10" t="s">
        <v>563</v>
      </c>
      <c r="I1893" s="10"/>
      <c r="J1893" s="27">
        <v>740</v>
      </c>
      <c r="K1893" s="259">
        <f t="shared" si="95"/>
        <v>11</v>
      </c>
      <c r="L1893" s="110" t="str">
        <f t="shared" si="94"/>
        <v>THPT Krông Nô</v>
      </c>
      <c r="M1893" s="48">
        <f>VLOOKUP(IF(I1893="",H1893,I1893),Thongkeduthi!$A$4:$O$43,COUNTA(Thongkeduthi!$A$4:$O$4),FALSE)</f>
        <v>21</v>
      </c>
      <c r="N1893" s="47" t="str">
        <f t="shared" si="96"/>
        <v>21.11</v>
      </c>
      <c r="O1893" s="47"/>
    </row>
    <row r="1894" spans="1:15" ht="16.5" hidden="1" thickBot="1">
      <c r="A1894" s="10">
        <f>SUBTOTAL(3,$C$6:C1894)</f>
        <v>0</v>
      </c>
      <c r="B1894" s="81">
        <v>1224990410</v>
      </c>
      <c r="C1894" s="81" t="s">
        <v>2577</v>
      </c>
      <c r="D1894" s="10">
        <v>12</v>
      </c>
      <c r="E1894" s="10">
        <v>12</v>
      </c>
      <c r="F1894" s="10">
        <v>1999</v>
      </c>
      <c r="G1894" s="81" t="s">
        <v>414</v>
      </c>
      <c r="H1894" s="10" t="s">
        <v>563</v>
      </c>
      <c r="I1894" s="10"/>
      <c r="J1894" s="27">
        <v>720</v>
      </c>
      <c r="K1894" s="259">
        <f t="shared" si="95"/>
        <v>11</v>
      </c>
      <c r="L1894" s="110" t="str">
        <f t="shared" si="94"/>
        <v>THPT Krông Nô</v>
      </c>
      <c r="M1894" s="48">
        <f>VLOOKUP(IF(I1894="",H1894,I1894),Thongkeduthi!$A$4:$O$43,COUNTA(Thongkeduthi!$A$4:$O$4),FALSE)</f>
        <v>21</v>
      </c>
      <c r="N1894" s="47" t="str">
        <f t="shared" si="96"/>
        <v>21.11</v>
      </c>
      <c r="O1894" s="47"/>
    </row>
    <row r="1895" spans="1:15" ht="16.5" hidden="1" thickBot="1">
      <c r="A1895" s="10">
        <f>SUBTOTAL(3,$C$6:C1895)</f>
        <v>0</v>
      </c>
      <c r="B1895" s="81">
        <v>1223427069</v>
      </c>
      <c r="C1895" s="81" t="s">
        <v>2578</v>
      </c>
      <c r="D1895" s="10">
        <v>25</v>
      </c>
      <c r="E1895" s="10">
        <v>5</v>
      </c>
      <c r="F1895" s="10">
        <v>1999</v>
      </c>
      <c r="G1895" s="81" t="s">
        <v>414</v>
      </c>
      <c r="H1895" s="10" t="s">
        <v>563</v>
      </c>
      <c r="I1895" s="10"/>
      <c r="J1895" s="27">
        <v>720</v>
      </c>
      <c r="K1895" s="259">
        <f t="shared" si="95"/>
        <v>11</v>
      </c>
      <c r="L1895" s="110" t="str">
        <f t="shared" si="94"/>
        <v>THPT Krông Nô</v>
      </c>
      <c r="M1895" s="48">
        <f>VLOOKUP(IF(I1895="",H1895,I1895),Thongkeduthi!$A$4:$O$43,COUNTA(Thongkeduthi!$A$4:$O$4),FALSE)</f>
        <v>21</v>
      </c>
      <c r="N1895" s="47" t="str">
        <f t="shared" si="96"/>
        <v>21.11</v>
      </c>
      <c r="O1895" s="47"/>
    </row>
    <row r="1896" spans="1:15" ht="16.5" hidden="1" thickBot="1">
      <c r="A1896" s="10">
        <f>SUBTOTAL(3,$C$6:C1896)</f>
        <v>0</v>
      </c>
      <c r="B1896" s="81">
        <v>1225033051</v>
      </c>
      <c r="C1896" s="81" t="s">
        <v>2579</v>
      </c>
      <c r="D1896" s="10">
        <v>15</v>
      </c>
      <c r="E1896" s="10">
        <v>7</v>
      </c>
      <c r="F1896" s="10">
        <v>1999</v>
      </c>
      <c r="G1896" s="81" t="s">
        <v>414</v>
      </c>
      <c r="H1896" s="10" t="s">
        <v>563</v>
      </c>
      <c r="I1896" s="10"/>
      <c r="J1896" s="27">
        <v>700</v>
      </c>
      <c r="K1896" s="259">
        <f t="shared" si="95"/>
        <v>11</v>
      </c>
      <c r="L1896" s="110" t="str">
        <f t="shared" si="94"/>
        <v>THPT Krông Nô</v>
      </c>
      <c r="M1896" s="48">
        <f>VLOOKUP(IF(I1896="",H1896,I1896),Thongkeduthi!$A$4:$O$43,COUNTA(Thongkeduthi!$A$4:$O$4),FALSE)</f>
        <v>21</v>
      </c>
      <c r="N1896" s="47" t="str">
        <f t="shared" si="96"/>
        <v>21.11</v>
      </c>
      <c r="O1896" s="47"/>
    </row>
    <row r="1897" spans="1:15" ht="16.5" hidden="1" thickBot="1">
      <c r="A1897" s="10">
        <f>SUBTOTAL(3,$C$6:C1897)</f>
        <v>0</v>
      </c>
      <c r="B1897" s="81">
        <v>1225077225</v>
      </c>
      <c r="C1897" s="81" t="s">
        <v>2580</v>
      </c>
      <c r="D1897" s="10">
        <v>10</v>
      </c>
      <c r="E1897" s="10">
        <v>1</v>
      </c>
      <c r="F1897" s="10">
        <v>1999</v>
      </c>
      <c r="G1897" s="81" t="s">
        <v>414</v>
      </c>
      <c r="H1897" s="10" t="s">
        <v>563</v>
      </c>
      <c r="I1897" s="10"/>
      <c r="J1897" s="27">
        <v>690</v>
      </c>
      <c r="K1897" s="259">
        <f t="shared" si="95"/>
        <v>11</v>
      </c>
      <c r="L1897" s="110" t="str">
        <f t="shared" ref="L1897:L1960" si="97">H1897</f>
        <v>THPT Krông Nô</v>
      </c>
      <c r="M1897" s="48">
        <f>VLOOKUP(IF(I1897="",H1897,I1897),Thongkeduthi!$A$4:$O$43,COUNTA(Thongkeduthi!$A$4:$O$4),FALSE)</f>
        <v>21</v>
      </c>
      <c r="N1897" s="47" t="str">
        <f t="shared" si="96"/>
        <v>21.11</v>
      </c>
      <c r="O1897" s="47"/>
    </row>
    <row r="1898" spans="1:15" ht="16.5" hidden="1" thickBot="1">
      <c r="A1898" s="10">
        <f>SUBTOTAL(3,$C$6:C1898)</f>
        <v>0</v>
      </c>
      <c r="B1898" s="81">
        <v>1226039092</v>
      </c>
      <c r="C1898" s="81" t="s">
        <v>2581</v>
      </c>
      <c r="D1898" s="10">
        <v>21</v>
      </c>
      <c r="E1898" s="10">
        <v>5</v>
      </c>
      <c r="F1898" s="10">
        <v>1999</v>
      </c>
      <c r="G1898" s="81" t="s">
        <v>414</v>
      </c>
      <c r="H1898" s="10" t="s">
        <v>563</v>
      </c>
      <c r="I1898" s="10"/>
      <c r="J1898" s="27">
        <v>680</v>
      </c>
      <c r="K1898" s="259">
        <f t="shared" si="95"/>
        <v>11</v>
      </c>
      <c r="L1898" s="110" t="str">
        <f t="shared" si="97"/>
        <v>THPT Krông Nô</v>
      </c>
      <c r="M1898" s="48">
        <f>VLOOKUP(IF(I1898="",H1898,I1898),Thongkeduthi!$A$4:$O$43,COUNTA(Thongkeduthi!$A$4:$O$4),FALSE)</f>
        <v>21</v>
      </c>
      <c r="N1898" s="47" t="str">
        <f t="shared" si="96"/>
        <v>21.11</v>
      </c>
      <c r="O1898" s="47"/>
    </row>
    <row r="1899" spans="1:15" ht="16.5" hidden="1" thickBot="1">
      <c r="A1899" s="10">
        <f>SUBTOTAL(3,$C$6:C1899)</f>
        <v>0</v>
      </c>
      <c r="B1899" s="81">
        <v>1228766830</v>
      </c>
      <c r="C1899" s="81" t="s">
        <v>2582</v>
      </c>
      <c r="D1899" s="10">
        <v>17</v>
      </c>
      <c r="E1899" s="10">
        <v>9</v>
      </c>
      <c r="F1899" s="10">
        <v>1999</v>
      </c>
      <c r="G1899" s="81" t="s">
        <v>414</v>
      </c>
      <c r="H1899" s="10" t="s">
        <v>563</v>
      </c>
      <c r="I1899" s="10"/>
      <c r="J1899" s="27">
        <v>670</v>
      </c>
      <c r="K1899" s="259">
        <f t="shared" si="95"/>
        <v>11</v>
      </c>
      <c r="L1899" s="110" t="str">
        <f t="shared" si="97"/>
        <v>THPT Krông Nô</v>
      </c>
      <c r="M1899" s="48">
        <f>VLOOKUP(IF(I1899="",H1899,I1899),Thongkeduthi!$A$4:$O$43,COUNTA(Thongkeduthi!$A$4:$O$4),FALSE)</f>
        <v>21</v>
      </c>
      <c r="N1899" s="47" t="str">
        <f t="shared" si="96"/>
        <v>21.11</v>
      </c>
      <c r="O1899" s="47"/>
    </row>
    <row r="1900" spans="1:15" ht="16.5" hidden="1" thickBot="1">
      <c r="A1900" s="10">
        <f>SUBTOTAL(3,$C$6:C1900)</f>
        <v>0</v>
      </c>
      <c r="B1900" s="81">
        <v>1225078561</v>
      </c>
      <c r="C1900" s="81" t="s">
        <v>403</v>
      </c>
      <c r="D1900" s="10">
        <v>4</v>
      </c>
      <c r="E1900" s="10">
        <v>9</v>
      </c>
      <c r="F1900" s="10">
        <v>1999</v>
      </c>
      <c r="G1900" s="81" t="s">
        <v>414</v>
      </c>
      <c r="H1900" s="10" t="s">
        <v>563</v>
      </c>
      <c r="I1900" s="10"/>
      <c r="J1900" s="27">
        <v>660</v>
      </c>
      <c r="K1900" s="259">
        <f t="shared" si="95"/>
        <v>11</v>
      </c>
      <c r="L1900" s="110" t="str">
        <f t="shared" si="97"/>
        <v>THPT Krông Nô</v>
      </c>
      <c r="M1900" s="48">
        <f>VLOOKUP(IF(I1900="",H1900,I1900),Thongkeduthi!$A$4:$O$43,COUNTA(Thongkeduthi!$A$4:$O$4),FALSE)</f>
        <v>21</v>
      </c>
      <c r="N1900" s="47" t="str">
        <f t="shared" si="96"/>
        <v>21.11</v>
      </c>
      <c r="O1900" s="47"/>
    </row>
    <row r="1901" spans="1:15" ht="16.5" hidden="1" thickBot="1">
      <c r="A1901" s="10">
        <f>SUBTOTAL(3,$C$6:C1901)</f>
        <v>0</v>
      </c>
      <c r="B1901" s="81">
        <v>1224577493</v>
      </c>
      <c r="C1901" s="81" t="s">
        <v>2583</v>
      </c>
      <c r="D1901" s="10">
        <v>6</v>
      </c>
      <c r="E1901" s="10">
        <v>10</v>
      </c>
      <c r="F1901" s="10">
        <v>1999</v>
      </c>
      <c r="G1901" s="81" t="s">
        <v>414</v>
      </c>
      <c r="H1901" s="10" t="s">
        <v>563</v>
      </c>
      <c r="I1901" s="10"/>
      <c r="J1901" s="27">
        <v>640</v>
      </c>
      <c r="K1901" s="259">
        <f t="shared" si="95"/>
        <v>11</v>
      </c>
      <c r="L1901" s="110" t="str">
        <f t="shared" si="97"/>
        <v>THPT Krông Nô</v>
      </c>
      <c r="M1901" s="48">
        <f>VLOOKUP(IF(I1901="",H1901,I1901),Thongkeduthi!$A$4:$O$43,COUNTA(Thongkeduthi!$A$4:$O$4),FALSE)</f>
        <v>21</v>
      </c>
      <c r="N1901" s="47" t="str">
        <f t="shared" si="96"/>
        <v>21.11</v>
      </c>
      <c r="O1901" s="47"/>
    </row>
    <row r="1902" spans="1:15" ht="16.5" hidden="1" thickBot="1">
      <c r="A1902" s="10">
        <f>SUBTOTAL(3,$C$6:C1902)</f>
        <v>0</v>
      </c>
      <c r="B1902" s="81">
        <v>1228074522</v>
      </c>
      <c r="C1902" s="81" t="s">
        <v>2584</v>
      </c>
      <c r="D1902" s="10">
        <v>4</v>
      </c>
      <c r="E1902" s="10">
        <v>10</v>
      </c>
      <c r="F1902" s="10">
        <v>1999</v>
      </c>
      <c r="G1902" s="81" t="s">
        <v>414</v>
      </c>
      <c r="H1902" s="10" t="s">
        <v>563</v>
      </c>
      <c r="I1902" s="10"/>
      <c r="J1902" s="27">
        <v>630</v>
      </c>
      <c r="K1902" s="259">
        <f t="shared" si="95"/>
        <v>11</v>
      </c>
      <c r="L1902" s="110" t="str">
        <f t="shared" si="97"/>
        <v>THPT Krông Nô</v>
      </c>
      <c r="M1902" s="48">
        <f>VLOOKUP(IF(I1902="",H1902,I1902),Thongkeduthi!$A$4:$O$43,COUNTA(Thongkeduthi!$A$4:$O$4),FALSE)</f>
        <v>21</v>
      </c>
      <c r="N1902" s="47" t="str">
        <f t="shared" si="96"/>
        <v>21.11</v>
      </c>
      <c r="O1902" s="47"/>
    </row>
    <row r="1903" spans="1:15" ht="16.5" hidden="1" thickBot="1">
      <c r="A1903" s="10">
        <f>SUBTOTAL(3,$C$6:C1903)</f>
        <v>0</v>
      </c>
      <c r="B1903" s="81">
        <v>1223679264</v>
      </c>
      <c r="C1903" s="81" t="s">
        <v>2585</v>
      </c>
      <c r="D1903" s="10">
        <v>26</v>
      </c>
      <c r="E1903" s="10">
        <v>1</v>
      </c>
      <c r="F1903" s="10">
        <v>1999</v>
      </c>
      <c r="G1903" s="81" t="s">
        <v>414</v>
      </c>
      <c r="H1903" s="10" t="s">
        <v>563</v>
      </c>
      <c r="I1903" s="10"/>
      <c r="J1903" s="27">
        <v>630</v>
      </c>
      <c r="K1903" s="259">
        <f t="shared" si="95"/>
        <v>11</v>
      </c>
      <c r="L1903" s="110" t="str">
        <f t="shared" si="97"/>
        <v>THPT Krông Nô</v>
      </c>
      <c r="M1903" s="48">
        <f>VLOOKUP(IF(I1903="",H1903,I1903),Thongkeduthi!$A$4:$O$43,COUNTA(Thongkeduthi!$A$4:$O$4),FALSE)</f>
        <v>21</v>
      </c>
      <c r="N1903" s="47" t="str">
        <f t="shared" si="96"/>
        <v>21.11</v>
      </c>
      <c r="O1903" s="47"/>
    </row>
    <row r="1904" spans="1:15" ht="16.5" hidden="1" thickBot="1">
      <c r="A1904" s="10">
        <f>SUBTOTAL(3,$C$6:C1904)</f>
        <v>0</v>
      </c>
      <c r="B1904" s="81">
        <v>1226120714</v>
      </c>
      <c r="C1904" s="81" t="s">
        <v>2586</v>
      </c>
      <c r="D1904" s="10">
        <v>19</v>
      </c>
      <c r="E1904" s="10">
        <v>11</v>
      </c>
      <c r="F1904" s="10">
        <v>1999</v>
      </c>
      <c r="G1904" s="81" t="s">
        <v>414</v>
      </c>
      <c r="H1904" s="10" t="s">
        <v>563</v>
      </c>
      <c r="I1904" s="10"/>
      <c r="J1904" s="27">
        <v>620</v>
      </c>
      <c r="K1904" s="259">
        <f t="shared" si="95"/>
        <v>11</v>
      </c>
      <c r="L1904" s="110" t="str">
        <f t="shared" si="97"/>
        <v>THPT Krông Nô</v>
      </c>
      <c r="M1904" s="48">
        <f>VLOOKUP(IF(I1904="",H1904,I1904),Thongkeduthi!$A$4:$O$43,COUNTA(Thongkeduthi!$A$4:$O$4),FALSE)</f>
        <v>21</v>
      </c>
      <c r="N1904" s="47" t="str">
        <f t="shared" si="96"/>
        <v>21.11</v>
      </c>
      <c r="O1904" s="47"/>
    </row>
    <row r="1905" spans="1:15" ht="16.5" hidden="1" thickBot="1">
      <c r="A1905" s="10">
        <f>SUBTOTAL(3,$C$6:C1905)</f>
        <v>0</v>
      </c>
      <c r="B1905" s="81">
        <v>1210480873</v>
      </c>
      <c r="C1905" s="81" t="s">
        <v>18</v>
      </c>
      <c r="D1905" s="10">
        <v>27</v>
      </c>
      <c r="E1905" s="10">
        <v>1</v>
      </c>
      <c r="F1905" s="10">
        <v>1999</v>
      </c>
      <c r="G1905" s="81" t="s">
        <v>414</v>
      </c>
      <c r="H1905" s="10" t="s">
        <v>563</v>
      </c>
      <c r="I1905" s="10"/>
      <c r="J1905" s="27">
        <v>600</v>
      </c>
      <c r="K1905" s="259">
        <f t="shared" si="95"/>
        <v>11</v>
      </c>
      <c r="L1905" s="110" t="str">
        <f t="shared" si="97"/>
        <v>THPT Krông Nô</v>
      </c>
      <c r="M1905" s="48">
        <f>VLOOKUP(IF(I1905="",H1905,I1905),Thongkeduthi!$A$4:$O$43,COUNTA(Thongkeduthi!$A$4:$O$4),FALSE)</f>
        <v>21</v>
      </c>
      <c r="N1905" s="47" t="str">
        <f t="shared" si="96"/>
        <v>21.11</v>
      </c>
      <c r="O1905" s="47"/>
    </row>
    <row r="1906" spans="1:15" ht="16.5" hidden="1" thickBot="1">
      <c r="A1906" s="10">
        <f>SUBTOTAL(3,$C$6:C1906)</f>
        <v>0</v>
      </c>
      <c r="B1906" s="81">
        <v>1208607199</v>
      </c>
      <c r="C1906" s="81" t="s">
        <v>2587</v>
      </c>
      <c r="D1906" s="10">
        <v>22</v>
      </c>
      <c r="E1906" s="10">
        <v>6</v>
      </c>
      <c r="F1906" s="10">
        <v>1999</v>
      </c>
      <c r="G1906" s="81" t="s">
        <v>414</v>
      </c>
      <c r="H1906" s="10" t="s">
        <v>563</v>
      </c>
      <c r="I1906" s="10"/>
      <c r="J1906" s="27">
        <v>600</v>
      </c>
      <c r="K1906" s="259">
        <f t="shared" si="95"/>
        <v>11</v>
      </c>
      <c r="L1906" s="110" t="str">
        <f t="shared" si="97"/>
        <v>THPT Krông Nô</v>
      </c>
      <c r="M1906" s="48">
        <f>VLOOKUP(IF(I1906="",H1906,I1906),Thongkeduthi!$A$4:$O$43,COUNTA(Thongkeduthi!$A$4:$O$4),FALSE)</f>
        <v>21</v>
      </c>
      <c r="N1906" s="47" t="str">
        <f t="shared" si="96"/>
        <v>21.11</v>
      </c>
      <c r="O1906" s="47"/>
    </row>
    <row r="1907" spans="1:15" ht="16.5" hidden="1" thickBot="1">
      <c r="A1907" s="10">
        <f>SUBTOTAL(3,$C$6:C1907)</f>
        <v>0</v>
      </c>
      <c r="B1907" s="81">
        <v>1223101086</v>
      </c>
      <c r="C1907" s="81" t="s">
        <v>273</v>
      </c>
      <c r="D1907" s="10">
        <v>11</v>
      </c>
      <c r="E1907" s="10">
        <v>10</v>
      </c>
      <c r="F1907" s="10">
        <v>1999</v>
      </c>
      <c r="G1907" s="81" t="s">
        <v>414</v>
      </c>
      <c r="H1907" s="10" t="s">
        <v>563</v>
      </c>
      <c r="I1907" s="10"/>
      <c r="J1907" s="27">
        <v>600</v>
      </c>
      <c r="K1907" s="259">
        <f t="shared" si="95"/>
        <v>11</v>
      </c>
      <c r="L1907" s="110" t="str">
        <f t="shared" si="97"/>
        <v>THPT Krông Nô</v>
      </c>
      <c r="M1907" s="48">
        <f>VLOOKUP(IF(I1907="",H1907,I1907),Thongkeduthi!$A$4:$O$43,COUNTA(Thongkeduthi!$A$4:$O$4),FALSE)</f>
        <v>21</v>
      </c>
      <c r="N1907" s="47" t="str">
        <f t="shared" si="96"/>
        <v>21.11</v>
      </c>
      <c r="O1907" s="47"/>
    </row>
    <row r="1908" spans="1:15" ht="16.5" hidden="1" thickBot="1">
      <c r="A1908" s="10">
        <f>SUBTOTAL(3,$C$6:C1908)</f>
        <v>0</v>
      </c>
      <c r="B1908" s="81">
        <v>1223467740</v>
      </c>
      <c r="C1908" s="81" t="s">
        <v>2588</v>
      </c>
      <c r="D1908" s="10">
        <v>6</v>
      </c>
      <c r="E1908" s="10">
        <v>8</v>
      </c>
      <c r="F1908" s="10">
        <v>1999</v>
      </c>
      <c r="G1908" s="81" t="s">
        <v>414</v>
      </c>
      <c r="H1908" s="10" t="s">
        <v>563</v>
      </c>
      <c r="I1908" s="10"/>
      <c r="J1908" s="27">
        <v>580</v>
      </c>
      <c r="K1908" s="259">
        <f t="shared" si="95"/>
        <v>11</v>
      </c>
      <c r="L1908" s="110" t="str">
        <f t="shared" si="97"/>
        <v>THPT Krông Nô</v>
      </c>
      <c r="M1908" s="48">
        <f>VLOOKUP(IF(I1908="",H1908,I1908),Thongkeduthi!$A$4:$O$43,COUNTA(Thongkeduthi!$A$4:$O$4),FALSE)</f>
        <v>21</v>
      </c>
      <c r="N1908" s="47" t="str">
        <f t="shared" si="96"/>
        <v>21.11</v>
      </c>
      <c r="O1908" s="47"/>
    </row>
    <row r="1909" spans="1:15" ht="16.5" hidden="1" thickBot="1">
      <c r="A1909" s="10">
        <f>SUBTOTAL(3,$C$6:C1909)</f>
        <v>0</v>
      </c>
      <c r="B1909" s="81">
        <v>1228266079</v>
      </c>
      <c r="C1909" s="81" t="s">
        <v>2589</v>
      </c>
      <c r="D1909" s="10">
        <v>19</v>
      </c>
      <c r="E1909" s="10">
        <v>8</v>
      </c>
      <c r="F1909" s="10">
        <v>1999</v>
      </c>
      <c r="G1909" s="81" t="s">
        <v>414</v>
      </c>
      <c r="H1909" s="10" t="s">
        <v>563</v>
      </c>
      <c r="I1909" s="10"/>
      <c r="J1909" s="27">
        <v>570</v>
      </c>
      <c r="K1909" s="259">
        <f t="shared" si="95"/>
        <v>11</v>
      </c>
      <c r="L1909" s="110" t="str">
        <f t="shared" si="97"/>
        <v>THPT Krông Nô</v>
      </c>
      <c r="M1909" s="48">
        <f>VLOOKUP(IF(I1909="",H1909,I1909),Thongkeduthi!$A$4:$O$43,COUNTA(Thongkeduthi!$A$4:$O$4),FALSE)</f>
        <v>21</v>
      </c>
      <c r="N1909" s="47" t="str">
        <f t="shared" si="96"/>
        <v>21.11</v>
      </c>
      <c r="O1909" s="47"/>
    </row>
    <row r="1910" spans="1:15" ht="16.5" hidden="1" thickBot="1">
      <c r="A1910" s="10">
        <f>SUBTOTAL(3,$C$6:C1910)</f>
        <v>0</v>
      </c>
      <c r="B1910" s="81">
        <v>1223456385</v>
      </c>
      <c r="C1910" s="81" t="s">
        <v>2590</v>
      </c>
      <c r="D1910" s="10">
        <v>19</v>
      </c>
      <c r="E1910" s="10">
        <v>1</v>
      </c>
      <c r="F1910" s="10">
        <v>1999</v>
      </c>
      <c r="G1910" s="81" t="s">
        <v>414</v>
      </c>
      <c r="H1910" s="10" t="s">
        <v>563</v>
      </c>
      <c r="I1910" s="10"/>
      <c r="J1910" s="27">
        <v>570</v>
      </c>
      <c r="K1910" s="259">
        <f t="shared" si="95"/>
        <v>11</v>
      </c>
      <c r="L1910" s="110" t="str">
        <f t="shared" si="97"/>
        <v>THPT Krông Nô</v>
      </c>
      <c r="M1910" s="48">
        <f>VLOOKUP(IF(I1910="",H1910,I1910),Thongkeduthi!$A$4:$O$43,COUNTA(Thongkeduthi!$A$4:$O$4),FALSE)</f>
        <v>21</v>
      </c>
      <c r="N1910" s="47" t="str">
        <f t="shared" si="96"/>
        <v>21.11</v>
      </c>
      <c r="O1910" s="47"/>
    </row>
    <row r="1911" spans="1:15" ht="16.5" hidden="1" thickBot="1">
      <c r="A1911" s="10">
        <f>SUBTOTAL(3,$C$6:C1911)</f>
        <v>0</v>
      </c>
      <c r="B1911" s="81">
        <v>1229440410</v>
      </c>
      <c r="C1911" s="81" t="s">
        <v>2591</v>
      </c>
      <c r="D1911" s="10">
        <v>24</v>
      </c>
      <c r="E1911" s="10">
        <v>8</v>
      </c>
      <c r="F1911" s="10">
        <v>1999</v>
      </c>
      <c r="G1911" s="81" t="s">
        <v>414</v>
      </c>
      <c r="H1911" s="10" t="s">
        <v>563</v>
      </c>
      <c r="I1911" s="10"/>
      <c r="J1911" s="27">
        <v>560</v>
      </c>
      <c r="K1911" s="259">
        <f t="shared" si="95"/>
        <v>11</v>
      </c>
      <c r="L1911" s="110" t="str">
        <f t="shared" si="97"/>
        <v>THPT Krông Nô</v>
      </c>
      <c r="M1911" s="48">
        <f>VLOOKUP(IF(I1911="",H1911,I1911),Thongkeduthi!$A$4:$O$43,COUNTA(Thongkeduthi!$A$4:$O$4),FALSE)</f>
        <v>21</v>
      </c>
      <c r="N1911" s="47" t="str">
        <f t="shared" si="96"/>
        <v>21.11</v>
      </c>
      <c r="O1911" s="47"/>
    </row>
    <row r="1912" spans="1:15" ht="16.5" hidden="1" thickBot="1">
      <c r="A1912" s="10">
        <f>SUBTOTAL(3,$C$6:C1912)</f>
        <v>0</v>
      </c>
      <c r="B1912" s="81">
        <v>1228145261</v>
      </c>
      <c r="C1912" s="81" t="s">
        <v>2592</v>
      </c>
      <c r="D1912" s="10">
        <v>15</v>
      </c>
      <c r="E1912" s="10">
        <v>2</v>
      </c>
      <c r="F1912" s="10">
        <v>1999</v>
      </c>
      <c r="G1912" s="81" t="s">
        <v>414</v>
      </c>
      <c r="H1912" s="10" t="s">
        <v>563</v>
      </c>
      <c r="I1912" s="10"/>
      <c r="J1912" s="27">
        <v>550</v>
      </c>
      <c r="K1912" s="259">
        <f t="shared" si="95"/>
        <v>11</v>
      </c>
      <c r="L1912" s="110" t="str">
        <f t="shared" si="97"/>
        <v>THPT Krông Nô</v>
      </c>
      <c r="M1912" s="48">
        <f>VLOOKUP(IF(I1912="",H1912,I1912),Thongkeduthi!$A$4:$O$43,COUNTA(Thongkeduthi!$A$4:$O$4),FALSE)</f>
        <v>21</v>
      </c>
      <c r="N1912" s="47" t="str">
        <f t="shared" si="96"/>
        <v>21.11</v>
      </c>
      <c r="O1912" s="47"/>
    </row>
    <row r="1913" spans="1:15" ht="16.5" hidden="1" thickBot="1">
      <c r="A1913" s="10">
        <f>SUBTOTAL(3,$C$6:C1913)</f>
        <v>0</v>
      </c>
      <c r="B1913" s="81">
        <v>1225077449</v>
      </c>
      <c r="C1913" s="81" t="s">
        <v>2573</v>
      </c>
      <c r="D1913" s="10">
        <v>6</v>
      </c>
      <c r="E1913" s="10">
        <v>9</v>
      </c>
      <c r="F1913" s="10">
        <v>1999</v>
      </c>
      <c r="G1913" s="81" t="s">
        <v>414</v>
      </c>
      <c r="H1913" s="10" t="s">
        <v>563</v>
      </c>
      <c r="I1913" s="10"/>
      <c r="J1913" s="27">
        <v>550</v>
      </c>
      <c r="K1913" s="259">
        <f t="shared" ref="K1913:K1938" si="98">IF(I1913="",VALUE(LEFT(G1913,2)),VALUE(LEFT(G1913,1)))</f>
        <v>11</v>
      </c>
      <c r="L1913" s="110" t="str">
        <f t="shared" si="97"/>
        <v>THPT Krông Nô</v>
      </c>
      <c r="M1913" s="48">
        <f>VLOOKUP(IF(I1913="",H1913,I1913),Thongkeduthi!$A$4:$O$43,COUNTA(Thongkeduthi!$A$4:$O$4),FALSE)</f>
        <v>21</v>
      </c>
      <c r="N1913" s="47" t="str">
        <f t="shared" si="96"/>
        <v>21.11</v>
      </c>
      <c r="O1913" s="47"/>
    </row>
    <row r="1914" spans="1:15" ht="16.5" hidden="1" thickBot="1">
      <c r="A1914" s="10">
        <f>SUBTOTAL(3,$C$6:C1914)</f>
        <v>0</v>
      </c>
      <c r="B1914" s="81">
        <v>1227188559</v>
      </c>
      <c r="C1914" s="81" t="s">
        <v>2593</v>
      </c>
      <c r="D1914" s="10">
        <v>18</v>
      </c>
      <c r="E1914" s="10">
        <v>6</v>
      </c>
      <c r="F1914" s="10">
        <v>1999</v>
      </c>
      <c r="G1914" s="81" t="s">
        <v>414</v>
      </c>
      <c r="H1914" s="10" t="s">
        <v>563</v>
      </c>
      <c r="I1914" s="10"/>
      <c r="J1914" s="27">
        <v>530</v>
      </c>
      <c r="K1914" s="259">
        <f t="shared" si="98"/>
        <v>11</v>
      </c>
      <c r="L1914" s="110" t="str">
        <f t="shared" si="97"/>
        <v>THPT Krông Nô</v>
      </c>
      <c r="M1914" s="48">
        <f>VLOOKUP(IF(I1914="",H1914,I1914),Thongkeduthi!$A$4:$O$43,COUNTA(Thongkeduthi!$A$4:$O$4),FALSE)</f>
        <v>21</v>
      </c>
      <c r="N1914" s="47" t="str">
        <f t="shared" si="96"/>
        <v>21.11</v>
      </c>
      <c r="O1914" s="47"/>
    </row>
    <row r="1915" spans="1:15" ht="16.5" hidden="1" thickBot="1">
      <c r="A1915" s="10">
        <f>SUBTOTAL(3,$C$6:C1915)</f>
        <v>0</v>
      </c>
      <c r="B1915" s="81">
        <v>1223257785</v>
      </c>
      <c r="C1915" s="81" t="s">
        <v>1922</v>
      </c>
      <c r="D1915" s="10">
        <v>29</v>
      </c>
      <c r="E1915" s="10">
        <v>9</v>
      </c>
      <c r="F1915" s="10">
        <v>1999</v>
      </c>
      <c r="G1915" s="81" t="s">
        <v>414</v>
      </c>
      <c r="H1915" s="10" t="s">
        <v>563</v>
      </c>
      <c r="I1915" s="10"/>
      <c r="J1915" s="27">
        <v>530</v>
      </c>
      <c r="K1915" s="259">
        <f t="shared" si="98"/>
        <v>11</v>
      </c>
      <c r="L1915" s="110" t="str">
        <f t="shared" si="97"/>
        <v>THPT Krông Nô</v>
      </c>
      <c r="M1915" s="48">
        <f>VLOOKUP(IF(I1915="",H1915,I1915),Thongkeduthi!$A$4:$O$43,COUNTA(Thongkeduthi!$A$4:$O$4),FALSE)</f>
        <v>21</v>
      </c>
      <c r="N1915" s="47" t="str">
        <f t="shared" si="96"/>
        <v>21.11</v>
      </c>
      <c r="O1915" s="47"/>
    </row>
    <row r="1916" spans="1:15" ht="16.5" hidden="1" thickBot="1">
      <c r="A1916" s="10">
        <f>SUBTOTAL(3,$C$6:C1916)</f>
        <v>0</v>
      </c>
      <c r="B1916" s="81">
        <v>1224591100</v>
      </c>
      <c r="C1916" s="81" t="s">
        <v>2594</v>
      </c>
      <c r="D1916" s="10">
        <v>14</v>
      </c>
      <c r="E1916" s="10">
        <v>4</v>
      </c>
      <c r="F1916" s="10">
        <v>1999</v>
      </c>
      <c r="G1916" s="81" t="s">
        <v>414</v>
      </c>
      <c r="H1916" s="10" t="s">
        <v>563</v>
      </c>
      <c r="I1916" s="10"/>
      <c r="J1916" s="27">
        <v>530</v>
      </c>
      <c r="K1916" s="259">
        <f t="shared" si="98"/>
        <v>11</v>
      </c>
      <c r="L1916" s="110" t="str">
        <f t="shared" si="97"/>
        <v>THPT Krông Nô</v>
      </c>
      <c r="M1916" s="48">
        <f>VLOOKUP(IF(I1916="",H1916,I1916),Thongkeduthi!$A$4:$O$43,COUNTA(Thongkeduthi!$A$4:$O$4),FALSE)</f>
        <v>21</v>
      </c>
      <c r="N1916" s="47" t="str">
        <f t="shared" si="96"/>
        <v>21.11</v>
      </c>
      <c r="O1916" s="47"/>
    </row>
    <row r="1917" spans="1:15" ht="16.5" hidden="1" thickBot="1">
      <c r="A1917" s="10">
        <f>SUBTOTAL(3,$C$6:C1917)</f>
        <v>0</v>
      </c>
      <c r="B1917" s="81">
        <v>1526182464</v>
      </c>
      <c r="C1917" s="81" t="s">
        <v>2595</v>
      </c>
      <c r="D1917" s="10">
        <v>7</v>
      </c>
      <c r="E1917" s="10">
        <v>4</v>
      </c>
      <c r="F1917" s="10">
        <v>1999</v>
      </c>
      <c r="G1917" s="81" t="s">
        <v>414</v>
      </c>
      <c r="H1917" s="10" t="s">
        <v>563</v>
      </c>
      <c r="I1917" s="10"/>
      <c r="J1917" s="27">
        <v>520</v>
      </c>
      <c r="K1917" s="259">
        <f t="shared" si="98"/>
        <v>11</v>
      </c>
      <c r="L1917" s="110" t="str">
        <f t="shared" si="97"/>
        <v>THPT Krông Nô</v>
      </c>
      <c r="M1917" s="48">
        <f>VLOOKUP(IF(I1917="",H1917,I1917),Thongkeduthi!$A$4:$O$43,COUNTA(Thongkeduthi!$A$4:$O$4),FALSE)</f>
        <v>21</v>
      </c>
      <c r="N1917" s="47" t="str">
        <f t="shared" si="96"/>
        <v>21.11</v>
      </c>
      <c r="O1917" s="47"/>
    </row>
    <row r="1918" spans="1:15" ht="16.5" hidden="1" thickBot="1">
      <c r="A1918" s="10">
        <f>SUBTOTAL(3,$C$6:C1918)</f>
        <v>0</v>
      </c>
      <c r="B1918" s="81">
        <v>1225079563</v>
      </c>
      <c r="C1918" s="81" t="s">
        <v>2596</v>
      </c>
      <c r="D1918" s="10">
        <v>12</v>
      </c>
      <c r="E1918" s="10">
        <v>10</v>
      </c>
      <c r="F1918" s="10">
        <v>1999</v>
      </c>
      <c r="G1918" s="81" t="s">
        <v>414</v>
      </c>
      <c r="H1918" s="10" t="s">
        <v>563</v>
      </c>
      <c r="I1918" s="10"/>
      <c r="J1918" s="27">
        <v>510</v>
      </c>
      <c r="K1918" s="259">
        <f t="shared" si="98"/>
        <v>11</v>
      </c>
      <c r="L1918" s="110" t="str">
        <f t="shared" si="97"/>
        <v>THPT Krông Nô</v>
      </c>
      <c r="M1918" s="48">
        <f>VLOOKUP(IF(I1918="",H1918,I1918),Thongkeduthi!$A$4:$O$43,COUNTA(Thongkeduthi!$A$4:$O$4),FALSE)</f>
        <v>21</v>
      </c>
      <c r="N1918" s="47" t="str">
        <f t="shared" si="96"/>
        <v>21.11</v>
      </c>
      <c r="O1918" s="47"/>
    </row>
    <row r="1919" spans="1:15" ht="16.5" hidden="1" thickBot="1">
      <c r="A1919" s="10">
        <f>SUBTOTAL(3,$C$6:C1919)</f>
        <v>0</v>
      </c>
      <c r="B1919" s="81">
        <v>1232541403</v>
      </c>
      <c r="C1919" s="81" t="s">
        <v>2597</v>
      </c>
      <c r="D1919" s="10">
        <v>2</v>
      </c>
      <c r="E1919" s="10">
        <v>2</v>
      </c>
      <c r="F1919" s="10">
        <v>1998</v>
      </c>
      <c r="G1919" s="81" t="s">
        <v>96</v>
      </c>
      <c r="H1919" s="10" t="s">
        <v>563</v>
      </c>
      <c r="I1919" s="10"/>
      <c r="J1919" s="27">
        <v>1580</v>
      </c>
      <c r="K1919" s="259">
        <f t="shared" si="98"/>
        <v>12</v>
      </c>
      <c r="L1919" s="110" t="str">
        <f t="shared" si="97"/>
        <v>THPT Krông Nô</v>
      </c>
      <c r="M1919" s="48">
        <f>VLOOKUP(IF(I1919="",H1919,I1919),Thongkeduthi!$A$4:$O$43,COUNTA(Thongkeduthi!$A$4:$O$4),FALSE)</f>
        <v>21</v>
      </c>
      <c r="N1919" s="47" t="str">
        <f t="shared" si="96"/>
        <v>21.12</v>
      </c>
      <c r="O1919" s="47"/>
    </row>
    <row r="1920" spans="1:15" ht="16.5" hidden="1" thickBot="1">
      <c r="A1920" s="10">
        <f>SUBTOTAL(3,$C$6:C1920)</f>
        <v>0</v>
      </c>
      <c r="B1920" s="81">
        <v>1214820577</v>
      </c>
      <c r="C1920" s="81" t="s">
        <v>2598</v>
      </c>
      <c r="D1920" s="10">
        <v>15</v>
      </c>
      <c r="E1920" s="10">
        <v>9</v>
      </c>
      <c r="F1920" s="10">
        <v>1998</v>
      </c>
      <c r="G1920" s="81" t="s">
        <v>96</v>
      </c>
      <c r="H1920" s="10" t="s">
        <v>563</v>
      </c>
      <c r="I1920" s="10"/>
      <c r="J1920" s="27">
        <v>1560</v>
      </c>
      <c r="K1920" s="259">
        <f t="shared" si="98"/>
        <v>12</v>
      </c>
      <c r="L1920" s="110" t="str">
        <f t="shared" si="97"/>
        <v>THPT Krông Nô</v>
      </c>
      <c r="M1920" s="48">
        <f>VLOOKUP(IF(I1920="",H1920,I1920),Thongkeduthi!$A$4:$O$43,COUNTA(Thongkeduthi!$A$4:$O$4),FALSE)</f>
        <v>21</v>
      </c>
      <c r="N1920" s="47" t="str">
        <f t="shared" si="96"/>
        <v>21.12</v>
      </c>
      <c r="O1920" s="47"/>
    </row>
    <row r="1921" spans="1:15" ht="16.5" hidden="1" thickBot="1">
      <c r="A1921" s="10">
        <f>SUBTOTAL(3,$C$6:C1921)</f>
        <v>0</v>
      </c>
      <c r="B1921" s="81">
        <v>1232366347</v>
      </c>
      <c r="C1921" s="81" t="s">
        <v>2599</v>
      </c>
      <c r="D1921" s="10">
        <v>15</v>
      </c>
      <c r="E1921" s="10">
        <v>1</v>
      </c>
      <c r="F1921" s="10">
        <v>1998</v>
      </c>
      <c r="G1921" s="81" t="s">
        <v>96</v>
      </c>
      <c r="H1921" s="10" t="s">
        <v>563</v>
      </c>
      <c r="I1921" s="10"/>
      <c r="J1921" s="27">
        <v>1300</v>
      </c>
      <c r="K1921" s="259">
        <f t="shared" si="98"/>
        <v>12</v>
      </c>
      <c r="L1921" s="110" t="str">
        <f t="shared" si="97"/>
        <v>THPT Krông Nô</v>
      </c>
      <c r="M1921" s="48">
        <f>VLOOKUP(IF(I1921="",H1921,I1921),Thongkeduthi!$A$4:$O$43,COUNTA(Thongkeduthi!$A$4:$O$4),FALSE)</f>
        <v>21</v>
      </c>
      <c r="N1921" s="47" t="str">
        <f t="shared" si="96"/>
        <v>21.12</v>
      </c>
      <c r="O1921" s="47"/>
    </row>
    <row r="1922" spans="1:15" ht="16.5" hidden="1" thickBot="1">
      <c r="A1922" s="10">
        <f>SUBTOTAL(3,$C$6:C1922)</f>
        <v>0</v>
      </c>
      <c r="B1922" s="81">
        <v>1226185781</v>
      </c>
      <c r="C1922" s="81" t="s">
        <v>2600</v>
      </c>
      <c r="D1922" s="10">
        <v>2</v>
      </c>
      <c r="E1922" s="10">
        <v>5</v>
      </c>
      <c r="F1922" s="10">
        <v>1998</v>
      </c>
      <c r="G1922" s="81" t="s">
        <v>96</v>
      </c>
      <c r="H1922" s="10" t="s">
        <v>563</v>
      </c>
      <c r="I1922" s="10"/>
      <c r="J1922" s="27">
        <v>1220</v>
      </c>
      <c r="K1922" s="259">
        <f t="shared" si="98"/>
        <v>12</v>
      </c>
      <c r="L1922" s="110" t="str">
        <f t="shared" si="97"/>
        <v>THPT Krông Nô</v>
      </c>
      <c r="M1922" s="48">
        <f>VLOOKUP(IF(I1922="",H1922,I1922),Thongkeduthi!$A$4:$O$43,COUNTA(Thongkeduthi!$A$4:$O$4),FALSE)</f>
        <v>21</v>
      </c>
      <c r="N1922" s="47" t="str">
        <f t="shared" si="96"/>
        <v>21.12</v>
      </c>
      <c r="O1922" s="47"/>
    </row>
    <row r="1923" spans="1:15" ht="16.5" hidden="1" thickBot="1">
      <c r="A1923" s="10">
        <f>SUBTOTAL(3,$C$6:C1923)</f>
        <v>0</v>
      </c>
      <c r="B1923" s="81">
        <v>1232790943</v>
      </c>
      <c r="C1923" s="81" t="s">
        <v>2601</v>
      </c>
      <c r="D1923" s="10">
        <v>2</v>
      </c>
      <c r="E1923" s="10">
        <v>4</v>
      </c>
      <c r="F1923" s="10">
        <v>1998</v>
      </c>
      <c r="G1923" s="81" t="s">
        <v>96</v>
      </c>
      <c r="H1923" s="10" t="s">
        <v>563</v>
      </c>
      <c r="I1923" s="10"/>
      <c r="J1923" s="27">
        <v>1060</v>
      </c>
      <c r="K1923" s="259">
        <f t="shared" si="98"/>
        <v>12</v>
      </c>
      <c r="L1923" s="110" t="str">
        <f t="shared" si="97"/>
        <v>THPT Krông Nô</v>
      </c>
      <c r="M1923" s="48">
        <f>VLOOKUP(IF(I1923="",H1923,I1923),Thongkeduthi!$A$4:$O$43,COUNTA(Thongkeduthi!$A$4:$O$4),FALSE)</f>
        <v>21</v>
      </c>
      <c r="N1923" s="47" t="str">
        <f t="shared" si="96"/>
        <v>21.12</v>
      </c>
      <c r="O1923" s="47"/>
    </row>
    <row r="1924" spans="1:15" ht="16.5" hidden="1" thickBot="1">
      <c r="A1924" s="10">
        <f>SUBTOTAL(3,$C$6:C1924)</f>
        <v>0</v>
      </c>
      <c r="B1924" s="81">
        <v>1223924045</v>
      </c>
      <c r="C1924" s="81" t="s">
        <v>2602</v>
      </c>
      <c r="D1924" s="10">
        <v>5</v>
      </c>
      <c r="E1924" s="10">
        <v>7</v>
      </c>
      <c r="F1924" s="10">
        <v>1998</v>
      </c>
      <c r="G1924" s="81" t="s">
        <v>96</v>
      </c>
      <c r="H1924" s="10" t="s">
        <v>563</v>
      </c>
      <c r="I1924" s="10"/>
      <c r="J1924" s="27">
        <v>1020</v>
      </c>
      <c r="K1924" s="259">
        <f t="shared" si="98"/>
        <v>12</v>
      </c>
      <c r="L1924" s="110" t="str">
        <f t="shared" si="97"/>
        <v>THPT Krông Nô</v>
      </c>
      <c r="M1924" s="48">
        <f>VLOOKUP(IF(I1924="",H1924,I1924),Thongkeduthi!$A$4:$O$43,COUNTA(Thongkeduthi!$A$4:$O$4),FALSE)</f>
        <v>21</v>
      </c>
      <c r="N1924" s="47" t="str">
        <f t="shared" si="96"/>
        <v>21.12</v>
      </c>
      <c r="O1924" s="47"/>
    </row>
    <row r="1925" spans="1:15" ht="16.5" hidden="1" thickBot="1">
      <c r="A1925" s="10">
        <f>SUBTOTAL(3,$C$6:C1925)</f>
        <v>0</v>
      </c>
      <c r="B1925" s="81">
        <v>1211041018</v>
      </c>
      <c r="C1925" s="81" t="s">
        <v>2603</v>
      </c>
      <c r="D1925" s="10">
        <v>16</v>
      </c>
      <c r="E1925" s="10">
        <v>4</v>
      </c>
      <c r="F1925" s="10">
        <v>1998</v>
      </c>
      <c r="G1925" s="81" t="s">
        <v>96</v>
      </c>
      <c r="H1925" s="10" t="s">
        <v>563</v>
      </c>
      <c r="I1925" s="10"/>
      <c r="J1925" s="27">
        <v>980</v>
      </c>
      <c r="K1925" s="259">
        <f t="shared" si="98"/>
        <v>12</v>
      </c>
      <c r="L1925" s="110" t="str">
        <f t="shared" si="97"/>
        <v>THPT Krông Nô</v>
      </c>
      <c r="M1925" s="48">
        <f>VLOOKUP(IF(I1925="",H1925,I1925),Thongkeduthi!$A$4:$O$43,COUNTA(Thongkeduthi!$A$4:$O$4),FALSE)</f>
        <v>21</v>
      </c>
      <c r="N1925" s="47" t="str">
        <f t="shared" si="96"/>
        <v>21.12</v>
      </c>
      <c r="O1925" s="47"/>
    </row>
    <row r="1926" spans="1:15" ht="16.5" hidden="1" thickBot="1">
      <c r="A1926" s="10">
        <f>SUBTOTAL(3,$C$6:C1926)</f>
        <v>0</v>
      </c>
      <c r="B1926" s="81">
        <v>1226707157</v>
      </c>
      <c r="C1926" s="81" t="s">
        <v>807</v>
      </c>
      <c r="D1926" s="10">
        <v>15</v>
      </c>
      <c r="E1926" s="10">
        <v>8</v>
      </c>
      <c r="F1926" s="10">
        <v>1998</v>
      </c>
      <c r="G1926" s="81" t="s">
        <v>96</v>
      </c>
      <c r="H1926" s="10" t="s">
        <v>563</v>
      </c>
      <c r="I1926" s="10"/>
      <c r="J1926" s="27">
        <v>950</v>
      </c>
      <c r="K1926" s="259">
        <f t="shared" si="98"/>
        <v>12</v>
      </c>
      <c r="L1926" s="110" t="str">
        <f t="shared" si="97"/>
        <v>THPT Krông Nô</v>
      </c>
      <c r="M1926" s="48">
        <f>VLOOKUP(IF(I1926="",H1926,I1926),Thongkeduthi!$A$4:$O$43,COUNTA(Thongkeduthi!$A$4:$O$4),FALSE)</f>
        <v>21</v>
      </c>
      <c r="N1926" s="47" t="str">
        <f t="shared" si="96"/>
        <v>21.12</v>
      </c>
      <c r="O1926" s="47"/>
    </row>
    <row r="1927" spans="1:15" ht="16.5" hidden="1" thickBot="1">
      <c r="A1927" s="10">
        <f>SUBTOTAL(3,$C$6:C1927)</f>
        <v>0</v>
      </c>
      <c r="B1927" s="81">
        <v>89523201</v>
      </c>
      <c r="C1927" s="81" t="s">
        <v>2604</v>
      </c>
      <c r="D1927" s="10">
        <v>17</v>
      </c>
      <c r="E1927" s="10">
        <v>3</v>
      </c>
      <c r="F1927" s="10">
        <v>1998</v>
      </c>
      <c r="G1927" s="81" t="s">
        <v>96</v>
      </c>
      <c r="H1927" s="10" t="s">
        <v>563</v>
      </c>
      <c r="I1927" s="10"/>
      <c r="J1927" s="27">
        <v>940</v>
      </c>
      <c r="K1927" s="259">
        <f t="shared" si="98"/>
        <v>12</v>
      </c>
      <c r="L1927" s="110" t="str">
        <f t="shared" si="97"/>
        <v>THPT Krông Nô</v>
      </c>
      <c r="M1927" s="48">
        <f>VLOOKUP(IF(I1927="",H1927,I1927),Thongkeduthi!$A$4:$O$43,COUNTA(Thongkeduthi!$A$4:$O$4),FALSE)</f>
        <v>21</v>
      </c>
      <c r="N1927" s="47" t="str">
        <f t="shared" ref="N1927:N1990" si="99">M1927&amp;"."&amp;K1927</f>
        <v>21.12</v>
      </c>
      <c r="O1927" s="47"/>
    </row>
    <row r="1928" spans="1:15" ht="16.5" hidden="1" thickBot="1">
      <c r="A1928" s="10">
        <f>SUBTOTAL(3,$C$6:C1928)</f>
        <v>0</v>
      </c>
      <c r="B1928" s="81">
        <v>1223022943</v>
      </c>
      <c r="C1928" s="81" t="s">
        <v>18</v>
      </c>
      <c r="D1928" s="10">
        <v>31</v>
      </c>
      <c r="E1928" s="10">
        <v>7</v>
      </c>
      <c r="F1928" s="10">
        <v>1998</v>
      </c>
      <c r="G1928" s="81" t="s">
        <v>96</v>
      </c>
      <c r="H1928" s="10" t="s">
        <v>563</v>
      </c>
      <c r="I1928" s="10"/>
      <c r="J1928" s="27">
        <v>890</v>
      </c>
      <c r="K1928" s="259">
        <f t="shared" si="98"/>
        <v>12</v>
      </c>
      <c r="L1928" s="110" t="str">
        <f t="shared" si="97"/>
        <v>THPT Krông Nô</v>
      </c>
      <c r="M1928" s="48">
        <f>VLOOKUP(IF(I1928="",H1928,I1928),Thongkeduthi!$A$4:$O$43,COUNTA(Thongkeduthi!$A$4:$O$4),FALSE)</f>
        <v>21</v>
      </c>
      <c r="N1928" s="47" t="str">
        <f t="shared" si="99"/>
        <v>21.12</v>
      </c>
      <c r="O1928" s="47"/>
    </row>
    <row r="1929" spans="1:15" ht="16.5" hidden="1" thickBot="1">
      <c r="A1929" s="10">
        <f>SUBTOTAL(3,$C$6:C1929)</f>
        <v>0</v>
      </c>
      <c r="B1929" s="81">
        <v>1222785639</v>
      </c>
      <c r="C1929" s="81" t="s">
        <v>2605</v>
      </c>
      <c r="D1929" s="10">
        <v>13</v>
      </c>
      <c r="E1929" s="10">
        <v>10</v>
      </c>
      <c r="F1929" s="10">
        <v>1998</v>
      </c>
      <c r="G1929" s="81" t="s">
        <v>96</v>
      </c>
      <c r="H1929" s="10" t="s">
        <v>563</v>
      </c>
      <c r="I1929" s="10"/>
      <c r="J1929" s="27">
        <v>880</v>
      </c>
      <c r="K1929" s="259">
        <f t="shared" si="98"/>
        <v>12</v>
      </c>
      <c r="L1929" s="110" t="str">
        <f t="shared" si="97"/>
        <v>THPT Krông Nô</v>
      </c>
      <c r="M1929" s="48">
        <f>VLOOKUP(IF(I1929="",H1929,I1929),Thongkeduthi!$A$4:$O$43,COUNTA(Thongkeduthi!$A$4:$O$4),FALSE)</f>
        <v>21</v>
      </c>
      <c r="N1929" s="47" t="str">
        <f t="shared" si="99"/>
        <v>21.12</v>
      </c>
      <c r="O1929" s="47"/>
    </row>
    <row r="1930" spans="1:15" ht="16.5" hidden="1" thickBot="1">
      <c r="A1930" s="10">
        <f>SUBTOTAL(3,$C$6:C1930)</f>
        <v>0</v>
      </c>
      <c r="B1930" s="81">
        <v>1230334077</v>
      </c>
      <c r="C1930" s="81" t="s">
        <v>2606</v>
      </c>
      <c r="D1930" s="10">
        <v>1</v>
      </c>
      <c r="E1930" s="10">
        <v>1</v>
      </c>
      <c r="F1930" s="10">
        <v>1998</v>
      </c>
      <c r="G1930" s="81" t="s">
        <v>96</v>
      </c>
      <c r="H1930" s="10" t="s">
        <v>563</v>
      </c>
      <c r="I1930" s="10"/>
      <c r="J1930" s="27">
        <v>860</v>
      </c>
      <c r="K1930" s="259">
        <f t="shared" si="98"/>
        <v>12</v>
      </c>
      <c r="L1930" s="110" t="str">
        <f t="shared" si="97"/>
        <v>THPT Krông Nô</v>
      </c>
      <c r="M1930" s="48">
        <f>VLOOKUP(IF(I1930="",H1930,I1930),Thongkeduthi!$A$4:$O$43,COUNTA(Thongkeduthi!$A$4:$O$4),FALSE)</f>
        <v>21</v>
      </c>
      <c r="N1930" s="47" t="str">
        <f t="shared" si="99"/>
        <v>21.12</v>
      </c>
      <c r="O1930" s="47"/>
    </row>
    <row r="1931" spans="1:15" ht="16.5" hidden="1" thickBot="1">
      <c r="A1931" s="10">
        <f>SUBTOTAL(3,$C$6:C1931)</f>
        <v>0</v>
      </c>
      <c r="B1931" s="81">
        <v>1226454038</v>
      </c>
      <c r="C1931" s="81" t="s">
        <v>2607</v>
      </c>
      <c r="D1931" s="10">
        <v>20</v>
      </c>
      <c r="E1931" s="10">
        <v>10</v>
      </c>
      <c r="F1931" s="10">
        <v>1998</v>
      </c>
      <c r="G1931" s="81" t="s">
        <v>96</v>
      </c>
      <c r="H1931" s="10" t="s">
        <v>563</v>
      </c>
      <c r="I1931" s="10"/>
      <c r="J1931" s="27">
        <v>840</v>
      </c>
      <c r="K1931" s="259">
        <f t="shared" si="98"/>
        <v>12</v>
      </c>
      <c r="L1931" s="110" t="str">
        <f t="shared" si="97"/>
        <v>THPT Krông Nô</v>
      </c>
      <c r="M1931" s="48">
        <f>VLOOKUP(IF(I1931="",H1931,I1931),Thongkeduthi!$A$4:$O$43,COUNTA(Thongkeduthi!$A$4:$O$4),FALSE)</f>
        <v>21</v>
      </c>
      <c r="N1931" s="47" t="str">
        <f t="shared" si="99"/>
        <v>21.12</v>
      </c>
      <c r="O1931" s="47"/>
    </row>
    <row r="1932" spans="1:15" ht="16.5" hidden="1" thickBot="1">
      <c r="A1932" s="10">
        <f>SUBTOTAL(3,$C$6:C1932)</f>
        <v>0</v>
      </c>
      <c r="B1932" s="81">
        <v>1225538610</v>
      </c>
      <c r="C1932" s="81" t="s">
        <v>2608</v>
      </c>
      <c r="D1932" s="10">
        <v>18</v>
      </c>
      <c r="E1932" s="10">
        <v>5</v>
      </c>
      <c r="F1932" s="10">
        <v>1998</v>
      </c>
      <c r="G1932" s="81" t="s">
        <v>96</v>
      </c>
      <c r="H1932" s="10" t="s">
        <v>563</v>
      </c>
      <c r="I1932" s="10"/>
      <c r="J1932" s="27">
        <v>840</v>
      </c>
      <c r="K1932" s="259">
        <f t="shared" si="98"/>
        <v>12</v>
      </c>
      <c r="L1932" s="110" t="str">
        <f t="shared" si="97"/>
        <v>THPT Krông Nô</v>
      </c>
      <c r="M1932" s="48">
        <f>VLOOKUP(IF(I1932="",H1932,I1932),Thongkeduthi!$A$4:$O$43,COUNTA(Thongkeduthi!$A$4:$O$4),FALSE)</f>
        <v>21</v>
      </c>
      <c r="N1932" s="47" t="str">
        <f t="shared" si="99"/>
        <v>21.12</v>
      </c>
      <c r="O1932" s="47"/>
    </row>
    <row r="1933" spans="1:15" ht="16.5" hidden="1" thickBot="1">
      <c r="A1933" s="10">
        <f>SUBTOTAL(3,$C$6:C1933)</f>
        <v>0</v>
      </c>
      <c r="B1933" s="81">
        <v>1225264206</v>
      </c>
      <c r="C1933" s="81" t="s">
        <v>2609</v>
      </c>
      <c r="D1933" s="10">
        <v>17</v>
      </c>
      <c r="E1933" s="10">
        <v>4</v>
      </c>
      <c r="F1933" s="10">
        <v>1998</v>
      </c>
      <c r="G1933" s="81" t="s">
        <v>96</v>
      </c>
      <c r="H1933" s="10" t="s">
        <v>563</v>
      </c>
      <c r="I1933" s="10"/>
      <c r="J1933" s="27">
        <v>780</v>
      </c>
      <c r="K1933" s="259">
        <f t="shared" si="98"/>
        <v>12</v>
      </c>
      <c r="L1933" s="110" t="str">
        <f t="shared" si="97"/>
        <v>THPT Krông Nô</v>
      </c>
      <c r="M1933" s="48">
        <f>VLOOKUP(IF(I1933="",H1933,I1933),Thongkeduthi!$A$4:$O$43,COUNTA(Thongkeduthi!$A$4:$O$4),FALSE)</f>
        <v>21</v>
      </c>
      <c r="N1933" s="47" t="str">
        <f t="shared" si="99"/>
        <v>21.12</v>
      </c>
      <c r="O1933" s="47"/>
    </row>
    <row r="1934" spans="1:15" ht="16.5" hidden="1" thickBot="1">
      <c r="A1934" s="10">
        <f>SUBTOTAL(3,$C$6:C1934)</f>
        <v>0</v>
      </c>
      <c r="B1934" s="81">
        <v>1225156139</v>
      </c>
      <c r="C1934" s="81" t="s">
        <v>1321</v>
      </c>
      <c r="D1934" s="10">
        <v>29</v>
      </c>
      <c r="E1934" s="10">
        <v>4</v>
      </c>
      <c r="F1934" s="10">
        <v>1998</v>
      </c>
      <c r="G1934" s="81" t="s">
        <v>96</v>
      </c>
      <c r="H1934" s="10" t="s">
        <v>563</v>
      </c>
      <c r="I1934" s="10"/>
      <c r="J1934" s="27">
        <v>740</v>
      </c>
      <c r="K1934" s="259">
        <f t="shared" si="98"/>
        <v>12</v>
      </c>
      <c r="L1934" s="110" t="str">
        <f t="shared" si="97"/>
        <v>THPT Krông Nô</v>
      </c>
      <c r="M1934" s="48">
        <f>VLOOKUP(IF(I1934="",H1934,I1934),Thongkeduthi!$A$4:$O$43,COUNTA(Thongkeduthi!$A$4:$O$4),FALSE)</f>
        <v>21</v>
      </c>
      <c r="N1934" s="47" t="str">
        <f t="shared" si="99"/>
        <v>21.12</v>
      </c>
      <c r="O1934" s="47"/>
    </row>
    <row r="1935" spans="1:15" ht="16.5" hidden="1" thickBot="1">
      <c r="A1935" s="10">
        <f>SUBTOTAL(3,$C$6:C1935)</f>
        <v>0</v>
      </c>
      <c r="B1935" s="81">
        <v>1223441442</v>
      </c>
      <c r="C1935" s="81" t="s">
        <v>448</v>
      </c>
      <c r="D1935" s="10">
        <v>22</v>
      </c>
      <c r="E1935" s="10">
        <v>8</v>
      </c>
      <c r="F1935" s="10">
        <v>1998</v>
      </c>
      <c r="G1935" s="81" t="s">
        <v>96</v>
      </c>
      <c r="H1935" s="10" t="s">
        <v>563</v>
      </c>
      <c r="I1935" s="10"/>
      <c r="J1935" s="27">
        <v>710</v>
      </c>
      <c r="K1935" s="259">
        <f t="shared" si="98"/>
        <v>12</v>
      </c>
      <c r="L1935" s="110" t="str">
        <f t="shared" si="97"/>
        <v>THPT Krông Nô</v>
      </c>
      <c r="M1935" s="48">
        <f>VLOOKUP(IF(I1935="",H1935,I1935),Thongkeduthi!$A$4:$O$43,COUNTA(Thongkeduthi!$A$4:$O$4),FALSE)</f>
        <v>21</v>
      </c>
      <c r="N1935" s="47" t="str">
        <f t="shared" si="99"/>
        <v>21.12</v>
      </c>
      <c r="O1935" s="47"/>
    </row>
    <row r="1936" spans="1:15" ht="16.5" hidden="1" thickBot="1">
      <c r="A1936" s="10">
        <f>SUBTOTAL(3,$C$6:C1936)</f>
        <v>0</v>
      </c>
      <c r="B1936" s="81">
        <v>1232798760</v>
      </c>
      <c r="C1936" s="81" t="s">
        <v>2610</v>
      </c>
      <c r="D1936" s="10">
        <v>23</v>
      </c>
      <c r="E1936" s="10">
        <v>6</v>
      </c>
      <c r="F1936" s="10">
        <v>1998</v>
      </c>
      <c r="G1936" s="81" t="s">
        <v>96</v>
      </c>
      <c r="H1936" s="10" t="s">
        <v>563</v>
      </c>
      <c r="I1936" s="10"/>
      <c r="J1936" s="27">
        <v>690</v>
      </c>
      <c r="K1936" s="259">
        <f t="shared" si="98"/>
        <v>12</v>
      </c>
      <c r="L1936" s="110" t="str">
        <f t="shared" si="97"/>
        <v>THPT Krông Nô</v>
      </c>
      <c r="M1936" s="48">
        <f>VLOOKUP(IF(I1936="",H1936,I1936),Thongkeduthi!$A$4:$O$43,COUNTA(Thongkeduthi!$A$4:$O$4),FALSE)</f>
        <v>21</v>
      </c>
      <c r="N1936" s="47" t="str">
        <f t="shared" si="99"/>
        <v>21.12</v>
      </c>
      <c r="O1936" s="47"/>
    </row>
    <row r="1937" spans="1:15" ht="16.5" hidden="1" thickBot="1">
      <c r="A1937" s="10">
        <f>SUBTOTAL(3,$C$6:C1937)</f>
        <v>0</v>
      </c>
      <c r="B1937" s="81">
        <v>1212883865</v>
      </c>
      <c r="C1937" s="81" t="s">
        <v>2611</v>
      </c>
      <c r="D1937" s="10">
        <v>27</v>
      </c>
      <c r="E1937" s="10">
        <v>4</v>
      </c>
      <c r="F1937" s="10">
        <v>1998</v>
      </c>
      <c r="G1937" s="81" t="s">
        <v>96</v>
      </c>
      <c r="H1937" s="10" t="s">
        <v>563</v>
      </c>
      <c r="I1937" s="10"/>
      <c r="J1937" s="27">
        <v>640</v>
      </c>
      <c r="K1937" s="259">
        <f t="shared" si="98"/>
        <v>12</v>
      </c>
      <c r="L1937" s="110" t="str">
        <f t="shared" si="97"/>
        <v>THPT Krông Nô</v>
      </c>
      <c r="M1937" s="48">
        <f>VLOOKUP(IF(I1937="",H1937,I1937),Thongkeduthi!$A$4:$O$43,COUNTA(Thongkeduthi!$A$4:$O$4),FALSE)</f>
        <v>21</v>
      </c>
      <c r="N1937" s="47" t="str">
        <f t="shared" si="99"/>
        <v>21.12</v>
      </c>
      <c r="O1937" s="47"/>
    </row>
    <row r="1938" spans="1:15" ht="16.5" hidden="1" thickBot="1">
      <c r="A1938" s="10">
        <f>SUBTOTAL(3,$C$6:C1938)</f>
        <v>0</v>
      </c>
      <c r="B1938" s="81">
        <v>1223951632</v>
      </c>
      <c r="C1938" s="81" t="s">
        <v>2612</v>
      </c>
      <c r="D1938" s="10">
        <v>20</v>
      </c>
      <c r="E1938" s="10">
        <v>4</v>
      </c>
      <c r="F1938" s="10">
        <v>1998</v>
      </c>
      <c r="G1938" s="81" t="s">
        <v>96</v>
      </c>
      <c r="H1938" s="10" t="s">
        <v>563</v>
      </c>
      <c r="I1938" s="10"/>
      <c r="J1938" s="27">
        <v>620</v>
      </c>
      <c r="K1938" s="259">
        <f t="shared" si="98"/>
        <v>12</v>
      </c>
      <c r="L1938" s="110" t="str">
        <f t="shared" si="97"/>
        <v>THPT Krông Nô</v>
      </c>
      <c r="M1938" s="48">
        <f>VLOOKUP(IF(I1938="",H1938,I1938),Thongkeduthi!$A$4:$O$43,COUNTA(Thongkeduthi!$A$4:$O$4),FALSE)</f>
        <v>21</v>
      </c>
      <c r="N1938" s="47" t="str">
        <f t="shared" si="99"/>
        <v>21.12</v>
      </c>
      <c r="O1938" s="47"/>
    </row>
    <row r="1939" spans="1:15" ht="16.5" thickTop="1">
      <c r="A1939" s="10">
        <f>SUBTOTAL(3,$C$6:C1939)</f>
        <v>1</v>
      </c>
      <c r="B1939" s="132">
        <v>1223749669</v>
      </c>
      <c r="C1939" s="102" t="s">
        <v>2119</v>
      </c>
      <c r="D1939" s="103" t="s">
        <v>118</v>
      </c>
      <c r="E1939" s="75">
        <v>10</v>
      </c>
      <c r="F1939" s="75">
        <v>2000</v>
      </c>
      <c r="G1939" s="75" t="s">
        <v>2120</v>
      </c>
      <c r="H1939" s="75" t="s">
        <v>553</v>
      </c>
      <c r="I1939" s="75"/>
      <c r="J1939" s="132">
        <v>1300</v>
      </c>
      <c r="K1939" s="259">
        <f t="shared" ref="K1939:K1966" si="100">IF(I1939="",VALUE(LEFT(G1939,2)),VALUE(LEFT(G1939,1)))</f>
        <v>10</v>
      </c>
      <c r="L1939" s="110" t="str">
        <f t="shared" si="97"/>
        <v>THPT Trường Chinh</v>
      </c>
      <c r="M1939" s="48">
        <f>VLOOKUP(IF(I1939="",H1939,I1939),Thongkeduthi!$A$4:$O$43,COUNTA(Thongkeduthi!$A$4:$O$4),FALSE)</f>
        <v>7</v>
      </c>
      <c r="N1939" s="47" t="str">
        <f t="shared" si="99"/>
        <v>7.10</v>
      </c>
      <c r="O1939" s="47"/>
    </row>
    <row r="1940" spans="1:15">
      <c r="A1940" s="10">
        <f>SUBTOTAL(3,$C$6:C1940)</f>
        <v>2</v>
      </c>
      <c r="B1940" s="106">
        <v>1223914346</v>
      </c>
      <c r="C1940" s="104" t="s">
        <v>2121</v>
      </c>
      <c r="D1940" s="31" t="s">
        <v>105</v>
      </c>
      <c r="E1940" s="10">
        <v>11</v>
      </c>
      <c r="F1940" s="10">
        <v>2000</v>
      </c>
      <c r="G1940" s="86" t="s">
        <v>2120</v>
      </c>
      <c r="H1940" s="10" t="s">
        <v>553</v>
      </c>
      <c r="I1940" s="10"/>
      <c r="J1940" s="106">
        <v>1080</v>
      </c>
      <c r="K1940" s="259">
        <f t="shared" si="100"/>
        <v>10</v>
      </c>
      <c r="L1940" s="110" t="str">
        <f t="shared" si="97"/>
        <v>THPT Trường Chinh</v>
      </c>
      <c r="M1940" s="48">
        <f>VLOOKUP(IF(I1940="",H1940,I1940),Thongkeduthi!$A$4:$O$43,COUNTA(Thongkeduthi!$A$4:$O$4),FALSE)</f>
        <v>7</v>
      </c>
      <c r="N1940" s="47" t="str">
        <f t="shared" si="99"/>
        <v>7.10</v>
      </c>
      <c r="O1940" s="47"/>
    </row>
    <row r="1941" spans="1:15">
      <c r="A1941" s="10">
        <f>SUBTOTAL(3,$C$6:C1941)</f>
        <v>3</v>
      </c>
      <c r="B1941" s="106">
        <v>1223710937</v>
      </c>
      <c r="C1941" s="104" t="s">
        <v>2122</v>
      </c>
      <c r="D1941" s="31" t="s">
        <v>173</v>
      </c>
      <c r="E1941" s="10">
        <v>9</v>
      </c>
      <c r="F1941" s="10">
        <v>2000</v>
      </c>
      <c r="G1941" s="10" t="s">
        <v>2120</v>
      </c>
      <c r="H1941" s="10" t="s">
        <v>553</v>
      </c>
      <c r="I1941" s="10"/>
      <c r="J1941" s="106">
        <v>1500</v>
      </c>
      <c r="K1941" s="259">
        <f t="shared" si="100"/>
        <v>10</v>
      </c>
      <c r="L1941" s="110" t="str">
        <f t="shared" si="97"/>
        <v>THPT Trường Chinh</v>
      </c>
      <c r="M1941" s="48">
        <f>VLOOKUP(IF(I1941="",H1941,I1941),Thongkeduthi!$A$4:$O$43,COUNTA(Thongkeduthi!$A$4:$O$4),FALSE)</f>
        <v>7</v>
      </c>
      <c r="N1941" s="47" t="str">
        <f t="shared" si="99"/>
        <v>7.10</v>
      </c>
      <c r="O1941" s="47"/>
    </row>
    <row r="1942" spans="1:15">
      <c r="A1942" s="10">
        <f>SUBTOTAL(3,$C$6:C1942)</f>
        <v>4</v>
      </c>
      <c r="B1942" s="106">
        <v>1232637704</v>
      </c>
      <c r="C1942" s="104" t="s">
        <v>2123</v>
      </c>
      <c r="D1942" s="31" t="s">
        <v>449</v>
      </c>
      <c r="E1942" s="10">
        <v>1</v>
      </c>
      <c r="F1942" s="10">
        <v>2000</v>
      </c>
      <c r="G1942" s="10" t="s">
        <v>2120</v>
      </c>
      <c r="H1942" s="10" t="s">
        <v>553</v>
      </c>
      <c r="I1942" s="10"/>
      <c r="J1942" s="106">
        <v>1410</v>
      </c>
      <c r="K1942" s="259">
        <f t="shared" si="100"/>
        <v>10</v>
      </c>
      <c r="L1942" s="110" t="str">
        <f t="shared" si="97"/>
        <v>THPT Trường Chinh</v>
      </c>
      <c r="M1942" s="48">
        <f>VLOOKUP(IF(I1942="",H1942,I1942),Thongkeduthi!$A$4:$O$43,COUNTA(Thongkeduthi!$A$4:$O$4),FALSE)</f>
        <v>7</v>
      </c>
      <c r="N1942" s="47" t="str">
        <f t="shared" si="99"/>
        <v>7.10</v>
      </c>
      <c r="O1942" s="47"/>
    </row>
    <row r="1943" spans="1:15">
      <c r="A1943" s="10">
        <f>SUBTOTAL(3,$C$6:C1943)</f>
        <v>5</v>
      </c>
      <c r="B1943" s="106">
        <v>1232574938</v>
      </c>
      <c r="C1943" s="104" t="s">
        <v>2124</v>
      </c>
      <c r="D1943" s="31" t="s">
        <v>428</v>
      </c>
      <c r="E1943" s="10">
        <v>12</v>
      </c>
      <c r="F1943" s="10">
        <v>2000</v>
      </c>
      <c r="G1943" s="105" t="s">
        <v>2120</v>
      </c>
      <c r="H1943" s="10" t="s">
        <v>553</v>
      </c>
      <c r="I1943" s="10"/>
      <c r="J1943" s="106">
        <v>1170</v>
      </c>
      <c r="K1943" s="259">
        <f t="shared" si="100"/>
        <v>10</v>
      </c>
      <c r="L1943" s="110" t="str">
        <f t="shared" si="97"/>
        <v>THPT Trường Chinh</v>
      </c>
      <c r="M1943" s="48">
        <f>VLOOKUP(IF(I1943="",H1943,I1943),Thongkeduthi!$A$4:$O$43,COUNTA(Thongkeduthi!$A$4:$O$4),FALSE)</f>
        <v>7</v>
      </c>
      <c r="N1943" s="47" t="str">
        <f t="shared" si="99"/>
        <v>7.10</v>
      </c>
      <c r="O1943" s="47"/>
    </row>
    <row r="1944" spans="1:15">
      <c r="A1944" s="10">
        <f>SUBTOTAL(3,$C$6:C1944)</f>
        <v>6</v>
      </c>
      <c r="B1944" s="106">
        <v>1232585234</v>
      </c>
      <c r="C1944" s="104" t="s">
        <v>2125</v>
      </c>
      <c r="D1944" s="31" t="s">
        <v>105</v>
      </c>
      <c r="E1944" s="10">
        <v>9</v>
      </c>
      <c r="F1944" s="10">
        <v>1999</v>
      </c>
      <c r="G1944" s="10" t="s">
        <v>2126</v>
      </c>
      <c r="H1944" s="10" t="s">
        <v>553</v>
      </c>
      <c r="I1944" s="10"/>
      <c r="J1944" s="27">
        <v>760</v>
      </c>
      <c r="K1944" s="259">
        <f t="shared" si="100"/>
        <v>11</v>
      </c>
      <c r="L1944" s="110" t="str">
        <f t="shared" si="97"/>
        <v>THPT Trường Chinh</v>
      </c>
      <c r="M1944" s="48">
        <f>VLOOKUP(IF(I1944="",H1944,I1944),Thongkeduthi!$A$4:$O$43,COUNTA(Thongkeduthi!$A$4:$O$4),FALSE)</f>
        <v>7</v>
      </c>
      <c r="N1944" s="47" t="str">
        <f t="shared" si="99"/>
        <v>7.11</v>
      </c>
      <c r="O1944" s="47"/>
    </row>
    <row r="1945" spans="1:15">
      <c r="A1945" s="10">
        <f>SUBTOTAL(3,$C$6:C1945)</f>
        <v>7</v>
      </c>
      <c r="B1945" s="106">
        <v>1227103511</v>
      </c>
      <c r="C1945" s="104" t="s">
        <v>2127</v>
      </c>
      <c r="D1945" s="31" t="s">
        <v>453</v>
      </c>
      <c r="E1945" s="10">
        <v>4</v>
      </c>
      <c r="F1945" s="10">
        <v>1999</v>
      </c>
      <c r="G1945" s="10" t="s">
        <v>2126</v>
      </c>
      <c r="H1945" s="10" t="s">
        <v>553</v>
      </c>
      <c r="I1945" s="10"/>
      <c r="J1945" s="27">
        <v>490</v>
      </c>
      <c r="K1945" s="259">
        <f t="shared" si="100"/>
        <v>11</v>
      </c>
      <c r="L1945" s="110" t="str">
        <f t="shared" si="97"/>
        <v>THPT Trường Chinh</v>
      </c>
      <c r="M1945" s="48">
        <f>VLOOKUP(IF(I1945="",H1945,I1945),Thongkeduthi!$A$4:$O$43,COUNTA(Thongkeduthi!$A$4:$O$4),FALSE)</f>
        <v>7</v>
      </c>
      <c r="N1945" s="47" t="str">
        <f t="shared" si="99"/>
        <v>7.11</v>
      </c>
      <c r="O1945" s="47"/>
    </row>
    <row r="1946" spans="1:15">
      <c r="A1946" s="10">
        <f>SUBTOTAL(3,$C$6:C1946)</f>
        <v>8</v>
      </c>
      <c r="B1946" s="106">
        <v>1226536799</v>
      </c>
      <c r="C1946" s="106" t="s">
        <v>2128</v>
      </c>
      <c r="D1946" s="31" t="s">
        <v>103</v>
      </c>
      <c r="E1946" s="10">
        <v>5</v>
      </c>
      <c r="F1946" s="10">
        <v>1998</v>
      </c>
      <c r="G1946" s="10" t="s">
        <v>2126</v>
      </c>
      <c r="H1946" s="10" t="s">
        <v>553</v>
      </c>
      <c r="I1946" s="10"/>
      <c r="J1946" s="27">
        <v>610</v>
      </c>
      <c r="K1946" s="259">
        <f t="shared" si="100"/>
        <v>11</v>
      </c>
      <c r="L1946" s="110" t="str">
        <f t="shared" si="97"/>
        <v>THPT Trường Chinh</v>
      </c>
      <c r="M1946" s="48">
        <f>VLOOKUP(IF(I1946="",H1946,I1946),Thongkeduthi!$A$4:$O$43,COUNTA(Thongkeduthi!$A$4:$O$4),FALSE)</f>
        <v>7</v>
      </c>
      <c r="N1946" s="47" t="str">
        <f t="shared" si="99"/>
        <v>7.11</v>
      </c>
      <c r="O1946" s="47"/>
    </row>
    <row r="1947" spans="1:15">
      <c r="A1947" s="10">
        <f>SUBTOTAL(3,$C$6:C1947)</f>
        <v>9</v>
      </c>
      <c r="B1947" s="106">
        <v>1222309776</v>
      </c>
      <c r="C1947" s="104" t="s">
        <v>2129</v>
      </c>
      <c r="D1947" s="31" t="s">
        <v>438</v>
      </c>
      <c r="E1947" s="10">
        <v>7</v>
      </c>
      <c r="F1947" s="10">
        <v>1999</v>
      </c>
      <c r="G1947" s="10" t="s">
        <v>2126</v>
      </c>
      <c r="H1947" s="10" t="s">
        <v>553</v>
      </c>
      <c r="I1947" s="10"/>
      <c r="J1947" s="27">
        <v>470</v>
      </c>
      <c r="K1947" s="259">
        <f t="shared" si="100"/>
        <v>11</v>
      </c>
      <c r="L1947" s="110" t="str">
        <f t="shared" si="97"/>
        <v>THPT Trường Chinh</v>
      </c>
      <c r="M1947" s="48">
        <f>VLOOKUP(IF(I1947="",H1947,I1947),Thongkeduthi!$A$4:$O$43,COUNTA(Thongkeduthi!$A$4:$O$4),FALSE)</f>
        <v>7</v>
      </c>
      <c r="N1947" s="47" t="str">
        <f t="shared" si="99"/>
        <v>7.11</v>
      </c>
      <c r="O1947" s="47"/>
    </row>
    <row r="1948" spans="1:15">
      <c r="A1948" s="10">
        <f>SUBTOTAL(3,$C$6:C1948)</f>
        <v>10</v>
      </c>
      <c r="B1948" s="106">
        <v>1223299661</v>
      </c>
      <c r="C1948" s="104" t="s">
        <v>2130</v>
      </c>
      <c r="D1948" s="31" t="s">
        <v>428</v>
      </c>
      <c r="E1948" s="10">
        <v>9</v>
      </c>
      <c r="F1948" s="10">
        <v>1999</v>
      </c>
      <c r="G1948" s="10" t="s">
        <v>2126</v>
      </c>
      <c r="H1948" s="10" t="s">
        <v>553</v>
      </c>
      <c r="I1948" s="10"/>
      <c r="J1948" s="27">
        <v>1710</v>
      </c>
      <c r="K1948" s="259">
        <f t="shared" si="100"/>
        <v>11</v>
      </c>
      <c r="L1948" s="110" t="str">
        <f t="shared" si="97"/>
        <v>THPT Trường Chinh</v>
      </c>
      <c r="M1948" s="48">
        <f>VLOOKUP(IF(I1948="",H1948,I1948),Thongkeduthi!$A$4:$O$43,COUNTA(Thongkeduthi!$A$4:$O$4),FALSE)</f>
        <v>7</v>
      </c>
      <c r="N1948" s="47" t="str">
        <f t="shared" si="99"/>
        <v>7.11</v>
      </c>
      <c r="O1948" s="47"/>
    </row>
    <row r="1949" spans="1:15">
      <c r="A1949" s="10">
        <f>SUBTOTAL(3,$C$6:C1949)</f>
        <v>11</v>
      </c>
      <c r="B1949" s="106">
        <v>1221744406</v>
      </c>
      <c r="C1949" s="104" t="s">
        <v>2131</v>
      </c>
      <c r="D1949" s="31" t="s">
        <v>108</v>
      </c>
      <c r="E1949" s="10">
        <v>1</v>
      </c>
      <c r="F1949" s="10">
        <v>1999</v>
      </c>
      <c r="G1949" s="10" t="s">
        <v>2132</v>
      </c>
      <c r="H1949" s="10" t="s">
        <v>553</v>
      </c>
      <c r="I1949" s="10"/>
      <c r="J1949" s="27">
        <v>530</v>
      </c>
      <c r="K1949" s="259">
        <f t="shared" si="100"/>
        <v>11</v>
      </c>
      <c r="L1949" s="110" t="str">
        <f t="shared" si="97"/>
        <v>THPT Trường Chinh</v>
      </c>
      <c r="M1949" s="48">
        <f>VLOOKUP(IF(I1949="",H1949,I1949),Thongkeduthi!$A$4:$O$43,COUNTA(Thongkeduthi!$A$4:$O$4),FALSE)</f>
        <v>7</v>
      </c>
      <c r="N1949" s="47" t="str">
        <f t="shared" si="99"/>
        <v>7.11</v>
      </c>
      <c r="O1949" s="47"/>
    </row>
    <row r="1950" spans="1:15">
      <c r="A1950" s="10">
        <f>SUBTOTAL(3,$C$6:C1950)</f>
        <v>12</v>
      </c>
      <c r="B1950" s="106">
        <v>1223345096</v>
      </c>
      <c r="C1950" s="104" t="s">
        <v>2133</v>
      </c>
      <c r="D1950" s="31" t="s">
        <v>161</v>
      </c>
      <c r="E1950" s="10">
        <v>12</v>
      </c>
      <c r="F1950" s="10">
        <v>1999</v>
      </c>
      <c r="G1950" s="10" t="s">
        <v>2132</v>
      </c>
      <c r="H1950" s="10" t="s">
        <v>553</v>
      </c>
      <c r="I1950" s="10"/>
      <c r="J1950" s="27">
        <v>1000</v>
      </c>
      <c r="K1950" s="259">
        <f t="shared" si="100"/>
        <v>11</v>
      </c>
      <c r="L1950" s="110" t="str">
        <f t="shared" si="97"/>
        <v>THPT Trường Chinh</v>
      </c>
      <c r="M1950" s="48">
        <f>VLOOKUP(IF(I1950="",H1950,I1950),Thongkeduthi!$A$4:$O$43,COUNTA(Thongkeduthi!$A$4:$O$4),FALSE)</f>
        <v>7</v>
      </c>
      <c r="N1950" s="47" t="str">
        <f t="shared" si="99"/>
        <v>7.11</v>
      </c>
      <c r="O1950" s="47"/>
    </row>
    <row r="1951" spans="1:15">
      <c r="A1951" s="10">
        <f>SUBTOTAL(3,$C$6:C1951)</f>
        <v>13</v>
      </c>
      <c r="B1951" s="106">
        <v>1225819981</v>
      </c>
      <c r="C1951" s="104" t="s">
        <v>2134</v>
      </c>
      <c r="D1951" s="31" t="s">
        <v>173</v>
      </c>
      <c r="E1951" s="10">
        <v>12</v>
      </c>
      <c r="F1951" s="10">
        <v>1999</v>
      </c>
      <c r="G1951" s="10" t="s">
        <v>2126</v>
      </c>
      <c r="H1951" s="10" t="s">
        <v>553</v>
      </c>
      <c r="I1951" s="10"/>
      <c r="J1951" s="27">
        <v>640</v>
      </c>
      <c r="K1951" s="259">
        <f t="shared" si="100"/>
        <v>11</v>
      </c>
      <c r="L1951" s="110" t="str">
        <f t="shared" si="97"/>
        <v>THPT Trường Chinh</v>
      </c>
      <c r="M1951" s="48">
        <f>VLOOKUP(IF(I1951="",H1951,I1951),Thongkeduthi!$A$4:$O$43,COUNTA(Thongkeduthi!$A$4:$O$4),FALSE)</f>
        <v>7</v>
      </c>
      <c r="N1951" s="47" t="str">
        <f t="shared" si="99"/>
        <v>7.11</v>
      </c>
      <c r="O1951" s="47"/>
    </row>
    <row r="1952" spans="1:15">
      <c r="A1952" s="10">
        <f>SUBTOTAL(3,$C$6:C1952)</f>
        <v>14</v>
      </c>
      <c r="B1952" s="106">
        <v>1228767565</v>
      </c>
      <c r="C1952" s="106" t="s">
        <v>2135</v>
      </c>
      <c r="D1952" s="31" t="s">
        <v>128</v>
      </c>
      <c r="E1952" s="10">
        <v>4</v>
      </c>
      <c r="F1952" s="10">
        <v>1998</v>
      </c>
      <c r="G1952" s="10" t="s">
        <v>2136</v>
      </c>
      <c r="H1952" s="10" t="s">
        <v>553</v>
      </c>
      <c r="I1952" s="10"/>
      <c r="J1952" s="106">
        <v>1230</v>
      </c>
      <c r="K1952" s="259">
        <f t="shared" si="100"/>
        <v>12</v>
      </c>
      <c r="L1952" s="110" t="str">
        <f t="shared" si="97"/>
        <v>THPT Trường Chinh</v>
      </c>
      <c r="M1952" s="48">
        <f>VLOOKUP(IF(I1952="",H1952,I1952),Thongkeduthi!$A$4:$O$43,COUNTA(Thongkeduthi!$A$4:$O$4),FALSE)</f>
        <v>7</v>
      </c>
      <c r="N1952" s="47" t="str">
        <f t="shared" si="99"/>
        <v>7.12</v>
      </c>
      <c r="O1952" s="47"/>
    </row>
    <row r="1953" spans="1:15">
      <c r="A1953" s="10">
        <f>SUBTOTAL(3,$C$6:C1953)</f>
        <v>15</v>
      </c>
      <c r="B1953" s="106">
        <v>1215967310</v>
      </c>
      <c r="C1953" s="106" t="s">
        <v>324</v>
      </c>
      <c r="D1953" s="31" t="s">
        <v>99</v>
      </c>
      <c r="E1953" s="10">
        <v>3</v>
      </c>
      <c r="F1953" s="10">
        <v>1998</v>
      </c>
      <c r="G1953" s="10" t="s">
        <v>2136</v>
      </c>
      <c r="H1953" s="10" t="s">
        <v>553</v>
      </c>
      <c r="I1953" s="10"/>
      <c r="J1953" s="106">
        <v>1110</v>
      </c>
      <c r="K1953" s="259">
        <f t="shared" si="100"/>
        <v>12</v>
      </c>
      <c r="L1953" s="110" t="str">
        <f t="shared" si="97"/>
        <v>THPT Trường Chinh</v>
      </c>
      <c r="M1953" s="48">
        <f>VLOOKUP(IF(I1953="",H1953,I1953),Thongkeduthi!$A$4:$O$43,COUNTA(Thongkeduthi!$A$4:$O$4),FALSE)</f>
        <v>7</v>
      </c>
      <c r="N1953" s="47" t="str">
        <f t="shared" si="99"/>
        <v>7.12</v>
      </c>
      <c r="O1953" s="47"/>
    </row>
    <row r="1954" spans="1:15">
      <c r="A1954" s="10">
        <f>SUBTOTAL(3,$C$6:C1954)</f>
        <v>16</v>
      </c>
      <c r="B1954" s="106">
        <v>1224900363</v>
      </c>
      <c r="C1954" s="106" t="s">
        <v>2137</v>
      </c>
      <c r="D1954" s="31" t="s">
        <v>427</v>
      </c>
      <c r="E1954" s="10">
        <v>4</v>
      </c>
      <c r="F1954" s="10">
        <v>1998</v>
      </c>
      <c r="G1954" s="10" t="s">
        <v>2136</v>
      </c>
      <c r="H1954" s="10" t="s">
        <v>553</v>
      </c>
      <c r="I1954" s="10"/>
      <c r="J1954" s="106">
        <v>960</v>
      </c>
      <c r="K1954" s="259">
        <f t="shared" si="100"/>
        <v>12</v>
      </c>
      <c r="L1954" s="110" t="str">
        <f t="shared" si="97"/>
        <v>THPT Trường Chinh</v>
      </c>
      <c r="M1954" s="48">
        <f>VLOOKUP(IF(I1954="",H1954,I1954),Thongkeduthi!$A$4:$O$43,COUNTA(Thongkeduthi!$A$4:$O$4),FALSE)</f>
        <v>7</v>
      </c>
      <c r="N1954" s="47" t="str">
        <f t="shared" si="99"/>
        <v>7.12</v>
      </c>
      <c r="O1954" s="47"/>
    </row>
    <row r="1955" spans="1:15">
      <c r="A1955" s="10">
        <f>SUBTOTAL(3,$C$6:C1955)</f>
        <v>17</v>
      </c>
      <c r="B1955" s="99">
        <v>1225990199</v>
      </c>
      <c r="C1955" s="99" t="s">
        <v>2138</v>
      </c>
      <c r="D1955" s="107" t="s">
        <v>414</v>
      </c>
      <c r="E1955" s="46">
        <v>12</v>
      </c>
      <c r="F1955" s="46">
        <v>1998</v>
      </c>
      <c r="G1955" s="46" t="s">
        <v>2136</v>
      </c>
      <c r="H1955" s="46" t="s">
        <v>553</v>
      </c>
      <c r="I1955" s="46"/>
      <c r="J1955" s="99">
        <v>860</v>
      </c>
      <c r="K1955" s="259">
        <f t="shared" si="100"/>
        <v>12</v>
      </c>
      <c r="L1955" s="110" t="str">
        <f t="shared" si="97"/>
        <v>THPT Trường Chinh</v>
      </c>
      <c r="M1955" s="48">
        <f>VLOOKUP(IF(I1955="",H1955,I1955),Thongkeduthi!$A$4:$O$43,COUNTA(Thongkeduthi!$A$4:$O$4),FALSE)</f>
        <v>7</v>
      </c>
      <c r="N1955" s="47" t="str">
        <f t="shared" si="99"/>
        <v>7.12</v>
      </c>
      <c r="O1955" s="47"/>
    </row>
    <row r="1956" spans="1:15">
      <c r="A1956" s="10">
        <f>SUBTOTAL(3,$C$6:C1956)</f>
        <v>18</v>
      </c>
      <c r="B1956" s="99">
        <v>1223570157</v>
      </c>
      <c r="C1956" s="99" t="s">
        <v>2139</v>
      </c>
      <c r="D1956" s="107" t="s">
        <v>424</v>
      </c>
      <c r="E1956" s="46">
        <v>1</v>
      </c>
      <c r="F1956" s="46">
        <v>1998</v>
      </c>
      <c r="G1956" s="46" t="s">
        <v>2136</v>
      </c>
      <c r="H1956" s="46" t="s">
        <v>553</v>
      </c>
      <c r="I1956" s="46"/>
      <c r="J1956" s="99">
        <v>860</v>
      </c>
      <c r="K1956" s="259">
        <f t="shared" si="100"/>
        <v>12</v>
      </c>
      <c r="L1956" s="110" t="str">
        <f t="shared" si="97"/>
        <v>THPT Trường Chinh</v>
      </c>
      <c r="M1956" s="48">
        <f>VLOOKUP(IF(I1956="",H1956,I1956),Thongkeduthi!$A$4:$O$43,COUNTA(Thongkeduthi!$A$4:$O$4),FALSE)</f>
        <v>7</v>
      </c>
      <c r="N1956" s="47" t="str">
        <f t="shared" si="99"/>
        <v>7.12</v>
      </c>
      <c r="O1956" s="47"/>
    </row>
    <row r="1957" spans="1:15">
      <c r="A1957" s="10">
        <f>SUBTOTAL(3,$C$6:C1957)</f>
        <v>19</v>
      </c>
      <c r="B1957" s="99">
        <v>1222080353</v>
      </c>
      <c r="C1957" s="99" t="s">
        <v>2140</v>
      </c>
      <c r="D1957" s="107" t="s">
        <v>449</v>
      </c>
      <c r="E1957" s="46">
        <v>1</v>
      </c>
      <c r="F1957" s="46">
        <v>1998</v>
      </c>
      <c r="G1957" s="46" t="s">
        <v>2136</v>
      </c>
      <c r="H1957" s="46" t="s">
        <v>553</v>
      </c>
      <c r="I1957" s="46"/>
      <c r="J1957" s="99">
        <v>770</v>
      </c>
      <c r="K1957" s="259">
        <f t="shared" si="100"/>
        <v>12</v>
      </c>
      <c r="L1957" s="110" t="str">
        <f t="shared" si="97"/>
        <v>THPT Trường Chinh</v>
      </c>
      <c r="M1957" s="48">
        <f>VLOOKUP(IF(I1957="",H1957,I1957),Thongkeduthi!$A$4:$O$43,COUNTA(Thongkeduthi!$A$4:$O$4),FALSE)</f>
        <v>7</v>
      </c>
      <c r="N1957" s="47" t="str">
        <f t="shared" si="99"/>
        <v>7.12</v>
      </c>
      <c r="O1957" s="47"/>
    </row>
    <row r="1958" spans="1:15">
      <c r="A1958" s="10">
        <f>SUBTOTAL(3,$C$6:C1958)</f>
        <v>20</v>
      </c>
      <c r="B1958" s="99">
        <v>1221957522</v>
      </c>
      <c r="C1958" s="99" t="s">
        <v>2141</v>
      </c>
      <c r="D1958" s="107" t="s">
        <v>108</v>
      </c>
      <c r="E1958" s="46">
        <v>2</v>
      </c>
      <c r="F1958" s="46">
        <v>1998</v>
      </c>
      <c r="G1958" s="46" t="s">
        <v>2136</v>
      </c>
      <c r="H1958" s="46" t="s">
        <v>553</v>
      </c>
      <c r="I1958" s="46"/>
      <c r="J1958" s="99">
        <v>740</v>
      </c>
      <c r="K1958" s="259">
        <f t="shared" si="100"/>
        <v>12</v>
      </c>
      <c r="L1958" s="110" t="str">
        <f t="shared" si="97"/>
        <v>THPT Trường Chinh</v>
      </c>
      <c r="M1958" s="48">
        <f>VLOOKUP(IF(I1958="",H1958,I1958),Thongkeduthi!$A$4:$O$43,COUNTA(Thongkeduthi!$A$4:$O$4),FALSE)</f>
        <v>7</v>
      </c>
      <c r="N1958" s="47" t="str">
        <f t="shared" si="99"/>
        <v>7.12</v>
      </c>
      <c r="O1958" s="47"/>
    </row>
    <row r="1959" spans="1:15">
      <c r="A1959" s="10">
        <f>SUBTOTAL(3,$C$6:C1959)</f>
        <v>21</v>
      </c>
      <c r="B1959" s="99">
        <v>1222611077</v>
      </c>
      <c r="C1959" s="99" t="s">
        <v>2142</v>
      </c>
      <c r="D1959" s="107" t="s">
        <v>444</v>
      </c>
      <c r="E1959" s="46">
        <v>8</v>
      </c>
      <c r="F1959" s="46">
        <v>1998</v>
      </c>
      <c r="G1959" s="46" t="s">
        <v>2136</v>
      </c>
      <c r="H1959" s="46" t="s">
        <v>553</v>
      </c>
      <c r="I1959" s="46"/>
      <c r="J1959" s="99">
        <v>730</v>
      </c>
      <c r="K1959" s="259">
        <f t="shared" si="100"/>
        <v>12</v>
      </c>
      <c r="L1959" s="110" t="str">
        <f t="shared" si="97"/>
        <v>THPT Trường Chinh</v>
      </c>
      <c r="M1959" s="48">
        <f>VLOOKUP(IF(I1959="",H1959,I1959),Thongkeduthi!$A$4:$O$43,COUNTA(Thongkeduthi!$A$4:$O$4),FALSE)</f>
        <v>7</v>
      </c>
      <c r="N1959" s="47" t="str">
        <f t="shared" si="99"/>
        <v>7.12</v>
      </c>
      <c r="O1959" s="47"/>
    </row>
    <row r="1960" spans="1:15">
      <c r="A1960" s="10">
        <f>SUBTOTAL(3,$C$6:C1960)</f>
        <v>22</v>
      </c>
      <c r="B1960" s="99">
        <v>1226180961</v>
      </c>
      <c r="C1960" s="99" t="s">
        <v>2143</v>
      </c>
      <c r="D1960" s="107" t="s">
        <v>111</v>
      </c>
      <c r="E1960" s="46">
        <v>1</v>
      </c>
      <c r="F1960" s="46">
        <v>1998</v>
      </c>
      <c r="G1960" s="46" t="s">
        <v>2136</v>
      </c>
      <c r="H1960" s="46" t="s">
        <v>553</v>
      </c>
      <c r="I1960" s="46"/>
      <c r="J1960" s="99">
        <v>680</v>
      </c>
      <c r="K1960" s="259">
        <f t="shared" si="100"/>
        <v>12</v>
      </c>
      <c r="L1960" s="110" t="str">
        <f t="shared" si="97"/>
        <v>THPT Trường Chinh</v>
      </c>
      <c r="M1960" s="48">
        <f>VLOOKUP(IF(I1960="",H1960,I1960),Thongkeduthi!$A$4:$O$43,COUNTA(Thongkeduthi!$A$4:$O$4),FALSE)</f>
        <v>7</v>
      </c>
      <c r="N1960" s="47" t="str">
        <f t="shared" si="99"/>
        <v>7.12</v>
      </c>
      <c r="O1960" s="47"/>
    </row>
    <row r="1961" spans="1:15">
      <c r="A1961" s="10">
        <f>SUBTOTAL(3,$C$6:C1961)</f>
        <v>23</v>
      </c>
      <c r="B1961" s="99">
        <v>1226182004</v>
      </c>
      <c r="C1961" s="99" t="s">
        <v>2144</v>
      </c>
      <c r="D1961" s="107" t="s">
        <v>449</v>
      </c>
      <c r="E1961" s="46">
        <v>7</v>
      </c>
      <c r="F1961" s="46">
        <v>1998</v>
      </c>
      <c r="G1961" s="46" t="s">
        <v>2136</v>
      </c>
      <c r="H1961" s="46" t="s">
        <v>553</v>
      </c>
      <c r="I1961" s="46"/>
      <c r="J1961" s="99">
        <v>610</v>
      </c>
      <c r="K1961" s="259">
        <f t="shared" si="100"/>
        <v>12</v>
      </c>
      <c r="L1961" s="110" t="str">
        <f t="shared" ref="L1961:L1966" si="101">H1961</f>
        <v>THPT Trường Chinh</v>
      </c>
      <c r="M1961" s="48">
        <f>VLOOKUP(IF(I1961="",H1961,I1961),Thongkeduthi!$A$4:$O$43,COUNTA(Thongkeduthi!$A$4:$O$4),FALSE)</f>
        <v>7</v>
      </c>
      <c r="N1961" s="47" t="str">
        <f t="shared" si="99"/>
        <v>7.12</v>
      </c>
      <c r="O1961" s="47"/>
    </row>
    <row r="1962" spans="1:15">
      <c r="A1962" s="10">
        <f>SUBTOTAL(3,$C$6:C1962)</f>
        <v>24</v>
      </c>
      <c r="B1962" s="99">
        <v>1222128622</v>
      </c>
      <c r="C1962" s="99" t="s">
        <v>2145</v>
      </c>
      <c r="D1962" s="107" t="s">
        <v>432</v>
      </c>
      <c r="E1962" s="46">
        <v>7</v>
      </c>
      <c r="F1962" s="46">
        <v>1998</v>
      </c>
      <c r="G1962" s="46" t="s">
        <v>2136</v>
      </c>
      <c r="H1962" s="46" t="s">
        <v>553</v>
      </c>
      <c r="I1962" s="46"/>
      <c r="J1962" s="99">
        <v>590</v>
      </c>
      <c r="K1962" s="259">
        <f t="shared" si="100"/>
        <v>12</v>
      </c>
      <c r="L1962" s="110" t="str">
        <f t="shared" si="101"/>
        <v>THPT Trường Chinh</v>
      </c>
      <c r="M1962" s="48">
        <f>VLOOKUP(IF(I1962="",H1962,I1962),Thongkeduthi!$A$4:$O$43,COUNTA(Thongkeduthi!$A$4:$O$4),FALSE)</f>
        <v>7</v>
      </c>
      <c r="N1962" s="47" t="str">
        <f t="shared" si="99"/>
        <v>7.12</v>
      </c>
      <c r="O1962" s="47"/>
    </row>
    <row r="1963" spans="1:15">
      <c r="A1963" s="10">
        <f>SUBTOTAL(3,$C$6:C1963)</f>
        <v>25</v>
      </c>
      <c r="B1963" s="99">
        <v>1221927066</v>
      </c>
      <c r="C1963" s="99" t="s">
        <v>2146</v>
      </c>
      <c r="D1963" s="107" t="s">
        <v>468</v>
      </c>
      <c r="E1963" s="46">
        <v>12</v>
      </c>
      <c r="F1963" s="46">
        <v>1998</v>
      </c>
      <c r="G1963" s="46" t="s">
        <v>2136</v>
      </c>
      <c r="H1963" s="46" t="s">
        <v>553</v>
      </c>
      <c r="I1963" s="46"/>
      <c r="J1963" s="99">
        <v>550</v>
      </c>
      <c r="K1963" s="259">
        <f t="shared" si="100"/>
        <v>12</v>
      </c>
      <c r="L1963" s="110" t="str">
        <f t="shared" si="101"/>
        <v>THPT Trường Chinh</v>
      </c>
      <c r="M1963" s="48">
        <f>VLOOKUP(IF(I1963="",H1963,I1963),Thongkeduthi!$A$4:$O$43,COUNTA(Thongkeduthi!$A$4:$O$4),FALSE)</f>
        <v>7</v>
      </c>
      <c r="N1963" s="47" t="str">
        <f t="shared" si="99"/>
        <v>7.12</v>
      </c>
      <c r="O1963" s="47"/>
    </row>
    <row r="1964" spans="1:15">
      <c r="A1964" s="10">
        <f>SUBTOTAL(3,$C$6:C1964)</f>
        <v>26</v>
      </c>
      <c r="B1964" s="99">
        <v>1224900473</v>
      </c>
      <c r="C1964" s="99" t="s">
        <v>2147</v>
      </c>
      <c r="D1964" s="107" t="s">
        <v>427</v>
      </c>
      <c r="E1964" s="46">
        <v>8</v>
      </c>
      <c r="F1964" s="46">
        <v>1998</v>
      </c>
      <c r="G1964" s="46" t="s">
        <v>2136</v>
      </c>
      <c r="H1964" s="46" t="s">
        <v>553</v>
      </c>
      <c r="I1964" s="46"/>
      <c r="J1964" s="99">
        <v>530</v>
      </c>
      <c r="K1964" s="259">
        <f t="shared" si="100"/>
        <v>12</v>
      </c>
      <c r="L1964" s="110" t="str">
        <f t="shared" si="101"/>
        <v>THPT Trường Chinh</v>
      </c>
      <c r="M1964" s="48">
        <f>VLOOKUP(IF(I1964="",H1964,I1964),Thongkeduthi!$A$4:$O$43,COUNTA(Thongkeduthi!$A$4:$O$4),FALSE)</f>
        <v>7</v>
      </c>
      <c r="N1964" s="47" t="str">
        <f t="shared" si="99"/>
        <v>7.12</v>
      </c>
      <c r="O1964" s="47"/>
    </row>
    <row r="1965" spans="1:15">
      <c r="A1965" s="10">
        <f>SUBTOTAL(3,$C$6:C1965)</f>
        <v>27</v>
      </c>
      <c r="B1965" s="106">
        <v>1221932948</v>
      </c>
      <c r="C1965" s="106" t="s">
        <v>2148</v>
      </c>
      <c r="D1965" s="27">
        <v>28</v>
      </c>
      <c r="E1965" s="27">
        <v>1</v>
      </c>
      <c r="F1965" s="27">
        <v>1998</v>
      </c>
      <c r="G1965" s="10" t="s">
        <v>2136</v>
      </c>
      <c r="H1965" s="10" t="s">
        <v>553</v>
      </c>
      <c r="I1965" s="10"/>
      <c r="J1965" s="106">
        <v>530</v>
      </c>
      <c r="K1965" s="259">
        <f t="shared" si="100"/>
        <v>12</v>
      </c>
      <c r="L1965" s="110" t="str">
        <f t="shared" si="101"/>
        <v>THPT Trường Chinh</v>
      </c>
      <c r="M1965" s="48">
        <f>VLOOKUP(IF(I1965="",H1965,I1965),Thongkeduthi!$A$4:$O$43,COUNTA(Thongkeduthi!$A$4:$O$4),FALSE)</f>
        <v>7</v>
      </c>
      <c r="N1965" s="47" t="str">
        <f t="shared" si="99"/>
        <v>7.12</v>
      </c>
      <c r="O1965" s="47"/>
    </row>
    <row r="1966" spans="1:15">
      <c r="A1966" s="10">
        <f>SUBTOTAL(3,$C$6:C1966)</f>
        <v>28</v>
      </c>
      <c r="B1966" s="106">
        <v>1222826903</v>
      </c>
      <c r="C1966" s="106" t="s">
        <v>2149</v>
      </c>
      <c r="D1966" s="27">
        <v>21</v>
      </c>
      <c r="E1966" s="27">
        <v>9</v>
      </c>
      <c r="F1966" s="27">
        <v>1998</v>
      </c>
      <c r="G1966" s="10" t="s">
        <v>2136</v>
      </c>
      <c r="H1966" s="10" t="s">
        <v>553</v>
      </c>
      <c r="I1966" s="10"/>
      <c r="J1966" s="106">
        <v>500</v>
      </c>
      <c r="K1966" s="259">
        <f t="shared" si="100"/>
        <v>12</v>
      </c>
      <c r="L1966" s="110" t="str">
        <f t="shared" si="101"/>
        <v>THPT Trường Chinh</v>
      </c>
      <c r="M1966" s="48">
        <f>VLOOKUP(IF(I1966="",H1966,I1966),Thongkeduthi!$A$4:$O$43,COUNTA(Thongkeduthi!$A$4:$O$4),FALSE)</f>
        <v>7</v>
      </c>
      <c r="N1966" s="47" t="str">
        <f t="shared" si="99"/>
        <v>7.12</v>
      </c>
      <c r="O1966" s="47"/>
    </row>
    <row r="1967" spans="1:15" ht="31.5" hidden="1">
      <c r="A1967" s="10">
        <f>SUBTOTAL(3,$C$6:C1967)</f>
        <v>28</v>
      </c>
      <c r="B1967" s="133">
        <v>1232067074</v>
      </c>
      <c r="C1967" s="134" t="s">
        <v>2165</v>
      </c>
      <c r="D1967" s="135">
        <v>6</v>
      </c>
      <c r="E1967" s="135">
        <v>7</v>
      </c>
      <c r="F1967" s="135">
        <v>2007</v>
      </c>
      <c r="G1967" s="135" t="s">
        <v>853</v>
      </c>
      <c r="H1967" s="135" t="s">
        <v>2166</v>
      </c>
      <c r="I1967" s="135" t="s">
        <v>2167</v>
      </c>
      <c r="J1967" s="133">
        <v>700</v>
      </c>
      <c r="K1967" s="259">
        <f t="shared" ref="K1967:K2030" si="102">IF(I1967="",VALUE(LEFT(G1967,2)),VALUE(LEFT(G1967,1)))</f>
        <v>3</v>
      </c>
      <c r="L1967" s="110" t="str">
        <f t="shared" ref="L1967:L2030" si="103">"PGDĐT "&amp;I1967</f>
        <v>PGDĐT Đăk Glong</v>
      </c>
      <c r="M1967" s="48">
        <f>VLOOKUP(IF(I1967="",H1967,I1967),Thongkeduthi!$A$4:$O$43,COUNTA(Thongkeduthi!$A$4:$O$4),FALSE)</f>
        <v>33</v>
      </c>
      <c r="N1967" s="47" t="str">
        <f t="shared" si="99"/>
        <v>33.3</v>
      </c>
      <c r="O1967" s="47"/>
    </row>
    <row r="1968" spans="1:15" ht="31.5" hidden="1">
      <c r="A1968" s="10">
        <f>SUBTOTAL(3,$C$6:C1968)</f>
        <v>28</v>
      </c>
      <c r="B1968" s="136">
        <v>1226723140</v>
      </c>
      <c r="C1968" s="137" t="s">
        <v>2168</v>
      </c>
      <c r="D1968" s="138">
        <v>27</v>
      </c>
      <c r="E1968" s="138">
        <v>11</v>
      </c>
      <c r="F1968" s="138">
        <v>2005</v>
      </c>
      <c r="G1968" s="138" t="s">
        <v>2169</v>
      </c>
      <c r="H1968" s="138" t="s">
        <v>608</v>
      </c>
      <c r="I1968" s="138" t="s">
        <v>2167</v>
      </c>
      <c r="J1968" s="139">
        <v>620</v>
      </c>
      <c r="K1968" s="259">
        <f t="shared" si="102"/>
        <v>5</v>
      </c>
      <c r="L1968" s="110" t="str">
        <f t="shared" si="103"/>
        <v>PGDĐT Đăk Glong</v>
      </c>
      <c r="M1968" s="48">
        <f>VLOOKUP(IF(I1968="",H1968,I1968),Thongkeduthi!$A$4:$O$43,COUNTA(Thongkeduthi!$A$4:$O$4),FALSE)</f>
        <v>33</v>
      </c>
      <c r="N1968" s="47" t="str">
        <f t="shared" si="99"/>
        <v>33.5</v>
      </c>
      <c r="O1968" s="47"/>
    </row>
    <row r="1969" spans="1:15" ht="31.5" hidden="1">
      <c r="A1969" s="10">
        <f>SUBTOTAL(3,$C$6:C1969)</f>
        <v>28</v>
      </c>
      <c r="B1969" s="139">
        <v>1226021615</v>
      </c>
      <c r="C1969" s="137" t="s">
        <v>2170</v>
      </c>
      <c r="D1969" s="138">
        <v>15</v>
      </c>
      <c r="E1969" s="138">
        <v>8</v>
      </c>
      <c r="F1969" s="138">
        <v>2006</v>
      </c>
      <c r="G1969" s="138" t="s">
        <v>896</v>
      </c>
      <c r="H1969" s="138" t="s">
        <v>608</v>
      </c>
      <c r="I1969" s="138" t="s">
        <v>2167</v>
      </c>
      <c r="J1969" s="139">
        <v>720</v>
      </c>
      <c r="K1969" s="259">
        <f t="shared" si="102"/>
        <v>5</v>
      </c>
      <c r="L1969" s="110" t="str">
        <f t="shared" si="103"/>
        <v>PGDĐT Đăk Glong</v>
      </c>
      <c r="M1969" s="48">
        <f>VLOOKUP(IF(I1969="",H1969,I1969),Thongkeduthi!$A$4:$O$43,COUNTA(Thongkeduthi!$A$4:$O$4),FALSE)</f>
        <v>33</v>
      </c>
      <c r="N1969" s="47" t="str">
        <f t="shared" si="99"/>
        <v>33.5</v>
      </c>
      <c r="O1969" s="47"/>
    </row>
    <row r="1970" spans="1:15" ht="31.5" hidden="1">
      <c r="A1970" s="10">
        <f>SUBTOTAL(3,$C$6:C1970)</f>
        <v>28</v>
      </c>
      <c r="B1970" s="139">
        <v>1225355036</v>
      </c>
      <c r="C1970" s="140" t="s">
        <v>2171</v>
      </c>
      <c r="D1970" s="250">
        <v>1</v>
      </c>
      <c r="E1970" s="250">
        <v>10</v>
      </c>
      <c r="F1970" s="138">
        <v>2007</v>
      </c>
      <c r="G1970" s="150" t="s">
        <v>849</v>
      </c>
      <c r="H1970" s="138" t="s">
        <v>608</v>
      </c>
      <c r="I1970" s="138" t="s">
        <v>2167</v>
      </c>
      <c r="J1970" s="139">
        <v>1100</v>
      </c>
      <c r="K1970" s="259">
        <f t="shared" si="102"/>
        <v>3</v>
      </c>
      <c r="L1970" s="110" t="str">
        <f t="shared" si="103"/>
        <v>PGDĐT Đăk Glong</v>
      </c>
      <c r="M1970" s="48">
        <f>VLOOKUP(IF(I1970="",H1970,I1970),Thongkeduthi!$A$4:$O$43,COUNTA(Thongkeduthi!$A$4:$O$4),FALSE)</f>
        <v>33</v>
      </c>
      <c r="N1970" s="47" t="str">
        <f t="shared" si="99"/>
        <v>33.3</v>
      </c>
      <c r="O1970" s="47"/>
    </row>
    <row r="1971" spans="1:15" ht="31.5" hidden="1">
      <c r="A1971" s="10">
        <f>SUBTOTAL(3,$C$6:C1971)</f>
        <v>28</v>
      </c>
      <c r="B1971" s="139">
        <v>1229927460</v>
      </c>
      <c r="C1971" s="137" t="s">
        <v>2172</v>
      </c>
      <c r="D1971" s="138">
        <v>29</v>
      </c>
      <c r="E1971" s="138">
        <v>9</v>
      </c>
      <c r="F1971" s="138">
        <v>2006</v>
      </c>
      <c r="G1971" s="138" t="s">
        <v>864</v>
      </c>
      <c r="H1971" s="138" t="s">
        <v>608</v>
      </c>
      <c r="I1971" s="138" t="s">
        <v>2167</v>
      </c>
      <c r="J1971" s="139">
        <v>660</v>
      </c>
      <c r="K1971" s="259">
        <f t="shared" si="102"/>
        <v>4</v>
      </c>
      <c r="L1971" s="110" t="str">
        <f t="shared" si="103"/>
        <v>PGDĐT Đăk Glong</v>
      </c>
      <c r="M1971" s="48">
        <f>VLOOKUP(IF(I1971="",H1971,I1971),Thongkeduthi!$A$4:$O$43,COUNTA(Thongkeduthi!$A$4:$O$4),FALSE)</f>
        <v>33</v>
      </c>
      <c r="N1971" s="47" t="str">
        <f t="shared" si="99"/>
        <v>33.4</v>
      </c>
      <c r="O1971" s="47"/>
    </row>
    <row r="1972" spans="1:15" ht="31.5" hidden="1">
      <c r="A1972" s="10">
        <f>SUBTOTAL(3,$C$6:C1972)</f>
        <v>28</v>
      </c>
      <c r="B1972" s="139">
        <v>1227627342</v>
      </c>
      <c r="C1972" s="137" t="s">
        <v>2173</v>
      </c>
      <c r="D1972" s="138">
        <v>2</v>
      </c>
      <c r="E1972" s="138">
        <v>3</v>
      </c>
      <c r="F1972" s="138">
        <v>2007</v>
      </c>
      <c r="G1972" s="138" t="s">
        <v>1344</v>
      </c>
      <c r="H1972" s="138" t="s">
        <v>608</v>
      </c>
      <c r="I1972" s="138" t="s">
        <v>2167</v>
      </c>
      <c r="J1972" s="139">
        <v>930</v>
      </c>
      <c r="K1972" s="259">
        <f t="shared" si="102"/>
        <v>3</v>
      </c>
      <c r="L1972" s="110" t="str">
        <f t="shared" si="103"/>
        <v>PGDĐT Đăk Glong</v>
      </c>
      <c r="M1972" s="48">
        <f>VLOOKUP(IF(I1972="",H1972,I1972),Thongkeduthi!$A$4:$O$43,COUNTA(Thongkeduthi!$A$4:$O$4),FALSE)</f>
        <v>33</v>
      </c>
      <c r="N1972" s="47" t="str">
        <f t="shared" si="99"/>
        <v>33.3</v>
      </c>
      <c r="O1972" s="47"/>
    </row>
    <row r="1973" spans="1:15" ht="31.5" hidden="1">
      <c r="A1973" s="10">
        <f>SUBTOTAL(3,$C$6:C1973)</f>
        <v>28</v>
      </c>
      <c r="B1973" s="139">
        <v>1232067498</v>
      </c>
      <c r="C1973" s="140" t="s">
        <v>2174</v>
      </c>
      <c r="D1973" s="250">
        <v>13</v>
      </c>
      <c r="E1973" s="250">
        <v>2</v>
      </c>
      <c r="F1973" s="138">
        <v>2007</v>
      </c>
      <c r="G1973" s="138" t="s">
        <v>835</v>
      </c>
      <c r="H1973" s="138" t="s">
        <v>2166</v>
      </c>
      <c r="I1973" s="138" t="s">
        <v>2167</v>
      </c>
      <c r="J1973" s="139">
        <v>690</v>
      </c>
      <c r="K1973" s="259">
        <f t="shared" si="102"/>
        <v>3</v>
      </c>
      <c r="L1973" s="110" t="str">
        <f t="shared" si="103"/>
        <v>PGDĐT Đăk Glong</v>
      </c>
      <c r="M1973" s="48">
        <f>VLOOKUP(IF(I1973="",H1973,I1973),Thongkeduthi!$A$4:$O$43,COUNTA(Thongkeduthi!$A$4:$O$4),FALSE)</f>
        <v>33</v>
      </c>
      <c r="N1973" s="47" t="str">
        <f t="shared" si="99"/>
        <v>33.3</v>
      </c>
      <c r="O1973" s="47"/>
    </row>
    <row r="1974" spans="1:15" ht="31.5" hidden="1">
      <c r="A1974" s="10">
        <f>SUBTOTAL(3,$C$6:C1974)</f>
        <v>28</v>
      </c>
      <c r="B1974" s="139">
        <v>1228044854</v>
      </c>
      <c r="C1974" s="137" t="s">
        <v>732</v>
      </c>
      <c r="D1974" s="138">
        <v>2</v>
      </c>
      <c r="E1974" s="138">
        <v>9</v>
      </c>
      <c r="F1974" s="138">
        <v>2007</v>
      </c>
      <c r="G1974" s="138" t="s">
        <v>849</v>
      </c>
      <c r="H1974" s="138" t="s">
        <v>608</v>
      </c>
      <c r="I1974" s="138" t="s">
        <v>2167</v>
      </c>
      <c r="J1974" s="139">
        <v>690</v>
      </c>
      <c r="K1974" s="259">
        <f t="shared" si="102"/>
        <v>3</v>
      </c>
      <c r="L1974" s="110" t="str">
        <f t="shared" si="103"/>
        <v>PGDĐT Đăk Glong</v>
      </c>
      <c r="M1974" s="48">
        <f>VLOOKUP(IF(I1974="",H1974,I1974),Thongkeduthi!$A$4:$O$43,COUNTA(Thongkeduthi!$A$4:$O$4),FALSE)</f>
        <v>33</v>
      </c>
      <c r="N1974" s="47" t="str">
        <f t="shared" si="99"/>
        <v>33.3</v>
      </c>
      <c r="O1974" s="47"/>
    </row>
    <row r="1975" spans="1:15" ht="31.5" hidden="1">
      <c r="A1975" s="10">
        <f>SUBTOTAL(3,$C$6:C1975)</f>
        <v>28</v>
      </c>
      <c r="B1975" s="139">
        <v>1226182160</v>
      </c>
      <c r="C1975" s="137" t="s">
        <v>2175</v>
      </c>
      <c r="D1975" s="138">
        <v>18</v>
      </c>
      <c r="E1975" s="138">
        <v>4</v>
      </c>
      <c r="F1975" s="138">
        <v>2005</v>
      </c>
      <c r="G1975" s="138" t="s">
        <v>896</v>
      </c>
      <c r="H1975" s="138" t="s">
        <v>608</v>
      </c>
      <c r="I1975" s="138" t="s">
        <v>2167</v>
      </c>
      <c r="J1975" s="139">
        <v>1040</v>
      </c>
      <c r="K1975" s="259">
        <f t="shared" si="102"/>
        <v>5</v>
      </c>
      <c r="L1975" s="110" t="str">
        <f t="shared" si="103"/>
        <v>PGDĐT Đăk Glong</v>
      </c>
      <c r="M1975" s="48">
        <f>VLOOKUP(IF(I1975="",H1975,I1975),Thongkeduthi!$A$4:$O$43,COUNTA(Thongkeduthi!$A$4:$O$4),FALSE)</f>
        <v>33</v>
      </c>
      <c r="N1975" s="47" t="str">
        <f t="shared" si="99"/>
        <v>33.5</v>
      </c>
      <c r="O1975" s="47"/>
    </row>
    <row r="1976" spans="1:15" ht="31.5" hidden="1">
      <c r="A1976" s="10">
        <f>SUBTOTAL(3,$C$6:C1976)</f>
        <v>28</v>
      </c>
      <c r="B1976" s="139">
        <v>1232066733</v>
      </c>
      <c r="C1976" s="140" t="s">
        <v>2176</v>
      </c>
      <c r="D1976" s="251">
        <v>15</v>
      </c>
      <c r="E1976" s="251">
        <v>6</v>
      </c>
      <c r="F1976" s="138">
        <v>2007</v>
      </c>
      <c r="G1976" s="138" t="s">
        <v>853</v>
      </c>
      <c r="H1976" s="138" t="s">
        <v>2166</v>
      </c>
      <c r="I1976" s="138" t="s">
        <v>2167</v>
      </c>
      <c r="J1976" s="139">
        <v>1270</v>
      </c>
      <c r="K1976" s="259">
        <f t="shared" si="102"/>
        <v>3</v>
      </c>
      <c r="L1976" s="110" t="str">
        <f t="shared" si="103"/>
        <v>PGDĐT Đăk Glong</v>
      </c>
      <c r="M1976" s="48">
        <f>VLOOKUP(IF(I1976="",H1976,I1976),Thongkeduthi!$A$4:$O$43,COUNTA(Thongkeduthi!$A$4:$O$4),FALSE)</f>
        <v>33</v>
      </c>
      <c r="N1976" s="47" t="str">
        <f t="shared" si="99"/>
        <v>33.3</v>
      </c>
      <c r="O1976" s="47"/>
    </row>
    <row r="1977" spans="1:15" ht="31.5" hidden="1">
      <c r="A1977" s="10">
        <f>SUBTOTAL(3,$C$6:C1977)</f>
        <v>28</v>
      </c>
      <c r="B1977" s="139">
        <v>1232198533</v>
      </c>
      <c r="C1977" s="140" t="s">
        <v>2177</v>
      </c>
      <c r="D1977" s="251">
        <v>23</v>
      </c>
      <c r="E1977" s="251">
        <v>9</v>
      </c>
      <c r="F1977" s="138">
        <v>2007</v>
      </c>
      <c r="G1977" s="138" t="s">
        <v>853</v>
      </c>
      <c r="H1977" s="138" t="s">
        <v>2166</v>
      </c>
      <c r="I1977" s="138" t="s">
        <v>2167</v>
      </c>
      <c r="J1977" s="139">
        <v>980</v>
      </c>
      <c r="K1977" s="259">
        <f t="shared" si="102"/>
        <v>3</v>
      </c>
      <c r="L1977" s="110" t="str">
        <f t="shared" si="103"/>
        <v>PGDĐT Đăk Glong</v>
      </c>
      <c r="M1977" s="48">
        <f>VLOOKUP(IF(I1977="",H1977,I1977),Thongkeduthi!$A$4:$O$43,COUNTA(Thongkeduthi!$A$4:$O$4),FALSE)</f>
        <v>33</v>
      </c>
      <c r="N1977" s="47" t="str">
        <f t="shared" si="99"/>
        <v>33.3</v>
      </c>
      <c r="O1977" s="47"/>
    </row>
    <row r="1978" spans="1:15" ht="31.5" hidden="1">
      <c r="A1978" s="10">
        <f>SUBTOTAL(3,$C$6:C1978)</f>
        <v>28</v>
      </c>
      <c r="B1978" s="139">
        <v>1227016304</v>
      </c>
      <c r="C1978" s="137" t="s">
        <v>2178</v>
      </c>
      <c r="D1978" s="138">
        <v>25</v>
      </c>
      <c r="E1978" s="138">
        <v>4</v>
      </c>
      <c r="F1978" s="138">
        <v>2007</v>
      </c>
      <c r="G1978" s="138" t="s">
        <v>824</v>
      </c>
      <c r="H1978" s="138" t="s">
        <v>608</v>
      </c>
      <c r="I1978" s="138" t="s">
        <v>2167</v>
      </c>
      <c r="J1978" s="139">
        <v>1030</v>
      </c>
      <c r="K1978" s="259">
        <f t="shared" si="102"/>
        <v>3</v>
      </c>
      <c r="L1978" s="110" t="str">
        <f t="shared" si="103"/>
        <v>PGDĐT Đăk Glong</v>
      </c>
      <c r="M1978" s="48">
        <f>VLOOKUP(IF(I1978="",H1978,I1978),Thongkeduthi!$A$4:$O$43,COUNTA(Thongkeduthi!$A$4:$O$4),FALSE)</f>
        <v>33</v>
      </c>
      <c r="N1978" s="47" t="str">
        <f t="shared" si="99"/>
        <v>33.3</v>
      </c>
      <c r="O1978" s="47"/>
    </row>
    <row r="1979" spans="1:15" ht="31.5" hidden="1">
      <c r="A1979" s="10">
        <f>SUBTOTAL(3,$C$6:C1979)</f>
        <v>28</v>
      </c>
      <c r="B1979" s="139">
        <v>1228625405</v>
      </c>
      <c r="C1979" s="137" t="s">
        <v>2179</v>
      </c>
      <c r="D1979" s="138">
        <v>6</v>
      </c>
      <c r="E1979" s="138">
        <v>12</v>
      </c>
      <c r="F1979" s="138">
        <v>2007</v>
      </c>
      <c r="G1979" s="138" t="s">
        <v>849</v>
      </c>
      <c r="H1979" s="138" t="s">
        <v>608</v>
      </c>
      <c r="I1979" s="138" t="s">
        <v>2167</v>
      </c>
      <c r="J1979" s="139">
        <v>760</v>
      </c>
      <c r="K1979" s="259">
        <f t="shared" si="102"/>
        <v>3</v>
      </c>
      <c r="L1979" s="110" t="str">
        <f t="shared" si="103"/>
        <v>PGDĐT Đăk Glong</v>
      </c>
      <c r="M1979" s="48">
        <f>VLOOKUP(IF(I1979="",H1979,I1979),Thongkeduthi!$A$4:$O$43,COUNTA(Thongkeduthi!$A$4:$O$4),FALSE)</f>
        <v>33</v>
      </c>
      <c r="N1979" s="47" t="str">
        <f t="shared" si="99"/>
        <v>33.3</v>
      </c>
      <c r="O1979" s="47"/>
    </row>
    <row r="1980" spans="1:15" ht="31.5" hidden="1">
      <c r="A1980" s="10">
        <f>SUBTOTAL(3,$C$6:C1980)</f>
        <v>28</v>
      </c>
      <c r="B1980" s="139">
        <v>1227706823</v>
      </c>
      <c r="C1980" s="137" t="s">
        <v>2180</v>
      </c>
      <c r="D1980" s="139">
        <v>20</v>
      </c>
      <c r="E1980" s="139">
        <v>6</v>
      </c>
      <c r="F1980" s="138">
        <v>2007</v>
      </c>
      <c r="G1980" s="138" t="s">
        <v>846</v>
      </c>
      <c r="H1980" s="138" t="s">
        <v>608</v>
      </c>
      <c r="I1980" s="138" t="s">
        <v>2167</v>
      </c>
      <c r="J1980" s="139">
        <v>610</v>
      </c>
      <c r="K1980" s="259">
        <f t="shared" si="102"/>
        <v>3</v>
      </c>
      <c r="L1980" s="110" t="str">
        <f t="shared" si="103"/>
        <v>PGDĐT Đăk Glong</v>
      </c>
      <c r="M1980" s="48">
        <f>VLOOKUP(IF(I1980="",H1980,I1980),Thongkeduthi!$A$4:$O$43,COUNTA(Thongkeduthi!$A$4:$O$4),FALSE)</f>
        <v>33</v>
      </c>
      <c r="N1980" s="47" t="str">
        <f t="shared" si="99"/>
        <v>33.3</v>
      </c>
      <c r="O1980" s="47"/>
    </row>
    <row r="1981" spans="1:15" ht="31.5" hidden="1">
      <c r="A1981" s="10">
        <f>SUBTOTAL(3,$C$6:C1981)</f>
        <v>28</v>
      </c>
      <c r="B1981" s="139">
        <v>1225003489</v>
      </c>
      <c r="C1981" s="137" t="s">
        <v>2181</v>
      </c>
      <c r="D1981" s="138">
        <v>23</v>
      </c>
      <c r="E1981" s="138">
        <v>1</v>
      </c>
      <c r="F1981" s="138">
        <v>2007</v>
      </c>
      <c r="G1981" s="138" t="s">
        <v>846</v>
      </c>
      <c r="H1981" s="138" t="s">
        <v>608</v>
      </c>
      <c r="I1981" s="138" t="s">
        <v>2167</v>
      </c>
      <c r="J1981" s="139">
        <v>710</v>
      </c>
      <c r="K1981" s="259">
        <f t="shared" si="102"/>
        <v>3</v>
      </c>
      <c r="L1981" s="110" t="str">
        <f t="shared" si="103"/>
        <v>PGDĐT Đăk Glong</v>
      </c>
      <c r="M1981" s="48">
        <f>VLOOKUP(IF(I1981="",H1981,I1981),Thongkeduthi!$A$4:$O$43,COUNTA(Thongkeduthi!$A$4:$O$4),FALSE)</f>
        <v>33</v>
      </c>
      <c r="N1981" s="47" t="str">
        <f t="shared" si="99"/>
        <v>33.3</v>
      </c>
      <c r="O1981" s="47"/>
    </row>
    <row r="1982" spans="1:15" ht="31.5" hidden="1">
      <c r="A1982" s="10">
        <f>SUBTOTAL(3,$C$6:C1982)</f>
        <v>28</v>
      </c>
      <c r="B1982" s="139">
        <v>1225947614</v>
      </c>
      <c r="C1982" s="137" t="s">
        <v>1560</v>
      </c>
      <c r="D1982" s="250">
        <v>6</v>
      </c>
      <c r="E1982" s="250">
        <v>7</v>
      </c>
      <c r="F1982" s="138">
        <v>2006</v>
      </c>
      <c r="G1982" s="138" t="s">
        <v>864</v>
      </c>
      <c r="H1982" s="138" t="s">
        <v>608</v>
      </c>
      <c r="I1982" s="138" t="s">
        <v>2167</v>
      </c>
      <c r="J1982" s="139">
        <v>890</v>
      </c>
      <c r="K1982" s="259">
        <f t="shared" si="102"/>
        <v>4</v>
      </c>
      <c r="L1982" s="110" t="str">
        <f t="shared" si="103"/>
        <v>PGDĐT Đăk Glong</v>
      </c>
      <c r="M1982" s="48">
        <f>VLOOKUP(IF(I1982="",H1982,I1982),Thongkeduthi!$A$4:$O$43,COUNTA(Thongkeduthi!$A$4:$O$4),FALSE)</f>
        <v>33</v>
      </c>
      <c r="N1982" s="47" t="str">
        <f t="shared" si="99"/>
        <v>33.4</v>
      </c>
      <c r="O1982" s="47"/>
    </row>
    <row r="1983" spans="1:15" ht="31.5" hidden="1">
      <c r="A1983" s="10">
        <f>SUBTOTAL(3,$C$6:C1983)</f>
        <v>28</v>
      </c>
      <c r="B1983" s="139">
        <v>1232066969</v>
      </c>
      <c r="C1983" s="140" t="s">
        <v>104</v>
      </c>
      <c r="D1983" s="252">
        <v>6</v>
      </c>
      <c r="E1983" s="252">
        <v>4</v>
      </c>
      <c r="F1983" s="138">
        <v>2007</v>
      </c>
      <c r="G1983" s="138" t="s">
        <v>853</v>
      </c>
      <c r="H1983" s="138" t="s">
        <v>2166</v>
      </c>
      <c r="I1983" s="138" t="s">
        <v>2167</v>
      </c>
      <c r="J1983" s="139">
        <v>800</v>
      </c>
      <c r="K1983" s="259">
        <f t="shared" si="102"/>
        <v>3</v>
      </c>
      <c r="L1983" s="110" t="str">
        <f t="shared" si="103"/>
        <v>PGDĐT Đăk Glong</v>
      </c>
      <c r="M1983" s="48">
        <f>VLOOKUP(IF(I1983="",H1983,I1983),Thongkeduthi!$A$4:$O$43,COUNTA(Thongkeduthi!$A$4:$O$4),FALSE)</f>
        <v>33</v>
      </c>
      <c r="N1983" s="47" t="str">
        <f t="shared" si="99"/>
        <v>33.3</v>
      </c>
      <c r="O1983" s="47"/>
    </row>
    <row r="1984" spans="1:15" ht="31.5" hidden="1">
      <c r="A1984" s="10">
        <f>SUBTOTAL(3,$C$6:C1984)</f>
        <v>28</v>
      </c>
      <c r="B1984" s="139">
        <v>1226683453</v>
      </c>
      <c r="C1984" s="137" t="s">
        <v>2182</v>
      </c>
      <c r="D1984" s="138">
        <v>19</v>
      </c>
      <c r="E1984" s="138">
        <v>8</v>
      </c>
      <c r="F1984" s="138">
        <v>2007</v>
      </c>
      <c r="G1984" s="138" t="s">
        <v>849</v>
      </c>
      <c r="H1984" s="138" t="s">
        <v>608</v>
      </c>
      <c r="I1984" s="138" t="s">
        <v>2167</v>
      </c>
      <c r="J1984" s="139">
        <v>1190</v>
      </c>
      <c r="K1984" s="259">
        <f t="shared" si="102"/>
        <v>3</v>
      </c>
      <c r="L1984" s="110" t="str">
        <f t="shared" si="103"/>
        <v>PGDĐT Đăk Glong</v>
      </c>
      <c r="M1984" s="48">
        <f>VLOOKUP(IF(I1984="",H1984,I1984),Thongkeduthi!$A$4:$O$43,COUNTA(Thongkeduthi!$A$4:$O$4),FALSE)</f>
        <v>33</v>
      </c>
      <c r="N1984" s="47" t="str">
        <f t="shared" si="99"/>
        <v>33.3</v>
      </c>
      <c r="O1984" s="47"/>
    </row>
    <row r="1985" spans="1:15" ht="31.5" hidden="1">
      <c r="A1985" s="10">
        <f>SUBTOTAL(3,$C$6:C1985)</f>
        <v>28</v>
      </c>
      <c r="B1985" s="139">
        <v>1228025373</v>
      </c>
      <c r="C1985" s="137" t="s">
        <v>2183</v>
      </c>
      <c r="D1985" s="138">
        <v>8</v>
      </c>
      <c r="E1985" s="138">
        <v>12</v>
      </c>
      <c r="F1985" s="138">
        <v>2007</v>
      </c>
      <c r="G1985" s="138" t="s">
        <v>849</v>
      </c>
      <c r="H1985" s="138" t="s">
        <v>608</v>
      </c>
      <c r="I1985" s="138" t="s">
        <v>2167</v>
      </c>
      <c r="J1985" s="139">
        <v>1080</v>
      </c>
      <c r="K1985" s="259">
        <f t="shared" si="102"/>
        <v>3</v>
      </c>
      <c r="L1985" s="110" t="str">
        <f t="shared" si="103"/>
        <v>PGDĐT Đăk Glong</v>
      </c>
      <c r="M1985" s="48">
        <f>VLOOKUP(IF(I1985="",H1985,I1985),Thongkeduthi!$A$4:$O$43,COUNTA(Thongkeduthi!$A$4:$O$4),FALSE)</f>
        <v>33</v>
      </c>
      <c r="N1985" s="47" t="str">
        <f t="shared" si="99"/>
        <v>33.3</v>
      </c>
      <c r="O1985" s="47"/>
    </row>
    <row r="1986" spans="1:15" ht="31.5" hidden="1">
      <c r="A1986" s="10">
        <f>SUBTOTAL(3,$C$6:C1986)</f>
        <v>28</v>
      </c>
      <c r="B1986" s="139">
        <v>1225572660</v>
      </c>
      <c r="C1986" s="137" t="s">
        <v>2184</v>
      </c>
      <c r="D1986" s="138">
        <v>27</v>
      </c>
      <c r="E1986" s="138">
        <v>8</v>
      </c>
      <c r="F1986" s="138">
        <v>2006</v>
      </c>
      <c r="G1986" s="138" t="s">
        <v>864</v>
      </c>
      <c r="H1986" s="138" t="s">
        <v>608</v>
      </c>
      <c r="I1986" s="138" t="s">
        <v>2167</v>
      </c>
      <c r="J1986" s="139">
        <v>840</v>
      </c>
      <c r="K1986" s="259">
        <f t="shared" si="102"/>
        <v>4</v>
      </c>
      <c r="L1986" s="110" t="str">
        <f t="shared" si="103"/>
        <v>PGDĐT Đăk Glong</v>
      </c>
      <c r="M1986" s="48">
        <f>VLOOKUP(IF(I1986="",H1986,I1986),Thongkeduthi!$A$4:$O$43,COUNTA(Thongkeduthi!$A$4:$O$4),FALSE)</f>
        <v>33</v>
      </c>
      <c r="N1986" s="47" t="str">
        <f t="shared" si="99"/>
        <v>33.4</v>
      </c>
      <c r="O1986" s="47"/>
    </row>
    <row r="1987" spans="1:15" ht="31.5" hidden="1">
      <c r="A1987" s="10">
        <f>SUBTOTAL(3,$C$6:C1987)</f>
        <v>28</v>
      </c>
      <c r="B1987" s="139">
        <v>1225284266</v>
      </c>
      <c r="C1987" s="137" t="s">
        <v>2185</v>
      </c>
      <c r="D1987" s="138">
        <v>13</v>
      </c>
      <c r="E1987" s="138">
        <v>1</v>
      </c>
      <c r="F1987" s="138">
        <v>2007</v>
      </c>
      <c r="G1987" s="138" t="s">
        <v>846</v>
      </c>
      <c r="H1987" s="138" t="s">
        <v>608</v>
      </c>
      <c r="I1987" s="138" t="s">
        <v>2167</v>
      </c>
      <c r="J1987" s="139">
        <v>930</v>
      </c>
      <c r="K1987" s="259">
        <f t="shared" si="102"/>
        <v>3</v>
      </c>
      <c r="L1987" s="110" t="str">
        <f t="shared" si="103"/>
        <v>PGDĐT Đăk Glong</v>
      </c>
      <c r="M1987" s="48">
        <f>VLOOKUP(IF(I1987="",H1987,I1987),Thongkeduthi!$A$4:$O$43,COUNTA(Thongkeduthi!$A$4:$O$4),FALSE)</f>
        <v>33</v>
      </c>
      <c r="N1987" s="47" t="str">
        <f t="shared" si="99"/>
        <v>33.3</v>
      </c>
      <c r="O1987" s="47"/>
    </row>
    <row r="1988" spans="1:15" ht="31.5" hidden="1">
      <c r="A1988" s="10">
        <f>SUBTOTAL(3,$C$6:C1988)</f>
        <v>28</v>
      </c>
      <c r="B1988" s="139">
        <v>1228069413</v>
      </c>
      <c r="C1988" s="137" t="s">
        <v>2186</v>
      </c>
      <c r="D1988" s="138">
        <v>16</v>
      </c>
      <c r="E1988" s="138">
        <v>8</v>
      </c>
      <c r="F1988" s="138">
        <v>2007</v>
      </c>
      <c r="G1988" s="138" t="s">
        <v>824</v>
      </c>
      <c r="H1988" s="138" t="s">
        <v>608</v>
      </c>
      <c r="I1988" s="138" t="s">
        <v>2167</v>
      </c>
      <c r="J1988" s="139">
        <v>1300</v>
      </c>
      <c r="K1988" s="259">
        <f t="shared" si="102"/>
        <v>3</v>
      </c>
      <c r="L1988" s="110" t="str">
        <f t="shared" si="103"/>
        <v>PGDĐT Đăk Glong</v>
      </c>
      <c r="M1988" s="48">
        <f>VLOOKUP(IF(I1988="",H1988,I1988),Thongkeduthi!$A$4:$O$43,COUNTA(Thongkeduthi!$A$4:$O$4),FALSE)</f>
        <v>33</v>
      </c>
      <c r="N1988" s="47" t="str">
        <f t="shared" si="99"/>
        <v>33.3</v>
      </c>
      <c r="O1988" s="47"/>
    </row>
    <row r="1989" spans="1:15" ht="31.5" hidden="1">
      <c r="A1989" s="10">
        <f>SUBTOTAL(3,$C$6:C1989)</f>
        <v>28</v>
      </c>
      <c r="B1989" s="139">
        <v>1224615897</v>
      </c>
      <c r="C1989" s="137" t="s">
        <v>2187</v>
      </c>
      <c r="D1989" s="138">
        <v>26</v>
      </c>
      <c r="E1989" s="138">
        <v>4</v>
      </c>
      <c r="F1989" s="138">
        <v>2005</v>
      </c>
      <c r="G1989" s="138" t="s">
        <v>904</v>
      </c>
      <c r="H1989" s="138" t="s">
        <v>608</v>
      </c>
      <c r="I1989" s="138" t="s">
        <v>2167</v>
      </c>
      <c r="J1989" s="139">
        <v>820</v>
      </c>
      <c r="K1989" s="259">
        <f t="shared" si="102"/>
        <v>5</v>
      </c>
      <c r="L1989" s="110" t="str">
        <f t="shared" si="103"/>
        <v>PGDĐT Đăk Glong</v>
      </c>
      <c r="M1989" s="48">
        <f>VLOOKUP(IF(I1989="",H1989,I1989),Thongkeduthi!$A$4:$O$43,COUNTA(Thongkeduthi!$A$4:$O$4),FALSE)</f>
        <v>33</v>
      </c>
      <c r="N1989" s="47" t="str">
        <f t="shared" si="99"/>
        <v>33.5</v>
      </c>
      <c r="O1989" s="47"/>
    </row>
    <row r="1990" spans="1:15" ht="31.5" hidden="1">
      <c r="A1990" s="10">
        <f>SUBTOTAL(3,$C$6:C1990)</f>
        <v>28</v>
      </c>
      <c r="B1990" s="141">
        <v>1227542682</v>
      </c>
      <c r="C1990" s="142" t="s">
        <v>2188</v>
      </c>
      <c r="D1990" s="143">
        <v>1</v>
      </c>
      <c r="E1990" s="143">
        <v>1</v>
      </c>
      <c r="F1990" s="144">
        <v>2007</v>
      </c>
      <c r="G1990" s="144" t="s">
        <v>849</v>
      </c>
      <c r="H1990" s="144" t="s">
        <v>608</v>
      </c>
      <c r="I1990" s="144" t="s">
        <v>2167</v>
      </c>
      <c r="J1990" s="143">
        <v>960</v>
      </c>
      <c r="K1990" s="259">
        <f t="shared" si="102"/>
        <v>3</v>
      </c>
      <c r="L1990" s="110" t="str">
        <f t="shared" si="103"/>
        <v>PGDĐT Đăk Glong</v>
      </c>
      <c r="M1990" s="48">
        <f>VLOOKUP(IF(I1990="",H1990,I1990),Thongkeduthi!$A$4:$O$43,COUNTA(Thongkeduthi!$A$4:$O$4),FALSE)</f>
        <v>33</v>
      </c>
      <c r="N1990" s="47" t="str">
        <f t="shared" si="99"/>
        <v>33.3</v>
      </c>
      <c r="O1990" s="47"/>
    </row>
    <row r="1991" spans="1:15" hidden="1">
      <c r="A1991" s="10">
        <f>SUBTOTAL(3,$C$6:C1991)</f>
        <v>28</v>
      </c>
      <c r="B1991" s="145">
        <v>1225696127</v>
      </c>
      <c r="C1991" s="210" t="s">
        <v>2189</v>
      </c>
      <c r="D1991" s="211">
        <v>30</v>
      </c>
      <c r="E1991" s="145">
        <v>8</v>
      </c>
      <c r="F1991" s="145">
        <v>2003</v>
      </c>
      <c r="G1991" s="212" t="s">
        <v>1384</v>
      </c>
      <c r="H1991" s="146" t="s">
        <v>1189</v>
      </c>
      <c r="I1991" s="147" t="s">
        <v>2167</v>
      </c>
      <c r="J1991" s="146">
        <v>850</v>
      </c>
      <c r="K1991" s="259">
        <f t="shared" si="102"/>
        <v>7</v>
      </c>
      <c r="L1991" s="110" t="str">
        <f t="shared" si="103"/>
        <v>PGDĐT Đăk Glong</v>
      </c>
      <c r="M1991" s="48">
        <f>VLOOKUP(IF(I1991="",H1991,I1991),Thongkeduthi!$A$4:$O$43,COUNTA(Thongkeduthi!$A$4:$O$4),FALSE)</f>
        <v>33</v>
      </c>
      <c r="N1991" s="47" t="str">
        <f t="shared" ref="N1991:N2054" si="104">M1991&amp;"."&amp;K1991</f>
        <v>33.7</v>
      </c>
      <c r="O1991" s="47"/>
    </row>
    <row r="1992" spans="1:15" hidden="1">
      <c r="A1992" s="10">
        <f>SUBTOTAL(3,$C$6:C1992)</f>
        <v>28</v>
      </c>
      <c r="B1992" s="148">
        <v>1225444382</v>
      </c>
      <c r="C1992" s="140" t="s">
        <v>2190</v>
      </c>
      <c r="D1992" s="136">
        <v>11</v>
      </c>
      <c r="E1992" s="139">
        <v>12</v>
      </c>
      <c r="F1992" s="139">
        <v>2003</v>
      </c>
      <c r="G1992" s="213" t="s">
        <v>2191</v>
      </c>
      <c r="H1992" s="138" t="s">
        <v>1189</v>
      </c>
      <c r="I1992" s="149" t="s">
        <v>2167</v>
      </c>
      <c r="J1992" s="138">
        <v>740</v>
      </c>
      <c r="K1992" s="259">
        <f t="shared" si="102"/>
        <v>7</v>
      </c>
      <c r="L1992" s="110" t="str">
        <f t="shared" si="103"/>
        <v>PGDĐT Đăk Glong</v>
      </c>
      <c r="M1992" s="48">
        <f>VLOOKUP(IF(I1992="",H1992,I1992),Thongkeduthi!$A$4:$O$43,COUNTA(Thongkeduthi!$A$4:$O$4),FALSE)</f>
        <v>33</v>
      </c>
      <c r="N1992" s="47" t="str">
        <f t="shared" si="104"/>
        <v>33.7</v>
      </c>
      <c r="O1992" s="47"/>
    </row>
    <row r="1993" spans="1:15" hidden="1">
      <c r="A1993" s="10">
        <f>SUBTOTAL(3,$C$6:C1993)</f>
        <v>28</v>
      </c>
      <c r="B1993" s="136">
        <v>1227478436</v>
      </c>
      <c r="C1993" s="140" t="s">
        <v>2192</v>
      </c>
      <c r="D1993" s="139">
        <v>10</v>
      </c>
      <c r="E1993" s="139">
        <v>12</v>
      </c>
      <c r="F1993" s="139">
        <v>2004</v>
      </c>
      <c r="G1993" s="150" t="s">
        <v>1172</v>
      </c>
      <c r="H1993" s="138" t="s">
        <v>1189</v>
      </c>
      <c r="I1993" s="149" t="s">
        <v>2167</v>
      </c>
      <c r="J1993" s="138">
        <v>660</v>
      </c>
      <c r="K1993" s="259">
        <f t="shared" si="102"/>
        <v>6</v>
      </c>
      <c r="L1993" s="110" t="str">
        <f t="shared" si="103"/>
        <v>PGDĐT Đăk Glong</v>
      </c>
      <c r="M1993" s="48">
        <f>VLOOKUP(IF(I1993="",H1993,I1993),Thongkeduthi!$A$4:$O$43,COUNTA(Thongkeduthi!$A$4:$O$4),FALSE)</f>
        <v>33</v>
      </c>
      <c r="N1993" s="47" t="str">
        <f t="shared" si="104"/>
        <v>33.6</v>
      </c>
      <c r="O1993" s="47"/>
    </row>
    <row r="1994" spans="1:15" hidden="1">
      <c r="A1994" s="10">
        <f>SUBTOTAL(3,$C$6:C1994)</f>
        <v>28</v>
      </c>
      <c r="B1994" s="151">
        <v>1230488166</v>
      </c>
      <c r="C1994" s="140" t="s">
        <v>2193</v>
      </c>
      <c r="D1994" s="157">
        <v>4</v>
      </c>
      <c r="E1994" s="139">
        <v>12</v>
      </c>
      <c r="F1994" s="139">
        <v>2003</v>
      </c>
      <c r="G1994" s="150" t="s">
        <v>1188</v>
      </c>
      <c r="H1994" s="138" t="s">
        <v>1189</v>
      </c>
      <c r="I1994" s="149" t="s">
        <v>2167</v>
      </c>
      <c r="J1994" s="138">
        <v>690</v>
      </c>
      <c r="K1994" s="259">
        <f t="shared" si="102"/>
        <v>7</v>
      </c>
      <c r="L1994" s="110" t="str">
        <f t="shared" si="103"/>
        <v>PGDĐT Đăk Glong</v>
      </c>
      <c r="M1994" s="48">
        <f>VLOOKUP(IF(I1994="",H1994,I1994),Thongkeduthi!$A$4:$O$43,COUNTA(Thongkeduthi!$A$4:$O$4),FALSE)</f>
        <v>33</v>
      </c>
      <c r="N1994" s="47" t="str">
        <f t="shared" si="104"/>
        <v>33.7</v>
      </c>
      <c r="O1994" s="47"/>
    </row>
    <row r="1995" spans="1:15" hidden="1">
      <c r="A1995" s="10">
        <f>SUBTOTAL(3,$C$6:C1995)</f>
        <v>28</v>
      </c>
      <c r="B1995" s="152">
        <v>1230725452</v>
      </c>
      <c r="C1995" s="137" t="s">
        <v>2194</v>
      </c>
      <c r="D1995" s="214">
        <v>21</v>
      </c>
      <c r="E1995" s="139">
        <v>1</v>
      </c>
      <c r="F1995" s="139">
        <v>2003</v>
      </c>
      <c r="G1995" s="138" t="s">
        <v>988</v>
      </c>
      <c r="H1995" s="138" t="s">
        <v>763</v>
      </c>
      <c r="I1995" s="149" t="s">
        <v>2167</v>
      </c>
      <c r="J1995" s="138">
        <v>920</v>
      </c>
      <c r="K1995" s="259">
        <f t="shared" si="102"/>
        <v>7</v>
      </c>
      <c r="L1995" s="110" t="str">
        <f t="shared" si="103"/>
        <v>PGDĐT Đăk Glong</v>
      </c>
      <c r="M1995" s="48">
        <f>VLOOKUP(IF(I1995="",H1995,I1995),Thongkeduthi!$A$4:$O$43,COUNTA(Thongkeduthi!$A$4:$O$4),FALSE)</f>
        <v>33</v>
      </c>
      <c r="N1995" s="47" t="str">
        <f t="shared" si="104"/>
        <v>33.7</v>
      </c>
      <c r="O1995" s="47"/>
    </row>
    <row r="1996" spans="1:15" hidden="1">
      <c r="A1996" s="10">
        <f>SUBTOTAL(3,$C$6:C1996)</f>
        <v>28</v>
      </c>
      <c r="B1996" s="153">
        <v>1227685774</v>
      </c>
      <c r="C1996" s="154" t="s">
        <v>2195</v>
      </c>
      <c r="D1996" s="136">
        <v>25</v>
      </c>
      <c r="E1996" s="139">
        <v>6</v>
      </c>
      <c r="F1996" s="139">
        <v>2004</v>
      </c>
      <c r="G1996" s="150" t="s">
        <v>1172</v>
      </c>
      <c r="H1996" s="138" t="s">
        <v>1189</v>
      </c>
      <c r="I1996" s="149" t="s">
        <v>2167</v>
      </c>
      <c r="J1996" s="138">
        <v>750</v>
      </c>
      <c r="K1996" s="259">
        <f t="shared" si="102"/>
        <v>6</v>
      </c>
      <c r="L1996" s="110" t="str">
        <f t="shared" si="103"/>
        <v>PGDĐT Đăk Glong</v>
      </c>
      <c r="M1996" s="48">
        <f>VLOOKUP(IF(I1996="",H1996,I1996),Thongkeduthi!$A$4:$O$43,COUNTA(Thongkeduthi!$A$4:$O$4),FALSE)</f>
        <v>33</v>
      </c>
      <c r="N1996" s="47" t="str">
        <f t="shared" si="104"/>
        <v>33.6</v>
      </c>
      <c r="O1996" s="47"/>
    </row>
    <row r="1997" spans="1:15" hidden="1">
      <c r="A1997" s="10">
        <f>SUBTOTAL(3,$C$6:C1997)</f>
        <v>28</v>
      </c>
      <c r="B1997" s="155">
        <v>1226683448</v>
      </c>
      <c r="C1997" s="140" t="s">
        <v>2196</v>
      </c>
      <c r="D1997" s="157">
        <v>19</v>
      </c>
      <c r="E1997" s="139">
        <v>8</v>
      </c>
      <c r="F1997" s="139">
        <v>2001</v>
      </c>
      <c r="G1997" s="150" t="s">
        <v>1328</v>
      </c>
      <c r="H1997" s="138" t="s">
        <v>1189</v>
      </c>
      <c r="I1997" s="149" t="s">
        <v>2167</v>
      </c>
      <c r="J1997" s="138">
        <v>610</v>
      </c>
      <c r="K1997" s="259">
        <f t="shared" si="102"/>
        <v>9</v>
      </c>
      <c r="L1997" s="110" t="str">
        <f t="shared" si="103"/>
        <v>PGDĐT Đăk Glong</v>
      </c>
      <c r="M1997" s="48">
        <f>VLOOKUP(IF(I1997="",H1997,I1997),Thongkeduthi!$A$4:$O$43,COUNTA(Thongkeduthi!$A$4:$O$4),FALSE)</f>
        <v>33</v>
      </c>
      <c r="N1997" s="47" t="str">
        <f t="shared" si="104"/>
        <v>33.9</v>
      </c>
      <c r="O1997" s="47"/>
    </row>
    <row r="1998" spans="1:15" hidden="1">
      <c r="A1998" s="10">
        <f>SUBTOTAL(3,$C$6:C1998)</f>
        <v>28</v>
      </c>
      <c r="B1998" s="155">
        <v>1236253900</v>
      </c>
      <c r="C1998" s="140" t="s">
        <v>2197</v>
      </c>
      <c r="D1998" s="157">
        <v>27</v>
      </c>
      <c r="E1998" s="139">
        <v>1</v>
      </c>
      <c r="F1998" s="139">
        <v>2003</v>
      </c>
      <c r="G1998" s="150" t="s">
        <v>1384</v>
      </c>
      <c r="H1998" s="138" t="s">
        <v>1189</v>
      </c>
      <c r="I1998" s="149" t="s">
        <v>2167</v>
      </c>
      <c r="J1998" s="138">
        <v>630</v>
      </c>
      <c r="K1998" s="259">
        <f t="shared" si="102"/>
        <v>7</v>
      </c>
      <c r="L1998" s="110" t="str">
        <f t="shared" si="103"/>
        <v>PGDĐT Đăk Glong</v>
      </c>
      <c r="M1998" s="48">
        <f>VLOOKUP(IF(I1998="",H1998,I1998),Thongkeduthi!$A$4:$O$43,COUNTA(Thongkeduthi!$A$4:$O$4),FALSE)</f>
        <v>33</v>
      </c>
      <c r="N1998" s="47" t="str">
        <f t="shared" si="104"/>
        <v>33.7</v>
      </c>
      <c r="O1998" s="47"/>
    </row>
    <row r="1999" spans="1:15" hidden="1">
      <c r="A1999" s="10">
        <f>SUBTOTAL(3,$C$6:C1999)</f>
        <v>28</v>
      </c>
      <c r="B1999" s="155">
        <v>1211484417</v>
      </c>
      <c r="C1999" s="140" t="s">
        <v>2198</v>
      </c>
      <c r="D1999" s="157">
        <v>1</v>
      </c>
      <c r="E1999" s="139">
        <v>1</v>
      </c>
      <c r="F1999" s="139">
        <v>2001</v>
      </c>
      <c r="G1999" s="150" t="s">
        <v>1402</v>
      </c>
      <c r="H1999" s="138" t="s">
        <v>1189</v>
      </c>
      <c r="I1999" s="149" t="s">
        <v>2167</v>
      </c>
      <c r="J1999" s="138">
        <v>880</v>
      </c>
      <c r="K1999" s="259">
        <f t="shared" si="102"/>
        <v>9</v>
      </c>
      <c r="L1999" s="110" t="str">
        <f t="shared" si="103"/>
        <v>PGDĐT Đăk Glong</v>
      </c>
      <c r="M1999" s="48">
        <f>VLOOKUP(IF(I1999="",H1999,I1999),Thongkeduthi!$A$4:$O$43,COUNTA(Thongkeduthi!$A$4:$O$4),FALSE)</f>
        <v>33</v>
      </c>
      <c r="N1999" s="47" t="str">
        <f t="shared" si="104"/>
        <v>33.9</v>
      </c>
      <c r="O1999" s="47"/>
    </row>
    <row r="2000" spans="1:15" hidden="1">
      <c r="A2000" s="10">
        <f>SUBTOTAL(3,$C$6:C2000)</f>
        <v>28</v>
      </c>
      <c r="B2000" s="152">
        <v>1224895898</v>
      </c>
      <c r="C2000" s="137" t="s">
        <v>1831</v>
      </c>
      <c r="D2000" s="157">
        <v>2</v>
      </c>
      <c r="E2000" s="139">
        <v>2</v>
      </c>
      <c r="F2000" s="139">
        <v>2003</v>
      </c>
      <c r="G2000" s="138" t="s">
        <v>1384</v>
      </c>
      <c r="H2000" s="138" t="s">
        <v>2199</v>
      </c>
      <c r="I2000" s="149" t="s">
        <v>2167</v>
      </c>
      <c r="J2000" s="138">
        <v>620</v>
      </c>
      <c r="K2000" s="259">
        <f t="shared" si="102"/>
        <v>7</v>
      </c>
      <c r="L2000" s="110" t="str">
        <f t="shared" si="103"/>
        <v>PGDĐT Đăk Glong</v>
      </c>
      <c r="M2000" s="48">
        <f>VLOOKUP(IF(I2000="",H2000,I2000),Thongkeduthi!$A$4:$O$43,COUNTA(Thongkeduthi!$A$4:$O$4),FALSE)</f>
        <v>33</v>
      </c>
      <c r="N2000" s="47" t="str">
        <f t="shared" si="104"/>
        <v>33.7</v>
      </c>
      <c r="O2000" s="47"/>
    </row>
    <row r="2001" spans="1:15" hidden="1">
      <c r="A2001" s="10">
        <f>SUBTOTAL(3,$C$6:C2001)</f>
        <v>28</v>
      </c>
      <c r="B2001" s="153">
        <v>1225357098</v>
      </c>
      <c r="C2001" s="137" t="s">
        <v>2200</v>
      </c>
      <c r="D2001" s="156">
        <v>21</v>
      </c>
      <c r="E2001" s="139">
        <v>9</v>
      </c>
      <c r="F2001" s="139">
        <v>2001</v>
      </c>
      <c r="G2001" s="150" t="s">
        <v>1328</v>
      </c>
      <c r="H2001" s="138" t="s">
        <v>2201</v>
      </c>
      <c r="I2001" s="149" t="s">
        <v>2167</v>
      </c>
      <c r="J2001" s="138">
        <v>770</v>
      </c>
      <c r="K2001" s="259">
        <f t="shared" si="102"/>
        <v>9</v>
      </c>
      <c r="L2001" s="110" t="str">
        <f t="shared" si="103"/>
        <v>PGDĐT Đăk Glong</v>
      </c>
      <c r="M2001" s="48">
        <f>VLOOKUP(IF(I2001="",H2001,I2001),Thongkeduthi!$A$4:$O$43,COUNTA(Thongkeduthi!$A$4:$O$4),FALSE)</f>
        <v>33</v>
      </c>
      <c r="N2001" s="47" t="str">
        <f t="shared" si="104"/>
        <v>33.9</v>
      </c>
      <c r="O2001" s="47"/>
    </row>
    <row r="2002" spans="1:15" hidden="1">
      <c r="A2002" s="10">
        <f>SUBTOTAL(3,$C$6:C2002)</f>
        <v>28</v>
      </c>
      <c r="B2002" s="152">
        <v>1228320485</v>
      </c>
      <c r="C2002" s="137" t="s">
        <v>2202</v>
      </c>
      <c r="D2002" s="157">
        <v>7</v>
      </c>
      <c r="E2002" s="139">
        <v>12</v>
      </c>
      <c r="F2002" s="139">
        <v>2004</v>
      </c>
      <c r="G2002" s="138" t="s">
        <v>1172</v>
      </c>
      <c r="H2002" s="138" t="s">
        <v>763</v>
      </c>
      <c r="I2002" s="149" t="s">
        <v>2167</v>
      </c>
      <c r="J2002" s="138">
        <v>800</v>
      </c>
      <c r="K2002" s="259">
        <f t="shared" si="102"/>
        <v>6</v>
      </c>
      <c r="L2002" s="110" t="str">
        <f t="shared" si="103"/>
        <v>PGDĐT Đăk Glong</v>
      </c>
      <c r="M2002" s="48">
        <f>VLOOKUP(IF(I2002="",H2002,I2002),Thongkeduthi!$A$4:$O$43,COUNTA(Thongkeduthi!$A$4:$O$4),FALSE)</f>
        <v>33</v>
      </c>
      <c r="N2002" s="47" t="str">
        <f t="shared" si="104"/>
        <v>33.6</v>
      </c>
      <c r="O2002" s="47"/>
    </row>
    <row r="2003" spans="1:15" hidden="1">
      <c r="A2003" s="10">
        <f>SUBTOTAL(3,$C$6:C2003)</f>
        <v>28</v>
      </c>
      <c r="B2003" s="155">
        <v>1214463637</v>
      </c>
      <c r="C2003" s="140" t="s">
        <v>2203</v>
      </c>
      <c r="D2003" s="157">
        <v>14</v>
      </c>
      <c r="E2003" s="139">
        <v>4</v>
      </c>
      <c r="F2003" s="139">
        <v>2003</v>
      </c>
      <c r="G2003" s="150" t="s">
        <v>1188</v>
      </c>
      <c r="H2003" s="138" t="s">
        <v>1189</v>
      </c>
      <c r="I2003" s="149" t="s">
        <v>2167</v>
      </c>
      <c r="J2003" s="138">
        <v>700</v>
      </c>
      <c r="K2003" s="259">
        <f t="shared" si="102"/>
        <v>7</v>
      </c>
      <c r="L2003" s="110" t="str">
        <f t="shared" si="103"/>
        <v>PGDĐT Đăk Glong</v>
      </c>
      <c r="M2003" s="48">
        <f>VLOOKUP(IF(I2003="",H2003,I2003),Thongkeduthi!$A$4:$O$43,COUNTA(Thongkeduthi!$A$4:$O$4),FALSE)</f>
        <v>33</v>
      </c>
      <c r="N2003" s="47" t="str">
        <f t="shared" si="104"/>
        <v>33.7</v>
      </c>
      <c r="O2003" s="47"/>
    </row>
    <row r="2004" spans="1:15" ht="31.5" hidden="1">
      <c r="A2004" s="10">
        <f>SUBTOTAL(3,$C$6:C2004)</f>
        <v>28</v>
      </c>
      <c r="B2004" s="153">
        <v>1229257410</v>
      </c>
      <c r="C2004" s="148" t="s">
        <v>2204</v>
      </c>
      <c r="D2004" s="157">
        <v>28</v>
      </c>
      <c r="E2004" s="139">
        <v>2</v>
      </c>
      <c r="F2004" s="139">
        <v>2003</v>
      </c>
      <c r="G2004" s="138" t="s">
        <v>988</v>
      </c>
      <c r="H2004" s="138" t="s">
        <v>2205</v>
      </c>
      <c r="I2004" s="149" t="s">
        <v>2167</v>
      </c>
      <c r="J2004" s="138">
        <v>910</v>
      </c>
      <c r="K2004" s="259">
        <f t="shared" si="102"/>
        <v>7</v>
      </c>
      <c r="L2004" s="110" t="str">
        <f t="shared" si="103"/>
        <v>PGDĐT Đăk Glong</v>
      </c>
      <c r="M2004" s="48">
        <f>VLOOKUP(IF(I2004="",H2004,I2004),Thongkeduthi!$A$4:$O$43,COUNTA(Thongkeduthi!$A$4:$O$4),FALSE)</f>
        <v>33</v>
      </c>
      <c r="N2004" s="47" t="str">
        <f t="shared" si="104"/>
        <v>33.7</v>
      </c>
      <c r="O2004" s="47"/>
    </row>
    <row r="2005" spans="1:15" hidden="1">
      <c r="A2005" s="10">
        <f>SUBTOTAL(3,$C$6:C2005)</f>
        <v>28</v>
      </c>
      <c r="B2005" s="155">
        <v>1230486261</v>
      </c>
      <c r="C2005" s="140" t="s">
        <v>2206</v>
      </c>
      <c r="D2005" s="157">
        <v>18</v>
      </c>
      <c r="E2005" s="139">
        <v>9</v>
      </c>
      <c r="F2005" s="139">
        <v>2001</v>
      </c>
      <c r="G2005" s="150" t="s">
        <v>1328</v>
      </c>
      <c r="H2005" s="138" t="s">
        <v>1189</v>
      </c>
      <c r="I2005" s="149" t="s">
        <v>2167</v>
      </c>
      <c r="J2005" s="138">
        <v>900</v>
      </c>
      <c r="K2005" s="259">
        <f t="shared" si="102"/>
        <v>9</v>
      </c>
      <c r="L2005" s="110" t="str">
        <f t="shared" si="103"/>
        <v>PGDĐT Đăk Glong</v>
      </c>
      <c r="M2005" s="48">
        <f>VLOOKUP(IF(I2005="",H2005,I2005),Thongkeduthi!$A$4:$O$43,COUNTA(Thongkeduthi!$A$4:$O$4),FALSE)</f>
        <v>33</v>
      </c>
      <c r="N2005" s="47" t="str">
        <f t="shared" si="104"/>
        <v>33.9</v>
      </c>
      <c r="O2005" s="47"/>
    </row>
    <row r="2006" spans="1:15" hidden="1">
      <c r="A2006" s="10">
        <f>SUBTOTAL(3,$C$6:C2006)</f>
        <v>28</v>
      </c>
      <c r="B2006" s="155">
        <v>1225153012</v>
      </c>
      <c r="C2006" s="140" t="s">
        <v>2207</v>
      </c>
      <c r="D2006" s="157">
        <v>14</v>
      </c>
      <c r="E2006" s="139">
        <v>6</v>
      </c>
      <c r="F2006" s="139">
        <v>2003</v>
      </c>
      <c r="G2006" s="150" t="s">
        <v>1384</v>
      </c>
      <c r="H2006" s="138" t="s">
        <v>1189</v>
      </c>
      <c r="I2006" s="149" t="s">
        <v>2167</v>
      </c>
      <c r="J2006" s="138">
        <v>810</v>
      </c>
      <c r="K2006" s="259">
        <f t="shared" si="102"/>
        <v>7</v>
      </c>
      <c r="L2006" s="110" t="str">
        <f t="shared" si="103"/>
        <v>PGDĐT Đăk Glong</v>
      </c>
      <c r="M2006" s="48">
        <f>VLOOKUP(IF(I2006="",H2006,I2006),Thongkeduthi!$A$4:$O$43,COUNTA(Thongkeduthi!$A$4:$O$4),FALSE)</f>
        <v>33</v>
      </c>
      <c r="N2006" s="47" t="str">
        <f t="shared" si="104"/>
        <v>33.7</v>
      </c>
      <c r="O2006" s="47"/>
    </row>
    <row r="2007" spans="1:15" hidden="1">
      <c r="A2007" s="10">
        <f>SUBTOTAL(3,$C$6:C2007)</f>
        <v>28</v>
      </c>
      <c r="B2007" s="151">
        <v>1227392853</v>
      </c>
      <c r="C2007" s="148" t="s">
        <v>219</v>
      </c>
      <c r="D2007" s="156">
        <v>6</v>
      </c>
      <c r="E2007" s="139">
        <v>5</v>
      </c>
      <c r="F2007" s="139">
        <v>2001</v>
      </c>
      <c r="G2007" s="150" t="s">
        <v>1328</v>
      </c>
      <c r="H2007" s="138" t="s">
        <v>2208</v>
      </c>
      <c r="I2007" s="149" t="s">
        <v>2167</v>
      </c>
      <c r="J2007" s="138">
        <v>810</v>
      </c>
      <c r="K2007" s="259">
        <f t="shared" si="102"/>
        <v>9</v>
      </c>
      <c r="L2007" s="110" t="str">
        <f t="shared" si="103"/>
        <v>PGDĐT Đăk Glong</v>
      </c>
      <c r="M2007" s="48">
        <f>VLOOKUP(IF(I2007="",H2007,I2007),Thongkeduthi!$A$4:$O$43,COUNTA(Thongkeduthi!$A$4:$O$4),FALSE)</f>
        <v>33</v>
      </c>
      <c r="N2007" s="47" t="str">
        <f t="shared" si="104"/>
        <v>33.9</v>
      </c>
      <c r="O2007" s="47"/>
    </row>
    <row r="2008" spans="1:15" hidden="1">
      <c r="A2008" s="10">
        <f>SUBTOTAL(3,$C$6:C2008)</f>
        <v>28</v>
      </c>
      <c r="B2008" s="151">
        <v>1225013804</v>
      </c>
      <c r="C2008" s="140" t="s">
        <v>2209</v>
      </c>
      <c r="D2008" s="157">
        <v>30</v>
      </c>
      <c r="E2008" s="139">
        <v>8</v>
      </c>
      <c r="F2008" s="139">
        <v>2001</v>
      </c>
      <c r="G2008" s="150" t="s">
        <v>1328</v>
      </c>
      <c r="H2008" s="138" t="s">
        <v>1189</v>
      </c>
      <c r="I2008" s="149" t="s">
        <v>2167</v>
      </c>
      <c r="J2008" s="138">
        <v>730</v>
      </c>
      <c r="K2008" s="259">
        <f t="shared" si="102"/>
        <v>9</v>
      </c>
      <c r="L2008" s="110" t="str">
        <f t="shared" si="103"/>
        <v>PGDĐT Đăk Glong</v>
      </c>
      <c r="M2008" s="48">
        <f>VLOOKUP(IF(I2008="",H2008,I2008),Thongkeduthi!$A$4:$O$43,COUNTA(Thongkeduthi!$A$4:$O$4),FALSE)</f>
        <v>33</v>
      </c>
      <c r="N2008" s="47" t="str">
        <f t="shared" si="104"/>
        <v>33.9</v>
      </c>
      <c r="O2008" s="47"/>
    </row>
    <row r="2009" spans="1:15" hidden="1">
      <c r="A2009" s="10">
        <f>SUBTOTAL(3,$C$6:C2009)</f>
        <v>28</v>
      </c>
      <c r="B2009" s="158">
        <v>1230012716</v>
      </c>
      <c r="C2009" s="137" t="s">
        <v>2210</v>
      </c>
      <c r="D2009" s="157">
        <v>1</v>
      </c>
      <c r="E2009" s="139">
        <v>12</v>
      </c>
      <c r="F2009" s="139">
        <v>2003</v>
      </c>
      <c r="G2009" s="138" t="s">
        <v>988</v>
      </c>
      <c r="H2009" s="138" t="s">
        <v>763</v>
      </c>
      <c r="I2009" s="149" t="s">
        <v>2167</v>
      </c>
      <c r="J2009" s="138">
        <v>1200</v>
      </c>
      <c r="K2009" s="259">
        <f t="shared" si="102"/>
        <v>7</v>
      </c>
      <c r="L2009" s="110" t="str">
        <f t="shared" si="103"/>
        <v>PGDĐT Đăk Glong</v>
      </c>
      <c r="M2009" s="48">
        <f>VLOOKUP(IF(I2009="",H2009,I2009),Thongkeduthi!$A$4:$O$43,COUNTA(Thongkeduthi!$A$4:$O$4),FALSE)</f>
        <v>33</v>
      </c>
      <c r="N2009" s="47" t="str">
        <f t="shared" si="104"/>
        <v>33.7</v>
      </c>
      <c r="O2009" s="47"/>
    </row>
    <row r="2010" spans="1:15" hidden="1">
      <c r="A2010" s="10">
        <f>SUBTOTAL(3,$C$6:C2010)</f>
        <v>28</v>
      </c>
      <c r="B2010" s="139">
        <v>1221822617</v>
      </c>
      <c r="C2010" s="140" t="s">
        <v>2211</v>
      </c>
      <c r="D2010" s="157">
        <v>23</v>
      </c>
      <c r="E2010" s="139">
        <v>3</v>
      </c>
      <c r="F2010" s="139">
        <v>2003</v>
      </c>
      <c r="G2010" s="150" t="s">
        <v>2191</v>
      </c>
      <c r="H2010" s="138" t="s">
        <v>1189</v>
      </c>
      <c r="I2010" s="149" t="s">
        <v>2167</v>
      </c>
      <c r="J2010" s="138">
        <v>1170</v>
      </c>
      <c r="K2010" s="259">
        <f t="shared" si="102"/>
        <v>7</v>
      </c>
      <c r="L2010" s="110" t="str">
        <f t="shared" si="103"/>
        <v>PGDĐT Đăk Glong</v>
      </c>
      <c r="M2010" s="48">
        <f>VLOOKUP(IF(I2010="",H2010,I2010),Thongkeduthi!$A$4:$O$43,COUNTA(Thongkeduthi!$A$4:$O$4),FALSE)</f>
        <v>33</v>
      </c>
      <c r="N2010" s="47" t="str">
        <f t="shared" si="104"/>
        <v>33.7</v>
      </c>
      <c r="O2010" s="47"/>
    </row>
    <row r="2011" spans="1:15" hidden="1">
      <c r="A2011" s="10">
        <f>SUBTOTAL(3,$C$6:C2011)</f>
        <v>28</v>
      </c>
      <c r="B2011" s="159">
        <v>1227098787</v>
      </c>
      <c r="C2011" s="137" t="s">
        <v>2212</v>
      </c>
      <c r="D2011" s="157">
        <v>31</v>
      </c>
      <c r="E2011" s="139">
        <v>10</v>
      </c>
      <c r="F2011" s="139">
        <v>2004</v>
      </c>
      <c r="G2011" s="138" t="s">
        <v>1172</v>
      </c>
      <c r="H2011" s="138" t="s">
        <v>763</v>
      </c>
      <c r="I2011" s="149" t="s">
        <v>2167</v>
      </c>
      <c r="J2011" s="138">
        <v>1070</v>
      </c>
      <c r="K2011" s="259">
        <f t="shared" si="102"/>
        <v>6</v>
      </c>
      <c r="L2011" s="110" t="str">
        <f t="shared" si="103"/>
        <v>PGDĐT Đăk Glong</v>
      </c>
      <c r="M2011" s="48">
        <f>VLOOKUP(IF(I2011="",H2011,I2011),Thongkeduthi!$A$4:$O$43,COUNTA(Thongkeduthi!$A$4:$O$4),FALSE)</f>
        <v>33</v>
      </c>
      <c r="N2011" s="47" t="str">
        <f t="shared" si="104"/>
        <v>33.6</v>
      </c>
      <c r="O2011" s="47"/>
    </row>
    <row r="2012" spans="1:15" hidden="1">
      <c r="A2012" s="10">
        <f>SUBTOTAL(3,$C$6:C2012)</f>
        <v>28</v>
      </c>
      <c r="B2012" s="159">
        <v>1227887302</v>
      </c>
      <c r="C2012" s="137" t="s">
        <v>2213</v>
      </c>
      <c r="D2012" s="157">
        <v>28</v>
      </c>
      <c r="E2012" s="139">
        <v>5</v>
      </c>
      <c r="F2012" s="139">
        <v>2003</v>
      </c>
      <c r="G2012" s="138" t="s">
        <v>988</v>
      </c>
      <c r="H2012" s="138" t="s">
        <v>2201</v>
      </c>
      <c r="I2012" s="149" t="s">
        <v>2167</v>
      </c>
      <c r="J2012" s="138">
        <v>650</v>
      </c>
      <c r="K2012" s="259">
        <f t="shared" si="102"/>
        <v>7</v>
      </c>
      <c r="L2012" s="110" t="str">
        <f t="shared" si="103"/>
        <v>PGDĐT Đăk Glong</v>
      </c>
      <c r="M2012" s="48">
        <f>VLOOKUP(IF(I2012="",H2012,I2012),Thongkeduthi!$A$4:$O$43,COUNTA(Thongkeduthi!$A$4:$O$4),FALSE)</f>
        <v>33</v>
      </c>
      <c r="N2012" s="47" t="str">
        <f t="shared" si="104"/>
        <v>33.7</v>
      </c>
      <c r="O2012" s="47"/>
    </row>
    <row r="2013" spans="1:15" hidden="1">
      <c r="A2013" s="10">
        <f>SUBTOTAL(3,$C$6:C2013)</f>
        <v>28</v>
      </c>
      <c r="B2013" s="136">
        <v>1224592883</v>
      </c>
      <c r="C2013" s="160" t="s">
        <v>2214</v>
      </c>
      <c r="D2013" s="156">
        <v>15</v>
      </c>
      <c r="E2013" s="139">
        <v>8</v>
      </c>
      <c r="F2013" s="139">
        <v>2002</v>
      </c>
      <c r="G2013" s="150" t="s">
        <v>1031</v>
      </c>
      <c r="H2013" s="138" t="s">
        <v>2201</v>
      </c>
      <c r="I2013" s="149" t="s">
        <v>2167</v>
      </c>
      <c r="J2013" s="138">
        <v>800</v>
      </c>
      <c r="K2013" s="259">
        <f t="shared" si="102"/>
        <v>8</v>
      </c>
      <c r="L2013" s="110" t="str">
        <f t="shared" si="103"/>
        <v>PGDĐT Đăk Glong</v>
      </c>
      <c r="M2013" s="48">
        <f>VLOOKUP(IF(I2013="",H2013,I2013),Thongkeduthi!$A$4:$O$43,COUNTA(Thongkeduthi!$A$4:$O$4),FALSE)</f>
        <v>33</v>
      </c>
      <c r="N2013" s="47" t="str">
        <f t="shared" si="104"/>
        <v>33.8</v>
      </c>
      <c r="O2013" s="47"/>
    </row>
    <row r="2014" spans="1:15" hidden="1">
      <c r="A2014" s="10">
        <f>SUBTOTAL(3,$C$6:C2014)</f>
        <v>28</v>
      </c>
      <c r="B2014" s="139">
        <v>1225163064</v>
      </c>
      <c r="C2014" s="140" t="s">
        <v>2215</v>
      </c>
      <c r="D2014" s="157">
        <v>3</v>
      </c>
      <c r="E2014" s="139">
        <v>3</v>
      </c>
      <c r="F2014" s="139">
        <v>2003</v>
      </c>
      <c r="G2014" s="150" t="s">
        <v>1384</v>
      </c>
      <c r="H2014" s="138" t="s">
        <v>1189</v>
      </c>
      <c r="I2014" s="149" t="s">
        <v>2167</v>
      </c>
      <c r="J2014" s="138">
        <v>780</v>
      </c>
      <c r="K2014" s="259">
        <f t="shared" si="102"/>
        <v>7</v>
      </c>
      <c r="L2014" s="110" t="str">
        <f t="shared" si="103"/>
        <v>PGDĐT Đăk Glong</v>
      </c>
      <c r="M2014" s="48">
        <f>VLOOKUP(IF(I2014="",H2014,I2014),Thongkeduthi!$A$4:$O$43,COUNTA(Thongkeduthi!$A$4:$O$4),FALSE)</f>
        <v>33</v>
      </c>
      <c r="N2014" s="47" t="str">
        <f t="shared" si="104"/>
        <v>33.7</v>
      </c>
      <c r="O2014" s="47"/>
    </row>
    <row r="2015" spans="1:15" hidden="1">
      <c r="A2015" s="10">
        <f>SUBTOTAL(3,$C$6:C2015)</f>
        <v>28</v>
      </c>
      <c r="B2015" s="139">
        <v>1225218971</v>
      </c>
      <c r="C2015" s="140" t="s">
        <v>2216</v>
      </c>
      <c r="D2015" s="157">
        <v>11</v>
      </c>
      <c r="E2015" s="139">
        <v>3</v>
      </c>
      <c r="F2015" s="139">
        <v>2003</v>
      </c>
      <c r="G2015" s="150" t="s">
        <v>2191</v>
      </c>
      <c r="H2015" s="138" t="s">
        <v>1189</v>
      </c>
      <c r="I2015" s="149" t="s">
        <v>2167</v>
      </c>
      <c r="J2015" s="138">
        <v>630</v>
      </c>
      <c r="K2015" s="259">
        <f t="shared" si="102"/>
        <v>7</v>
      </c>
      <c r="L2015" s="110" t="str">
        <f t="shared" si="103"/>
        <v>PGDĐT Đăk Glong</v>
      </c>
      <c r="M2015" s="48">
        <f>VLOOKUP(IF(I2015="",H2015,I2015),Thongkeduthi!$A$4:$O$43,COUNTA(Thongkeduthi!$A$4:$O$4),FALSE)</f>
        <v>33</v>
      </c>
      <c r="N2015" s="47" t="str">
        <f t="shared" si="104"/>
        <v>33.7</v>
      </c>
      <c r="O2015" s="47"/>
    </row>
    <row r="2016" spans="1:15" hidden="1">
      <c r="A2016" s="10">
        <f>SUBTOTAL(3,$C$6:C2016)</f>
        <v>28</v>
      </c>
      <c r="B2016" s="139">
        <v>1228374311</v>
      </c>
      <c r="C2016" s="140" t="s">
        <v>2217</v>
      </c>
      <c r="D2016" s="157">
        <v>19</v>
      </c>
      <c r="E2016" s="139">
        <v>2</v>
      </c>
      <c r="F2016" s="139">
        <v>2003</v>
      </c>
      <c r="G2016" s="150" t="s">
        <v>2191</v>
      </c>
      <c r="H2016" s="138" t="s">
        <v>1189</v>
      </c>
      <c r="I2016" s="149" t="s">
        <v>2167</v>
      </c>
      <c r="J2016" s="138">
        <v>610</v>
      </c>
      <c r="K2016" s="259">
        <f t="shared" si="102"/>
        <v>7</v>
      </c>
      <c r="L2016" s="110" t="str">
        <f t="shared" si="103"/>
        <v>PGDĐT Đăk Glong</v>
      </c>
      <c r="M2016" s="48">
        <f>VLOOKUP(IF(I2016="",H2016,I2016),Thongkeduthi!$A$4:$O$43,COUNTA(Thongkeduthi!$A$4:$O$4),FALSE)</f>
        <v>33</v>
      </c>
      <c r="N2016" s="47" t="str">
        <f t="shared" si="104"/>
        <v>33.7</v>
      </c>
      <c r="O2016" s="47"/>
    </row>
    <row r="2017" spans="1:15" hidden="1">
      <c r="A2017" s="10">
        <f>SUBTOTAL(3,$C$6:C2017)</f>
        <v>28</v>
      </c>
      <c r="B2017" s="159">
        <v>1226352782</v>
      </c>
      <c r="C2017" s="137" t="s">
        <v>2218</v>
      </c>
      <c r="D2017" s="157">
        <v>29</v>
      </c>
      <c r="E2017" s="139">
        <v>8</v>
      </c>
      <c r="F2017" s="139">
        <v>2002</v>
      </c>
      <c r="G2017" s="138" t="s">
        <v>988</v>
      </c>
      <c r="H2017" s="138" t="s">
        <v>2199</v>
      </c>
      <c r="I2017" s="149" t="s">
        <v>2167</v>
      </c>
      <c r="J2017" s="138">
        <v>800</v>
      </c>
      <c r="K2017" s="259">
        <f t="shared" si="102"/>
        <v>7</v>
      </c>
      <c r="L2017" s="110" t="str">
        <f t="shared" si="103"/>
        <v>PGDĐT Đăk Glong</v>
      </c>
      <c r="M2017" s="48">
        <f>VLOOKUP(IF(I2017="",H2017,I2017),Thongkeduthi!$A$4:$O$43,COUNTA(Thongkeduthi!$A$4:$O$4),FALSE)</f>
        <v>33</v>
      </c>
      <c r="N2017" s="47" t="str">
        <f t="shared" si="104"/>
        <v>33.7</v>
      </c>
      <c r="O2017" s="47"/>
    </row>
    <row r="2018" spans="1:15" hidden="1">
      <c r="A2018" s="10">
        <f>SUBTOTAL(3,$C$6:C2018)</f>
        <v>28</v>
      </c>
      <c r="B2018" s="159">
        <v>1227889635</v>
      </c>
      <c r="C2018" s="137" t="s">
        <v>2219</v>
      </c>
      <c r="D2018" s="157">
        <v>5</v>
      </c>
      <c r="E2018" s="139">
        <v>11</v>
      </c>
      <c r="F2018" s="139">
        <v>2003</v>
      </c>
      <c r="G2018" s="138" t="s">
        <v>988</v>
      </c>
      <c r="H2018" s="138" t="s">
        <v>2201</v>
      </c>
      <c r="I2018" s="149" t="s">
        <v>2167</v>
      </c>
      <c r="J2018" s="138">
        <v>720</v>
      </c>
      <c r="K2018" s="259">
        <f t="shared" si="102"/>
        <v>7</v>
      </c>
      <c r="L2018" s="110" t="str">
        <f t="shared" si="103"/>
        <v>PGDĐT Đăk Glong</v>
      </c>
      <c r="M2018" s="48">
        <f>VLOOKUP(IF(I2018="",H2018,I2018),Thongkeduthi!$A$4:$O$43,COUNTA(Thongkeduthi!$A$4:$O$4),FALSE)</f>
        <v>33</v>
      </c>
      <c r="N2018" s="47" t="str">
        <f t="shared" si="104"/>
        <v>33.7</v>
      </c>
      <c r="O2018" s="47"/>
    </row>
    <row r="2019" spans="1:15" hidden="1">
      <c r="A2019" s="10">
        <f>SUBTOTAL(3,$C$6:C2019)</f>
        <v>28</v>
      </c>
      <c r="B2019" s="151">
        <v>1227353071</v>
      </c>
      <c r="C2019" s="148" t="s">
        <v>2220</v>
      </c>
      <c r="D2019" s="156">
        <v>29</v>
      </c>
      <c r="E2019" s="139">
        <v>1</v>
      </c>
      <c r="F2019" s="139">
        <v>2003</v>
      </c>
      <c r="G2019" s="138" t="s">
        <v>988</v>
      </c>
      <c r="H2019" s="138" t="s">
        <v>2208</v>
      </c>
      <c r="I2019" s="149" t="s">
        <v>2167</v>
      </c>
      <c r="J2019" s="138">
        <v>790</v>
      </c>
      <c r="K2019" s="259">
        <f t="shared" si="102"/>
        <v>7</v>
      </c>
      <c r="L2019" s="110" t="str">
        <f t="shared" si="103"/>
        <v>PGDĐT Đăk Glong</v>
      </c>
      <c r="M2019" s="48">
        <f>VLOOKUP(IF(I2019="",H2019,I2019),Thongkeduthi!$A$4:$O$43,COUNTA(Thongkeduthi!$A$4:$O$4),FALSE)</f>
        <v>33</v>
      </c>
      <c r="N2019" s="47" t="str">
        <f t="shared" si="104"/>
        <v>33.7</v>
      </c>
      <c r="O2019" s="47"/>
    </row>
    <row r="2020" spans="1:15" hidden="1">
      <c r="A2020" s="10">
        <f>SUBTOTAL(3,$C$6:C2020)</f>
        <v>28</v>
      </c>
      <c r="B2020" s="161">
        <v>1230013542</v>
      </c>
      <c r="C2020" s="142" t="s">
        <v>2221</v>
      </c>
      <c r="D2020" s="162">
        <v>25</v>
      </c>
      <c r="E2020" s="143">
        <v>9</v>
      </c>
      <c r="F2020" s="143">
        <v>2001</v>
      </c>
      <c r="G2020" s="215" t="s">
        <v>1328</v>
      </c>
      <c r="H2020" s="144" t="s">
        <v>763</v>
      </c>
      <c r="I2020" s="163" t="s">
        <v>2167</v>
      </c>
      <c r="J2020" s="144">
        <v>1100</v>
      </c>
      <c r="K2020" s="259">
        <f t="shared" si="102"/>
        <v>9</v>
      </c>
      <c r="L2020" s="110" t="str">
        <f t="shared" si="103"/>
        <v>PGDĐT Đăk Glong</v>
      </c>
      <c r="M2020" s="48">
        <f>VLOOKUP(IF(I2020="",H2020,I2020),Thongkeduthi!$A$4:$O$43,COUNTA(Thongkeduthi!$A$4:$O$4),FALSE)</f>
        <v>33</v>
      </c>
      <c r="N2020" s="47" t="str">
        <f t="shared" si="104"/>
        <v>33.9</v>
      </c>
      <c r="O2020" s="47"/>
    </row>
    <row r="2021" spans="1:15" hidden="1">
      <c r="A2021" s="10">
        <f>SUBTOTAL(3,$C$6:C2021)</f>
        <v>28</v>
      </c>
      <c r="B2021" s="164">
        <v>1229070302</v>
      </c>
      <c r="C2021" s="165" t="s">
        <v>2222</v>
      </c>
      <c r="D2021" s="166">
        <v>13</v>
      </c>
      <c r="E2021" s="145">
        <v>12</v>
      </c>
      <c r="F2021" s="145">
        <v>2003</v>
      </c>
      <c r="G2021" s="146" t="s">
        <v>988</v>
      </c>
      <c r="H2021" s="146" t="s">
        <v>763</v>
      </c>
      <c r="I2021" s="147" t="s">
        <v>2167</v>
      </c>
      <c r="J2021" s="146">
        <v>900</v>
      </c>
      <c r="K2021" s="259">
        <f t="shared" si="102"/>
        <v>7</v>
      </c>
      <c r="L2021" s="110" t="str">
        <f t="shared" si="103"/>
        <v>PGDĐT Đăk Glong</v>
      </c>
      <c r="M2021" s="48">
        <f>VLOOKUP(IF(I2021="",H2021,I2021),Thongkeduthi!$A$4:$O$43,COUNTA(Thongkeduthi!$A$4:$O$4),FALSE)</f>
        <v>33</v>
      </c>
      <c r="N2021" s="47" t="str">
        <f t="shared" si="104"/>
        <v>33.7</v>
      </c>
      <c r="O2021" s="47"/>
    </row>
    <row r="2022" spans="1:15" hidden="1">
      <c r="A2022" s="10">
        <f>SUBTOTAL(3,$C$6:C2022)</f>
        <v>28</v>
      </c>
      <c r="B2022" s="139">
        <v>1230485813</v>
      </c>
      <c r="C2022" s="140" t="s">
        <v>2223</v>
      </c>
      <c r="D2022" s="157">
        <v>8</v>
      </c>
      <c r="E2022" s="139">
        <v>1</v>
      </c>
      <c r="F2022" s="139">
        <v>2001</v>
      </c>
      <c r="G2022" s="150" t="s">
        <v>1402</v>
      </c>
      <c r="H2022" s="138" t="s">
        <v>1189</v>
      </c>
      <c r="I2022" s="149" t="s">
        <v>2167</v>
      </c>
      <c r="J2022" s="138">
        <v>1240</v>
      </c>
      <c r="K2022" s="259">
        <f t="shared" si="102"/>
        <v>9</v>
      </c>
      <c r="L2022" s="110" t="str">
        <f t="shared" si="103"/>
        <v>PGDĐT Đăk Glong</v>
      </c>
      <c r="M2022" s="48">
        <f>VLOOKUP(IF(I2022="",H2022,I2022),Thongkeduthi!$A$4:$O$43,COUNTA(Thongkeduthi!$A$4:$O$4),FALSE)</f>
        <v>33</v>
      </c>
      <c r="N2022" s="47" t="str">
        <f t="shared" si="104"/>
        <v>33.9</v>
      </c>
      <c r="O2022" s="47"/>
    </row>
    <row r="2023" spans="1:15" hidden="1">
      <c r="A2023" s="10">
        <f>SUBTOTAL(3,$C$6:C2023)</f>
        <v>28</v>
      </c>
      <c r="B2023" s="139">
        <v>1225374098</v>
      </c>
      <c r="C2023" s="140" t="s">
        <v>2224</v>
      </c>
      <c r="D2023" s="157">
        <v>22</v>
      </c>
      <c r="E2023" s="139">
        <v>2</v>
      </c>
      <c r="F2023" s="139">
        <v>2003</v>
      </c>
      <c r="G2023" s="150" t="s">
        <v>1188</v>
      </c>
      <c r="H2023" s="138" t="s">
        <v>1189</v>
      </c>
      <c r="I2023" s="149" t="s">
        <v>2167</v>
      </c>
      <c r="J2023" s="138">
        <v>790</v>
      </c>
      <c r="K2023" s="259">
        <f t="shared" si="102"/>
        <v>7</v>
      </c>
      <c r="L2023" s="110" t="str">
        <f t="shared" si="103"/>
        <v>PGDĐT Đăk Glong</v>
      </c>
      <c r="M2023" s="48">
        <f>VLOOKUP(IF(I2023="",H2023,I2023),Thongkeduthi!$A$4:$O$43,COUNTA(Thongkeduthi!$A$4:$O$4),FALSE)</f>
        <v>33</v>
      </c>
      <c r="N2023" s="47" t="str">
        <f t="shared" si="104"/>
        <v>33.7</v>
      </c>
      <c r="O2023" s="47"/>
    </row>
    <row r="2024" spans="1:15" hidden="1">
      <c r="A2024" s="10">
        <f>SUBTOTAL(3,$C$6:C2024)</f>
        <v>28</v>
      </c>
      <c r="B2024" s="136">
        <v>1225334246</v>
      </c>
      <c r="C2024" s="149" t="s">
        <v>2225</v>
      </c>
      <c r="D2024" s="157">
        <v>9</v>
      </c>
      <c r="E2024" s="139">
        <v>6</v>
      </c>
      <c r="F2024" s="139">
        <v>2001</v>
      </c>
      <c r="G2024" s="150" t="s">
        <v>1402</v>
      </c>
      <c r="H2024" s="138" t="s">
        <v>1189</v>
      </c>
      <c r="I2024" s="149" t="s">
        <v>2167</v>
      </c>
      <c r="J2024" s="138">
        <v>610</v>
      </c>
      <c r="K2024" s="259">
        <f t="shared" si="102"/>
        <v>9</v>
      </c>
      <c r="L2024" s="110" t="str">
        <f t="shared" si="103"/>
        <v>PGDĐT Đăk Glong</v>
      </c>
      <c r="M2024" s="48">
        <f>VLOOKUP(IF(I2024="",H2024,I2024),Thongkeduthi!$A$4:$O$43,COUNTA(Thongkeduthi!$A$4:$O$4),FALSE)</f>
        <v>33</v>
      </c>
      <c r="N2024" s="47" t="str">
        <f t="shared" si="104"/>
        <v>33.9</v>
      </c>
      <c r="O2024" s="47"/>
    </row>
    <row r="2025" spans="1:15" hidden="1">
      <c r="A2025" s="10">
        <f>SUBTOTAL(3,$C$6:C2025)</f>
        <v>28</v>
      </c>
      <c r="B2025" s="151">
        <v>1225092711</v>
      </c>
      <c r="C2025" s="140" t="s">
        <v>2226</v>
      </c>
      <c r="D2025" s="157">
        <v>18</v>
      </c>
      <c r="E2025" s="139">
        <v>3</v>
      </c>
      <c r="F2025" s="139">
        <v>2003</v>
      </c>
      <c r="G2025" s="150" t="s">
        <v>1384</v>
      </c>
      <c r="H2025" s="138" t="s">
        <v>1189</v>
      </c>
      <c r="I2025" s="149" t="s">
        <v>2167</v>
      </c>
      <c r="J2025" s="138">
        <v>1060</v>
      </c>
      <c r="K2025" s="259">
        <f t="shared" si="102"/>
        <v>7</v>
      </c>
      <c r="L2025" s="110" t="str">
        <f t="shared" si="103"/>
        <v>PGDĐT Đăk Glong</v>
      </c>
      <c r="M2025" s="48">
        <f>VLOOKUP(IF(I2025="",H2025,I2025),Thongkeduthi!$A$4:$O$43,COUNTA(Thongkeduthi!$A$4:$O$4),FALSE)</f>
        <v>33</v>
      </c>
      <c r="N2025" s="47" t="str">
        <f t="shared" si="104"/>
        <v>33.7</v>
      </c>
      <c r="O2025" s="47"/>
    </row>
    <row r="2026" spans="1:15" hidden="1">
      <c r="A2026" s="10">
        <f>SUBTOTAL(3,$C$6:C2026)</f>
        <v>28</v>
      </c>
      <c r="B2026" s="151">
        <v>1225944958</v>
      </c>
      <c r="C2026" s="140" t="s">
        <v>2227</v>
      </c>
      <c r="D2026" s="157">
        <v>9</v>
      </c>
      <c r="E2026" s="139">
        <v>2</v>
      </c>
      <c r="F2026" s="139">
        <v>2003</v>
      </c>
      <c r="G2026" s="150" t="s">
        <v>1188</v>
      </c>
      <c r="H2026" s="138" t="s">
        <v>1189</v>
      </c>
      <c r="I2026" s="149" t="s">
        <v>2167</v>
      </c>
      <c r="J2026" s="138">
        <v>820</v>
      </c>
      <c r="K2026" s="259">
        <f t="shared" si="102"/>
        <v>7</v>
      </c>
      <c r="L2026" s="110" t="str">
        <f t="shared" si="103"/>
        <v>PGDĐT Đăk Glong</v>
      </c>
      <c r="M2026" s="48">
        <f>VLOOKUP(IF(I2026="",H2026,I2026),Thongkeduthi!$A$4:$O$43,COUNTA(Thongkeduthi!$A$4:$O$4),FALSE)</f>
        <v>33</v>
      </c>
      <c r="N2026" s="47" t="str">
        <f t="shared" si="104"/>
        <v>33.7</v>
      </c>
      <c r="O2026" s="47"/>
    </row>
    <row r="2027" spans="1:15" hidden="1">
      <c r="A2027" s="10">
        <f>SUBTOTAL(3,$C$6:C2027)</f>
        <v>28</v>
      </c>
      <c r="B2027" s="167">
        <v>1222535064</v>
      </c>
      <c r="C2027" s="137" t="s">
        <v>2228</v>
      </c>
      <c r="D2027" s="156">
        <v>10</v>
      </c>
      <c r="E2027" s="139">
        <v>2</v>
      </c>
      <c r="F2027" s="139">
        <v>2002</v>
      </c>
      <c r="G2027" s="150" t="s">
        <v>1031</v>
      </c>
      <c r="H2027" s="138" t="s">
        <v>2229</v>
      </c>
      <c r="I2027" s="149" t="s">
        <v>2167</v>
      </c>
      <c r="J2027" s="138">
        <v>700</v>
      </c>
      <c r="K2027" s="259">
        <f t="shared" si="102"/>
        <v>8</v>
      </c>
      <c r="L2027" s="110" t="str">
        <f t="shared" si="103"/>
        <v>PGDĐT Đăk Glong</v>
      </c>
      <c r="M2027" s="48">
        <f>VLOOKUP(IF(I2027="",H2027,I2027),Thongkeduthi!$A$4:$O$43,COUNTA(Thongkeduthi!$A$4:$O$4),FALSE)</f>
        <v>33</v>
      </c>
      <c r="N2027" s="47" t="str">
        <f t="shared" si="104"/>
        <v>33.8</v>
      </c>
      <c r="O2027" s="47"/>
    </row>
    <row r="2028" spans="1:15" hidden="1">
      <c r="A2028" s="10">
        <f>SUBTOTAL(3,$C$6:C2028)</f>
        <v>28</v>
      </c>
      <c r="B2028" s="158">
        <v>1228571704</v>
      </c>
      <c r="C2028" s="137" t="s">
        <v>2230</v>
      </c>
      <c r="D2028" s="156">
        <v>2</v>
      </c>
      <c r="E2028" s="139">
        <v>12</v>
      </c>
      <c r="F2028" s="139">
        <v>2001</v>
      </c>
      <c r="G2028" s="150" t="s">
        <v>1328</v>
      </c>
      <c r="H2028" s="138" t="s">
        <v>763</v>
      </c>
      <c r="I2028" s="149" t="s">
        <v>2167</v>
      </c>
      <c r="J2028" s="138">
        <v>870</v>
      </c>
      <c r="K2028" s="259">
        <f t="shared" si="102"/>
        <v>9</v>
      </c>
      <c r="L2028" s="110" t="str">
        <f t="shared" si="103"/>
        <v>PGDĐT Đăk Glong</v>
      </c>
      <c r="M2028" s="48">
        <f>VLOOKUP(IF(I2028="",H2028,I2028),Thongkeduthi!$A$4:$O$43,COUNTA(Thongkeduthi!$A$4:$O$4),FALSE)</f>
        <v>33</v>
      </c>
      <c r="N2028" s="47" t="str">
        <f t="shared" si="104"/>
        <v>33.9</v>
      </c>
      <c r="O2028" s="47"/>
    </row>
    <row r="2029" spans="1:15" hidden="1">
      <c r="A2029" s="10">
        <f>SUBTOTAL(3,$C$6:C2029)</f>
        <v>28</v>
      </c>
      <c r="B2029" s="151">
        <v>1225270455</v>
      </c>
      <c r="C2029" s="140" t="s">
        <v>1997</v>
      </c>
      <c r="D2029" s="157">
        <v>18</v>
      </c>
      <c r="E2029" s="139">
        <v>10</v>
      </c>
      <c r="F2029" s="139">
        <v>2003</v>
      </c>
      <c r="G2029" s="150" t="s">
        <v>1188</v>
      </c>
      <c r="H2029" s="138" t="s">
        <v>1189</v>
      </c>
      <c r="I2029" s="149" t="s">
        <v>2167</v>
      </c>
      <c r="J2029" s="138">
        <v>950</v>
      </c>
      <c r="K2029" s="259">
        <f t="shared" si="102"/>
        <v>7</v>
      </c>
      <c r="L2029" s="110" t="str">
        <f t="shared" si="103"/>
        <v>PGDĐT Đăk Glong</v>
      </c>
      <c r="M2029" s="48">
        <f>VLOOKUP(IF(I2029="",H2029,I2029),Thongkeduthi!$A$4:$O$43,COUNTA(Thongkeduthi!$A$4:$O$4),FALSE)</f>
        <v>33</v>
      </c>
      <c r="N2029" s="47" t="str">
        <f t="shared" si="104"/>
        <v>33.7</v>
      </c>
      <c r="O2029" s="47"/>
    </row>
    <row r="2030" spans="1:15" hidden="1">
      <c r="A2030" s="10">
        <f>SUBTOTAL(3,$C$6:C2030)</f>
        <v>28</v>
      </c>
      <c r="B2030" s="136">
        <v>1214499201</v>
      </c>
      <c r="C2030" s="137" t="s">
        <v>2231</v>
      </c>
      <c r="D2030" s="156">
        <v>12</v>
      </c>
      <c r="E2030" s="139">
        <v>6</v>
      </c>
      <c r="F2030" s="139">
        <v>2002</v>
      </c>
      <c r="G2030" s="150" t="s">
        <v>1031</v>
      </c>
      <c r="H2030" s="138" t="s">
        <v>2201</v>
      </c>
      <c r="I2030" s="149" t="s">
        <v>2167</v>
      </c>
      <c r="J2030" s="138">
        <v>650</v>
      </c>
      <c r="K2030" s="259">
        <f t="shared" si="102"/>
        <v>8</v>
      </c>
      <c r="L2030" s="110" t="str">
        <f t="shared" si="103"/>
        <v>PGDĐT Đăk Glong</v>
      </c>
      <c r="M2030" s="48">
        <f>VLOOKUP(IF(I2030="",H2030,I2030),Thongkeduthi!$A$4:$O$43,COUNTA(Thongkeduthi!$A$4:$O$4),FALSE)</f>
        <v>33</v>
      </c>
      <c r="N2030" s="47" t="str">
        <f t="shared" si="104"/>
        <v>33.8</v>
      </c>
      <c r="O2030" s="47"/>
    </row>
    <row r="2031" spans="1:15" hidden="1">
      <c r="A2031" s="10">
        <f>SUBTOTAL(3,$C$6:C2031)</f>
        <v>28</v>
      </c>
      <c r="B2031" s="159">
        <v>1227886288</v>
      </c>
      <c r="C2031" s="137" t="s">
        <v>2232</v>
      </c>
      <c r="D2031" s="157">
        <v>28</v>
      </c>
      <c r="E2031" s="139">
        <v>2</v>
      </c>
      <c r="F2031" s="139">
        <v>2003</v>
      </c>
      <c r="G2031" s="138" t="s">
        <v>988</v>
      </c>
      <c r="H2031" s="138" t="s">
        <v>2201</v>
      </c>
      <c r="I2031" s="149" t="s">
        <v>2167</v>
      </c>
      <c r="J2031" s="138">
        <v>690</v>
      </c>
      <c r="K2031" s="259">
        <f t="shared" ref="K2031:K2035" si="105">IF(I2031="",VALUE(LEFT(G2031,2)),VALUE(LEFT(G2031,1)))</f>
        <v>7</v>
      </c>
      <c r="L2031" s="110" t="str">
        <f t="shared" ref="L2031:L2035" si="106">"PGDĐT "&amp;I2031</f>
        <v>PGDĐT Đăk Glong</v>
      </c>
      <c r="M2031" s="48">
        <f>VLOOKUP(IF(I2031="",H2031,I2031),Thongkeduthi!$A$4:$O$43,COUNTA(Thongkeduthi!$A$4:$O$4),FALSE)</f>
        <v>33</v>
      </c>
      <c r="N2031" s="47" t="str">
        <f t="shared" si="104"/>
        <v>33.7</v>
      </c>
      <c r="O2031" s="47"/>
    </row>
    <row r="2032" spans="1:15" hidden="1">
      <c r="A2032" s="10">
        <f>SUBTOTAL(3,$C$6:C2032)</f>
        <v>28</v>
      </c>
      <c r="B2032" s="139">
        <v>1229799964</v>
      </c>
      <c r="C2032" s="154" t="s">
        <v>2233</v>
      </c>
      <c r="D2032" s="156">
        <v>7</v>
      </c>
      <c r="E2032" s="139">
        <v>2</v>
      </c>
      <c r="F2032" s="139">
        <v>2002</v>
      </c>
      <c r="G2032" s="150" t="s">
        <v>1392</v>
      </c>
      <c r="H2032" s="138" t="s">
        <v>1189</v>
      </c>
      <c r="I2032" s="149" t="s">
        <v>2167</v>
      </c>
      <c r="J2032" s="138">
        <v>920</v>
      </c>
      <c r="K2032" s="259">
        <f t="shared" si="105"/>
        <v>8</v>
      </c>
      <c r="L2032" s="110" t="str">
        <f t="shared" si="106"/>
        <v>PGDĐT Đăk Glong</v>
      </c>
      <c r="M2032" s="48">
        <f>VLOOKUP(IF(I2032="",H2032,I2032),Thongkeduthi!$A$4:$O$43,COUNTA(Thongkeduthi!$A$4:$O$4),FALSE)</f>
        <v>33</v>
      </c>
      <c r="N2032" s="47" t="str">
        <f t="shared" si="104"/>
        <v>33.8</v>
      </c>
      <c r="O2032" s="47"/>
    </row>
    <row r="2033" spans="1:15" hidden="1">
      <c r="A2033" s="10">
        <f>SUBTOTAL(3,$C$6:C2033)</f>
        <v>28</v>
      </c>
      <c r="B2033" s="139">
        <v>1223992799</v>
      </c>
      <c r="C2033" s="140" t="s">
        <v>2234</v>
      </c>
      <c r="D2033" s="157">
        <v>6</v>
      </c>
      <c r="E2033" s="139">
        <v>2</v>
      </c>
      <c r="F2033" s="139">
        <v>2003</v>
      </c>
      <c r="G2033" s="150" t="s">
        <v>1384</v>
      </c>
      <c r="H2033" s="138" t="s">
        <v>1189</v>
      </c>
      <c r="I2033" s="149" t="s">
        <v>2167</v>
      </c>
      <c r="J2033" s="138">
        <v>970</v>
      </c>
      <c r="K2033" s="259">
        <f t="shared" si="105"/>
        <v>7</v>
      </c>
      <c r="L2033" s="110" t="str">
        <f t="shared" si="106"/>
        <v>PGDĐT Đăk Glong</v>
      </c>
      <c r="M2033" s="48">
        <f>VLOOKUP(IF(I2033="",H2033,I2033),Thongkeduthi!$A$4:$O$43,COUNTA(Thongkeduthi!$A$4:$O$4),FALSE)</f>
        <v>33</v>
      </c>
      <c r="N2033" s="47" t="str">
        <f t="shared" si="104"/>
        <v>33.7</v>
      </c>
      <c r="O2033" s="47"/>
    </row>
    <row r="2034" spans="1:15" hidden="1">
      <c r="A2034" s="10">
        <f>SUBTOTAL(3,$C$6:C2034)</f>
        <v>28</v>
      </c>
      <c r="B2034" s="139">
        <v>1223593369</v>
      </c>
      <c r="C2034" s="154" t="s">
        <v>2235</v>
      </c>
      <c r="D2034" s="156">
        <v>31</v>
      </c>
      <c r="E2034" s="139">
        <v>5</v>
      </c>
      <c r="F2034" s="139">
        <v>2002</v>
      </c>
      <c r="G2034" s="150" t="s">
        <v>1398</v>
      </c>
      <c r="H2034" s="138" t="s">
        <v>1189</v>
      </c>
      <c r="I2034" s="149" t="s">
        <v>2167</v>
      </c>
      <c r="J2034" s="138">
        <v>720</v>
      </c>
      <c r="K2034" s="259">
        <f t="shared" si="105"/>
        <v>8</v>
      </c>
      <c r="L2034" s="110" t="str">
        <f t="shared" si="106"/>
        <v>PGDĐT Đăk Glong</v>
      </c>
      <c r="M2034" s="48">
        <f>VLOOKUP(IF(I2034="",H2034,I2034),Thongkeduthi!$A$4:$O$43,COUNTA(Thongkeduthi!$A$4:$O$4),FALSE)</f>
        <v>33</v>
      </c>
      <c r="N2034" s="47" t="str">
        <f t="shared" si="104"/>
        <v>33.8</v>
      </c>
      <c r="O2034" s="47"/>
    </row>
    <row r="2035" spans="1:15" hidden="1">
      <c r="A2035" s="10">
        <f>SUBTOTAL(3,$C$6:C2035)</f>
        <v>28</v>
      </c>
      <c r="B2035" s="168">
        <v>1230128023</v>
      </c>
      <c r="C2035" s="142" t="s">
        <v>2236</v>
      </c>
      <c r="D2035" s="162">
        <v>20</v>
      </c>
      <c r="E2035" s="143">
        <v>8</v>
      </c>
      <c r="F2035" s="143">
        <v>2001</v>
      </c>
      <c r="G2035" s="215" t="s">
        <v>1328</v>
      </c>
      <c r="H2035" s="144" t="s">
        <v>763</v>
      </c>
      <c r="I2035" s="163" t="s">
        <v>2167</v>
      </c>
      <c r="J2035" s="144">
        <v>960</v>
      </c>
      <c r="K2035" s="259">
        <f t="shared" si="105"/>
        <v>9</v>
      </c>
      <c r="L2035" s="110" t="str">
        <f t="shared" si="106"/>
        <v>PGDĐT Đăk Glong</v>
      </c>
      <c r="M2035" s="48">
        <f>VLOOKUP(IF(I2035="",H2035,I2035),Thongkeduthi!$A$4:$O$43,COUNTA(Thongkeduthi!$A$4:$O$4),FALSE)</f>
        <v>33</v>
      </c>
      <c r="N2035" s="47" t="str">
        <f t="shared" si="104"/>
        <v>33.9</v>
      </c>
      <c r="O2035" s="47"/>
    </row>
    <row r="2036" spans="1:15" hidden="1">
      <c r="A2036" s="10">
        <f>SUBTOTAL(3,$C$6:C2036)</f>
        <v>28</v>
      </c>
      <c r="B2036" s="49">
        <v>1223377678</v>
      </c>
      <c r="C2036" s="216" t="s">
        <v>2240</v>
      </c>
      <c r="D2036" s="108">
        <v>16</v>
      </c>
      <c r="E2036" s="108">
        <v>7</v>
      </c>
      <c r="F2036" s="108">
        <v>2000</v>
      </c>
      <c r="G2036" s="108" t="s">
        <v>2241</v>
      </c>
      <c r="H2036" s="108" t="s">
        <v>564</v>
      </c>
      <c r="I2036" s="108"/>
      <c r="J2036" s="108">
        <v>1000</v>
      </c>
      <c r="K2036" s="259">
        <f t="shared" ref="K2036:K2049" si="107">IF(I2036="",VALUE(LEFT(G2036,2)),VALUE(LEFT(G2036,1)))</f>
        <v>10</v>
      </c>
      <c r="L2036" s="110" t="str">
        <f t="shared" ref="L2036:L2049" si="108">H2036</f>
        <v>THPT Trần Phú</v>
      </c>
      <c r="M2036" s="48">
        <f>VLOOKUP(IF(I2036="",H2036,I2036),Thongkeduthi!$A$4:$O$43,COUNTA(Thongkeduthi!$A$4:$O$4),FALSE)</f>
        <v>22</v>
      </c>
      <c r="N2036" s="47" t="str">
        <f t="shared" si="104"/>
        <v>22.10</v>
      </c>
      <c r="O2036" s="47"/>
    </row>
    <row r="2037" spans="1:15" hidden="1">
      <c r="A2037" s="10">
        <f>SUBTOTAL(3,$C$6:C2037)</f>
        <v>28</v>
      </c>
      <c r="B2037" s="217">
        <v>1227416782</v>
      </c>
      <c r="C2037" s="216" t="s">
        <v>2242</v>
      </c>
      <c r="D2037" s="108">
        <v>13</v>
      </c>
      <c r="E2037" s="108">
        <v>10</v>
      </c>
      <c r="F2037" s="108">
        <v>2000</v>
      </c>
      <c r="G2037" s="108" t="s">
        <v>2243</v>
      </c>
      <c r="H2037" s="108" t="s">
        <v>564</v>
      </c>
      <c r="I2037" s="108"/>
      <c r="J2037" s="108">
        <v>500</v>
      </c>
      <c r="K2037" s="259">
        <f t="shared" si="107"/>
        <v>10</v>
      </c>
      <c r="L2037" s="110" t="str">
        <f t="shared" si="108"/>
        <v>THPT Trần Phú</v>
      </c>
      <c r="M2037" s="48">
        <f>VLOOKUP(IF(I2037="",H2037,I2037),Thongkeduthi!$A$4:$O$43,COUNTA(Thongkeduthi!$A$4:$O$4),FALSE)</f>
        <v>22</v>
      </c>
      <c r="N2037" s="47" t="str">
        <f t="shared" si="104"/>
        <v>22.10</v>
      </c>
      <c r="O2037" s="47"/>
    </row>
    <row r="2038" spans="1:15" hidden="1">
      <c r="A2038" s="10">
        <f>SUBTOTAL(3,$C$6:C2038)</f>
        <v>28</v>
      </c>
      <c r="B2038" s="217">
        <v>1225875857</v>
      </c>
      <c r="C2038" s="216" t="s">
        <v>2244</v>
      </c>
      <c r="D2038" s="108">
        <v>22</v>
      </c>
      <c r="E2038" s="108">
        <v>4</v>
      </c>
      <c r="F2038" s="108">
        <v>2000</v>
      </c>
      <c r="G2038" s="108" t="s">
        <v>2243</v>
      </c>
      <c r="H2038" s="108" t="s">
        <v>564</v>
      </c>
      <c r="I2038" s="108"/>
      <c r="J2038" s="108">
        <v>570</v>
      </c>
      <c r="K2038" s="259">
        <f t="shared" si="107"/>
        <v>10</v>
      </c>
      <c r="L2038" s="110" t="str">
        <f t="shared" si="108"/>
        <v>THPT Trần Phú</v>
      </c>
      <c r="M2038" s="48">
        <f>VLOOKUP(IF(I2038="",H2038,I2038),Thongkeduthi!$A$4:$O$43,COUNTA(Thongkeduthi!$A$4:$O$4),FALSE)</f>
        <v>22</v>
      </c>
      <c r="N2038" s="47" t="str">
        <f t="shared" si="104"/>
        <v>22.10</v>
      </c>
      <c r="O2038" s="47"/>
    </row>
    <row r="2039" spans="1:15" hidden="1">
      <c r="A2039" s="10">
        <f>SUBTOTAL(3,$C$6:C2039)</f>
        <v>28</v>
      </c>
      <c r="B2039" s="49">
        <v>1222841937</v>
      </c>
      <c r="C2039" s="216" t="s">
        <v>2245</v>
      </c>
      <c r="D2039" s="108">
        <v>16</v>
      </c>
      <c r="E2039" s="108">
        <v>8</v>
      </c>
      <c r="F2039" s="108">
        <v>1999</v>
      </c>
      <c r="G2039" s="108" t="s">
        <v>2246</v>
      </c>
      <c r="H2039" s="108" t="s">
        <v>564</v>
      </c>
      <c r="I2039" s="108"/>
      <c r="J2039" s="108">
        <v>630</v>
      </c>
      <c r="K2039" s="259">
        <f t="shared" si="107"/>
        <v>11</v>
      </c>
      <c r="L2039" s="110" t="str">
        <f t="shared" si="108"/>
        <v>THPT Trần Phú</v>
      </c>
      <c r="M2039" s="48">
        <f>VLOOKUP(IF(I2039="",H2039,I2039),Thongkeduthi!$A$4:$O$43,COUNTA(Thongkeduthi!$A$4:$O$4),FALSE)</f>
        <v>22</v>
      </c>
      <c r="N2039" s="47" t="str">
        <f t="shared" si="104"/>
        <v>22.11</v>
      </c>
      <c r="O2039" s="47"/>
    </row>
    <row r="2040" spans="1:15" hidden="1">
      <c r="A2040" s="10">
        <f>SUBTOTAL(3,$C$6:C2040)</f>
        <v>28</v>
      </c>
      <c r="B2040" s="49">
        <v>1224538591</v>
      </c>
      <c r="C2040" s="108" t="s">
        <v>2247</v>
      </c>
      <c r="D2040" s="108">
        <v>14</v>
      </c>
      <c r="E2040" s="108">
        <v>2</v>
      </c>
      <c r="F2040" s="108">
        <v>1999</v>
      </c>
      <c r="G2040" s="108" t="s">
        <v>2246</v>
      </c>
      <c r="H2040" s="108" t="s">
        <v>564</v>
      </c>
      <c r="I2040" s="108"/>
      <c r="J2040" s="108">
        <v>600</v>
      </c>
      <c r="K2040" s="259">
        <f t="shared" si="107"/>
        <v>11</v>
      </c>
      <c r="L2040" s="110" t="str">
        <f t="shared" si="108"/>
        <v>THPT Trần Phú</v>
      </c>
      <c r="M2040" s="48">
        <f>VLOOKUP(IF(I2040="",H2040,I2040),Thongkeduthi!$A$4:$O$43,COUNTA(Thongkeduthi!$A$4:$O$4),FALSE)</f>
        <v>22</v>
      </c>
      <c r="N2040" s="47" t="str">
        <f t="shared" si="104"/>
        <v>22.11</v>
      </c>
      <c r="O2040" s="47"/>
    </row>
    <row r="2041" spans="1:15" hidden="1">
      <c r="A2041" s="10">
        <f>SUBTOTAL(3,$C$6:C2041)</f>
        <v>28</v>
      </c>
      <c r="B2041" s="49">
        <v>1225291671</v>
      </c>
      <c r="C2041" s="216" t="s">
        <v>2248</v>
      </c>
      <c r="D2041" s="108">
        <v>30</v>
      </c>
      <c r="E2041" s="108">
        <v>12</v>
      </c>
      <c r="F2041" s="108">
        <v>1999</v>
      </c>
      <c r="G2041" s="108" t="s">
        <v>2246</v>
      </c>
      <c r="H2041" s="108" t="s">
        <v>564</v>
      </c>
      <c r="I2041" s="108"/>
      <c r="J2041" s="108">
        <v>410</v>
      </c>
      <c r="K2041" s="259">
        <f t="shared" si="107"/>
        <v>11</v>
      </c>
      <c r="L2041" s="110" t="str">
        <f t="shared" si="108"/>
        <v>THPT Trần Phú</v>
      </c>
      <c r="M2041" s="48">
        <f>VLOOKUP(IF(I2041="",H2041,I2041),Thongkeduthi!$A$4:$O$43,COUNTA(Thongkeduthi!$A$4:$O$4),FALSE)</f>
        <v>22</v>
      </c>
      <c r="N2041" s="47" t="str">
        <f t="shared" si="104"/>
        <v>22.11</v>
      </c>
      <c r="O2041" s="47"/>
    </row>
    <row r="2042" spans="1:15" hidden="1">
      <c r="A2042" s="10">
        <f>SUBTOTAL(3,$C$6:C2042)</f>
        <v>28</v>
      </c>
      <c r="B2042" s="49">
        <v>1225277334</v>
      </c>
      <c r="C2042" s="216" t="s">
        <v>2249</v>
      </c>
      <c r="D2042" s="108">
        <v>13</v>
      </c>
      <c r="E2042" s="108">
        <v>1</v>
      </c>
      <c r="F2042" s="108">
        <v>1999</v>
      </c>
      <c r="G2042" s="108" t="s">
        <v>2246</v>
      </c>
      <c r="H2042" s="108" t="s">
        <v>564</v>
      </c>
      <c r="I2042" s="108"/>
      <c r="J2042" s="108">
        <v>750</v>
      </c>
      <c r="K2042" s="259">
        <f t="shared" si="107"/>
        <v>11</v>
      </c>
      <c r="L2042" s="110" t="str">
        <f t="shared" si="108"/>
        <v>THPT Trần Phú</v>
      </c>
      <c r="M2042" s="48">
        <f>VLOOKUP(IF(I2042="",H2042,I2042),Thongkeduthi!$A$4:$O$43,COUNTA(Thongkeduthi!$A$4:$O$4),FALSE)</f>
        <v>22</v>
      </c>
      <c r="N2042" s="47" t="str">
        <f t="shared" si="104"/>
        <v>22.11</v>
      </c>
      <c r="O2042" s="47"/>
    </row>
    <row r="2043" spans="1:15" hidden="1">
      <c r="A2043" s="10">
        <f>SUBTOTAL(3,$C$6:C2043)</f>
        <v>28</v>
      </c>
      <c r="B2043" s="49">
        <v>1227955262</v>
      </c>
      <c r="C2043" s="216" t="s">
        <v>2250</v>
      </c>
      <c r="D2043" s="108">
        <v>21</v>
      </c>
      <c r="E2043" s="108">
        <v>4</v>
      </c>
      <c r="F2043" s="108">
        <v>1999</v>
      </c>
      <c r="G2043" s="108" t="s">
        <v>2246</v>
      </c>
      <c r="H2043" s="108" t="s">
        <v>564</v>
      </c>
      <c r="I2043" s="108"/>
      <c r="J2043" s="108">
        <v>850</v>
      </c>
      <c r="K2043" s="259">
        <f t="shared" si="107"/>
        <v>11</v>
      </c>
      <c r="L2043" s="110" t="str">
        <f t="shared" si="108"/>
        <v>THPT Trần Phú</v>
      </c>
      <c r="M2043" s="48">
        <f>VLOOKUP(IF(I2043="",H2043,I2043),Thongkeduthi!$A$4:$O$43,COUNTA(Thongkeduthi!$A$4:$O$4),FALSE)</f>
        <v>22</v>
      </c>
      <c r="N2043" s="47" t="str">
        <f t="shared" si="104"/>
        <v>22.11</v>
      </c>
      <c r="O2043" s="47"/>
    </row>
    <row r="2044" spans="1:15" hidden="1">
      <c r="A2044" s="10">
        <f>SUBTOTAL(3,$C$6:C2044)</f>
        <v>28</v>
      </c>
      <c r="B2044" s="49">
        <v>1226170851</v>
      </c>
      <c r="C2044" s="216" t="s">
        <v>2251</v>
      </c>
      <c r="D2044" s="108">
        <v>29</v>
      </c>
      <c r="E2044" s="108">
        <v>3</v>
      </c>
      <c r="F2044" s="108">
        <v>1999</v>
      </c>
      <c r="G2044" s="108" t="s">
        <v>2246</v>
      </c>
      <c r="H2044" s="108" t="s">
        <v>564</v>
      </c>
      <c r="I2044" s="108"/>
      <c r="J2044" s="108">
        <v>530</v>
      </c>
      <c r="K2044" s="259">
        <f t="shared" si="107"/>
        <v>11</v>
      </c>
      <c r="L2044" s="110" t="str">
        <f t="shared" si="108"/>
        <v>THPT Trần Phú</v>
      </c>
      <c r="M2044" s="48">
        <f>VLOOKUP(IF(I2044="",H2044,I2044),Thongkeduthi!$A$4:$O$43,COUNTA(Thongkeduthi!$A$4:$O$4),FALSE)</f>
        <v>22</v>
      </c>
      <c r="N2044" s="47" t="str">
        <f t="shared" si="104"/>
        <v>22.11</v>
      </c>
      <c r="O2044" s="47"/>
    </row>
    <row r="2045" spans="1:15" hidden="1">
      <c r="A2045" s="10">
        <f>SUBTOTAL(3,$C$6:C2045)</f>
        <v>28</v>
      </c>
      <c r="B2045" s="49">
        <v>1230932039</v>
      </c>
      <c r="C2045" s="216" t="s">
        <v>2252</v>
      </c>
      <c r="D2045" s="108">
        <v>17</v>
      </c>
      <c r="E2045" s="108">
        <v>10</v>
      </c>
      <c r="F2045" s="108">
        <v>1998</v>
      </c>
      <c r="G2045" s="108" t="s">
        <v>154</v>
      </c>
      <c r="H2045" s="108" t="s">
        <v>564</v>
      </c>
      <c r="I2045" s="108"/>
      <c r="J2045" s="108">
        <v>540</v>
      </c>
      <c r="K2045" s="259">
        <f t="shared" si="107"/>
        <v>12</v>
      </c>
      <c r="L2045" s="110" t="str">
        <f t="shared" si="108"/>
        <v>THPT Trần Phú</v>
      </c>
      <c r="M2045" s="48">
        <f>VLOOKUP(IF(I2045="",H2045,I2045),Thongkeduthi!$A$4:$O$43,COUNTA(Thongkeduthi!$A$4:$O$4),FALSE)</f>
        <v>22</v>
      </c>
      <c r="N2045" s="47" t="str">
        <f t="shared" si="104"/>
        <v>22.12</v>
      </c>
      <c r="O2045" s="47"/>
    </row>
    <row r="2046" spans="1:15" hidden="1">
      <c r="A2046" s="10">
        <f>SUBTOTAL(3,$C$6:C2046)</f>
        <v>28</v>
      </c>
      <c r="B2046" s="49">
        <v>1230932993</v>
      </c>
      <c r="C2046" s="216" t="s">
        <v>273</v>
      </c>
      <c r="D2046" s="108">
        <v>2</v>
      </c>
      <c r="E2046" s="108">
        <v>9</v>
      </c>
      <c r="F2046" s="108">
        <v>1998</v>
      </c>
      <c r="G2046" s="108" t="s">
        <v>154</v>
      </c>
      <c r="H2046" s="108" t="s">
        <v>564</v>
      </c>
      <c r="I2046" s="108"/>
      <c r="J2046" s="108">
        <v>390</v>
      </c>
      <c r="K2046" s="259">
        <f t="shared" si="107"/>
        <v>12</v>
      </c>
      <c r="L2046" s="110" t="str">
        <f t="shared" si="108"/>
        <v>THPT Trần Phú</v>
      </c>
      <c r="M2046" s="48">
        <f>VLOOKUP(IF(I2046="",H2046,I2046),Thongkeduthi!$A$4:$O$43,COUNTA(Thongkeduthi!$A$4:$O$4),FALSE)</f>
        <v>22</v>
      </c>
      <c r="N2046" s="47" t="str">
        <f t="shared" si="104"/>
        <v>22.12</v>
      </c>
      <c r="O2046" s="47"/>
    </row>
    <row r="2047" spans="1:15" hidden="1">
      <c r="A2047" s="10">
        <f>SUBTOTAL(3,$C$6:C2047)</f>
        <v>28</v>
      </c>
      <c r="B2047" s="49">
        <v>1210922330</v>
      </c>
      <c r="C2047" s="216" t="s">
        <v>1182</v>
      </c>
      <c r="D2047" s="108">
        <v>12</v>
      </c>
      <c r="E2047" s="108">
        <v>6</v>
      </c>
      <c r="F2047" s="108">
        <v>1998</v>
      </c>
      <c r="G2047" s="108" t="s">
        <v>154</v>
      </c>
      <c r="H2047" s="108" t="s">
        <v>564</v>
      </c>
      <c r="I2047" s="108"/>
      <c r="J2047" s="108">
        <v>590</v>
      </c>
      <c r="K2047" s="259">
        <f t="shared" si="107"/>
        <v>12</v>
      </c>
      <c r="L2047" s="110" t="str">
        <f t="shared" si="108"/>
        <v>THPT Trần Phú</v>
      </c>
      <c r="M2047" s="48">
        <f>VLOOKUP(IF(I2047="",H2047,I2047),Thongkeduthi!$A$4:$O$43,COUNTA(Thongkeduthi!$A$4:$O$4),FALSE)</f>
        <v>22</v>
      </c>
      <c r="N2047" s="47" t="str">
        <f t="shared" si="104"/>
        <v>22.12</v>
      </c>
      <c r="O2047" s="47"/>
    </row>
    <row r="2048" spans="1:15" hidden="1">
      <c r="A2048" s="10">
        <f>SUBTOTAL(3,$C$6:C2048)</f>
        <v>28</v>
      </c>
      <c r="B2048" s="49">
        <v>1230932413</v>
      </c>
      <c r="C2048" s="216" t="s">
        <v>2253</v>
      </c>
      <c r="D2048" s="108">
        <v>18</v>
      </c>
      <c r="E2048" s="108">
        <v>9</v>
      </c>
      <c r="F2048" s="108">
        <v>1998</v>
      </c>
      <c r="G2048" s="108" t="s">
        <v>154</v>
      </c>
      <c r="H2048" s="108" t="s">
        <v>564</v>
      </c>
      <c r="I2048" s="108"/>
      <c r="J2048" s="108">
        <v>690</v>
      </c>
      <c r="K2048" s="259">
        <f t="shared" si="107"/>
        <v>12</v>
      </c>
      <c r="L2048" s="110" t="str">
        <f t="shared" si="108"/>
        <v>THPT Trần Phú</v>
      </c>
      <c r="M2048" s="48">
        <f>VLOOKUP(IF(I2048="",H2048,I2048),Thongkeduthi!$A$4:$O$43,COUNTA(Thongkeduthi!$A$4:$O$4),FALSE)</f>
        <v>22</v>
      </c>
      <c r="N2048" s="47" t="str">
        <f t="shared" si="104"/>
        <v>22.12</v>
      </c>
      <c r="O2048" s="47"/>
    </row>
    <row r="2049" spans="1:15" hidden="1">
      <c r="A2049" s="10">
        <f>SUBTOTAL(3,$C$6:C2049)</f>
        <v>28</v>
      </c>
      <c r="B2049" s="49">
        <v>1230932301</v>
      </c>
      <c r="C2049" s="49" t="s">
        <v>2254</v>
      </c>
      <c r="D2049" s="108">
        <v>12</v>
      </c>
      <c r="E2049" s="108">
        <v>5</v>
      </c>
      <c r="F2049" s="108">
        <v>1998</v>
      </c>
      <c r="G2049" s="108" t="s">
        <v>154</v>
      </c>
      <c r="H2049" s="108" t="s">
        <v>564</v>
      </c>
      <c r="I2049" s="108"/>
      <c r="J2049" s="108">
        <v>390</v>
      </c>
      <c r="K2049" s="259">
        <f t="shared" si="107"/>
        <v>12</v>
      </c>
      <c r="L2049" s="110" t="str">
        <f t="shared" si="108"/>
        <v>THPT Trần Phú</v>
      </c>
      <c r="M2049" s="48">
        <f>VLOOKUP(IF(I2049="",H2049,I2049),Thongkeduthi!$A$4:$O$43,COUNTA(Thongkeduthi!$A$4:$O$4),FALSE)</f>
        <v>22</v>
      </c>
      <c r="N2049" s="47" t="str">
        <f t="shared" si="104"/>
        <v>22.12</v>
      </c>
      <c r="O2049" s="47"/>
    </row>
    <row r="2050" spans="1:15" ht="31.5" hidden="1">
      <c r="A2050" s="10">
        <f>SUBTOTAL(3,$C$6:C2050)</f>
        <v>28</v>
      </c>
      <c r="B2050" s="49">
        <v>1222987167</v>
      </c>
      <c r="C2050" s="50" t="s">
        <v>2261</v>
      </c>
      <c r="D2050" s="50">
        <v>6</v>
      </c>
      <c r="E2050" s="28">
        <v>11</v>
      </c>
      <c r="F2050" s="28">
        <v>2007</v>
      </c>
      <c r="G2050" s="10" t="s">
        <v>120</v>
      </c>
      <c r="H2050" s="12" t="s">
        <v>1345</v>
      </c>
      <c r="I2050" s="10" t="s">
        <v>2262</v>
      </c>
      <c r="J2050" s="10">
        <v>1660</v>
      </c>
      <c r="K2050" s="259">
        <f t="shared" ref="K2050:K2110" si="109">IF(I2050="",VALUE(LEFT(G2050,2)),VALUE(LEFT(G2050,1)))</f>
        <v>3</v>
      </c>
      <c r="L2050" s="110" t="str">
        <f t="shared" ref="L2050:L2110" si="110">"PGDĐT "&amp;I2050</f>
        <v>PGDĐT Đăk Song</v>
      </c>
      <c r="M2050" s="48">
        <f>VLOOKUP(IF(I2050="",H2050,I2050),Thongkeduthi!$A$4:$O$43,COUNTA(Thongkeduthi!$A$4:$O$4),FALSE)</f>
        <v>37</v>
      </c>
      <c r="N2050" s="47" t="str">
        <f t="shared" si="104"/>
        <v>37.3</v>
      </c>
      <c r="O2050" s="47"/>
    </row>
    <row r="2051" spans="1:15" ht="31.5" hidden="1">
      <c r="A2051" s="10">
        <f>SUBTOTAL(3,$C$6:C2051)</f>
        <v>28</v>
      </c>
      <c r="B2051" s="27">
        <v>1227231307</v>
      </c>
      <c r="C2051" s="27" t="s">
        <v>2263</v>
      </c>
      <c r="D2051" s="27">
        <v>7</v>
      </c>
      <c r="E2051" s="27">
        <v>6</v>
      </c>
      <c r="F2051" s="27">
        <v>2007</v>
      </c>
      <c r="G2051" s="27" t="s">
        <v>846</v>
      </c>
      <c r="H2051" s="27" t="s">
        <v>2264</v>
      </c>
      <c r="I2051" s="10" t="s">
        <v>2262</v>
      </c>
      <c r="J2051" s="10">
        <v>1590</v>
      </c>
      <c r="K2051" s="259">
        <f t="shared" si="109"/>
        <v>3</v>
      </c>
      <c r="L2051" s="110" t="str">
        <f t="shared" si="110"/>
        <v>PGDĐT Đăk Song</v>
      </c>
      <c r="M2051" s="48">
        <f>VLOOKUP(IF(I2051="",H2051,I2051),Thongkeduthi!$A$4:$O$43,COUNTA(Thongkeduthi!$A$4:$O$4),FALSE)</f>
        <v>37</v>
      </c>
      <c r="N2051" s="47" t="str">
        <f t="shared" si="104"/>
        <v>37.3</v>
      </c>
      <c r="O2051" s="47"/>
    </row>
    <row r="2052" spans="1:15" ht="31.5" hidden="1">
      <c r="A2052" s="10">
        <f>SUBTOTAL(3,$C$6:C2052)</f>
        <v>28</v>
      </c>
      <c r="B2052" s="51">
        <v>1221940700</v>
      </c>
      <c r="C2052" s="52" t="s">
        <v>2265</v>
      </c>
      <c r="D2052" s="50">
        <v>25</v>
      </c>
      <c r="E2052" s="28">
        <v>5</v>
      </c>
      <c r="F2052" s="28">
        <v>2007</v>
      </c>
      <c r="G2052" s="10" t="s">
        <v>120</v>
      </c>
      <c r="H2052" s="12" t="s">
        <v>1345</v>
      </c>
      <c r="I2052" s="10" t="s">
        <v>2262</v>
      </c>
      <c r="J2052" s="10">
        <v>1580</v>
      </c>
      <c r="K2052" s="259">
        <f t="shared" si="109"/>
        <v>3</v>
      </c>
      <c r="L2052" s="110" t="str">
        <f t="shared" si="110"/>
        <v>PGDĐT Đăk Song</v>
      </c>
      <c r="M2052" s="48">
        <f>VLOOKUP(IF(I2052="",H2052,I2052),Thongkeduthi!$A$4:$O$43,COUNTA(Thongkeduthi!$A$4:$O$4),FALSE)</f>
        <v>37</v>
      </c>
      <c r="N2052" s="47" t="str">
        <f t="shared" si="104"/>
        <v>37.3</v>
      </c>
      <c r="O2052" s="47"/>
    </row>
    <row r="2053" spans="1:15" ht="31.5" hidden="1">
      <c r="A2053" s="10">
        <f>SUBTOTAL(3,$C$6:C2053)</f>
        <v>28</v>
      </c>
      <c r="B2053" s="49">
        <v>1222973793</v>
      </c>
      <c r="C2053" s="50" t="s">
        <v>2266</v>
      </c>
      <c r="D2053" s="50">
        <v>23</v>
      </c>
      <c r="E2053" s="28">
        <v>10</v>
      </c>
      <c r="F2053" s="28">
        <v>2007</v>
      </c>
      <c r="G2053" s="10" t="s">
        <v>120</v>
      </c>
      <c r="H2053" s="12" t="s">
        <v>1345</v>
      </c>
      <c r="I2053" s="10" t="s">
        <v>2262</v>
      </c>
      <c r="J2053" s="10">
        <v>1550</v>
      </c>
      <c r="K2053" s="259">
        <f t="shared" si="109"/>
        <v>3</v>
      </c>
      <c r="L2053" s="110" t="str">
        <f t="shared" si="110"/>
        <v>PGDĐT Đăk Song</v>
      </c>
      <c r="M2053" s="48">
        <f>VLOOKUP(IF(I2053="",H2053,I2053),Thongkeduthi!$A$4:$O$43,COUNTA(Thongkeduthi!$A$4:$O$4),FALSE)</f>
        <v>37</v>
      </c>
      <c r="N2053" s="47" t="str">
        <f t="shared" si="104"/>
        <v>37.3</v>
      </c>
      <c r="O2053" s="47"/>
    </row>
    <row r="2054" spans="1:15" ht="31.5" hidden="1">
      <c r="A2054" s="10">
        <f>SUBTOTAL(3,$C$6:C2054)</f>
        <v>28</v>
      </c>
      <c r="B2054" s="18">
        <v>1229886896</v>
      </c>
      <c r="C2054" s="27" t="s">
        <v>2267</v>
      </c>
      <c r="D2054" s="27">
        <v>19</v>
      </c>
      <c r="E2054" s="27">
        <v>3</v>
      </c>
      <c r="F2054" s="27">
        <v>2007</v>
      </c>
      <c r="G2054" s="27" t="s">
        <v>849</v>
      </c>
      <c r="H2054" s="27" t="s">
        <v>2264</v>
      </c>
      <c r="I2054" s="10" t="s">
        <v>2262</v>
      </c>
      <c r="J2054" s="10">
        <v>1490</v>
      </c>
      <c r="K2054" s="259">
        <f t="shared" si="109"/>
        <v>3</v>
      </c>
      <c r="L2054" s="110" t="str">
        <f t="shared" si="110"/>
        <v>PGDĐT Đăk Song</v>
      </c>
      <c r="M2054" s="48">
        <f>VLOOKUP(IF(I2054="",H2054,I2054),Thongkeduthi!$A$4:$O$43,COUNTA(Thongkeduthi!$A$4:$O$4),FALSE)</f>
        <v>37</v>
      </c>
      <c r="N2054" s="47" t="str">
        <f t="shared" si="104"/>
        <v>37.3</v>
      </c>
      <c r="O2054" s="47"/>
    </row>
    <row r="2055" spans="1:15" ht="31.5" hidden="1">
      <c r="A2055" s="10">
        <f>SUBTOTAL(3,$C$6:C2055)</f>
        <v>28</v>
      </c>
      <c r="B2055" s="27">
        <v>1228010102</v>
      </c>
      <c r="C2055" s="27" t="s">
        <v>2268</v>
      </c>
      <c r="D2055" s="27">
        <v>2</v>
      </c>
      <c r="E2055" s="27">
        <v>9</v>
      </c>
      <c r="F2055" s="27">
        <v>2007</v>
      </c>
      <c r="G2055" s="27" t="s">
        <v>849</v>
      </c>
      <c r="H2055" s="27" t="s">
        <v>2264</v>
      </c>
      <c r="I2055" s="10" t="s">
        <v>2262</v>
      </c>
      <c r="J2055" s="10">
        <v>1460</v>
      </c>
      <c r="K2055" s="259">
        <f t="shared" si="109"/>
        <v>3</v>
      </c>
      <c r="L2055" s="110" t="str">
        <f t="shared" si="110"/>
        <v>PGDĐT Đăk Song</v>
      </c>
      <c r="M2055" s="48">
        <f>VLOOKUP(IF(I2055="",H2055,I2055),Thongkeduthi!$A$4:$O$43,COUNTA(Thongkeduthi!$A$4:$O$4),FALSE)</f>
        <v>37</v>
      </c>
      <c r="N2055" s="47" t="str">
        <f t="shared" ref="N2055:N2118" si="111">M2055&amp;"."&amp;K2055</f>
        <v>37.3</v>
      </c>
      <c r="O2055" s="47"/>
    </row>
    <row r="2056" spans="1:15" ht="31.5" hidden="1">
      <c r="A2056" s="10">
        <f>SUBTOTAL(3,$C$6:C2056)</f>
        <v>28</v>
      </c>
      <c r="B2056" s="30">
        <v>1222779560</v>
      </c>
      <c r="C2056" s="10" t="s">
        <v>2269</v>
      </c>
      <c r="D2056" s="28">
        <v>1</v>
      </c>
      <c r="E2056" s="28">
        <v>11</v>
      </c>
      <c r="F2056" s="28">
        <v>2007</v>
      </c>
      <c r="G2056" s="10" t="s">
        <v>120</v>
      </c>
      <c r="H2056" s="12" t="s">
        <v>2270</v>
      </c>
      <c r="I2056" s="10" t="s">
        <v>2262</v>
      </c>
      <c r="J2056" s="10">
        <v>1430</v>
      </c>
      <c r="K2056" s="259">
        <f t="shared" si="109"/>
        <v>3</v>
      </c>
      <c r="L2056" s="110" t="str">
        <f t="shared" si="110"/>
        <v>PGDĐT Đăk Song</v>
      </c>
      <c r="M2056" s="48">
        <f>VLOOKUP(IF(I2056="",H2056,I2056),Thongkeduthi!$A$4:$O$43,COUNTA(Thongkeduthi!$A$4:$O$4),FALSE)</f>
        <v>37</v>
      </c>
      <c r="N2056" s="47" t="str">
        <f t="shared" si="111"/>
        <v>37.3</v>
      </c>
      <c r="O2056" s="47"/>
    </row>
    <row r="2057" spans="1:15" ht="31.5" hidden="1">
      <c r="A2057" s="10">
        <f>SUBTOTAL(3,$C$6:C2057)</f>
        <v>28</v>
      </c>
      <c r="B2057" s="33">
        <v>1223756872</v>
      </c>
      <c r="C2057" s="7" t="s">
        <v>2271</v>
      </c>
      <c r="D2057" s="33">
        <v>1</v>
      </c>
      <c r="E2057" s="33">
        <v>8</v>
      </c>
      <c r="F2057" s="33">
        <v>2007</v>
      </c>
      <c r="G2057" s="10" t="s">
        <v>1344</v>
      </c>
      <c r="H2057" s="33" t="s">
        <v>2272</v>
      </c>
      <c r="I2057" s="10" t="s">
        <v>2262</v>
      </c>
      <c r="J2057" s="10">
        <v>1380</v>
      </c>
      <c r="K2057" s="259">
        <f t="shared" si="109"/>
        <v>3</v>
      </c>
      <c r="L2057" s="110" t="str">
        <f t="shared" si="110"/>
        <v>PGDĐT Đăk Song</v>
      </c>
      <c r="M2057" s="48">
        <f>VLOOKUP(IF(I2057="",H2057,I2057),Thongkeduthi!$A$4:$O$43,COUNTA(Thongkeduthi!$A$4:$O$4),FALSE)</f>
        <v>37</v>
      </c>
      <c r="N2057" s="47" t="str">
        <f t="shared" si="111"/>
        <v>37.3</v>
      </c>
      <c r="O2057" s="47"/>
    </row>
    <row r="2058" spans="1:15" ht="31.5" hidden="1">
      <c r="A2058" s="10">
        <f>SUBTOTAL(3,$C$6:C2058)</f>
        <v>28</v>
      </c>
      <c r="B2058" s="27">
        <v>1223857648</v>
      </c>
      <c r="C2058" s="27" t="s">
        <v>2273</v>
      </c>
      <c r="D2058" s="27">
        <v>6</v>
      </c>
      <c r="E2058" s="27">
        <v>2</v>
      </c>
      <c r="F2058" s="27">
        <v>2007</v>
      </c>
      <c r="G2058" s="27" t="s">
        <v>849</v>
      </c>
      <c r="H2058" s="27" t="s">
        <v>2264</v>
      </c>
      <c r="I2058" s="10" t="s">
        <v>2262</v>
      </c>
      <c r="J2058" s="10">
        <v>1380</v>
      </c>
      <c r="K2058" s="259">
        <f t="shared" si="109"/>
        <v>3</v>
      </c>
      <c r="L2058" s="110" t="str">
        <f t="shared" si="110"/>
        <v>PGDĐT Đăk Song</v>
      </c>
      <c r="M2058" s="48">
        <f>VLOOKUP(IF(I2058="",H2058,I2058),Thongkeduthi!$A$4:$O$43,COUNTA(Thongkeduthi!$A$4:$O$4),FALSE)</f>
        <v>37</v>
      </c>
      <c r="N2058" s="47" t="str">
        <f t="shared" si="111"/>
        <v>37.3</v>
      </c>
      <c r="O2058" s="47"/>
    </row>
    <row r="2059" spans="1:15" ht="31.5" hidden="1">
      <c r="A2059" s="10">
        <f>SUBTOTAL(3,$C$6:C2059)</f>
        <v>28</v>
      </c>
      <c r="B2059" s="49">
        <v>1227775091</v>
      </c>
      <c r="C2059" s="50" t="s">
        <v>2274</v>
      </c>
      <c r="D2059" s="50">
        <v>24</v>
      </c>
      <c r="E2059" s="28">
        <v>7</v>
      </c>
      <c r="F2059" s="28">
        <v>2007</v>
      </c>
      <c r="G2059" s="10" t="s">
        <v>120</v>
      </c>
      <c r="H2059" s="12" t="s">
        <v>1345</v>
      </c>
      <c r="I2059" s="10" t="s">
        <v>2262</v>
      </c>
      <c r="J2059" s="10">
        <v>1370</v>
      </c>
      <c r="K2059" s="259">
        <f t="shared" si="109"/>
        <v>3</v>
      </c>
      <c r="L2059" s="110" t="str">
        <f t="shared" si="110"/>
        <v>PGDĐT Đăk Song</v>
      </c>
      <c r="M2059" s="48">
        <f>VLOOKUP(IF(I2059="",H2059,I2059),Thongkeduthi!$A$4:$O$43,COUNTA(Thongkeduthi!$A$4:$O$4),FALSE)</f>
        <v>37</v>
      </c>
      <c r="N2059" s="47" t="str">
        <f t="shared" si="111"/>
        <v>37.3</v>
      </c>
      <c r="O2059" s="47"/>
    </row>
    <row r="2060" spans="1:15" ht="31.5" hidden="1">
      <c r="A2060" s="10">
        <f>SUBTOTAL(3,$C$6:C2060)</f>
        <v>28</v>
      </c>
      <c r="B2060" s="27">
        <v>1227053055</v>
      </c>
      <c r="C2060" s="27" t="s">
        <v>2275</v>
      </c>
      <c r="D2060" s="27">
        <v>27</v>
      </c>
      <c r="E2060" s="27">
        <v>6</v>
      </c>
      <c r="F2060" s="27">
        <v>2007</v>
      </c>
      <c r="G2060" s="27" t="s">
        <v>824</v>
      </c>
      <c r="H2060" s="27" t="s">
        <v>2264</v>
      </c>
      <c r="I2060" s="10" t="s">
        <v>2262</v>
      </c>
      <c r="J2060" s="10">
        <v>1280</v>
      </c>
      <c r="K2060" s="259">
        <f t="shared" si="109"/>
        <v>3</v>
      </c>
      <c r="L2060" s="110" t="str">
        <f t="shared" si="110"/>
        <v>PGDĐT Đăk Song</v>
      </c>
      <c r="M2060" s="48">
        <f>VLOOKUP(IF(I2060="",H2060,I2060),Thongkeduthi!$A$4:$O$43,COUNTA(Thongkeduthi!$A$4:$O$4),FALSE)</f>
        <v>37</v>
      </c>
      <c r="N2060" s="47" t="str">
        <f t="shared" si="111"/>
        <v>37.3</v>
      </c>
      <c r="O2060" s="47"/>
    </row>
    <row r="2061" spans="1:15" ht="31.5" hidden="1">
      <c r="A2061" s="10">
        <f>SUBTOTAL(3,$C$6:C2061)</f>
        <v>28</v>
      </c>
      <c r="B2061" s="49">
        <v>1222973969</v>
      </c>
      <c r="C2061" s="50" t="s">
        <v>2276</v>
      </c>
      <c r="D2061" s="50">
        <v>10</v>
      </c>
      <c r="E2061" s="28">
        <v>2</v>
      </c>
      <c r="F2061" s="28">
        <v>2007</v>
      </c>
      <c r="G2061" s="10" t="s">
        <v>120</v>
      </c>
      <c r="H2061" s="12" t="s">
        <v>1345</v>
      </c>
      <c r="I2061" s="10" t="s">
        <v>2262</v>
      </c>
      <c r="J2061" s="10">
        <v>1270</v>
      </c>
      <c r="K2061" s="259">
        <f t="shared" si="109"/>
        <v>3</v>
      </c>
      <c r="L2061" s="110" t="str">
        <f t="shared" si="110"/>
        <v>PGDĐT Đăk Song</v>
      </c>
      <c r="M2061" s="48">
        <f>VLOOKUP(IF(I2061="",H2061,I2061),Thongkeduthi!$A$4:$O$43,COUNTA(Thongkeduthi!$A$4:$O$4),FALSE)</f>
        <v>37</v>
      </c>
      <c r="N2061" s="47" t="str">
        <f t="shared" si="111"/>
        <v>37.3</v>
      </c>
      <c r="O2061" s="47"/>
    </row>
    <row r="2062" spans="1:15" ht="31.5" hidden="1">
      <c r="A2062" s="10">
        <f>SUBTOTAL(3,$C$6:C2062)</f>
        <v>28</v>
      </c>
      <c r="B2062" s="51">
        <v>1226726473</v>
      </c>
      <c r="C2062" s="52" t="s">
        <v>2277</v>
      </c>
      <c r="D2062" s="50">
        <v>17</v>
      </c>
      <c r="E2062" s="28">
        <v>10</v>
      </c>
      <c r="F2062" s="28">
        <v>2007</v>
      </c>
      <c r="G2062" s="10" t="s">
        <v>120</v>
      </c>
      <c r="H2062" s="12" t="s">
        <v>1345</v>
      </c>
      <c r="I2062" s="10" t="s">
        <v>2262</v>
      </c>
      <c r="J2062" s="10">
        <v>1230</v>
      </c>
      <c r="K2062" s="259">
        <f t="shared" si="109"/>
        <v>3</v>
      </c>
      <c r="L2062" s="110" t="str">
        <f t="shared" si="110"/>
        <v>PGDĐT Đăk Song</v>
      </c>
      <c r="M2062" s="48">
        <f>VLOOKUP(IF(I2062="",H2062,I2062),Thongkeduthi!$A$4:$O$43,COUNTA(Thongkeduthi!$A$4:$O$4),FALSE)</f>
        <v>37</v>
      </c>
      <c r="N2062" s="47" t="str">
        <f t="shared" si="111"/>
        <v>37.3</v>
      </c>
      <c r="O2062" s="47"/>
    </row>
    <row r="2063" spans="1:15" ht="31.5" hidden="1">
      <c r="A2063" s="10">
        <f>SUBTOTAL(3,$C$6:C2063)</f>
        <v>28</v>
      </c>
      <c r="B2063" s="50">
        <v>1217523647</v>
      </c>
      <c r="C2063" s="50" t="s">
        <v>2278</v>
      </c>
      <c r="D2063" s="28">
        <v>21</v>
      </c>
      <c r="E2063" s="28">
        <v>8</v>
      </c>
      <c r="F2063" s="28">
        <v>2006</v>
      </c>
      <c r="G2063" s="28" t="s">
        <v>156</v>
      </c>
      <c r="H2063" s="12" t="s">
        <v>1345</v>
      </c>
      <c r="I2063" s="10" t="s">
        <v>2262</v>
      </c>
      <c r="J2063" s="10">
        <v>1520</v>
      </c>
      <c r="K2063" s="259">
        <f t="shared" si="109"/>
        <v>4</v>
      </c>
      <c r="L2063" s="110" t="str">
        <f t="shared" si="110"/>
        <v>PGDĐT Đăk Song</v>
      </c>
      <c r="M2063" s="48">
        <f>VLOOKUP(IF(I2063="",H2063,I2063),Thongkeduthi!$A$4:$O$43,COUNTA(Thongkeduthi!$A$4:$O$4),FALSE)</f>
        <v>37</v>
      </c>
      <c r="N2063" s="47" t="str">
        <f t="shared" si="111"/>
        <v>37.4</v>
      </c>
      <c r="O2063" s="47"/>
    </row>
    <row r="2064" spans="1:15" ht="31.5" hidden="1">
      <c r="A2064" s="10">
        <f>SUBTOTAL(3,$C$6:C2064)</f>
        <v>28</v>
      </c>
      <c r="B2064" s="50">
        <v>1224017563</v>
      </c>
      <c r="C2064" s="59" t="s">
        <v>2279</v>
      </c>
      <c r="D2064" s="27">
        <v>7</v>
      </c>
      <c r="E2064" s="27">
        <v>7</v>
      </c>
      <c r="F2064" s="27">
        <v>2006</v>
      </c>
      <c r="G2064" s="28" t="s">
        <v>156</v>
      </c>
      <c r="H2064" s="12" t="s">
        <v>2280</v>
      </c>
      <c r="I2064" s="10" t="s">
        <v>2262</v>
      </c>
      <c r="J2064" s="10">
        <v>1380</v>
      </c>
      <c r="K2064" s="259">
        <f t="shared" si="109"/>
        <v>4</v>
      </c>
      <c r="L2064" s="110" t="str">
        <f t="shared" si="110"/>
        <v>PGDĐT Đăk Song</v>
      </c>
      <c r="M2064" s="48">
        <f>VLOOKUP(IF(I2064="",H2064,I2064),Thongkeduthi!$A$4:$O$43,COUNTA(Thongkeduthi!$A$4:$O$4),FALSE)</f>
        <v>37</v>
      </c>
      <c r="N2064" s="47" t="str">
        <f t="shared" si="111"/>
        <v>37.4</v>
      </c>
      <c r="O2064" s="47"/>
    </row>
    <row r="2065" spans="1:15" ht="31.5" hidden="1">
      <c r="A2065" s="10">
        <f>SUBTOTAL(3,$C$6:C2065)</f>
        <v>28</v>
      </c>
      <c r="B2065" s="50">
        <v>1223515587</v>
      </c>
      <c r="C2065" s="50" t="s">
        <v>2281</v>
      </c>
      <c r="D2065" s="28">
        <v>26</v>
      </c>
      <c r="E2065" s="28">
        <v>12</v>
      </c>
      <c r="F2065" s="28">
        <v>2006</v>
      </c>
      <c r="G2065" s="28" t="s">
        <v>156</v>
      </c>
      <c r="H2065" s="12" t="s">
        <v>1345</v>
      </c>
      <c r="I2065" s="10" t="s">
        <v>2262</v>
      </c>
      <c r="J2065" s="10">
        <v>1210</v>
      </c>
      <c r="K2065" s="259">
        <f t="shared" si="109"/>
        <v>4</v>
      </c>
      <c r="L2065" s="110" t="str">
        <f t="shared" si="110"/>
        <v>PGDĐT Đăk Song</v>
      </c>
      <c r="M2065" s="48">
        <f>VLOOKUP(IF(I2065="",H2065,I2065),Thongkeduthi!$A$4:$O$43,COUNTA(Thongkeduthi!$A$4:$O$4),FALSE)</f>
        <v>37</v>
      </c>
      <c r="N2065" s="47" t="str">
        <f t="shared" si="111"/>
        <v>37.4</v>
      </c>
      <c r="O2065" s="47"/>
    </row>
    <row r="2066" spans="1:15" ht="31.5" hidden="1">
      <c r="A2066" s="10">
        <f>SUBTOTAL(3,$C$6:C2066)</f>
        <v>28</v>
      </c>
      <c r="B2066" s="50">
        <v>1223928270</v>
      </c>
      <c r="C2066" s="50" t="s">
        <v>2282</v>
      </c>
      <c r="D2066" s="28">
        <v>17</v>
      </c>
      <c r="E2066" s="28">
        <v>8</v>
      </c>
      <c r="F2066" s="28">
        <v>2005</v>
      </c>
      <c r="G2066" s="28" t="s">
        <v>171</v>
      </c>
      <c r="H2066" s="12" t="s">
        <v>1345</v>
      </c>
      <c r="I2066" s="10" t="s">
        <v>2262</v>
      </c>
      <c r="J2066" s="10">
        <v>1880</v>
      </c>
      <c r="K2066" s="259">
        <f t="shared" si="109"/>
        <v>5</v>
      </c>
      <c r="L2066" s="110" t="str">
        <f t="shared" si="110"/>
        <v>PGDĐT Đăk Song</v>
      </c>
      <c r="M2066" s="48">
        <f>VLOOKUP(IF(I2066="",H2066,I2066),Thongkeduthi!$A$4:$O$43,COUNTA(Thongkeduthi!$A$4:$O$4),FALSE)</f>
        <v>37</v>
      </c>
      <c r="N2066" s="47" t="str">
        <f t="shared" si="111"/>
        <v>37.5</v>
      </c>
      <c r="O2066" s="47"/>
    </row>
    <row r="2067" spans="1:15" ht="31.5" hidden="1">
      <c r="A2067" s="10">
        <f>SUBTOTAL(3,$C$6:C2067)</f>
        <v>28</v>
      </c>
      <c r="B2067" s="50">
        <v>1226073584</v>
      </c>
      <c r="C2067" s="50" t="s">
        <v>2283</v>
      </c>
      <c r="D2067" s="28">
        <v>1</v>
      </c>
      <c r="E2067" s="28">
        <v>5</v>
      </c>
      <c r="F2067" s="28">
        <v>2005</v>
      </c>
      <c r="G2067" s="28" t="s">
        <v>171</v>
      </c>
      <c r="H2067" s="12" t="s">
        <v>1345</v>
      </c>
      <c r="I2067" s="10" t="s">
        <v>2262</v>
      </c>
      <c r="J2067" s="10">
        <v>1820</v>
      </c>
      <c r="K2067" s="259">
        <f t="shared" si="109"/>
        <v>5</v>
      </c>
      <c r="L2067" s="110" t="str">
        <f t="shared" si="110"/>
        <v>PGDĐT Đăk Song</v>
      </c>
      <c r="M2067" s="48">
        <f>VLOOKUP(IF(I2067="",H2067,I2067),Thongkeduthi!$A$4:$O$43,COUNTA(Thongkeduthi!$A$4:$O$4),FALSE)</f>
        <v>37</v>
      </c>
      <c r="N2067" s="47" t="str">
        <f t="shared" si="111"/>
        <v>37.5</v>
      </c>
      <c r="O2067" s="47"/>
    </row>
    <row r="2068" spans="1:15" ht="31.5" hidden="1">
      <c r="A2068" s="10">
        <f>SUBTOTAL(3,$C$6:C2068)</f>
        <v>28</v>
      </c>
      <c r="B2068" s="53">
        <v>1209040124</v>
      </c>
      <c r="C2068" s="50" t="s">
        <v>2284</v>
      </c>
      <c r="D2068" s="28">
        <v>24</v>
      </c>
      <c r="E2068" s="28">
        <v>7</v>
      </c>
      <c r="F2068" s="28">
        <v>2005</v>
      </c>
      <c r="G2068" s="28" t="s">
        <v>171</v>
      </c>
      <c r="H2068" s="12" t="s">
        <v>1345</v>
      </c>
      <c r="I2068" s="10" t="s">
        <v>2262</v>
      </c>
      <c r="J2068" s="10">
        <v>1810</v>
      </c>
      <c r="K2068" s="259">
        <f t="shared" si="109"/>
        <v>5</v>
      </c>
      <c r="L2068" s="110" t="str">
        <f t="shared" si="110"/>
        <v>PGDĐT Đăk Song</v>
      </c>
      <c r="M2068" s="48">
        <f>VLOOKUP(IF(I2068="",H2068,I2068),Thongkeduthi!$A$4:$O$43,COUNTA(Thongkeduthi!$A$4:$O$4),FALSE)</f>
        <v>37</v>
      </c>
      <c r="N2068" s="47" t="str">
        <f t="shared" si="111"/>
        <v>37.5</v>
      </c>
      <c r="O2068" s="47"/>
    </row>
    <row r="2069" spans="1:15" ht="31.5" hidden="1">
      <c r="A2069" s="10">
        <f>SUBTOTAL(3,$C$6:C2069)</f>
        <v>28</v>
      </c>
      <c r="B2069" s="54">
        <v>1226073864</v>
      </c>
      <c r="C2069" s="50" t="s">
        <v>2285</v>
      </c>
      <c r="D2069" s="28">
        <v>1</v>
      </c>
      <c r="E2069" s="28">
        <v>5</v>
      </c>
      <c r="F2069" s="28">
        <v>2005</v>
      </c>
      <c r="G2069" s="28" t="s">
        <v>171</v>
      </c>
      <c r="H2069" s="12" t="s">
        <v>1345</v>
      </c>
      <c r="I2069" s="10" t="s">
        <v>2262</v>
      </c>
      <c r="J2069" s="10">
        <v>1800</v>
      </c>
      <c r="K2069" s="259">
        <f t="shared" si="109"/>
        <v>5</v>
      </c>
      <c r="L2069" s="110" t="str">
        <f t="shared" si="110"/>
        <v>PGDĐT Đăk Song</v>
      </c>
      <c r="M2069" s="48">
        <f>VLOOKUP(IF(I2069="",H2069,I2069),Thongkeduthi!$A$4:$O$43,COUNTA(Thongkeduthi!$A$4:$O$4),FALSE)</f>
        <v>37</v>
      </c>
      <c r="N2069" s="47" t="str">
        <f t="shared" si="111"/>
        <v>37.5</v>
      </c>
      <c r="O2069" s="47"/>
    </row>
    <row r="2070" spans="1:15" ht="31.5" hidden="1">
      <c r="A2070" s="10">
        <f>SUBTOTAL(3,$C$6:C2070)</f>
        <v>28</v>
      </c>
      <c r="B2070" s="10">
        <v>109431652</v>
      </c>
      <c r="C2070" s="10" t="s">
        <v>2286</v>
      </c>
      <c r="D2070" s="10">
        <v>10</v>
      </c>
      <c r="E2070" s="10">
        <v>1</v>
      </c>
      <c r="F2070" s="10">
        <v>2005</v>
      </c>
      <c r="G2070" s="10" t="s">
        <v>917</v>
      </c>
      <c r="H2070" s="10" t="s">
        <v>2287</v>
      </c>
      <c r="I2070" s="10" t="s">
        <v>2262</v>
      </c>
      <c r="J2070" s="10">
        <v>1600</v>
      </c>
      <c r="K2070" s="259">
        <f t="shared" si="109"/>
        <v>5</v>
      </c>
      <c r="L2070" s="110" t="str">
        <f t="shared" si="110"/>
        <v>PGDĐT Đăk Song</v>
      </c>
      <c r="M2070" s="48">
        <f>VLOOKUP(IF(I2070="",H2070,I2070),Thongkeduthi!$A$4:$O$43,COUNTA(Thongkeduthi!$A$4:$O$4),FALSE)</f>
        <v>37</v>
      </c>
      <c r="N2070" s="47" t="str">
        <f t="shared" si="111"/>
        <v>37.5</v>
      </c>
      <c r="O2070" s="47"/>
    </row>
    <row r="2071" spans="1:15" ht="31.5" hidden="1">
      <c r="A2071" s="10">
        <f>SUBTOTAL(3,$C$6:C2071)</f>
        <v>28</v>
      </c>
      <c r="B2071" s="18">
        <v>1224856145</v>
      </c>
      <c r="C2071" s="50" t="s">
        <v>2288</v>
      </c>
      <c r="D2071" s="28">
        <v>7</v>
      </c>
      <c r="E2071" s="28">
        <v>10</v>
      </c>
      <c r="F2071" s="28">
        <v>2005</v>
      </c>
      <c r="G2071" s="28" t="s">
        <v>171</v>
      </c>
      <c r="H2071" s="12" t="s">
        <v>1345</v>
      </c>
      <c r="I2071" s="10" t="s">
        <v>2262</v>
      </c>
      <c r="J2071" s="10">
        <v>1560</v>
      </c>
      <c r="K2071" s="259">
        <f t="shared" si="109"/>
        <v>5</v>
      </c>
      <c r="L2071" s="110" t="str">
        <f t="shared" si="110"/>
        <v>PGDĐT Đăk Song</v>
      </c>
      <c r="M2071" s="48">
        <f>VLOOKUP(IF(I2071="",H2071,I2071),Thongkeduthi!$A$4:$O$43,COUNTA(Thongkeduthi!$A$4:$O$4),FALSE)</f>
        <v>37</v>
      </c>
      <c r="N2071" s="47" t="str">
        <f t="shared" si="111"/>
        <v>37.5</v>
      </c>
      <c r="O2071" s="47"/>
    </row>
    <row r="2072" spans="1:15" ht="31.5" hidden="1">
      <c r="A2072" s="10">
        <f>SUBTOTAL(3,$C$6:C2072)</f>
        <v>28</v>
      </c>
      <c r="B2072" s="50">
        <v>1221660390</v>
      </c>
      <c r="C2072" s="50" t="s">
        <v>2289</v>
      </c>
      <c r="D2072" s="28">
        <v>30</v>
      </c>
      <c r="E2072" s="28">
        <v>8</v>
      </c>
      <c r="F2072" s="28">
        <v>2005</v>
      </c>
      <c r="G2072" s="28" t="s">
        <v>171</v>
      </c>
      <c r="H2072" s="12" t="s">
        <v>1345</v>
      </c>
      <c r="I2072" s="10" t="s">
        <v>2262</v>
      </c>
      <c r="J2072" s="10">
        <v>1410</v>
      </c>
      <c r="K2072" s="259">
        <f t="shared" si="109"/>
        <v>5</v>
      </c>
      <c r="L2072" s="110" t="str">
        <f t="shared" si="110"/>
        <v>PGDĐT Đăk Song</v>
      </c>
      <c r="M2072" s="48">
        <f>VLOOKUP(IF(I2072="",H2072,I2072),Thongkeduthi!$A$4:$O$43,COUNTA(Thongkeduthi!$A$4:$O$4),FALSE)</f>
        <v>37</v>
      </c>
      <c r="N2072" s="47" t="str">
        <f t="shared" si="111"/>
        <v>37.5</v>
      </c>
      <c r="O2072" s="47"/>
    </row>
    <row r="2073" spans="1:15" ht="31.5" hidden="1">
      <c r="A2073" s="10">
        <f>SUBTOTAL(3,$C$6:C2073)</f>
        <v>28</v>
      </c>
      <c r="B2073" s="33">
        <v>1228064016</v>
      </c>
      <c r="C2073" s="7" t="s">
        <v>2290</v>
      </c>
      <c r="D2073" s="109" t="s">
        <v>111</v>
      </c>
      <c r="E2073" s="33">
        <v>5</v>
      </c>
      <c r="F2073" s="33">
        <v>2005</v>
      </c>
      <c r="G2073" s="10" t="s">
        <v>907</v>
      </c>
      <c r="H2073" s="33" t="s">
        <v>2272</v>
      </c>
      <c r="I2073" s="10" t="s">
        <v>2262</v>
      </c>
      <c r="J2073" s="10">
        <v>1370</v>
      </c>
      <c r="K2073" s="259">
        <f t="shared" si="109"/>
        <v>5</v>
      </c>
      <c r="L2073" s="110" t="str">
        <f t="shared" si="110"/>
        <v>PGDĐT Đăk Song</v>
      </c>
      <c r="M2073" s="48">
        <f>VLOOKUP(IF(I2073="",H2073,I2073),Thongkeduthi!$A$4:$O$43,COUNTA(Thongkeduthi!$A$4:$O$4),FALSE)</f>
        <v>37</v>
      </c>
      <c r="N2073" s="47" t="str">
        <f t="shared" si="111"/>
        <v>37.5</v>
      </c>
      <c r="O2073" s="47"/>
    </row>
    <row r="2074" spans="1:15" ht="31.5" hidden="1">
      <c r="A2074" s="10">
        <f>SUBTOTAL(3,$C$6:C2074)</f>
        <v>28</v>
      </c>
      <c r="B2074" s="50">
        <v>1227617725</v>
      </c>
      <c r="C2074" s="50" t="s">
        <v>2291</v>
      </c>
      <c r="D2074" s="28">
        <v>20</v>
      </c>
      <c r="E2074" s="28">
        <v>8</v>
      </c>
      <c r="F2074" s="28">
        <v>2005</v>
      </c>
      <c r="G2074" s="28" t="s">
        <v>171</v>
      </c>
      <c r="H2074" s="12" t="s">
        <v>1345</v>
      </c>
      <c r="I2074" s="10" t="s">
        <v>2262</v>
      </c>
      <c r="J2074" s="10">
        <v>1350</v>
      </c>
      <c r="K2074" s="259">
        <f t="shared" si="109"/>
        <v>5</v>
      </c>
      <c r="L2074" s="110" t="str">
        <f t="shared" si="110"/>
        <v>PGDĐT Đăk Song</v>
      </c>
      <c r="M2074" s="48">
        <f>VLOOKUP(IF(I2074="",H2074,I2074),Thongkeduthi!$A$4:$O$43,COUNTA(Thongkeduthi!$A$4:$O$4),FALSE)</f>
        <v>37</v>
      </c>
      <c r="N2074" s="47" t="str">
        <f t="shared" si="111"/>
        <v>37.5</v>
      </c>
      <c r="O2074" s="47"/>
    </row>
    <row r="2075" spans="1:15" ht="31.5" hidden="1">
      <c r="A2075" s="10">
        <f>SUBTOTAL(3,$C$6:C2075)</f>
        <v>28</v>
      </c>
      <c r="B2075" s="50">
        <v>1226000562</v>
      </c>
      <c r="C2075" s="50" t="s">
        <v>2292</v>
      </c>
      <c r="D2075" s="28">
        <v>15</v>
      </c>
      <c r="E2075" s="28">
        <v>8</v>
      </c>
      <c r="F2075" s="28">
        <v>2005</v>
      </c>
      <c r="G2075" s="28" t="s">
        <v>171</v>
      </c>
      <c r="H2075" s="12" t="s">
        <v>1345</v>
      </c>
      <c r="I2075" s="10" t="s">
        <v>2262</v>
      </c>
      <c r="J2075" s="10">
        <v>1280</v>
      </c>
      <c r="K2075" s="259">
        <f t="shared" si="109"/>
        <v>5</v>
      </c>
      <c r="L2075" s="110" t="str">
        <f t="shared" si="110"/>
        <v>PGDĐT Đăk Song</v>
      </c>
      <c r="M2075" s="48">
        <f>VLOOKUP(IF(I2075="",H2075,I2075),Thongkeduthi!$A$4:$O$43,COUNTA(Thongkeduthi!$A$4:$O$4),FALSE)</f>
        <v>37</v>
      </c>
      <c r="N2075" s="47" t="str">
        <f t="shared" si="111"/>
        <v>37.5</v>
      </c>
      <c r="O2075" s="47"/>
    </row>
    <row r="2076" spans="1:15" ht="31.5" hidden="1">
      <c r="A2076" s="10">
        <f>SUBTOTAL(3,$C$6:C2076)</f>
        <v>28</v>
      </c>
      <c r="B2076" s="50">
        <v>1224927073</v>
      </c>
      <c r="C2076" s="50" t="s">
        <v>2293</v>
      </c>
      <c r="D2076" s="28">
        <v>5</v>
      </c>
      <c r="E2076" s="28">
        <v>11</v>
      </c>
      <c r="F2076" s="28">
        <v>2005</v>
      </c>
      <c r="G2076" s="28" t="s">
        <v>171</v>
      </c>
      <c r="H2076" s="12" t="s">
        <v>1345</v>
      </c>
      <c r="I2076" s="10" t="s">
        <v>2262</v>
      </c>
      <c r="J2076" s="10">
        <v>1250</v>
      </c>
      <c r="K2076" s="259">
        <f t="shared" si="109"/>
        <v>5</v>
      </c>
      <c r="L2076" s="110" t="str">
        <f t="shared" si="110"/>
        <v>PGDĐT Đăk Song</v>
      </c>
      <c r="M2076" s="48">
        <f>VLOOKUP(IF(I2076="",H2076,I2076),Thongkeduthi!$A$4:$O$43,COUNTA(Thongkeduthi!$A$4:$O$4),FALSE)</f>
        <v>37</v>
      </c>
      <c r="N2076" s="47" t="str">
        <f t="shared" si="111"/>
        <v>37.5</v>
      </c>
      <c r="O2076" s="47"/>
    </row>
    <row r="2077" spans="1:15" ht="31.5" hidden="1">
      <c r="A2077" s="10">
        <f>SUBTOTAL(3,$C$6:C2077)</f>
        <v>28</v>
      </c>
      <c r="B2077" s="50">
        <v>1228025123</v>
      </c>
      <c r="C2077" s="50" t="s">
        <v>2294</v>
      </c>
      <c r="D2077" s="28">
        <v>14</v>
      </c>
      <c r="E2077" s="28">
        <v>2</v>
      </c>
      <c r="F2077" s="28">
        <v>2005</v>
      </c>
      <c r="G2077" s="28" t="s">
        <v>171</v>
      </c>
      <c r="H2077" s="12" t="s">
        <v>1345</v>
      </c>
      <c r="I2077" s="10" t="s">
        <v>2262</v>
      </c>
      <c r="J2077" s="10">
        <v>1250</v>
      </c>
      <c r="K2077" s="259">
        <f t="shared" si="109"/>
        <v>5</v>
      </c>
      <c r="L2077" s="110" t="str">
        <f t="shared" si="110"/>
        <v>PGDĐT Đăk Song</v>
      </c>
      <c r="M2077" s="48">
        <f>VLOOKUP(IF(I2077="",H2077,I2077),Thongkeduthi!$A$4:$O$43,COUNTA(Thongkeduthi!$A$4:$O$4),FALSE)</f>
        <v>37</v>
      </c>
      <c r="N2077" s="47" t="str">
        <f t="shared" si="111"/>
        <v>37.5</v>
      </c>
      <c r="O2077" s="47"/>
    </row>
    <row r="2078" spans="1:15" ht="31.5" hidden="1">
      <c r="A2078" s="10">
        <f>SUBTOTAL(3,$C$6:C2078)</f>
        <v>28</v>
      </c>
      <c r="B2078" s="50">
        <v>1224205390</v>
      </c>
      <c r="C2078" s="50" t="s">
        <v>2295</v>
      </c>
      <c r="D2078" s="28">
        <v>11</v>
      </c>
      <c r="E2078" s="28">
        <v>10</v>
      </c>
      <c r="F2078" s="28">
        <v>2005</v>
      </c>
      <c r="G2078" s="28" t="s">
        <v>171</v>
      </c>
      <c r="H2078" s="12" t="s">
        <v>1345</v>
      </c>
      <c r="I2078" s="10" t="s">
        <v>2262</v>
      </c>
      <c r="J2078" s="10">
        <v>1200</v>
      </c>
      <c r="K2078" s="259">
        <f t="shared" si="109"/>
        <v>5</v>
      </c>
      <c r="L2078" s="110" t="str">
        <f t="shared" si="110"/>
        <v>PGDĐT Đăk Song</v>
      </c>
      <c r="M2078" s="48">
        <f>VLOOKUP(IF(I2078="",H2078,I2078),Thongkeduthi!$A$4:$O$43,COUNTA(Thongkeduthi!$A$4:$O$4),FALSE)</f>
        <v>37</v>
      </c>
      <c r="N2078" s="47" t="str">
        <f t="shared" si="111"/>
        <v>37.5</v>
      </c>
      <c r="O2078" s="47"/>
    </row>
    <row r="2079" spans="1:15" ht="31.5" hidden="1">
      <c r="A2079" s="10">
        <f>SUBTOTAL(3,$C$6:C2079)</f>
        <v>28</v>
      </c>
      <c r="B2079" s="10">
        <v>1226391479</v>
      </c>
      <c r="C2079" s="10" t="s">
        <v>2296</v>
      </c>
      <c r="D2079" s="10">
        <v>24</v>
      </c>
      <c r="E2079" s="10">
        <v>5</v>
      </c>
      <c r="F2079" s="10">
        <v>2004</v>
      </c>
      <c r="G2079" s="10" t="s">
        <v>926</v>
      </c>
      <c r="H2079" s="10" t="s">
        <v>705</v>
      </c>
      <c r="I2079" s="10" t="s">
        <v>2262</v>
      </c>
      <c r="J2079" s="10">
        <v>1830</v>
      </c>
      <c r="K2079" s="259">
        <f t="shared" si="109"/>
        <v>6</v>
      </c>
      <c r="L2079" s="110" t="str">
        <f t="shared" si="110"/>
        <v>PGDĐT Đăk Song</v>
      </c>
      <c r="M2079" s="48">
        <f>VLOOKUP(IF(I2079="",H2079,I2079),Thongkeduthi!$A$4:$O$43,COUNTA(Thongkeduthi!$A$4:$O$4),FALSE)</f>
        <v>37</v>
      </c>
      <c r="N2079" s="47" t="str">
        <f t="shared" si="111"/>
        <v>37.6</v>
      </c>
      <c r="O2079" s="47"/>
    </row>
    <row r="2080" spans="1:15" ht="31.5" hidden="1">
      <c r="A2080" s="10">
        <f>SUBTOTAL(3,$C$6:C2080)</f>
        <v>28</v>
      </c>
      <c r="B2080" s="10">
        <v>1225012456</v>
      </c>
      <c r="C2080" s="10" t="s">
        <v>2297</v>
      </c>
      <c r="D2080" s="10">
        <v>13</v>
      </c>
      <c r="E2080" s="10">
        <v>7</v>
      </c>
      <c r="F2080" s="10">
        <v>2004</v>
      </c>
      <c r="G2080" s="10" t="s">
        <v>926</v>
      </c>
      <c r="H2080" s="10" t="s">
        <v>705</v>
      </c>
      <c r="I2080" s="10" t="s">
        <v>2262</v>
      </c>
      <c r="J2080" s="10">
        <v>1650</v>
      </c>
      <c r="K2080" s="259">
        <f t="shared" si="109"/>
        <v>6</v>
      </c>
      <c r="L2080" s="110" t="str">
        <f t="shared" si="110"/>
        <v>PGDĐT Đăk Song</v>
      </c>
      <c r="M2080" s="48">
        <f>VLOOKUP(IF(I2080="",H2080,I2080),Thongkeduthi!$A$4:$O$43,COUNTA(Thongkeduthi!$A$4:$O$4),FALSE)</f>
        <v>37</v>
      </c>
      <c r="N2080" s="47" t="str">
        <f t="shared" si="111"/>
        <v>37.6</v>
      </c>
      <c r="O2080" s="47"/>
    </row>
    <row r="2081" spans="1:15" ht="31.5" hidden="1">
      <c r="A2081" s="10">
        <f>SUBTOTAL(3,$C$6:C2081)</f>
        <v>28</v>
      </c>
      <c r="B2081" s="10">
        <v>1225643945</v>
      </c>
      <c r="C2081" s="10" t="s">
        <v>2298</v>
      </c>
      <c r="D2081" s="10">
        <v>29</v>
      </c>
      <c r="E2081" s="10">
        <v>2</v>
      </c>
      <c r="F2081" s="10">
        <v>2004</v>
      </c>
      <c r="G2081" s="10" t="s">
        <v>926</v>
      </c>
      <c r="H2081" s="10" t="s">
        <v>705</v>
      </c>
      <c r="I2081" s="10" t="s">
        <v>2262</v>
      </c>
      <c r="J2081" s="10">
        <v>1470</v>
      </c>
      <c r="K2081" s="259">
        <f t="shared" si="109"/>
        <v>6</v>
      </c>
      <c r="L2081" s="110" t="str">
        <f t="shared" si="110"/>
        <v>PGDĐT Đăk Song</v>
      </c>
      <c r="M2081" s="48">
        <f>VLOOKUP(IF(I2081="",H2081,I2081),Thongkeduthi!$A$4:$O$43,COUNTA(Thongkeduthi!$A$4:$O$4),FALSE)</f>
        <v>37</v>
      </c>
      <c r="N2081" s="47" t="str">
        <f t="shared" si="111"/>
        <v>37.6</v>
      </c>
      <c r="O2081" s="47"/>
    </row>
    <row r="2082" spans="1:15" ht="31.5" hidden="1">
      <c r="A2082" s="10">
        <f>SUBTOTAL(3,$C$6:C2082)</f>
        <v>28</v>
      </c>
      <c r="B2082" s="33">
        <v>1224804503</v>
      </c>
      <c r="C2082" s="10" t="s">
        <v>2299</v>
      </c>
      <c r="D2082" s="55">
        <v>10</v>
      </c>
      <c r="E2082" s="55">
        <v>8</v>
      </c>
      <c r="F2082" s="55">
        <v>2004</v>
      </c>
      <c r="G2082" s="33" t="s">
        <v>1379</v>
      </c>
      <c r="H2082" s="55" t="s">
        <v>744</v>
      </c>
      <c r="I2082" s="10" t="s">
        <v>2262</v>
      </c>
      <c r="J2082" s="10">
        <v>1270</v>
      </c>
      <c r="K2082" s="259">
        <f t="shared" si="109"/>
        <v>6</v>
      </c>
      <c r="L2082" s="110" t="str">
        <f t="shared" si="110"/>
        <v>PGDĐT Đăk Song</v>
      </c>
      <c r="M2082" s="48">
        <f>VLOOKUP(IF(I2082="",H2082,I2082),Thongkeduthi!$A$4:$O$43,COUNTA(Thongkeduthi!$A$4:$O$4),FALSE)</f>
        <v>37</v>
      </c>
      <c r="N2082" s="47" t="str">
        <f t="shared" si="111"/>
        <v>37.6</v>
      </c>
      <c r="O2082" s="47"/>
    </row>
    <row r="2083" spans="1:15" ht="31.5" hidden="1">
      <c r="A2083" s="10">
        <f>SUBTOTAL(3,$C$6:C2083)</f>
        <v>28</v>
      </c>
      <c r="B2083" s="10">
        <v>1220956080</v>
      </c>
      <c r="C2083" s="10" t="s">
        <v>2300</v>
      </c>
      <c r="D2083" s="10">
        <v>17</v>
      </c>
      <c r="E2083" s="10">
        <v>11</v>
      </c>
      <c r="F2083" s="10">
        <v>2003</v>
      </c>
      <c r="G2083" s="10" t="s">
        <v>1387</v>
      </c>
      <c r="H2083" s="10" t="s">
        <v>705</v>
      </c>
      <c r="I2083" s="10" t="s">
        <v>2262</v>
      </c>
      <c r="J2083" s="10">
        <v>1810</v>
      </c>
      <c r="K2083" s="259">
        <f t="shared" si="109"/>
        <v>7</v>
      </c>
      <c r="L2083" s="110" t="str">
        <f t="shared" si="110"/>
        <v>PGDĐT Đăk Song</v>
      </c>
      <c r="M2083" s="48">
        <f>VLOOKUP(IF(I2083="",H2083,I2083),Thongkeduthi!$A$4:$O$43,COUNTA(Thongkeduthi!$A$4:$O$4),FALSE)</f>
        <v>37</v>
      </c>
      <c r="N2083" s="47" t="str">
        <f t="shared" si="111"/>
        <v>37.7</v>
      </c>
      <c r="O2083" s="47"/>
    </row>
    <row r="2084" spans="1:15" ht="31.5" hidden="1">
      <c r="A2084" s="10">
        <f>SUBTOTAL(3,$C$6:C2084)</f>
        <v>28</v>
      </c>
      <c r="B2084" s="56">
        <v>1225045166</v>
      </c>
      <c r="C2084" s="50" t="s">
        <v>2301</v>
      </c>
      <c r="D2084" s="50">
        <v>16</v>
      </c>
      <c r="E2084" s="12">
        <v>7</v>
      </c>
      <c r="F2084" s="12">
        <v>2003</v>
      </c>
      <c r="G2084" s="58" t="s">
        <v>114</v>
      </c>
      <c r="H2084" s="12" t="s">
        <v>2302</v>
      </c>
      <c r="I2084" s="10" t="s">
        <v>2262</v>
      </c>
      <c r="J2084" s="58">
        <v>1580</v>
      </c>
      <c r="K2084" s="259">
        <f t="shared" si="109"/>
        <v>7</v>
      </c>
      <c r="L2084" s="110" t="str">
        <f t="shared" si="110"/>
        <v>PGDĐT Đăk Song</v>
      </c>
      <c r="M2084" s="48">
        <f>VLOOKUP(IF(I2084="",H2084,I2084),Thongkeduthi!$A$4:$O$43,COUNTA(Thongkeduthi!$A$4:$O$4),FALSE)</f>
        <v>37</v>
      </c>
      <c r="N2084" s="47" t="str">
        <f t="shared" si="111"/>
        <v>37.7</v>
      </c>
      <c r="O2084" s="47"/>
    </row>
    <row r="2085" spans="1:15" ht="31.5" hidden="1">
      <c r="A2085" s="10">
        <f>SUBTOTAL(3,$C$6:C2085)</f>
        <v>28</v>
      </c>
      <c r="B2085" s="56">
        <v>1222525980</v>
      </c>
      <c r="C2085" s="57" t="s">
        <v>2303</v>
      </c>
      <c r="D2085" s="50">
        <v>1</v>
      </c>
      <c r="E2085" s="12">
        <v>9</v>
      </c>
      <c r="F2085" s="12">
        <v>2003</v>
      </c>
      <c r="G2085" s="58" t="s">
        <v>114</v>
      </c>
      <c r="H2085" s="12" t="s">
        <v>2302</v>
      </c>
      <c r="I2085" s="10" t="s">
        <v>2262</v>
      </c>
      <c r="J2085" s="58">
        <v>1580</v>
      </c>
      <c r="K2085" s="259">
        <f t="shared" si="109"/>
        <v>7</v>
      </c>
      <c r="L2085" s="110" t="str">
        <f t="shared" si="110"/>
        <v>PGDĐT Đăk Song</v>
      </c>
      <c r="M2085" s="48">
        <f>VLOOKUP(IF(I2085="",H2085,I2085),Thongkeduthi!$A$4:$O$43,COUNTA(Thongkeduthi!$A$4:$O$4),FALSE)</f>
        <v>37</v>
      </c>
      <c r="N2085" s="47" t="str">
        <f t="shared" si="111"/>
        <v>37.7</v>
      </c>
      <c r="O2085" s="47"/>
    </row>
    <row r="2086" spans="1:15" ht="31.5" hidden="1">
      <c r="A2086" s="10">
        <f>SUBTOTAL(3,$C$6:C2086)</f>
        <v>28</v>
      </c>
      <c r="B2086" s="10">
        <v>1222859241</v>
      </c>
      <c r="C2086" s="10" t="s">
        <v>2304</v>
      </c>
      <c r="D2086" s="10">
        <v>10</v>
      </c>
      <c r="E2086" s="10">
        <v>8</v>
      </c>
      <c r="F2086" s="10">
        <v>2003</v>
      </c>
      <c r="G2086" s="10" t="s">
        <v>1387</v>
      </c>
      <c r="H2086" s="10" t="s">
        <v>705</v>
      </c>
      <c r="I2086" s="10" t="s">
        <v>2262</v>
      </c>
      <c r="J2086" s="10">
        <v>1550</v>
      </c>
      <c r="K2086" s="259">
        <f t="shared" si="109"/>
        <v>7</v>
      </c>
      <c r="L2086" s="110" t="str">
        <f t="shared" si="110"/>
        <v>PGDĐT Đăk Song</v>
      </c>
      <c r="M2086" s="48">
        <f>VLOOKUP(IF(I2086="",H2086,I2086),Thongkeduthi!$A$4:$O$43,COUNTA(Thongkeduthi!$A$4:$O$4),FALSE)</f>
        <v>37</v>
      </c>
      <c r="N2086" s="47" t="str">
        <f t="shared" si="111"/>
        <v>37.7</v>
      </c>
      <c r="O2086" s="47"/>
    </row>
    <row r="2087" spans="1:15" ht="31.5" hidden="1">
      <c r="A2087" s="10">
        <f>SUBTOTAL(3,$C$6:C2087)</f>
        <v>28</v>
      </c>
      <c r="B2087" s="10">
        <v>1224978359</v>
      </c>
      <c r="C2087" s="10" t="s">
        <v>2305</v>
      </c>
      <c r="D2087" s="10">
        <v>8</v>
      </c>
      <c r="E2087" s="10">
        <v>1</v>
      </c>
      <c r="F2087" s="10">
        <v>2003</v>
      </c>
      <c r="G2087" s="10" t="s">
        <v>988</v>
      </c>
      <c r="H2087" s="10" t="s">
        <v>1951</v>
      </c>
      <c r="I2087" s="10" t="s">
        <v>2262</v>
      </c>
      <c r="J2087" s="27">
        <v>1550</v>
      </c>
      <c r="K2087" s="259">
        <f t="shared" si="109"/>
        <v>7</v>
      </c>
      <c r="L2087" s="110" t="str">
        <f t="shared" si="110"/>
        <v>PGDĐT Đăk Song</v>
      </c>
      <c r="M2087" s="48">
        <f>VLOOKUP(IF(I2087="",H2087,I2087),Thongkeduthi!$A$4:$O$43,COUNTA(Thongkeduthi!$A$4:$O$4),FALSE)</f>
        <v>37</v>
      </c>
      <c r="N2087" s="47" t="str">
        <f t="shared" si="111"/>
        <v>37.7</v>
      </c>
      <c r="O2087" s="47"/>
    </row>
    <row r="2088" spans="1:15" ht="31.5" hidden="1">
      <c r="A2088" s="10">
        <f>SUBTOTAL(3,$C$6:C2088)</f>
        <v>28</v>
      </c>
      <c r="B2088" s="56">
        <v>1224828670</v>
      </c>
      <c r="C2088" s="50" t="s">
        <v>2306</v>
      </c>
      <c r="D2088" s="50">
        <v>23</v>
      </c>
      <c r="E2088" s="12">
        <v>6</v>
      </c>
      <c r="F2088" s="12">
        <v>2003</v>
      </c>
      <c r="G2088" s="58" t="s">
        <v>114</v>
      </c>
      <c r="H2088" s="12" t="s">
        <v>2302</v>
      </c>
      <c r="I2088" s="10" t="s">
        <v>2262</v>
      </c>
      <c r="J2088" s="58">
        <v>1550</v>
      </c>
      <c r="K2088" s="259">
        <f t="shared" si="109"/>
        <v>7</v>
      </c>
      <c r="L2088" s="110" t="str">
        <f t="shared" si="110"/>
        <v>PGDĐT Đăk Song</v>
      </c>
      <c r="M2088" s="48">
        <f>VLOOKUP(IF(I2088="",H2088,I2088),Thongkeduthi!$A$4:$O$43,COUNTA(Thongkeduthi!$A$4:$O$4),FALSE)</f>
        <v>37</v>
      </c>
      <c r="N2088" s="47" t="str">
        <f t="shared" si="111"/>
        <v>37.7</v>
      </c>
      <c r="O2088" s="47"/>
    </row>
    <row r="2089" spans="1:15" ht="31.5" hidden="1">
      <c r="A2089" s="10">
        <f>SUBTOTAL(3,$C$6:C2089)</f>
        <v>28</v>
      </c>
      <c r="B2089" s="10">
        <v>1226948233</v>
      </c>
      <c r="C2089" s="10" t="s">
        <v>2307</v>
      </c>
      <c r="D2089" s="10">
        <v>10</v>
      </c>
      <c r="E2089" s="10">
        <v>12</v>
      </c>
      <c r="F2089" s="10">
        <v>2003</v>
      </c>
      <c r="G2089" s="10" t="s">
        <v>1188</v>
      </c>
      <c r="H2089" s="10" t="s">
        <v>1951</v>
      </c>
      <c r="I2089" s="10" t="s">
        <v>2262</v>
      </c>
      <c r="J2089" s="27">
        <v>1500</v>
      </c>
      <c r="K2089" s="259">
        <f t="shared" si="109"/>
        <v>7</v>
      </c>
      <c r="L2089" s="110" t="str">
        <f t="shared" si="110"/>
        <v>PGDĐT Đăk Song</v>
      </c>
      <c r="M2089" s="48">
        <f>VLOOKUP(IF(I2089="",H2089,I2089),Thongkeduthi!$A$4:$O$43,COUNTA(Thongkeduthi!$A$4:$O$4),FALSE)</f>
        <v>37</v>
      </c>
      <c r="N2089" s="47" t="str">
        <f t="shared" si="111"/>
        <v>37.7</v>
      </c>
      <c r="O2089" s="47"/>
    </row>
    <row r="2090" spans="1:15" ht="32.25" hidden="1" thickBot="1">
      <c r="A2090" s="10">
        <f>SUBTOTAL(3,$C$6:C2090)</f>
        <v>28</v>
      </c>
      <c r="B2090" s="277">
        <v>1223286203</v>
      </c>
      <c r="C2090" s="27" t="s">
        <v>2308</v>
      </c>
      <c r="D2090" s="27">
        <v>13</v>
      </c>
      <c r="E2090" s="27">
        <v>6</v>
      </c>
      <c r="F2090" s="27">
        <v>2003</v>
      </c>
      <c r="G2090" s="10" t="s">
        <v>988</v>
      </c>
      <c r="H2090" s="10" t="s">
        <v>1951</v>
      </c>
      <c r="I2090" s="10" t="s">
        <v>2262</v>
      </c>
      <c r="J2090" s="27">
        <v>1450</v>
      </c>
      <c r="K2090" s="259">
        <f t="shared" si="109"/>
        <v>7</v>
      </c>
      <c r="L2090" s="110" t="str">
        <f t="shared" si="110"/>
        <v>PGDĐT Đăk Song</v>
      </c>
      <c r="M2090" s="48">
        <f>VLOOKUP(IF(I2090="",H2090,I2090),Thongkeduthi!$A$4:$O$43,COUNTA(Thongkeduthi!$A$4:$O$4),FALSE)</f>
        <v>37</v>
      </c>
      <c r="N2090" s="47" t="str">
        <f t="shared" si="111"/>
        <v>37.7</v>
      </c>
      <c r="O2090" s="47"/>
    </row>
    <row r="2091" spans="1:15" ht="31.5" hidden="1">
      <c r="A2091" s="10">
        <f>SUBTOTAL(3,$C$6:C2091)</f>
        <v>28</v>
      </c>
      <c r="B2091" s="56">
        <v>1223385022</v>
      </c>
      <c r="C2091" s="58" t="s">
        <v>2309</v>
      </c>
      <c r="D2091" s="12">
        <v>1</v>
      </c>
      <c r="E2091" s="12">
        <v>2</v>
      </c>
      <c r="F2091" s="12">
        <v>2003</v>
      </c>
      <c r="G2091" s="58" t="s">
        <v>114</v>
      </c>
      <c r="H2091" s="12" t="s">
        <v>2310</v>
      </c>
      <c r="I2091" s="10" t="s">
        <v>2262</v>
      </c>
      <c r="J2091" s="58">
        <v>1410</v>
      </c>
      <c r="K2091" s="259">
        <f t="shared" si="109"/>
        <v>7</v>
      </c>
      <c r="L2091" s="110" t="str">
        <f t="shared" si="110"/>
        <v>PGDĐT Đăk Song</v>
      </c>
      <c r="M2091" s="48">
        <f>VLOOKUP(IF(I2091="",H2091,I2091),Thongkeduthi!$A$4:$O$43,COUNTA(Thongkeduthi!$A$4:$O$4),FALSE)</f>
        <v>37</v>
      </c>
      <c r="N2091" s="47" t="str">
        <f t="shared" si="111"/>
        <v>37.7</v>
      </c>
      <c r="O2091" s="47"/>
    </row>
    <row r="2092" spans="1:15" ht="31.5" hidden="1">
      <c r="A2092" s="10">
        <f>SUBTOTAL(3,$C$6:C2092)</f>
        <v>28</v>
      </c>
      <c r="B2092" s="56">
        <v>1211263134</v>
      </c>
      <c r="C2092" s="50" t="s">
        <v>2311</v>
      </c>
      <c r="D2092" s="50">
        <v>4</v>
      </c>
      <c r="E2092" s="12">
        <v>2</v>
      </c>
      <c r="F2092" s="12">
        <v>2003</v>
      </c>
      <c r="G2092" s="58" t="s">
        <v>114</v>
      </c>
      <c r="H2092" s="12" t="s">
        <v>2302</v>
      </c>
      <c r="I2092" s="10" t="s">
        <v>2262</v>
      </c>
      <c r="J2092" s="58">
        <v>1410</v>
      </c>
      <c r="K2092" s="259">
        <f t="shared" si="109"/>
        <v>7</v>
      </c>
      <c r="L2092" s="110" t="str">
        <f t="shared" si="110"/>
        <v>PGDĐT Đăk Song</v>
      </c>
      <c r="M2092" s="48">
        <f>VLOOKUP(IF(I2092="",H2092,I2092),Thongkeduthi!$A$4:$O$43,COUNTA(Thongkeduthi!$A$4:$O$4),FALSE)</f>
        <v>37</v>
      </c>
      <c r="N2092" s="47" t="str">
        <f t="shared" si="111"/>
        <v>37.7</v>
      </c>
      <c r="O2092" s="47"/>
    </row>
    <row r="2093" spans="1:15" ht="31.5" hidden="1">
      <c r="A2093" s="10">
        <f>SUBTOTAL(3,$C$6:C2093)</f>
        <v>28</v>
      </c>
      <c r="B2093" s="18">
        <v>1222540949</v>
      </c>
      <c r="C2093" s="59" t="s">
        <v>2312</v>
      </c>
      <c r="D2093" s="12">
        <v>15</v>
      </c>
      <c r="E2093" s="12">
        <v>5</v>
      </c>
      <c r="F2093" s="12">
        <v>2003</v>
      </c>
      <c r="G2093" s="58" t="s">
        <v>114</v>
      </c>
      <c r="H2093" s="12" t="s">
        <v>2302</v>
      </c>
      <c r="I2093" s="10" t="s">
        <v>2262</v>
      </c>
      <c r="J2093" s="58">
        <v>1380</v>
      </c>
      <c r="K2093" s="259">
        <f t="shared" si="109"/>
        <v>7</v>
      </c>
      <c r="L2093" s="110" t="str">
        <f t="shared" si="110"/>
        <v>PGDĐT Đăk Song</v>
      </c>
      <c r="M2093" s="48">
        <f>VLOOKUP(IF(I2093="",H2093,I2093),Thongkeduthi!$A$4:$O$43,COUNTA(Thongkeduthi!$A$4:$O$4),FALSE)</f>
        <v>37</v>
      </c>
      <c r="N2093" s="47" t="str">
        <f t="shared" si="111"/>
        <v>37.7</v>
      </c>
      <c r="O2093" s="47"/>
    </row>
    <row r="2094" spans="1:15" ht="31.5" hidden="1">
      <c r="A2094" s="10">
        <f>SUBTOTAL(3,$C$6:C2094)</f>
        <v>28</v>
      </c>
      <c r="B2094" s="56">
        <v>1223479651</v>
      </c>
      <c r="C2094" s="58" t="s">
        <v>2313</v>
      </c>
      <c r="D2094" s="12">
        <v>31</v>
      </c>
      <c r="E2094" s="12">
        <v>1</v>
      </c>
      <c r="F2094" s="12">
        <v>2003</v>
      </c>
      <c r="G2094" s="58" t="s">
        <v>114</v>
      </c>
      <c r="H2094" s="12" t="s">
        <v>2310</v>
      </c>
      <c r="I2094" s="10" t="s">
        <v>2262</v>
      </c>
      <c r="J2094" s="58">
        <v>1370</v>
      </c>
      <c r="K2094" s="259">
        <f t="shared" si="109"/>
        <v>7</v>
      </c>
      <c r="L2094" s="110" t="str">
        <f t="shared" si="110"/>
        <v>PGDĐT Đăk Song</v>
      </c>
      <c r="M2094" s="48">
        <f>VLOOKUP(IF(I2094="",H2094,I2094),Thongkeduthi!$A$4:$O$43,COUNTA(Thongkeduthi!$A$4:$O$4),FALSE)</f>
        <v>37</v>
      </c>
      <c r="N2094" s="47" t="str">
        <f t="shared" si="111"/>
        <v>37.7</v>
      </c>
      <c r="O2094" s="47"/>
    </row>
    <row r="2095" spans="1:15" ht="31.5" hidden="1">
      <c r="A2095" s="10">
        <f>SUBTOTAL(3,$C$6:C2095)</f>
        <v>28</v>
      </c>
      <c r="B2095" s="10">
        <v>1223098536</v>
      </c>
      <c r="C2095" s="10" t="s">
        <v>2314</v>
      </c>
      <c r="D2095" s="10">
        <v>5</v>
      </c>
      <c r="E2095" s="10">
        <v>5</v>
      </c>
      <c r="F2095" s="10">
        <v>2003</v>
      </c>
      <c r="G2095" s="10" t="s">
        <v>988</v>
      </c>
      <c r="H2095" s="10" t="s">
        <v>1376</v>
      </c>
      <c r="I2095" s="10" t="s">
        <v>2262</v>
      </c>
      <c r="J2095" s="10">
        <v>1340</v>
      </c>
      <c r="K2095" s="259">
        <f t="shared" si="109"/>
        <v>7</v>
      </c>
      <c r="L2095" s="110" t="str">
        <f t="shared" si="110"/>
        <v>PGDĐT Đăk Song</v>
      </c>
      <c r="M2095" s="48">
        <f>VLOOKUP(IF(I2095="",H2095,I2095),Thongkeduthi!$A$4:$O$43,COUNTA(Thongkeduthi!$A$4:$O$4),FALSE)</f>
        <v>37</v>
      </c>
      <c r="N2095" s="47" t="str">
        <f t="shared" si="111"/>
        <v>37.7</v>
      </c>
      <c r="O2095" s="47"/>
    </row>
    <row r="2096" spans="1:15" ht="31.5" hidden="1">
      <c r="A2096" s="10">
        <f>SUBTOTAL(3,$C$6:C2096)</f>
        <v>28</v>
      </c>
      <c r="B2096" s="56">
        <v>1223622916</v>
      </c>
      <c r="C2096" s="58" t="s">
        <v>2315</v>
      </c>
      <c r="D2096" s="12">
        <v>7</v>
      </c>
      <c r="E2096" s="12">
        <v>10</v>
      </c>
      <c r="F2096" s="12">
        <v>2003</v>
      </c>
      <c r="G2096" s="58" t="s">
        <v>114</v>
      </c>
      <c r="H2096" s="12" t="s">
        <v>2310</v>
      </c>
      <c r="I2096" s="10" t="s">
        <v>2262</v>
      </c>
      <c r="J2096" s="58">
        <v>1320</v>
      </c>
      <c r="K2096" s="259">
        <f t="shared" si="109"/>
        <v>7</v>
      </c>
      <c r="L2096" s="110" t="str">
        <f t="shared" si="110"/>
        <v>PGDĐT Đăk Song</v>
      </c>
      <c r="M2096" s="48">
        <f>VLOOKUP(IF(I2096="",H2096,I2096),Thongkeduthi!$A$4:$O$43,COUNTA(Thongkeduthi!$A$4:$O$4),FALSE)</f>
        <v>37</v>
      </c>
      <c r="N2096" s="47" t="str">
        <f t="shared" si="111"/>
        <v>37.7</v>
      </c>
      <c r="O2096" s="47"/>
    </row>
    <row r="2097" spans="1:15" ht="31.5" hidden="1">
      <c r="A2097" s="10">
        <f>SUBTOTAL(3,$C$6:C2097)</f>
        <v>28</v>
      </c>
      <c r="B2097" s="30">
        <v>1226759139</v>
      </c>
      <c r="C2097" s="10" t="s">
        <v>2316</v>
      </c>
      <c r="D2097" s="10">
        <v>5</v>
      </c>
      <c r="E2097" s="10">
        <v>5</v>
      </c>
      <c r="F2097" s="10">
        <v>2003</v>
      </c>
      <c r="G2097" s="10" t="s">
        <v>1388</v>
      </c>
      <c r="H2097" s="10" t="s">
        <v>2317</v>
      </c>
      <c r="I2097" s="10" t="s">
        <v>2262</v>
      </c>
      <c r="J2097" s="10">
        <v>1320</v>
      </c>
      <c r="K2097" s="259">
        <f t="shared" si="109"/>
        <v>7</v>
      </c>
      <c r="L2097" s="110" t="str">
        <f t="shared" si="110"/>
        <v>PGDĐT Đăk Song</v>
      </c>
      <c r="M2097" s="48">
        <f>VLOOKUP(IF(I2097="",H2097,I2097),Thongkeduthi!$A$4:$O$43,COUNTA(Thongkeduthi!$A$4:$O$4),FALSE)</f>
        <v>37</v>
      </c>
      <c r="N2097" s="47" t="str">
        <f t="shared" si="111"/>
        <v>37.7</v>
      </c>
      <c r="O2097" s="47"/>
    </row>
    <row r="2098" spans="1:15" ht="32.25" hidden="1" thickBot="1">
      <c r="A2098" s="10">
        <f>SUBTOTAL(3,$C$6:C2098)</f>
        <v>28</v>
      </c>
      <c r="B2098" s="277">
        <v>1224727839</v>
      </c>
      <c r="C2098" s="50" t="s">
        <v>2318</v>
      </c>
      <c r="D2098" s="50">
        <v>29</v>
      </c>
      <c r="E2098" s="12">
        <v>8</v>
      </c>
      <c r="F2098" s="12">
        <v>2003</v>
      </c>
      <c r="G2098" s="58" t="s">
        <v>114</v>
      </c>
      <c r="H2098" s="12" t="s">
        <v>2302</v>
      </c>
      <c r="I2098" s="10" t="s">
        <v>2262</v>
      </c>
      <c r="J2098" s="58">
        <v>1310</v>
      </c>
      <c r="K2098" s="259">
        <f t="shared" si="109"/>
        <v>7</v>
      </c>
      <c r="L2098" s="110" t="str">
        <f t="shared" si="110"/>
        <v>PGDĐT Đăk Song</v>
      </c>
      <c r="M2098" s="48">
        <f>VLOOKUP(IF(I2098="",H2098,I2098),Thongkeduthi!$A$4:$O$43,COUNTA(Thongkeduthi!$A$4:$O$4),FALSE)</f>
        <v>37</v>
      </c>
      <c r="N2098" s="47" t="str">
        <f t="shared" si="111"/>
        <v>37.7</v>
      </c>
      <c r="O2098" s="47"/>
    </row>
    <row r="2099" spans="1:15" ht="31.5" hidden="1">
      <c r="A2099" s="10">
        <f>SUBTOTAL(3,$C$6:C2099)</f>
        <v>28</v>
      </c>
      <c r="B2099" s="27">
        <v>1220891140</v>
      </c>
      <c r="C2099" s="27" t="s">
        <v>2319</v>
      </c>
      <c r="D2099" s="27">
        <v>16</v>
      </c>
      <c r="E2099" s="27">
        <v>12</v>
      </c>
      <c r="F2099" s="27">
        <v>2003</v>
      </c>
      <c r="G2099" s="10" t="s">
        <v>988</v>
      </c>
      <c r="H2099" s="10" t="s">
        <v>1951</v>
      </c>
      <c r="I2099" s="10" t="s">
        <v>2262</v>
      </c>
      <c r="J2099" s="27">
        <v>1300</v>
      </c>
      <c r="K2099" s="259">
        <f t="shared" si="109"/>
        <v>7</v>
      </c>
      <c r="L2099" s="110" t="str">
        <f t="shared" si="110"/>
        <v>PGDĐT Đăk Song</v>
      </c>
      <c r="M2099" s="48">
        <f>VLOOKUP(IF(I2099="",H2099,I2099),Thongkeduthi!$A$4:$O$43,COUNTA(Thongkeduthi!$A$4:$O$4),FALSE)</f>
        <v>37</v>
      </c>
      <c r="N2099" s="47" t="str">
        <f t="shared" si="111"/>
        <v>37.7</v>
      </c>
      <c r="O2099" s="47"/>
    </row>
    <row r="2100" spans="1:15" ht="31.5" hidden="1">
      <c r="A2100" s="10">
        <f>SUBTOTAL(3,$C$6:C2100)</f>
        <v>28</v>
      </c>
      <c r="B2100" s="30">
        <v>1225795192</v>
      </c>
      <c r="C2100" s="10" t="s">
        <v>2320</v>
      </c>
      <c r="D2100" s="10">
        <v>17</v>
      </c>
      <c r="E2100" s="10">
        <v>4</v>
      </c>
      <c r="F2100" s="10">
        <v>2003</v>
      </c>
      <c r="G2100" s="10" t="s">
        <v>1387</v>
      </c>
      <c r="H2100" s="10" t="s">
        <v>2317</v>
      </c>
      <c r="I2100" s="10" t="s">
        <v>2262</v>
      </c>
      <c r="J2100" s="10">
        <v>1300</v>
      </c>
      <c r="K2100" s="259">
        <f t="shared" si="109"/>
        <v>7</v>
      </c>
      <c r="L2100" s="110" t="str">
        <f t="shared" si="110"/>
        <v>PGDĐT Đăk Song</v>
      </c>
      <c r="M2100" s="48">
        <f>VLOOKUP(IF(I2100="",H2100,I2100),Thongkeduthi!$A$4:$O$43,COUNTA(Thongkeduthi!$A$4:$O$4),FALSE)</f>
        <v>37</v>
      </c>
      <c r="N2100" s="47" t="str">
        <f t="shared" si="111"/>
        <v>37.7</v>
      </c>
      <c r="O2100" s="47"/>
    </row>
    <row r="2101" spans="1:15" ht="31.5" hidden="1">
      <c r="A2101" s="10">
        <f>SUBTOTAL(3,$C$6:C2101)</f>
        <v>28</v>
      </c>
      <c r="B2101" s="56">
        <v>1222867005</v>
      </c>
      <c r="C2101" s="50" t="s">
        <v>470</v>
      </c>
      <c r="D2101" s="12">
        <v>5</v>
      </c>
      <c r="E2101" s="12">
        <v>2</v>
      </c>
      <c r="F2101" s="58" t="s">
        <v>993</v>
      </c>
      <c r="G2101" s="58">
        <v>7</v>
      </c>
      <c r="H2101" s="12" t="s">
        <v>2302</v>
      </c>
      <c r="I2101" s="10" t="s">
        <v>2262</v>
      </c>
      <c r="J2101" s="58">
        <v>1260</v>
      </c>
      <c r="K2101" s="259">
        <f t="shared" si="109"/>
        <v>7</v>
      </c>
      <c r="L2101" s="110" t="str">
        <f t="shared" si="110"/>
        <v>PGDĐT Đăk Song</v>
      </c>
      <c r="M2101" s="48">
        <f>VLOOKUP(IF(I2101="",H2101,I2101),Thongkeduthi!$A$4:$O$43,COUNTA(Thongkeduthi!$A$4:$O$4),FALSE)</f>
        <v>37</v>
      </c>
      <c r="N2101" s="47" t="str">
        <f t="shared" si="111"/>
        <v>37.7</v>
      </c>
      <c r="O2101" s="47"/>
    </row>
    <row r="2102" spans="1:15" ht="31.5" hidden="1">
      <c r="A2102" s="10">
        <f>SUBTOTAL(3,$C$6:C2102)</f>
        <v>28</v>
      </c>
      <c r="B2102" s="27">
        <v>1224294408</v>
      </c>
      <c r="C2102" s="27" t="s">
        <v>2321</v>
      </c>
      <c r="D2102" s="27">
        <v>19</v>
      </c>
      <c r="E2102" s="27">
        <v>9</v>
      </c>
      <c r="F2102" s="27">
        <v>2003</v>
      </c>
      <c r="G2102" s="10" t="s">
        <v>988</v>
      </c>
      <c r="H2102" s="10" t="s">
        <v>1951</v>
      </c>
      <c r="I2102" s="10" t="s">
        <v>2262</v>
      </c>
      <c r="J2102" s="27">
        <v>1225</v>
      </c>
      <c r="K2102" s="259">
        <f t="shared" si="109"/>
        <v>7</v>
      </c>
      <c r="L2102" s="110" t="str">
        <f t="shared" si="110"/>
        <v>PGDĐT Đăk Song</v>
      </c>
      <c r="M2102" s="48">
        <f>VLOOKUP(IF(I2102="",H2102,I2102),Thongkeduthi!$A$4:$O$43,COUNTA(Thongkeduthi!$A$4:$O$4),FALSE)</f>
        <v>37</v>
      </c>
      <c r="N2102" s="47" t="str">
        <f t="shared" si="111"/>
        <v>37.7</v>
      </c>
      <c r="O2102" s="47"/>
    </row>
    <row r="2103" spans="1:15" ht="31.5" hidden="1">
      <c r="A2103" s="10">
        <f>SUBTOTAL(3,$C$6:C2103)</f>
        <v>28</v>
      </c>
      <c r="B2103" s="56">
        <v>1223830524</v>
      </c>
      <c r="C2103" s="58" t="s">
        <v>2322</v>
      </c>
      <c r="D2103" s="12">
        <v>24</v>
      </c>
      <c r="E2103" s="12">
        <v>10</v>
      </c>
      <c r="F2103" s="12">
        <v>2003</v>
      </c>
      <c r="G2103" s="58" t="s">
        <v>114</v>
      </c>
      <c r="H2103" s="12" t="s">
        <v>2310</v>
      </c>
      <c r="I2103" s="10" t="s">
        <v>2262</v>
      </c>
      <c r="J2103" s="58">
        <v>1200</v>
      </c>
      <c r="K2103" s="259">
        <f t="shared" si="109"/>
        <v>7</v>
      </c>
      <c r="L2103" s="110" t="str">
        <f t="shared" si="110"/>
        <v>PGDĐT Đăk Song</v>
      </c>
      <c r="M2103" s="48">
        <f>VLOOKUP(IF(I2103="",H2103,I2103),Thongkeduthi!$A$4:$O$43,COUNTA(Thongkeduthi!$A$4:$O$4),FALSE)</f>
        <v>37</v>
      </c>
      <c r="N2103" s="47" t="str">
        <f t="shared" si="111"/>
        <v>37.7</v>
      </c>
      <c r="O2103" s="47"/>
    </row>
    <row r="2104" spans="1:15" ht="31.5" hidden="1">
      <c r="A2104" s="10">
        <f>SUBTOTAL(3,$C$6:C2104)</f>
        <v>28</v>
      </c>
      <c r="B2104" s="10">
        <v>1224194196</v>
      </c>
      <c r="C2104" s="10" t="s">
        <v>2323</v>
      </c>
      <c r="D2104" s="10">
        <v>23</v>
      </c>
      <c r="E2104" s="10">
        <v>1</v>
      </c>
      <c r="F2104" s="10">
        <v>2002</v>
      </c>
      <c r="G2104" s="10" t="s">
        <v>1020</v>
      </c>
      <c r="H2104" s="10" t="s">
        <v>2317</v>
      </c>
      <c r="I2104" s="10" t="s">
        <v>2262</v>
      </c>
      <c r="J2104" s="10">
        <v>1330</v>
      </c>
      <c r="K2104" s="259">
        <f t="shared" si="109"/>
        <v>8</v>
      </c>
      <c r="L2104" s="110" t="str">
        <f t="shared" si="110"/>
        <v>PGDĐT Đăk Song</v>
      </c>
      <c r="M2104" s="48">
        <f>VLOOKUP(IF(I2104="",H2104,I2104),Thongkeduthi!$A$4:$O$43,COUNTA(Thongkeduthi!$A$4:$O$4),FALSE)</f>
        <v>37</v>
      </c>
      <c r="N2104" s="47" t="str">
        <f t="shared" si="111"/>
        <v>37.8</v>
      </c>
      <c r="O2104" s="47"/>
    </row>
    <row r="2105" spans="1:15" ht="31.5" hidden="1">
      <c r="A2105" s="10">
        <f>SUBTOTAL(3,$C$6:C2105)</f>
        <v>28</v>
      </c>
      <c r="B2105" s="10">
        <v>1224378568</v>
      </c>
      <c r="C2105" s="10" t="s">
        <v>2324</v>
      </c>
      <c r="D2105" s="10">
        <v>21</v>
      </c>
      <c r="E2105" s="10">
        <v>12</v>
      </c>
      <c r="F2105" s="10">
        <v>2002</v>
      </c>
      <c r="G2105" s="10" t="s">
        <v>1396</v>
      </c>
      <c r="H2105" s="10" t="s">
        <v>2317</v>
      </c>
      <c r="I2105" s="10" t="s">
        <v>2262</v>
      </c>
      <c r="J2105" s="10">
        <v>1250</v>
      </c>
      <c r="K2105" s="259">
        <f t="shared" si="109"/>
        <v>8</v>
      </c>
      <c r="L2105" s="110" t="str">
        <f t="shared" si="110"/>
        <v>PGDĐT Đăk Song</v>
      </c>
      <c r="M2105" s="48">
        <f>VLOOKUP(IF(I2105="",H2105,I2105),Thongkeduthi!$A$4:$O$43,COUNTA(Thongkeduthi!$A$4:$O$4),FALSE)</f>
        <v>37</v>
      </c>
      <c r="N2105" s="47" t="str">
        <f t="shared" si="111"/>
        <v>37.8</v>
      </c>
      <c r="O2105" s="47"/>
    </row>
    <row r="2106" spans="1:15" ht="31.5" hidden="1">
      <c r="A2106" s="10">
        <f>SUBTOTAL(3,$C$6:C2106)</f>
        <v>28</v>
      </c>
      <c r="B2106" s="10">
        <v>1222794816</v>
      </c>
      <c r="C2106" s="10" t="s">
        <v>2325</v>
      </c>
      <c r="D2106" s="10">
        <v>1</v>
      </c>
      <c r="E2106" s="10">
        <v>3</v>
      </c>
      <c r="F2106" s="10">
        <v>2001</v>
      </c>
      <c r="G2106" s="10" t="s">
        <v>1399</v>
      </c>
      <c r="H2106" s="10" t="s">
        <v>705</v>
      </c>
      <c r="I2106" s="10" t="s">
        <v>2262</v>
      </c>
      <c r="J2106" s="10">
        <v>1700</v>
      </c>
      <c r="K2106" s="259">
        <f t="shared" si="109"/>
        <v>9</v>
      </c>
      <c r="L2106" s="110" t="str">
        <f t="shared" si="110"/>
        <v>PGDĐT Đăk Song</v>
      </c>
      <c r="M2106" s="48">
        <f>VLOOKUP(IF(I2106="",H2106,I2106),Thongkeduthi!$A$4:$O$43,COUNTA(Thongkeduthi!$A$4:$O$4),FALSE)</f>
        <v>37</v>
      </c>
      <c r="N2106" s="47" t="str">
        <f t="shared" si="111"/>
        <v>37.9</v>
      </c>
      <c r="O2106" s="47"/>
    </row>
    <row r="2107" spans="1:15" ht="31.5" hidden="1">
      <c r="A2107" s="10">
        <f>SUBTOTAL(3,$C$6:C2107)</f>
        <v>28</v>
      </c>
      <c r="B2107" s="10">
        <v>1223750190</v>
      </c>
      <c r="C2107" s="10" t="s">
        <v>2326</v>
      </c>
      <c r="D2107" s="10">
        <v>26</v>
      </c>
      <c r="E2107" s="10">
        <v>10</v>
      </c>
      <c r="F2107" s="10">
        <v>2001</v>
      </c>
      <c r="G2107" s="10" t="s">
        <v>1399</v>
      </c>
      <c r="H2107" s="10" t="s">
        <v>705</v>
      </c>
      <c r="I2107" s="10" t="s">
        <v>2262</v>
      </c>
      <c r="J2107" s="10">
        <v>1650</v>
      </c>
      <c r="K2107" s="259">
        <f t="shared" si="109"/>
        <v>9</v>
      </c>
      <c r="L2107" s="110" t="str">
        <f t="shared" si="110"/>
        <v>PGDĐT Đăk Song</v>
      </c>
      <c r="M2107" s="48">
        <f>VLOOKUP(IF(I2107="",H2107,I2107),Thongkeduthi!$A$4:$O$43,COUNTA(Thongkeduthi!$A$4:$O$4),FALSE)</f>
        <v>37</v>
      </c>
      <c r="N2107" s="47" t="str">
        <f t="shared" si="111"/>
        <v>37.9</v>
      </c>
      <c r="O2107" s="47"/>
    </row>
    <row r="2108" spans="1:15" ht="31.5" hidden="1">
      <c r="A2108" s="10">
        <f>SUBTOTAL(3,$C$6:C2108)</f>
        <v>28</v>
      </c>
      <c r="B2108" s="10">
        <v>1224163753</v>
      </c>
      <c r="C2108" s="10" t="s">
        <v>2327</v>
      </c>
      <c r="D2108" s="10">
        <v>8</v>
      </c>
      <c r="E2108" s="10">
        <v>3</v>
      </c>
      <c r="F2108" s="10">
        <v>2001</v>
      </c>
      <c r="G2108" s="10" t="s">
        <v>1399</v>
      </c>
      <c r="H2108" s="10" t="s">
        <v>705</v>
      </c>
      <c r="I2108" s="10" t="s">
        <v>2262</v>
      </c>
      <c r="J2108" s="10">
        <v>1530</v>
      </c>
      <c r="K2108" s="259">
        <f t="shared" si="109"/>
        <v>9</v>
      </c>
      <c r="L2108" s="110" t="str">
        <f t="shared" si="110"/>
        <v>PGDĐT Đăk Song</v>
      </c>
      <c r="M2108" s="48">
        <f>VLOOKUP(IF(I2108="",H2108,I2108),Thongkeduthi!$A$4:$O$43,COUNTA(Thongkeduthi!$A$4:$O$4),FALSE)</f>
        <v>37</v>
      </c>
      <c r="N2108" s="47" t="str">
        <f t="shared" si="111"/>
        <v>37.9</v>
      </c>
      <c r="O2108" s="47"/>
    </row>
    <row r="2109" spans="1:15" ht="31.5" hidden="1">
      <c r="A2109" s="10">
        <f>SUBTOTAL(3,$C$6:C2109)</f>
        <v>28</v>
      </c>
      <c r="B2109" s="10">
        <v>1222082004</v>
      </c>
      <c r="C2109" s="10" t="s">
        <v>2328</v>
      </c>
      <c r="D2109" s="10">
        <v>25</v>
      </c>
      <c r="E2109" s="10">
        <v>7</v>
      </c>
      <c r="F2109" s="10">
        <v>2001</v>
      </c>
      <c r="G2109" s="10" t="s">
        <v>1399</v>
      </c>
      <c r="H2109" s="10" t="s">
        <v>705</v>
      </c>
      <c r="I2109" s="10" t="s">
        <v>2262</v>
      </c>
      <c r="J2109" s="10">
        <v>1260</v>
      </c>
      <c r="K2109" s="259">
        <f t="shared" si="109"/>
        <v>9</v>
      </c>
      <c r="L2109" s="110" t="str">
        <f t="shared" si="110"/>
        <v>PGDĐT Đăk Song</v>
      </c>
      <c r="M2109" s="48">
        <f>VLOOKUP(IF(I2109="",H2109,I2109),Thongkeduthi!$A$4:$O$43,COUNTA(Thongkeduthi!$A$4:$O$4),FALSE)</f>
        <v>37</v>
      </c>
      <c r="N2109" s="47" t="str">
        <f t="shared" si="111"/>
        <v>37.9</v>
      </c>
      <c r="O2109" s="47"/>
    </row>
    <row r="2110" spans="1:15" ht="31.5" hidden="1">
      <c r="A2110" s="10">
        <f>SUBTOTAL(3,$C$6:C2110)</f>
        <v>28</v>
      </c>
      <c r="B2110" s="33">
        <v>1223652440</v>
      </c>
      <c r="C2110" s="7" t="s">
        <v>2329</v>
      </c>
      <c r="D2110" s="10">
        <v>26</v>
      </c>
      <c r="E2110" s="33">
        <v>3</v>
      </c>
      <c r="F2110" s="10">
        <v>2001</v>
      </c>
      <c r="G2110" s="10" t="s">
        <v>1328</v>
      </c>
      <c r="H2110" s="10" t="s">
        <v>1189</v>
      </c>
      <c r="I2110" s="10" t="s">
        <v>2262</v>
      </c>
      <c r="J2110" s="27">
        <v>1260</v>
      </c>
      <c r="K2110" s="259">
        <f t="shared" si="109"/>
        <v>9</v>
      </c>
      <c r="L2110" s="110" t="str">
        <f t="shared" si="110"/>
        <v>PGDĐT Đăk Song</v>
      </c>
      <c r="M2110" s="48">
        <f>VLOOKUP(IF(I2110="",H2110,I2110),Thongkeduthi!$A$4:$O$43,COUNTA(Thongkeduthi!$A$4:$O$4),FALSE)</f>
        <v>37</v>
      </c>
      <c r="N2110" s="47" t="str">
        <f t="shared" si="111"/>
        <v>37.9</v>
      </c>
      <c r="O2110" s="47"/>
    </row>
    <row r="2111" spans="1:15" ht="31.5" hidden="1">
      <c r="A2111" s="10">
        <f>SUBTOTAL(3,$C$6:C2111)</f>
        <v>28</v>
      </c>
      <c r="B2111" s="201">
        <v>1222758519</v>
      </c>
      <c r="C2111" s="201" t="s">
        <v>2333</v>
      </c>
      <c r="D2111" s="10">
        <v>29</v>
      </c>
      <c r="E2111" s="10">
        <v>9</v>
      </c>
      <c r="F2111" s="10">
        <v>2000</v>
      </c>
      <c r="G2111" s="201" t="s">
        <v>94</v>
      </c>
      <c r="H2111" s="10" t="s">
        <v>551</v>
      </c>
      <c r="I2111" s="10"/>
      <c r="J2111" s="201">
        <v>680</v>
      </c>
      <c r="K2111" s="259">
        <f t="shared" ref="K2111:K2174" si="112">IF(I2111="",VALUE(LEFT(G2111,2)),VALUE(LEFT(G2111,1)))</f>
        <v>10</v>
      </c>
      <c r="L2111" s="110" t="str">
        <f t="shared" ref="L2111:L2174" si="113">H2111</f>
        <v>THPT Nguyễn Tất Thành</v>
      </c>
      <c r="M2111" s="48">
        <f>VLOOKUP(IF(I2111="",H2111,I2111),Thongkeduthi!$A$4:$O$43,COUNTA(Thongkeduthi!$A$4:$O$4),FALSE)</f>
        <v>5</v>
      </c>
      <c r="N2111" s="47" t="str">
        <f t="shared" si="111"/>
        <v>5.10</v>
      </c>
      <c r="O2111" s="47"/>
    </row>
    <row r="2112" spans="1:15" ht="31.5" hidden="1">
      <c r="A2112" s="10">
        <f>SUBTOTAL(3,$C$6:C2112)</f>
        <v>28</v>
      </c>
      <c r="B2112" s="201">
        <v>1224392004</v>
      </c>
      <c r="C2112" s="201" t="s">
        <v>2334</v>
      </c>
      <c r="D2112" s="10">
        <v>31</v>
      </c>
      <c r="E2112" s="10">
        <v>7</v>
      </c>
      <c r="F2112" s="10">
        <v>2000</v>
      </c>
      <c r="G2112" s="201" t="s">
        <v>94</v>
      </c>
      <c r="H2112" s="10" t="s">
        <v>551</v>
      </c>
      <c r="I2112" s="10"/>
      <c r="J2112" s="201">
        <v>580</v>
      </c>
      <c r="K2112" s="259">
        <f t="shared" si="112"/>
        <v>10</v>
      </c>
      <c r="L2112" s="110" t="str">
        <f t="shared" si="113"/>
        <v>THPT Nguyễn Tất Thành</v>
      </c>
      <c r="M2112" s="48">
        <f>VLOOKUP(IF(I2112="",H2112,I2112),Thongkeduthi!$A$4:$O$43,COUNTA(Thongkeduthi!$A$4:$O$4),FALSE)</f>
        <v>5</v>
      </c>
      <c r="N2112" s="47" t="str">
        <f t="shared" si="111"/>
        <v>5.10</v>
      </c>
      <c r="O2112" s="47"/>
    </row>
    <row r="2113" spans="1:15" ht="31.5" hidden="1">
      <c r="A2113" s="10">
        <f>SUBTOTAL(3,$C$6:C2113)</f>
        <v>28</v>
      </c>
      <c r="B2113" s="201">
        <v>1228315614</v>
      </c>
      <c r="C2113" s="201" t="s">
        <v>2335</v>
      </c>
      <c r="D2113" s="10">
        <v>10</v>
      </c>
      <c r="E2113" s="10">
        <v>8</v>
      </c>
      <c r="F2113" s="10">
        <v>2000</v>
      </c>
      <c r="G2113" s="201" t="s">
        <v>2336</v>
      </c>
      <c r="H2113" s="10" t="s">
        <v>551</v>
      </c>
      <c r="I2113" s="10"/>
      <c r="J2113" s="201">
        <v>540</v>
      </c>
      <c r="K2113" s="259">
        <f t="shared" si="112"/>
        <v>10</v>
      </c>
      <c r="L2113" s="110" t="str">
        <f t="shared" si="113"/>
        <v>THPT Nguyễn Tất Thành</v>
      </c>
      <c r="M2113" s="48">
        <f>VLOOKUP(IF(I2113="",H2113,I2113),Thongkeduthi!$A$4:$O$43,COUNTA(Thongkeduthi!$A$4:$O$4),FALSE)</f>
        <v>5</v>
      </c>
      <c r="N2113" s="47" t="str">
        <f t="shared" si="111"/>
        <v>5.10</v>
      </c>
      <c r="O2113" s="47"/>
    </row>
    <row r="2114" spans="1:15" ht="31.5" hidden="1">
      <c r="A2114" s="10">
        <f>SUBTOTAL(3,$C$6:C2114)</f>
        <v>28</v>
      </c>
      <c r="B2114" s="201">
        <v>1223152957</v>
      </c>
      <c r="C2114" s="201" t="s">
        <v>2337</v>
      </c>
      <c r="D2114" s="10">
        <v>20</v>
      </c>
      <c r="E2114" s="10">
        <v>11</v>
      </c>
      <c r="F2114" s="10">
        <v>2000</v>
      </c>
      <c r="G2114" s="201" t="s">
        <v>2336</v>
      </c>
      <c r="H2114" s="10" t="s">
        <v>551</v>
      </c>
      <c r="I2114" s="10"/>
      <c r="J2114" s="201">
        <v>610</v>
      </c>
      <c r="K2114" s="259">
        <f t="shared" si="112"/>
        <v>10</v>
      </c>
      <c r="L2114" s="110" t="str">
        <f t="shared" si="113"/>
        <v>THPT Nguyễn Tất Thành</v>
      </c>
      <c r="M2114" s="48">
        <f>VLOOKUP(IF(I2114="",H2114,I2114),Thongkeduthi!$A$4:$O$43,COUNTA(Thongkeduthi!$A$4:$O$4),FALSE)</f>
        <v>5</v>
      </c>
      <c r="N2114" s="47" t="str">
        <f t="shared" si="111"/>
        <v>5.10</v>
      </c>
      <c r="O2114" s="47"/>
    </row>
    <row r="2115" spans="1:15" ht="31.5" hidden="1">
      <c r="A2115" s="10">
        <f>SUBTOTAL(3,$C$6:C2115)</f>
        <v>28</v>
      </c>
      <c r="B2115" s="201">
        <v>1222852592</v>
      </c>
      <c r="C2115" s="201" t="s">
        <v>2338</v>
      </c>
      <c r="D2115" s="10">
        <v>19</v>
      </c>
      <c r="E2115" s="10">
        <v>10</v>
      </c>
      <c r="F2115" s="10">
        <v>2000</v>
      </c>
      <c r="G2115" s="201" t="s">
        <v>2336</v>
      </c>
      <c r="H2115" s="10" t="s">
        <v>551</v>
      </c>
      <c r="I2115" s="10"/>
      <c r="J2115" s="201">
        <v>500</v>
      </c>
      <c r="K2115" s="259">
        <f t="shared" si="112"/>
        <v>10</v>
      </c>
      <c r="L2115" s="110" t="str">
        <f t="shared" si="113"/>
        <v>THPT Nguyễn Tất Thành</v>
      </c>
      <c r="M2115" s="48">
        <f>VLOOKUP(IF(I2115="",H2115,I2115),Thongkeduthi!$A$4:$O$43,COUNTA(Thongkeduthi!$A$4:$O$4),FALSE)</f>
        <v>5</v>
      </c>
      <c r="N2115" s="47" t="str">
        <f t="shared" si="111"/>
        <v>5.10</v>
      </c>
      <c r="O2115" s="47"/>
    </row>
    <row r="2116" spans="1:15" ht="31.5" hidden="1">
      <c r="A2116" s="10">
        <f>SUBTOTAL(3,$C$6:C2116)</f>
        <v>28</v>
      </c>
      <c r="B2116" s="201">
        <v>1224799480</v>
      </c>
      <c r="C2116" s="201" t="s">
        <v>2339</v>
      </c>
      <c r="D2116" s="10">
        <v>18</v>
      </c>
      <c r="E2116" s="10">
        <v>5</v>
      </c>
      <c r="F2116" s="10">
        <v>2000</v>
      </c>
      <c r="G2116" s="201" t="s">
        <v>2336</v>
      </c>
      <c r="H2116" s="10" t="s">
        <v>551</v>
      </c>
      <c r="I2116" s="10"/>
      <c r="J2116" s="201">
        <v>600</v>
      </c>
      <c r="K2116" s="259">
        <f t="shared" si="112"/>
        <v>10</v>
      </c>
      <c r="L2116" s="110" t="str">
        <f t="shared" si="113"/>
        <v>THPT Nguyễn Tất Thành</v>
      </c>
      <c r="M2116" s="48">
        <f>VLOOKUP(IF(I2116="",H2116,I2116),Thongkeduthi!$A$4:$O$43,COUNTA(Thongkeduthi!$A$4:$O$4),FALSE)</f>
        <v>5</v>
      </c>
      <c r="N2116" s="47" t="str">
        <f t="shared" si="111"/>
        <v>5.10</v>
      </c>
      <c r="O2116" s="47"/>
    </row>
    <row r="2117" spans="1:15" ht="31.5" hidden="1">
      <c r="A2117" s="10">
        <f>SUBTOTAL(3,$C$6:C2117)</f>
        <v>28</v>
      </c>
      <c r="B2117" s="201">
        <v>1223242366</v>
      </c>
      <c r="C2117" s="201" t="s">
        <v>1275</v>
      </c>
      <c r="D2117" s="10">
        <v>29</v>
      </c>
      <c r="E2117" s="10">
        <v>9</v>
      </c>
      <c r="F2117" s="10">
        <v>2000</v>
      </c>
      <c r="G2117" s="201" t="s">
        <v>2336</v>
      </c>
      <c r="H2117" s="10" t="s">
        <v>551</v>
      </c>
      <c r="I2117" s="10"/>
      <c r="J2117" s="201">
        <v>510</v>
      </c>
      <c r="K2117" s="259">
        <f t="shared" si="112"/>
        <v>10</v>
      </c>
      <c r="L2117" s="110" t="str">
        <f t="shared" si="113"/>
        <v>THPT Nguyễn Tất Thành</v>
      </c>
      <c r="M2117" s="48">
        <f>VLOOKUP(IF(I2117="",H2117,I2117),Thongkeduthi!$A$4:$O$43,COUNTA(Thongkeduthi!$A$4:$O$4),FALSE)</f>
        <v>5</v>
      </c>
      <c r="N2117" s="47" t="str">
        <f t="shared" si="111"/>
        <v>5.10</v>
      </c>
      <c r="O2117" s="47"/>
    </row>
    <row r="2118" spans="1:15" ht="31.5" hidden="1">
      <c r="A2118" s="10">
        <f>SUBTOTAL(3,$C$6:C2118)</f>
        <v>28</v>
      </c>
      <c r="B2118" s="201">
        <v>1223914589</v>
      </c>
      <c r="C2118" s="201" t="s">
        <v>2340</v>
      </c>
      <c r="D2118" s="10">
        <v>22</v>
      </c>
      <c r="E2118" s="10">
        <v>2</v>
      </c>
      <c r="F2118" s="10">
        <v>2000</v>
      </c>
      <c r="G2118" s="201" t="s">
        <v>2336</v>
      </c>
      <c r="H2118" s="10" t="s">
        <v>551</v>
      </c>
      <c r="I2118" s="10"/>
      <c r="J2118" s="201">
        <v>570</v>
      </c>
      <c r="K2118" s="259">
        <f t="shared" si="112"/>
        <v>10</v>
      </c>
      <c r="L2118" s="110" t="str">
        <f t="shared" si="113"/>
        <v>THPT Nguyễn Tất Thành</v>
      </c>
      <c r="M2118" s="48">
        <f>VLOOKUP(IF(I2118="",H2118,I2118),Thongkeduthi!$A$4:$O$43,COUNTA(Thongkeduthi!$A$4:$O$4),FALSE)</f>
        <v>5</v>
      </c>
      <c r="N2118" s="47" t="str">
        <f t="shared" si="111"/>
        <v>5.10</v>
      </c>
      <c r="O2118" s="47"/>
    </row>
    <row r="2119" spans="1:15" ht="31.5" hidden="1">
      <c r="A2119" s="10">
        <f>SUBTOTAL(3,$C$6:C2119)</f>
        <v>28</v>
      </c>
      <c r="B2119" s="201">
        <v>1223337041</v>
      </c>
      <c r="C2119" s="201" t="s">
        <v>2341</v>
      </c>
      <c r="D2119" s="10">
        <v>24</v>
      </c>
      <c r="E2119" s="10">
        <v>1</v>
      </c>
      <c r="F2119" s="10">
        <v>2000</v>
      </c>
      <c r="G2119" s="201" t="s">
        <v>2336</v>
      </c>
      <c r="H2119" s="10" t="s">
        <v>551</v>
      </c>
      <c r="I2119" s="10"/>
      <c r="J2119" s="201">
        <v>540</v>
      </c>
      <c r="K2119" s="259">
        <f t="shared" si="112"/>
        <v>10</v>
      </c>
      <c r="L2119" s="110" t="str">
        <f t="shared" si="113"/>
        <v>THPT Nguyễn Tất Thành</v>
      </c>
      <c r="M2119" s="48">
        <f>VLOOKUP(IF(I2119="",H2119,I2119),Thongkeduthi!$A$4:$O$43,COUNTA(Thongkeduthi!$A$4:$O$4),FALSE)</f>
        <v>5</v>
      </c>
      <c r="N2119" s="47" t="str">
        <f t="shared" ref="N2119:N2182" si="114">M2119&amp;"."&amp;K2119</f>
        <v>5.10</v>
      </c>
      <c r="O2119" s="47"/>
    </row>
    <row r="2120" spans="1:15" ht="31.5" hidden="1">
      <c r="A2120" s="10">
        <f>SUBTOTAL(3,$C$6:C2120)</f>
        <v>28</v>
      </c>
      <c r="B2120" s="201">
        <v>1223713122</v>
      </c>
      <c r="C2120" s="201" t="s">
        <v>2342</v>
      </c>
      <c r="D2120" s="10">
        <v>9</v>
      </c>
      <c r="E2120" s="10">
        <v>9</v>
      </c>
      <c r="F2120" s="10">
        <v>2000</v>
      </c>
      <c r="G2120" s="201" t="s">
        <v>2336</v>
      </c>
      <c r="H2120" s="10" t="s">
        <v>551</v>
      </c>
      <c r="I2120" s="10"/>
      <c r="J2120" s="201">
        <v>670</v>
      </c>
      <c r="K2120" s="259">
        <f t="shared" si="112"/>
        <v>10</v>
      </c>
      <c r="L2120" s="110" t="str">
        <f t="shared" si="113"/>
        <v>THPT Nguyễn Tất Thành</v>
      </c>
      <c r="M2120" s="48">
        <f>VLOOKUP(IF(I2120="",H2120,I2120),Thongkeduthi!$A$4:$O$43,COUNTA(Thongkeduthi!$A$4:$O$4),FALSE)</f>
        <v>5</v>
      </c>
      <c r="N2120" s="47" t="str">
        <f t="shared" si="114"/>
        <v>5.10</v>
      </c>
      <c r="O2120" s="47"/>
    </row>
    <row r="2121" spans="1:15" ht="31.5" hidden="1">
      <c r="A2121" s="10">
        <f>SUBTOTAL(3,$C$6:C2121)</f>
        <v>28</v>
      </c>
      <c r="B2121" s="201">
        <v>1223144669</v>
      </c>
      <c r="C2121" s="201" t="s">
        <v>2337</v>
      </c>
      <c r="D2121" s="10">
        <v>20</v>
      </c>
      <c r="E2121" s="10">
        <v>11</v>
      </c>
      <c r="F2121" s="10">
        <v>2000</v>
      </c>
      <c r="G2121" s="201" t="s">
        <v>2336</v>
      </c>
      <c r="H2121" s="10" t="s">
        <v>551</v>
      </c>
      <c r="I2121" s="10"/>
      <c r="J2121" s="201">
        <v>610</v>
      </c>
      <c r="K2121" s="259">
        <f t="shared" si="112"/>
        <v>10</v>
      </c>
      <c r="L2121" s="110" t="str">
        <f t="shared" si="113"/>
        <v>THPT Nguyễn Tất Thành</v>
      </c>
      <c r="M2121" s="48">
        <f>VLOOKUP(IF(I2121="",H2121,I2121),Thongkeduthi!$A$4:$O$43,COUNTA(Thongkeduthi!$A$4:$O$4),FALSE)</f>
        <v>5</v>
      </c>
      <c r="N2121" s="47" t="str">
        <f t="shared" si="114"/>
        <v>5.10</v>
      </c>
      <c r="O2121" s="47"/>
    </row>
    <row r="2122" spans="1:15" ht="31.5" hidden="1">
      <c r="A2122" s="10">
        <f>SUBTOTAL(3,$C$6:C2122)</f>
        <v>28</v>
      </c>
      <c r="B2122" s="201">
        <v>1223193020</v>
      </c>
      <c r="C2122" s="201" t="s">
        <v>2343</v>
      </c>
      <c r="D2122" s="10">
        <v>29</v>
      </c>
      <c r="E2122" s="10">
        <v>2</v>
      </c>
      <c r="F2122" s="10">
        <v>2000</v>
      </c>
      <c r="G2122" s="201" t="s">
        <v>2336</v>
      </c>
      <c r="H2122" s="10" t="s">
        <v>551</v>
      </c>
      <c r="I2122" s="10"/>
      <c r="J2122" s="201">
        <v>550</v>
      </c>
      <c r="K2122" s="259">
        <f t="shared" si="112"/>
        <v>10</v>
      </c>
      <c r="L2122" s="110" t="str">
        <f t="shared" si="113"/>
        <v>THPT Nguyễn Tất Thành</v>
      </c>
      <c r="M2122" s="48">
        <f>VLOOKUP(IF(I2122="",H2122,I2122),Thongkeduthi!$A$4:$O$43,COUNTA(Thongkeduthi!$A$4:$O$4),FALSE)</f>
        <v>5</v>
      </c>
      <c r="N2122" s="47" t="str">
        <f t="shared" si="114"/>
        <v>5.10</v>
      </c>
      <c r="O2122" s="47"/>
    </row>
    <row r="2123" spans="1:15" ht="31.5" hidden="1">
      <c r="A2123" s="10">
        <f>SUBTOTAL(3,$C$6:C2123)</f>
        <v>28</v>
      </c>
      <c r="B2123" s="201">
        <v>1223248369</v>
      </c>
      <c r="C2123" s="201" t="s">
        <v>2344</v>
      </c>
      <c r="D2123" s="10">
        <v>16</v>
      </c>
      <c r="E2123" s="10">
        <v>2</v>
      </c>
      <c r="F2123" s="10">
        <v>2000</v>
      </c>
      <c r="G2123" s="201" t="s">
        <v>2336</v>
      </c>
      <c r="H2123" s="10" t="s">
        <v>551</v>
      </c>
      <c r="I2123" s="10"/>
      <c r="J2123" s="201">
        <v>840</v>
      </c>
      <c r="K2123" s="259">
        <f t="shared" si="112"/>
        <v>10</v>
      </c>
      <c r="L2123" s="110" t="str">
        <f t="shared" si="113"/>
        <v>THPT Nguyễn Tất Thành</v>
      </c>
      <c r="M2123" s="48">
        <f>VLOOKUP(IF(I2123="",H2123,I2123),Thongkeduthi!$A$4:$O$43,COUNTA(Thongkeduthi!$A$4:$O$4),FALSE)</f>
        <v>5</v>
      </c>
      <c r="N2123" s="47" t="str">
        <f t="shared" si="114"/>
        <v>5.10</v>
      </c>
      <c r="O2123" s="47"/>
    </row>
    <row r="2124" spans="1:15" ht="31.5" hidden="1">
      <c r="A2124" s="10">
        <f>SUBTOTAL(3,$C$6:C2124)</f>
        <v>28</v>
      </c>
      <c r="B2124" s="201">
        <v>1223061423</v>
      </c>
      <c r="C2124" s="201" t="s">
        <v>2345</v>
      </c>
      <c r="D2124" s="10">
        <v>12</v>
      </c>
      <c r="E2124" s="10">
        <v>7</v>
      </c>
      <c r="F2124" s="10">
        <v>2000</v>
      </c>
      <c r="G2124" s="201" t="s">
        <v>2336</v>
      </c>
      <c r="H2124" s="10" t="s">
        <v>551</v>
      </c>
      <c r="I2124" s="10"/>
      <c r="J2124" s="201">
        <v>690</v>
      </c>
      <c r="K2124" s="259">
        <f t="shared" si="112"/>
        <v>10</v>
      </c>
      <c r="L2124" s="110" t="str">
        <f t="shared" si="113"/>
        <v>THPT Nguyễn Tất Thành</v>
      </c>
      <c r="M2124" s="48">
        <f>VLOOKUP(IF(I2124="",H2124,I2124),Thongkeduthi!$A$4:$O$43,COUNTA(Thongkeduthi!$A$4:$O$4),FALSE)</f>
        <v>5</v>
      </c>
      <c r="N2124" s="47" t="str">
        <f t="shared" si="114"/>
        <v>5.10</v>
      </c>
      <c r="O2124" s="47"/>
    </row>
    <row r="2125" spans="1:15" ht="31.5" hidden="1">
      <c r="A2125" s="10">
        <f>SUBTOTAL(3,$C$6:C2125)</f>
        <v>28</v>
      </c>
      <c r="B2125" s="201">
        <v>1223434425</v>
      </c>
      <c r="C2125" s="201" t="s">
        <v>2346</v>
      </c>
      <c r="D2125" s="10">
        <v>20</v>
      </c>
      <c r="E2125" s="10">
        <v>10</v>
      </c>
      <c r="F2125" s="10">
        <v>2000</v>
      </c>
      <c r="G2125" s="201" t="s">
        <v>2336</v>
      </c>
      <c r="H2125" s="10" t="s">
        <v>551</v>
      </c>
      <c r="I2125" s="10"/>
      <c r="J2125" s="201">
        <v>590</v>
      </c>
      <c r="K2125" s="259">
        <f t="shared" si="112"/>
        <v>10</v>
      </c>
      <c r="L2125" s="110" t="str">
        <f t="shared" si="113"/>
        <v>THPT Nguyễn Tất Thành</v>
      </c>
      <c r="M2125" s="48">
        <f>VLOOKUP(IF(I2125="",H2125,I2125),Thongkeduthi!$A$4:$O$43,COUNTA(Thongkeduthi!$A$4:$O$4),FALSE)</f>
        <v>5</v>
      </c>
      <c r="N2125" s="47" t="str">
        <f t="shared" si="114"/>
        <v>5.10</v>
      </c>
      <c r="O2125" s="47"/>
    </row>
    <row r="2126" spans="1:15" ht="31.5" hidden="1">
      <c r="A2126" s="10">
        <f>SUBTOTAL(3,$C$6:C2126)</f>
        <v>28</v>
      </c>
      <c r="B2126" s="201">
        <v>1224735177</v>
      </c>
      <c r="C2126" s="201" t="s">
        <v>2347</v>
      </c>
      <c r="D2126" s="10">
        <v>12</v>
      </c>
      <c r="E2126" s="10">
        <v>11</v>
      </c>
      <c r="F2126" s="10">
        <v>2000</v>
      </c>
      <c r="G2126" s="201" t="s">
        <v>106</v>
      </c>
      <c r="H2126" s="10" t="s">
        <v>551</v>
      </c>
      <c r="I2126" s="10"/>
      <c r="J2126" s="201">
        <v>550</v>
      </c>
      <c r="K2126" s="259">
        <f t="shared" si="112"/>
        <v>10</v>
      </c>
      <c r="L2126" s="110" t="str">
        <f t="shared" si="113"/>
        <v>THPT Nguyễn Tất Thành</v>
      </c>
      <c r="M2126" s="48">
        <f>VLOOKUP(IF(I2126="",H2126,I2126),Thongkeduthi!$A$4:$O$43,COUNTA(Thongkeduthi!$A$4:$O$4),FALSE)</f>
        <v>5</v>
      </c>
      <c r="N2126" s="47" t="str">
        <f t="shared" si="114"/>
        <v>5.10</v>
      </c>
      <c r="O2126" s="47"/>
    </row>
    <row r="2127" spans="1:15" ht="31.5" hidden="1">
      <c r="A2127" s="10">
        <f>SUBTOTAL(3,$C$6:C2127)</f>
        <v>28</v>
      </c>
      <c r="B2127" s="201">
        <v>1224622307</v>
      </c>
      <c r="C2127" s="201" t="s">
        <v>1785</v>
      </c>
      <c r="D2127" s="10">
        <v>16</v>
      </c>
      <c r="E2127" s="10">
        <v>7</v>
      </c>
      <c r="F2127" s="10">
        <v>2000</v>
      </c>
      <c r="G2127" s="201" t="s">
        <v>2336</v>
      </c>
      <c r="H2127" s="10" t="s">
        <v>551</v>
      </c>
      <c r="I2127" s="10"/>
      <c r="J2127" s="201">
        <v>610</v>
      </c>
      <c r="K2127" s="259">
        <f t="shared" si="112"/>
        <v>10</v>
      </c>
      <c r="L2127" s="110" t="str">
        <f t="shared" si="113"/>
        <v>THPT Nguyễn Tất Thành</v>
      </c>
      <c r="M2127" s="48">
        <f>VLOOKUP(IF(I2127="",H2127,I2127),Thongkeduthi!$A$4:$O$43,COUNTA(Thongkeduthi!$A$4:$O$4),FALSE)</f>
        <v>5</v>
      </c>
      <c r="N2127" s="47" t="str">
        <f t="shared" si="114"/>
        <v>5.10</v>
      </c>
      <c r="O2127" s="47"/>
    </row>
    <row r="2128" spans="1:15" ht="31.5" hidden="1">
      <c r="A2128" s="10">
        <f>SUBTOTAL(3,$C$6:C2128)</f>
        <v>28</v>
      </c>
      <c r="B2128" s="201">
        <v>1222763675</v>
      </c>
      <c r="C2128" s="201" t="s">
        <v>2343</v>
      </c>
      <c r="D2128" s="10">
        <v>29</v>
      </c>
      <c r="E2128" s="10">
        <v>2</v>
      </c>
      <c r="F2128" s="10">
        <v>2000</v>
      </c>
      <c r="G2128" s="201" t="s">
        <v>2336</v>
      </c>
      <c r="H2128" s="10" t="s">
        <v>551</v>
      </c>
      <c r="I2128" s="10"/>
      <c r="J2128" s="201">
        <v>550</v>
      </c>
      <c r="K2128" s="259">
        <f t="shared" si="112"/>
        <v>10</v>
      </c>
      <c r="L2128" s="110" t="str">
        <f t="shared" si="113"/>
        <v>THPT Nguyễn Tất Thành</v>
      </c>
      <c r="M2128" s="48">
        <f>VLOOKUP(IF(I2128="",H2128,I2128),Thongkeduthi!$A$4:$O$43,COUNTA(Thongkeduthi!$A$4:$O$4),FALSE)</f>
        <v>5</v>
      </c>
      <c r="N2128" s="47" t="str">
        <f t="shared" si="114"/>
        <v>5.10</v>
      </c>
      <c r="O2128" s="47"/>
    </row>
    <row r="2129" spans="1:15" ht="31.5" hidden="1">
      <c r="A2129" s="10">
        <f>SUBTOTAL(3,$C$6:C2129)</f>
        <v>28</v>
      </c>
      <c r="B2129" s="201">
        <v>1223147775</v>
      </c>
      <c r="C2129" s="201" t="s">
        <v>2348</v>
      </c>
      <c r="D2129" s="10">
        <v>1</v>
      </c>
      <c r="E2129" s="10">
        <v>8</v>
      </c>
      <c r="F2129" s="10">
        <v>2000</v>
      </c>
      <c r="G2129" s="201" t="s">
        <v>2336</v>
      </c>
      <c r="H2129" s="10" t="s">
        <v>551</v>
      </c>
      <c r="I2129" s="10"/>
      <c r="J2129" s="201">
        <v>550</v>
      </c>
      <c r="K2129" s="259">
        <f t="shared" si="112"/>
        <v>10</v>
      </c>
      <c r="L2129" s="110" t="str">
        <f t="shared" si="113"/>
        <v>THPT Nguyễn Tất Thành</v>
      </c>
      <c r="M2129" s="48">
        <f>VLOOKUP(IF(I2129="",H2129,I2129),Thongkeduthi!$A$4:$O$43,COUNTA(Thongkeduthi!$A$4:$O$4),FALSE)</f>
        <v>5</v>
      </c>
      <c r="N2129" s="47" t="str">
        <f t="shared" si="114"/>
        <v>5.10</v>
      </c>
      <c r="O2129" s="47"/>
    </row>
    <row r="2130" spans="1:15" ht="31.5" hidden="1">
      <c r="A2130" s="10">
        <f>SUBTOTAL(3,$C$6:C2130)</f>
        <v>28</v>
      </c>
      <c r="B2130" s="201">
        <v>1223587965</v>
      </c>
      <c r="C2130" s="201" t="s">
        <v>2349</v>
      </c>
      <c r="D2130" s="10">
        <v>2</v>
      </c>
      <c r="E2130" s="10">
        <v>1</v>
      </c>
      <c r="F2130" s="10">
        <v>2000</v>
      </c>
      <c r="G2130" s="201" t="s">
        <v>2336</v>
      </c>
      <c r="H2130" s="10" t="s">
        <v>551</v>
      </c>
      <c r="I2130" s="10"/>
      <c r="J2130" s="201">
        <v>500</v>
      </c>
      <c r="K2130" s="259">
        <f t="shared" si="112"/>
        <v>10</v>
      </c>
      <c r="L2130" s="110" t="str">
        <f t="shared" si="113"/>
        <v>THPT Nguyễn Tất Thành</v>
      </c>
      <c r="M2130" s="48">
        <f>VLOOKUP(IF(I2130="",H2130,I2130),Thongkeduthi!$A$4:$O$43,COUNTA(Thongkeduthi!$A$4:$O$4),FALSE)</f>
        <v>5</v>
      </c>
      <c r="N2130" s="47" t="str">
        <f t="shared" si="114"/>
        <v>5.10</v>
      </c>
      <c r="O2130" s="47"/>
    </row>
    <row r="2131" spans="1:15" ht="31.5" hidden="1">
      <c r="A2131" s="10">
        <f>SUBTOTAL(3,$C$6:C2131)</f>
        <v>28</v>
      </c>
      <c r="B2131" s="201">
        <v>1226583857</v>
      </c>
      <c r="C2131" s="201" t="s">
        <v>2350</v>
      </c>
      <c r="D2131" s="10">
        <v>6</v>
      </c>
      <c r="E2131" s="10">
        <v>3</v>
      </c>
      <c r="F2131" s="10">
        <v>2000</v>
      </c>
      <c r="G2131" s="201" t="s">
        <v>2336</v>
      </c>
      <c r="H2131" s="10" t="s">
        <v>551</v>
      </c>
      <c r="I2131" s="10"/>
      <c r="J2131" s="201">
        <v>600</v>
      </c>
      <c r="K2131" s="259">
        <f t="shared" si="112"/>
        <v>10</v>
      </c>
      <c r="L2131" s="110" t="str">
        <f t="shared" si="113"/>
        <v>THPT Nguyễn Tất Thành</v>
      </c>
      <c r="M2131" s="48">
        <f>VLOOKUP(IF(I2131="",H2131,I2131),Thongkeduthi!$A$4:$O$43,COUNTA(Thongkeduthi!$A$4:$O$4),FALSE)</f>
        <v>5</v>
      </c>
      <c r="N2131" s="47" t="str">
        <f t="shared" si="114"/>
        <v>5.10</v>
      </c>
      <c r="O2131" s="47"/>
    </row>
    <row r="2132" spans="1:15" ht="31.5" hidden="1">
      <c r="A2132" s="10">
        <f>SUBTOTAL(3,$C$6:C2132)</f>
        <v>28</v>
      </c>
      <c r="B2132" s="201">
        <v>1223585607</v>
      </c>
      <c r="C2132" s="201" t="s">
        <v>2351</v>
      </c>
      <c r="D2132" s="10">
        <v>15</v>
      </c>
      <c r="E2132" s="10">
        <v>4</v>
      </c>
      <c r="F2132" s="10">
        <v>2000</v>
      </c>
      <c r="G2132" s="201" t="s">
        <v>2336</v>
      </c>
      <c r="H2132" s="10" t="s">
        <v>551</v>
      </c>
      <c r="I2132" s="10"/>
      <c r="J2132" s="201">
        <v>920</v>
      </c>
      <c r="K2132" s="259">
        <f t="shared" si="112"/>
        <v>10</v>
      </c>
      <c r="L2132" s="110" t="str">
        <f t="shared" si="113"/>
        <v>THPT Nguyễn Tất Thành</v>
      </c>
      <c r="M2132" s="48">
        <f>VLOOKUP(IF(I2132="",H2132,I2132),Thongkeduthi!$A$4:$O$43,COUNTA(Thongkeduthi!$A$4:$O$4),FALSE)</f>
        <v>5</v>
      </c>
      <c r="N2132" s="47" t="str">
        <f t="shared" si="114"/>
        <v>5.10</v>
      </c>
      <c r="O2132" s="47"/>
    </row>
    <row r="2133" spans="1:15" ht="31.5" hidden="1">
      <c r="A2133" s="10">
        <f>SUBTOTAL(3,$C$6:C2133)</f>
        <v>28</v>
      </c>
      <c r="B2133" s="201">
        <v>1223333769</v>
      </c>
      <c r="C2133" s="201" t="s">
        <v>2043</v>
      </c>
      <c r="D2133" s="10">
        <v>13</v>
      </c>
      <c r="E2133" s="10">
        <v>5</v>
      </c>
      <c r="F2133" s="10">
        <v>2000</v>
      </c>
      <c r="G2133" s="201" t="s">
        <v>2336</v>
      </c>
      <c r="H2133" s="10" t="s">
        <v>551</v>
      </c>
      <c r="I2133" s="10"/>
      <c r="J2133" s="201">
        <v>710</v>
      </c>
      <c r="K2133" s="259">
        <f t="shared" si="112"/>
        <v>10</v>
      </c>
      <c r="L2133" s="110" t="str">
        <f t="shared" si="113"/>
        <v>THPT Nguyễn Tất Thành</v>
      </c>
      <c r="M2133" s="48">
        <f>VLOOKUP(IF(I2133="",H2133,I2133),Thongkeduthi!$A$4:$O$43,COUNTA(Thongkeduthi!$A$4:$O$4),FALSE)</f>
        <v>5</v>
      </c>
      <c r="N2133" s="47" t="str">
        <f t="shared" si="114"/>
        <v>5.10</v>
      </c>
      <c r="O2133" s="47"/>
    </row>
    <row r="2134" spans="1:15" ht="31.5" hidden="1">
      <c r="A2134" s="10">
        <f>SUBTOTAL(3,$C$6:C2134)</f>
        <v>28</v>
      </c>
      <c r="B2134" s="201">
        <v>1225248621</v>
      </c>
      <c r="C2134" s="201" t="s">
        <v>2352</v>
      </c>
      <c r="D2134" s="10">
        <v>13</v>
      </c>
      <c r="E2134" s="10">
        <v>1</v>
      </c>
      <c r="F2134" s="10">
        <v>2000</v>
      </c>
      <c r="G2134" s="201" t="s">
        <v>2353</v>
      </c>
      <c r="H2134" s="10" t="s">
        <v>551</v>
      </c>
      <c r="I2134" s="10"/>
      <c r="J2134" s="201">
        <v>550</v>
      </c>
      <c r="K2134" s="259">
        <f t="shared" si="112"/>
        <v>10</v>
      </c>
      <c r="L2134" s="110" t="str">
        <f t="shared" si="113"/>
        <v>THPT Nguyễn Tất Thành</v>
      </c>
      <c r="M2134" s="48">
        <f>VLOOKUP(IF(I2134="",H2134,I2134),Thongkeduthi!$A$4:$O$43,COUNTA(Thongkeduthi!$A$4:$O$4),FALSE)</f>
        <v>5</v>
      </c>
      <c r="N2134" s="47" t="str">
        <f t="shared" si="114"/>
        <v>5.10</v>
      </c>
      <c r="O2134" s="47"/>
    </row>
    <row r="2135" spans="1:15" ht="31.5" hidden="1">
      <c r="A2135" s="10">
        <f>SUBTOTAL(3,$C$6:C2135)</f>
        <v>28</v>
      </c>
      <c r="B2135" s="201">
        <v>1223627004</v>
      </c>
      <c r="C2135" s="201" t="s">
        <v>2613</v>
      </c>
      <c r="D2135" s="10">
        <v>4</v>
      </c>
      <c r="E2135" s="10">
        <v>4</v>
      </c>
      <c r="F2135" s="10">
        <v>2000</v>
      </c>
      <c r="G2135" s="201" t="s">
        <v>2354</v>
      </c>
      <c r="H2135" s="10" t="s">
        <v>551</v>
      </c>
      <c r="I2135" s="10"/>
      <c r="J2135" s="201">
        <v>620</v>
      </c>
      <c r="K2135" s="259">
        <f t="shared" si="112"/>
        <v>10</v>
      </c>
      <c r="L2135" s="110" t="str">
        <f t="shared" si="113"/>
        <v>THPT Nguyễn Tất Thành</v>
      </c>
      <c r="M2135" s="48">
        <f>VLOOKUP(IF(I2135="",H2135,I2135),Thongkeduthi!$A$4:$O$43,COUNTA(Thongkeduthi!$A$4:$O$4),FALSE)</f>
        <v>5</v>
      </c>
      <c r="N2135" s="47" t="str">
        <f t="shared" si="114"/>
        <v>5.10</v>
      </c>
      <c r="O2135" s="47"/>
    </row>
    <row r="2136" spans="1:15" ht="31.5" hidden="1">
      <c r="A2136" s="10">
        <f>SUBTOTAL(3,$C$6:C2136)</f>
        <v>28</v>
      </c>
      <c r="B2136" s="201">
        <v>1223470471</v>
      </c>
      <c r="C2136" s="201" t="s">
        <v>2614</v>
      </c>
      <c r="D2136" s="10">
        <v>16</v>
      </c>
      <c r="E2136" s="10">
        <v>2</v>
      </c>
      <c r="F2136" s="10">
        <v>2000</v>
      </c>
      <c r="G2136" s="201" t="s">
        <v>94</v>
      </c>
      <c r="H2136" s="10" t="s">
        <v>551</v>
      </c>
      <c r="I2136" s="10"/>
      <c r="J2136" s="201">
        <v>940</v>
      </c>
      <c r="K2136" s="259">
        <f t="shared" si="112"/>
        <v>10</v>
      </c>
      <c r="L2136" s="110" t="str">
        <f t="shared" si="113"/>
        <v>THPT Nguyễn Tất Thành</v>
      </c>
      <c r="M2136" s="48">
        <f>VLOOKUP(IF(I2136="",H2136,I2136),Thongkeduthi!$A$4:$O$43,COUNTA(Thongkeduthi!$A$4:$O$4),FALSE)</f>
        <v>5</v>
      </c>
      <c r="N2136" s="47" t="str">
        <f t="shared" si="114"/>
        <v>5.10</v>
      </c>
      <c r="O2136" s="47"/>
    </row>
    <row r="2137" spans="1:15" ht="31.5" hidden="1">
      <c r="A2137" s="10">
        <f>SUBTOTAL(3,$C$6:C2137)</f>
        <v>28</v>
      </c>
      <c r="B2137" s="201">
        <v>1222447378</v>
      </c>
      <c r="C2137" s="201" t="s">
        <v>2355</v>
      </c>
      <c r="D2137" s="10">
        <v>15</v>
      </c>
      <c r="E2137" s="10">
        <v>5</v>
      </c>
      <c r="F2137" s="10">
        <v>2000</v>
      </c>
      <c r="G2137" s="201" t="s">
        <v>440</v>
      </c>
      <c r="H2137" s="10" t="s">
        <v>551</v>
      </c>
      <c r="I2137" s="10"/>
      <c r="J2137" s="201">
        <v>540</v>
      </c>
      <c r="K2137" s="259">
        <f t="shared" si="112"/>
        <v>10</v>
      </c>
      <c r="L2137" s="110" t="str">
        <f t="shared" si="113"/>
        <v>THPT Nguyễn Tất Thành</v>
      </c>
      <c r="M2137" s="48">
        <f>VLOOKUP(IF(I2137="",H2137,I2137),Thongkeduthi!$A$4:$O$43,COUNTA(Thongkeduthi!$A$4:$O$4),FALSE)</f>
        <v>5</v>
      </c>
      <c r="N2137" s="47" t="str">
        <f t="shared" si="114"/>
        <v>5.10</v>
      </c>
      <c r="O2137" s="47"/>
    </row>
    <row r="2138" spans="1:15" ht="31.5" hidden="1">
      <c r="A2138" s="10">
        <f>SUBTOTAL(3,$C$6:C2138)</f>
        <v>28</v>
      </c>
      <c r="B2138" s="201">
        <v>1224155891</v>
      </c>
      <c r="C2138" s="201" t="s">
        <v>2356</v>
      </c>
      <c r="D2138" s="10">
        <v>3</v>
      </c>
      <c r="E2138" s="10">
        <v>6</v>
      </c>
      <c r="F2138" s="10">
        <v>2000</v>
      </c>
      <c r="G2138" s="201" t="s">
        <v>2354</v>
      </c>
      <c r="H2138" s="10" t="s">
        <v>551</v>
      </c>
      <c r="I2138" s="10"/>
      <c r="J2138" s="201">
        <v>500</v>
      </c>
      <c r="K2138" s="259">
        <f t="shared" si="112"/>
        <v>10</v>
      </c>
      <c r="L2138" s="110" t="str">
        <f t="shared" si="113"/>
        <v>THPT Nguyễn Tất Thành</v>
      </c>
      <c r="M2138" s="48">
        <f>VLOOKUP(IF(I2138="",H2138,I2138),Thongkeduthi!$A$4:$O$43,COUNTA(Thongkeduthi!$A$4:$O$4),FALSE)</f>
        <v>5</v>
      </c>
      <c r="N2138" s="47" t="str">
        <f t="shared" si="114"/>
        <v>5.10</v>
      </c>
      <c r="O2138" s="47"/>
    </row>
    <row r="2139" spans="1:15" ht="31.5" hidden="1">
      <c r="A2139" s="10">
        <f>SUBTOTAL(3,$C$6:C2139)</f>
        <v>28</v>
      </c>
      <c r="B2139" s="201">
        <v>1223149441</v>
      </c>
      <c r="C2139" s="201" t="s">
        <v>67</v>
      </c>
      <c r="D2139" s="10">
        <v>16</v>
      </c>
      <c r="E2139" s="10">
        <v>3</v>
      </c>
      <c r="F2139" s="10">
        <v>2000</v>
      </c>
      <c r="G2139" s="201" t="s">
        <v>2354</v>
      </c>
      <c r="H2139" s="10" t="s">
        <v>551</v>
      </c>
      <c r="I2139" s="10"/>
      <c r="J2139" s="201">
        <v>540</v>
      </c>
      <c r="K2139" s="259">
        <f t="shared" si="112"/>
        <v>10</v>
      </c>
      <c r="L2139" s="110" t="str">
        <f t="shared" si="113"/>
        <v>THPT Nguyễn Tất Thành</v>
      </c>
      <c r="M2139" s="48">
        <f>VLOOKUP(IF(I2139="",H2139,I2139),Thongkeduthi!$A$4:$O$43,COUNTA(Thongkeduthi!$A$4:$O$4),FALSE)</f>
        <v>5</v>
      </c>
      <c r="N2139" s="47" t="str">
        <f t="shared" si="114"/>
        <v>5.10</v>
      </c>
      <c r="O2139" s="47"/>
    </row>
    <row r="2140" spans="1:15" ht="31.5" hidden="1">
      <c r="A2140" s="10">
        <f>SUBTOTAL(3,$C$6:C2140)</f>
        <v>28</v>
      </c>
      <c r="B2140" s="201">
        <v>1223082884</v>
      </c>
      <c r="C2140" s="201" t="s">
        <v>2357</v>
      </c>
      <c r="D2140" s="10">
        <v>24</v>
      </c>
      <c r="E2140" s="10">
        <v>1</v>
      </c>
      <c r="F2140" s="10">
        <v>2000</v>
      </c>
      <c r="G2140" s="201" t="s">
        <v>106</v>
      </c>
      <c r="H2140" s="10" t="s">
        <v>551</v>
      </c>
      <c r="I2140" s="10"/>
      <c r="J2140" s="201">
        <v>490</v>
      </c>
      <c r="K2140" s="259">
        <f t="shared" si="112"/>
        <v>10</v>
      </c>
      <c r="L2140" s="110" t="str">
        <f t="shared" si="113"/>
        <v>THPT Nguyễn Tất Thành</v>
      </c>
      <c r="M2140" s="48">
        <f>VLOOKUP(IF(I2140="",H2140,I2140),Thongkeduthi!$A$4:$O$43,COUNTA(Thongkeduthi!$A$4:$O$4),FALSE)</f>
        <v>5</v>
      </c>
      <c r="N2140" s="47" t="str">
        <f t="shared" si="114"/>
        <v>5.10</v>
      </c>
      <c r="O2140" s="47"/>
    </row>
    <row r="2141" spans="1:15" ht="31.5" hidden="1">
      <c r="A2141" s="10">
        <f>SUBTOTAL(3,$C$6:C2141)</f>
        <v>28</v>
      </c>
      <c r="B2141" s="201">
        <v>1223060185</v>
      </c>
      <c r="C2141" s="201" t="s">
        <v>2358</v>
      </c>
      <c r="D2141" s="10">
        <v>27</v>
      </c>
      <c r="E2141" s="10">
        <v>8</v>
      </c>
      <c r="F2141" s="10">
        <v>2000</v>
      </c>
      <c r="G2141" s="201" t="s">
        <v>2354</v>
      </c>
      <c r="H2141" s="10" t="s">
        <v>551</v>
      </c>
      <c r="I2141" s="10"/>
      <c r="J2141" s="201">
        <v>1050</v>
      </c>
      <c r="K2141" s="259">
        <f t="shared" si="112"/>
        <v>10</v>
      </c>
      <c r="L2141" s="110" t="str">
        <f t="shared" si="113"/>
        <v>THPT Nguyễn Tất Thành</v>
      </c>
      <c r="M2141" s="48">
        <f>VLOOKUP(IF(I2141="",H2141,I2141),Thongkeduthi!$A$4:$O$43,COUNTA(Thongkeduthi!$A$4:$O$4),FALSE)</f>
        <v>5</v>
      </c>
      <c r="N2141" s="47" t="str">
        <f t="shared" si="114"/>
        <v>5.10</v>
      </c>
      <c r="O2141" s="47"/>
    </row>
    <row r="2142" spans="1:15" ht="31.5" hidden="1">
      <c r="A2142" s="10">
        <f>SUBTOTAL(3,$C$6:C2142)</f>
        <v>28</v>
      </c>
      <c r="B2142" s="201">
        <v>1224685275</v>
      </c>
      <c r="C2142" s="201" t="s">
        <v>2359</v>
      </c>
      <c r="D2142" s="10">
        <v>15</v>
      </c>
      <c r="E2142" s="10">
        <v>9</v>
      </c>
      <c r="F2142" s="10">
        <v>1999</v>
      </c>
      <c r="G2142" s="201" t="s">
        <v>2360</v>
      </c>
      <c r="H2142" s="10" t="s">
        <v>551</v>
      </c>
      <c r="I2142" s="10"/>
      <c r="J2142" s="201">
        <v>640</v>
      </c>
      <c r="K2142" s="259">
        <f t="shared" si="112"/>
        <v>11</v>
      </c>
      <c r="L2142" s="110" t="str">
        <f t="shared" si="113"/>
        <v>THPT Nguyễn Tất Thành</v>
      </c>
      <c r="M2142" s="48">
        <f>VLOOKUP(IF(I2142="",H2142,I2142),Thongkeduthi!$A$4:$O$43,COUNTA(Thongkeduthi!$A$4:$O$4),FALSE)</f>
        <v>5</v>
      </c>
      <c r="N2142" s="47" t="str">
        <f t="shared" si="114"/>
        <v>5.11</v>
      </c>
      <c r="O2142" s="47"/>
    </row>
    <row r="2143" spans="1:15" ht="31.5" hidden="1">
      <c r="A2143" s="10">
        <f>SUBTOTAL(3,$C$6:C2143)</f>
        <v>28</v>
      </c>
      <c r="B2143" s="201">
        <v>1223300973</v>
      </c>
      <c r="C2143" s="201" t="s">
        <v>2361</v>
      </c>
      <c r="D2143" s="10">
        <v>2</v>
      </c>
      <c r="E2143" s="10">
        <v>6</v>
      </c>
      <c r="F2143" s="10">
        <v>1999</v>
      </c>
      <c r="G2143" s="201" t="s">
        <v>2360</v>
      </c>
      <c r="H2143" s="10" t="s">
        <v>551</v>
      </c>
      <c r="I2143" s="10"/>
      <c r="J2143" s="201">
        <v>700</v>
      </c>
      <c r="K2143" s="259">
        <f t="shared" si="112"/>
        <v>11</v>
      </c>
      <c r="L2143" s="110" t="str">
        <f t="shared" si="113"/>
        <v>THPT Nguyễn Tất Thành</v>
      </c>
      <c r="M2143" s="48">
        <f>VLOOKUP(IF(I2143="",H2143,I2143),Thongkeduthi!$A$4:$O$43,COUNTA(Thongkeduthi!$A$4:$O$4),FALSE)</f>
        <v>5</v>
      </c>
      <c r="N2143" s="47" t="str">
        <f t="shared" si="114"/>
        <v>5.11</v>
      </c>
      <c r="O2143" s="47"/>
    </row>
    <row r="2144" spans="1:15" ht="31.5" hidden="1">
      <c r="A2144" s="10">
        <f>SUBTOTAL(3,$C$6:C2144)</f>
        <v>28</v>
      </c>
      <c r="B2144" s="201">
        <v>1223246941</v>
      </c>
      <c r="C2144" s="201" t="s">
        <v>245</v>
      </c>
      <c r="D2144" s="10">
        <v>30</v>
      </c>
      <c r="E2144" s="10">
        <v>4</v>
      </c>
      <c r="F2144" s="10">
        <v>1999</v>
      </c>
      <c r="G2144" s="201" t="s">
        <v>2360</v>
      </c>
      <c r="H2144" s="10" t="s">
        <v>551</v>
      </c>
      <c r="I2144" s="10"/>
      <c r="J2144" s="201">
        <v>510</v>
      </c>
      <c r="K2144" s="259">
        <f t="shared" si="112"/>
        <v>11</v>
      </c>
      <c r="L2144" s="110" t="str">
        <f t="shared" si="113"/>
        <v>THPT Nguyễn Tất Thành</v>
      </c>
      <c r="M2144" s="48">
        <f>VLOOKUP(IF(I2144="",H2144,I2144),Thongkeduthi!$A$4:$O$43,COUNTA(Thongkeduthi!$A$4:$O$4),FALSE)</f>
        <v>5</v>
      </c>
      <c r="N2144" s="47" t="str">
        <f t="shared" si="114"/>
        <v>5.11</v>
      </c>
      <c r="O2144" s="47"/>
    </row>
    <row r="2145" spans="1:15" ht="31.5" hidden="1">
      <c r="A2145" s="10">
        <f>SUBTOTAL(3,$C$6:C2145)</f>
        <v>28</v>
      </c>
      <c r="B2145" s="201">
        <v>1224970166</v>
      </c>
      <c r="C2145" s="201" t="s">
        <v>2362</v>
      </c>
      <c r="D2145" s="10">
        <v>31</v>
      </c>
      <c r="E2145" s="10">
        <v>12</v>
      </c>
      <c r="F2145" s="10">
        <v>1999</v>
      </c>
      <c r="G2145" s="201" t="s">
        <v>2360</v>
      </c>
      <c r="H2145" s="10" t="s">
        <v>551</v>
      </c>
      <c r="I2145" s="10"/>
      <c r="J2145" s="201">
        <v>800</v>
      </c>
      <c r="K2145" s="259">
        <f t="shared" si="112"/>
        <v>11</v>
      </c>
      <c r="L2145" s="110" t="str">
        <f t="shared" si="113"/>
        <v>THPT Nguyễn Tất Thành</v>
      </c>
      <c r="M2145" s="48">
        <f>VLOOKUP(IF(I2145="",H2145,I2145),Thongkeduthi!$A$4:$O$43,COUNTA(Thongkeduthi!$A$4:$O$4),FALSE)</f>
        <v>5</v>
      </c>
      <c r="N2145" s="47" t="str">
        <f t="shared" si="114"/>
        <v>5.11</v>
      </c>
      <c r="O2145" s="47"/>
    </row>
    <row r="2146" spans="1:15" ht="31.5" hidden="1">
      <c r="A2146" s="10">
        <f>SUBTOTAL(3,$C$6:C2146)</f>
        <v>28</v>
      </c>
      <c r="B2146" s="201">
        <v>1223183377</v>
      </c>
      <c r="C2146" s="201" t="s">
        <v>2363</v>
      </c>
      <c r="D2146" s="10">
        <v>24</v>
      </c>
      <c r="E2146" s="10">
        <v>4</v>
      </c>
      <c r="F2146" s="10">
        <v>1999</v>
      </c>
      <c r="G2146" s="201" t="s">
        <v>2360</v>
      </c>
      <c r="H2146" s="10" t="s">
        <v>551</v>
      </c>
      <c r="I2146" s="10"/>
      <c r="J2146" s="201">
        <v>740</v>
      </c>
      <c r="K2146" s="259">
        <f t="shared" si="112"/>
        <v>11</v>
      </c>
      <c r="L2146" s="110" t="str">
        <f t="shared" si="113"/>
        <v>THPT Nguyễn Tất Thành</v>
      </c>
      <c r="M2146" s="48">
        <f>VLOOKUP(IF(I2146="",H2146,I2146),Thongkeduthi!$A$4:$O$43,COUNTA(Thongkeduthi!$A$4:$O$4),FALSE)</f>
        <v>5</v>
      </c>
      <c r="N2146" s="47" t="str">
        <f t="shared" si="114"/>
        <v>5.11</v>
      </c>
      <c r="O2146" s="47"/>
    </row>
    <row r="2147" spans="1:15" ht="31.5" hidden="1">
      <c r="A2147" s="10">
        <f>SUBTOTAL(3,$C$6:C2147)</f>
        <v>28</v>
      </c>
      <c r="B2147" s="201">
        <v>1209908965</v>
      </c>
      <c r="C2147" s="201" t="s">
        <v>2364</v>
      </c>
      <c r="D2147" s="10">
        <v>15</v>
      </c>
      <c r="E2147" s="10">
        <v>7</v>
      </c>
      <c r="F2147" s="10">
        <v>1999</v>
      </c>
      <c r="G2147" s="201" t="s">
        <v>2360</v>
      </c>
      <c r="H2147" s="10" t="s">
        <v>551</v>
      </c>
      <c r="I2147" s="10"/>
      <c r="J2147" s="201">
        <v>710</v>
      </c>
      <c r="K2147" s="259">
        <f t="shared" si="112"/>
        <v>11</v>
      </c>
      <c r="L2147" s="110" t="str">
        <f t="shared" si="113"/>
        <v>THPT Nguyễn Tất Thành</v>
      </c>
      <c r="M2147" s="48">
        <f>VLOOKUP(IF(I2147="",H2147,I2147),Thongkeduthi!$A$4:$O$43,COUNTA(Thongkeduthi!$A$4:$O$4),FALSE)</f>
        <v>5</v>
      </c>
      <c r="N2147" s="47" t="str">
        <f t="shared" si="114"/>
        <v>5.11</v>
      </c>
      <c r="O2147" s="47"/>
    </row>
    <row r="2148" spans="1:15" ht="31.5" hidden="1">
      <c r="A2148" s="10">
        <f>SUBTOTAL(3,$C$6:C2148)</f>
        <v>28</v>
      </c>
      <c r="B2148" s="201">
        <v>1209858380</v>
      </c>
      <c r="C2148" s="201" t="s">
        <v>2365</v>
      </c>
      <c r="D2148" s="10">
        <v>21</v>
      </c>
      <c r="E2148" s="10">
        <v>3</v>
      </c>
      <c r="F2148" s="10">
        <v>1999</v>
      </c>
      <c r="G2148" s="201" t="s">
        <v>2360</v>
      </c>
      <c r="H2148" s="10" t="s">
        <v>551</v>
      </c>
      <c r="I2148" s="10"/>
      <c r="J2148" s="201">
        <v>720</v>
      </c>
      <c r="K2148" s="259">
        <f t="shared" si="112"/>
        <v>11</v>
      </c>
      <c r="L2148" s="110" t="str">
        <f t="shared" si="113"/>
        <v>THPT Nguyễn Tất Thành</v>
      </c>
      <c r="M2148" s="48">
        <f>VLOOKUP(IF(I2148="",H2148,I2148),Thongkeduthi!$A$4:$O$43,COUNTA(Thongkeduthi!$A$4:$O$4),FALSE)</f>
        <v>5</v>
      </c>
      <c r="N2148" s="47" t="str">
        <f t="shared" si="114"/>
        <v>5.11</v>
      </c>
      <c r="O2148" s="47"/>
    </row>
    <row r="2149" spans="1:15" ht="31.5" hidden="1">
      <c r="A2149" s="10">
        <f>SUBTOTAL(3,$C$6:C2149)</f>
        <v>28</v>
      </c>
      <c r="B2149" s="201">
        <v>1212191651</v>
      </c>
      <c r="C2149" s="201" t="s">
        <v>2366</v>
      </c>
      <c r="D2149" s="10">
        <v>22</v>
      </c>
      <c r="E2149" s="10">
        <v>12</v>
      </c>
      <c r="F2149" s="10">
        <v>1999</v>
      </c>
      <c r="G2149" s="201" t="s">
        <v>2360</v>
      </c>
      <c r="H2149" s="10" t="s">
        <v>551</v>
      </c>
      <c r="I2149" s="10"/>
      <c r="J2149" s="201">
        <v>650</v>
      </c>
      <c r="K2149" s="259">
        <f t="shared" si="112"/>
        <v>11</v>
      </c>
      <c r="L2149" s="110" t="str">
        <f t="shared" si="113"/>
        <v>THPT Nguyễn Tất Thành</v>
      </c>
      <c r="M2149" s="48">
        <f>VLOOKUP(IF(I2149="",H2149,I2149),Thongkeduthi!$A$4:$O$43,COUNTA(Thongkeduthi!$A$4:$O$4),FALSE)</f>
        <v>5</v>
      </c>
      <c r="N2149" s="47" t="str">
        <f t="shared" si="114"/>
        <v>5.11</v>
      </c>
      <c r="O2149" s="47"/>
    </row>
    <row r="2150" spans="1:15" ht="31.5" hidden="1">
      <c r="A2150" s="10">
        <f>SUBTOTAL(3,$C$6:C2150)</f>
        <v>28</v>
      </c>
      <c r="B2150" s="201">
        <v>1224103565</v>
      </c>
      <c r="C2150" s="201" t="s">
        <v>2367</v>
      </c>
      <c r="D2150" s="10">
        <v>17</v>
      </c>
      <c r="E2150" s="10">
        <v>12</v>
      </c>
      <c r="F2150" s="10">
        <v>1999</v>
      </c>
      <c r="G2150" s="201" t="s">
        <v>2368</v>
      </c>
      <c r="H2150" s="10" t="s">
        <v>551</v>
      </c>
      <c r="I2150" s="10"/>
      <c r="J2150" s="201">
        <v>720</v>
      </c>
      <c r="K2150" s="259">
        <f t="shared" si="112"/>
        <v>11</v>
      </c>
      <c r="L2150" s="110" t="str">
        <f t="shared" si="113"/>
        <v>THPT Nguyễn Tất Thành</v>
      </c>
      <c r="M2150" s="48">
        <f>VLOOKUP(IF(I2150="",H2150,I2150),Thongkeduthi!$A$4:$O$43,COUNTA(Thongkeduthi!$A$4:$O$4),FALSE)</f>
        <v>5</v>
      </c>
      <c r="N2150" s="47" t="str">
        <f t="shared" si="114"/>
        <v>5.11</v>
      </c>
      <c r="O2150" s="47"/>
    </row>
    <row r="2151" spans="1:15" ht="31.5" hidden="1">
      <c r="A2151" s="10">
        <f>SUBTOTAL(3,$C$6:C2151)</f>
        <v>28</v>
      </c>
      <c r="B2151" s="201">
        <v>106445592</v>
      </c>
      <c r="C2151" s="201" t="s">
        <v>2369</v>
      </c>
      <c r="D2151" s="10">
        <v>10</v>
      </c>
      <c r="E2151" s="10">
        <v>11</v>
      </c>
      <c r="F2151" s="10">
        <v>1999</v>
      </c>
      <c r="G2151" s="201" t="s">
        <v>2360</v>
      </c>
      <c r="H2151" s="10" t="s">
        <v>551</v>
      </c>
      <c r="I2151" s="10"/>
      <c r="J2151" s="201">
        <v>720</v>
      </c>
      <c r="K2151" s="259">
        <f t="shared" si="112"/>
        <v>11</v>
      </c>
      <c r="L2151" s="110" t="str">
        <f t="shared" si="113"/>
        <v>THPT Nguyễn Tất Thành</v>
      </c>
      <c r="M2151" s="48">
        <f>VLOOKUP(IF(I2151="",H2151,I2151),Thongkeduthi!$A$4:$O$43,COUNTA(Thongkeduthi!$A$4:$O$4),FALSE)</f>
        <v>5</v>
      </c>
      <c r="N2151" s="47" t="str">
        <f t="shared" si="114"/>
        <v>5.11</v>
      </c>
      <c r="O2151" s="47"/>
    </row>
    <row r="2152" spans="1:15" ht="31.5" hidden="1">
      <c r="A2152" s="10">
        <f>SUBTOTAL(3,$C$6:C2152)</f>
        <v>28</v>
      </c>
      <c r="B2152" s="201">
        <v>1222946060</v>
      </c>
      <c r="C2152" s="201" t="s">
        <v>2370</v>
      </c>
      <c r="D2152" s="10">
        <v>17</v>
      </c>
      <c r="E2152" s="10">
        <v>1</v>
      </c>
      <c r="F2152" s="10">
        <v>1999</v>
      </c>
      <c r="G2152" s="201" t="s">
        <v>2360</v>
      </c>
      <c r="H2152" s="10" t="s">
        <v>551</v>
      </c>
      <c r="I2152" s="10"/>
      <c r="J2152" s="201">
        <v>500</v>
      </c>
      <c r="K2152" s="259">
        <f t="shared" si="112"/>
        <v>11</v>
      </c>
      <c r="L2152" s="110" t="str">
        <f t="shared" si="113"/>
        <v>THPT Nguyễn Tất Thành</v>
      </c>
      <c r="M2152" s="48">
        <f>VLOOKUP(IF(I2152="",H2152,I2152),Thongkeduthi!$A$4:$O$43,COUNTA(Thongkeduthi!$A$4:$O$4),FALSE)</f>
        <v>5</v>
      </c>
      <c r="N2152" s="47" t="str">
        <f t="shared" si="114"/>
        <v>5.11</v>
      </c>
      <c r="O2152" s="47"/>
    </row>
    <row r="2153" spans="1:15" ht="31.5" hidden="1">
      <c r="A2153" s="10">
        <f>SUBTOTAL(3,$C$6:C2153)</f>
        <v>28</v>
      </c>
      <c r="B2153" s="201">
        <v>1222545762</v>
      </c>
      <c r="C2153" s="201" t="s">
        <v>2371</v>
      </c>
      <c r="D2153" s="10">
        <v>13</v>
      </c>
      <c r="E2153" s="10">
        <v>8</v>
      </c>
      <c r="F2153" s="10">
        <v>1999</v>
      </c>
      <c r="G2153" s="201" t="s">
        <v>2360</v>
      </c>
      <c r="H2153" s="10" t="s">
        <v>551</v>
      </c>
      <c r="I2153" s="10"/>
      <c r="J2153" s="201">
        <v>940</v>
      </c>
      <c r="K2153" s="259">
        <f t="shared" si="112"/>
        <v>11</v>
      </c>
      <c r="L2153" s="110" t="str">
        <f t="shared" si="113"/>
        <v>THPT Nguyễn Tất Thành</v>
      </c>
      <c r="M2153" s="48">
        <f>VLOOKUP(IF(I2153="",H2153,I2153),Thongkeduthi!$A$4:$O$43,COUNTA(Thongkeduthi!$A$4:$O$4),FALSE)</f>
        <v>5</v>
      </c>
      <c r="N2153" s="47" t="str">
        <f t="shared" si="114"/>
        <v>5.11</v>
      </c>
      <c r="O2153" s="47"/>
    </row>
    <row r="2154" spans="1:15" ht="31.5" hidden="1">
      <c r="A2154" s="10">
        <f>SUBTOTAL(3,$C$6:C2154)</f>
        <v>28</v>
      </c>
      <c r="B2154" s="201">
        <v>1210057035</v>
      </c>
      <c r="C2154" s="201" t="s">
        <v>2372</v>
      </c>
      <c r="D2154" s="10">
        <v>29</v>
      </c>
      <c r="E2154" s="10">
        <v>2</v>
      </c>
      <c r="F2154" s="10">
        <v>1998</v>
      </c>
      <c r="G2154" s="201" t="s">
        <v>2360</v>
      </c>
      <c r="H2154" s="10" t="s">
        <v>551</v>
      </c>
      <c r="I2154" s="10"/>
      <c r="J2154" s="201">
        <v>540</v>
      </c>
      <c r="K2154" s="259">
        <f t="shared" si="112"/>
        <v>11</v>
      </c>
      <c r="L2154" s="110" t="str">
        <f t="shared" si="113"/>
        <v>THPT Nguyễn Tất Thành</v>
      </c>
      <c r="M2154" s="48">
        <f>VLOOKUP(IF(I2154="",H2154,I2154),Thongkeduthi!$A$4:$O$43,COUNTA(Thongkeduthi!$A$4:$O$4),FALSE)</f>
        <v>5</v>
      </c>
      <c r="N2154" s="47" t="str">
        <f t="shared" si="114"/>
        <v>5.11</v>
      </c>
      <c r="O2154" s="47"/>
    </row>
    <row r="2155" spans="1:15" ht="31.5" hidden="1">
      <c r="A2155" s="10">
        <f>SUBTOTAL(3,$C$6:C2155)</f>
        <v>28</v>
      </c>
      <c r="B2155" s="201">
        <v>1223597335</v>
      </c>
      <c r="C2155" s="201" t="s">
        <v>2373</v>
      </c>
      <c r="D2155" s="10">
        <v>5</v>
      </c>
      <c r="E2155" s="10">
        <v>1</v>
      </c>
      <c r="F2155" s="10">
        <v>1999</v>
      </c>
      <c r="G2155" s="201" t="s">
        <v>2368</v>
      </c>
      <c r="H2155" s="10" t="s">
        <v>551</v>
      </c>
      <c r="I2155" s="10"/>
      <c r="J2155" s="201">
        <v>680</v>
      </c>
      <c r="K2155" s="259">
        <f t="shared" si="112"/>
        <v>11</v>
      </c>
      <c r="L2155" s="110" t="str">
        <f t="shared" si="113"/>
        <v>THPT Nguyễn Tất Thành</v>
      </c>
      <c r="M2155" s="48">
        <f>VLOOKUP(IF(I2155="",H2155,I2155),Thongkeduthi!$A$4:$O$43,COUNTA(Thongkeduthi!$A$4:$O$4),FALSE)</f>
        <v>5</v>
      </c>
      <c r="N2155" s="47" t="str">
        <f t="shared" si="114"/>
        <v>5.11</v>
      </c>
      <c r="O2155" s="47"/>
    </row>
    <row r="2156" spans="1:15" ht="31.5" hidden="1">
      <c r="A2156" s="10">
        <f>SUBTOTAL(3,$C$6:C2156)</f>
        <v>28</v>
      </c>
      <c r="B2156" s="201">
        <v>1224986764</v>
      </c>
      <c r="C2156" s="201" t="s">
        <v>2374</v>
      </c>
      <c r="D2156" s="10">
        <v>29</v>
      </c>
      <c r="E2156" s="10">
        <v>10</v>
      </c>
      <c r="F2156" s="10">
        <v>1999</v>
      </c>
      <c r="G2156" s="201" t="s">
        <v>2368</v>
      </c>
      <c r="H2156" s="10" t="s">
        <v>551</v>
      </c>
      <c r="I2156" s="10"/>
      <c r="J2156" s="201">
        <v>640</v>
      </c>
      <c r="K2156" s="259">
        <f t="shared" si="112"/>
        <v>11</v>
      </c>
      <c r="L2156" s="110" t="str">
        <f t="shared" si="113"/>
        <v>THPT Nguyễn Tất Thành</v>
      </c>
      <c r="M2156" s="48">
        <f>VLOOKUP(IF(I2156="",H2156,I2156),Thongkeduthi!$A$4:$O$43,COUNTA(Thongkeduthi!$A$4:$O$4),FALSE)</f>
        <v>5</v>
      </c>
      <c r="N2156" s="47" t="str">
        <f t="shared" si="114"/>
        <v>5.11</v>
      </c>
      <c r="O2156" s="47"/>
    </row>
    <row r="2157" spans="1:15" ht="31.5" hidden="1">
      <c r="A2157" s="10">
        <f>SUBTOTAL(3,$C$6:C2157)</f>
        <v>28</v>
      </c>
      <c r="B2157" s="201">
        <v>1223534022</v>
      </c>
      <c r="C2157" s="201" t="s">
        <v>2375</v>
      </c>
      <c r="D2157" s="10">
        <v>29</v>
      </c>
      <c r="E2157" s="10">
        <v>11</v>
      </c>
      <c r="F2157" s="10">
        <v>1999</v>
      </c>
      <c r="G2157" s="201" t="s">
        <v>133</v>
      </c>
      <c r="H2157" s="10" t="s">
        <v>551</v>
      </c>
      <c r="I2157" s="10"/>
      <c r="J2157" s="201">
        <v>590</v>
      </c>
      <c r="K2157" s="259">
        <f t="shared" si="112"/>
        <v>11</v>
      </c>
      <c r="L2157" s="110" t="str">
        <f t="shared" si="113"/>
        <v>THPT Nguyễn Tất Thành</v>
      </c>
      <c r="M2157" s="48">
        <f>VLOOKUP(IF(I2157="",H2157,I2157),Thongkeduthi!$A$4:$O$43,COUNTA(Thongkeduthi!$A$4:$O$4),FALSE)</f>
        <v>5</v>
      </c>
      <c r="N2157" s="47" t="str">
        <f t="shared" si="114"/>
        <v>5.11</v>
      </c>
      <c r="O2157" s="47"/>
    </row>
    <row r="2158" spans="1:15" ht="31.5" hidden="1">
      <c r="A2158" s="10">
        <f>SUBTOTAL(3,$C$6:C2158)</f>
        <v>28</v>
      </c>
      <c r="B2158" s="201">
        <v>1223728313</v>
      </c>
      <c r="C2158" s="201" t="s">
        <v>2376</v>
      </c>
      <c r="D2158" s="10">
        <v>7</v>
      </c>
      <c r="E2158" s="10">
        <v>9</v>
      </c>
      <c r="F2158" s="10">
        <v>1999</v>
      </c>
      <c r="G2158" s="201" t="s">
        <v>2360</v>
      </c>
      <c r="H2158" s="10" t="s">
        <v>551</v>
      </c>
      <c r="I2158" s="10"/>
      <c r="J2158" s="201">
        <v>820</v>
      </c>
      <c r="K2158" s="259">
        <f t="shared" si="112"/>
        <v>11</v>
      </c>
      <c r="L2158" s="110" t="str">
        <f t="shared" si="113"/>
        <v>THPT Nguyễn Tất Thành</v>
      </c>
      <c r="M2158" s="48">
        <f>VLOOKUP(IF(I2158="",H2158,I2158),Thongkeduthi!$A$4:$O$43,COUNTA(Thongkeduthi!$A$4:$O$4),FALSE)</f>
        <v>5</v>
      </c>
      <c r="N2158" s="47" t="str">
        <f t="shared" si="114"/>
        <v>5.11</v>
      </c>
      <c r="O2158" s="47"/>
    </row>
    <row r="2159" spans="1:15" ht="31.5" hidden="1">
      <c r="A2159" s="10">
        <f>SUBTOTAL(3,$C$6:C2159)</f>
        <v>28</v>
      </c>
      <c r="B2159" s="201">
        <v>1224040894</v>
      </c>
      <c r="C2159" s="201" t="s">
        <v>2377</v>
      </c>
      <c r="D2159" s="10">
        <v>27</v>
      </c>
      <c r="E2159" s="10">
        <v>4</v>
      </c>
      <c r="F2159" s="10">
        <v>1999</v>
      </c>
      <c r="G2159" s="201" t="s">
        <v>2360</v>
      </c>
      <c r="H2159" s="10" t="s">
        <v>551</v>
      </c>
      <c r="I2159" s="10"/>
      <c r="J2159" s="201">
        <v>540</v>
      </c>
      <c r="K2159" s="259">
        <f t="shared" si="112"/>
        <v>11</v>
      </c>
      <c r="L2159" s="110" t="str">
        <f t="shared" si="113"/>
        <v>THPT Nguyễn Tất Thành</v>
      </c>
      <c r="M2159" s="48">
        <f>VLOOKUP(IF(I2159="",H2159,I2159),Thongkeduthi!$A$4:$O$43,COUNTA(Thongkeduthi!$A$4:$O$4),FALSE)</f>
        <v>5</v>
      </c>
      <c r="N2159" s="47" t="str">
        <f t="shared" si="114"/>
        <v>5.11</v>
      </c>
      <c r="O2159" s="47"/>
    </row>
    <row r="2160" spans="1:15" ht="31.5" hidden="1">
      <c r="A2160" s="10">
        <f>SUBTOTAL(3,$C$6:C2160)</f>
        <v>28</v>
      </c>
      <c r="B2160" s="201">
        <v>1222265577</v>
      </c>
      <c r="C2160" s="201" t="s">
        <v>1073</v>
      </c>
      <c r="D2160" s="10">
        <v>2</v>
      </c>
      <c r="E2160" s="10">
        <v>7</v>
      </c>
      <c r="F2160" s="10">
        <v>1998</v>
      </c>
      <c r="G2160" s="201" t="s">
        <v>503</v>
      </c>
      <c r="H2160" s="10" t="s">
        <v>551</v>
      </c>
      <c r="I2160" s="10"/>
      <c r="J2160" s="201">
        <v>1040</v>
      </c>
      <c r="K2160" s="259">
        <f t="shared" si="112"/>
        <v>12</v>
      </c>
      <c r="L2160" s="110" t="str">
        <f t="shared" si="113"/>
        <v>THPT Nguyễn Tất Thành</v>
      </c>
      <c r="M2160" s="48">
        <f>VLOOKUP(IF(I2160="",H2160,I2160),Thongkeduthi!$A$4:$O$43,COUNTA(Thongkeduthi!$A$4:$O$4),FALSE)</f>
        <v>5</v>
      </c>
      <c r="N2160" s="47" t="str">
        <f t="shared" si="114"/>
        <v>5.12</v>
      </c>
      <c r="O2160" s="47"/>
    </row>
    <row r="2161" spans="1:15" ht="31.5" hidden="1">
      <c r="A2161" s="10">
        <f>SUBTOTAL(3,$C$6:C2161)</f>
        <v>28</v>
      </c>
      <c r="B2161" s="201">
        <v>1224522075</v>
      </c>
      <c r="C2161" s="201" t="s">
        <v>2378</v>
      </c>
      <c r="D2161" s="10">
        <v>2</v>
      </c>
      <c r="E2161" s="10">
        <v>2</v>
      </c>
      <c r="F2161" s="10">
        <v>1998</v>
      </c>
      <c r="G2161" s="201" t="s">
        <v>2379</v>
      </c>
      <c r="H2161" s="10" t="s">
        <v>551</v>
      </c>
      <c r="I2161" s="10"/>
      <c r="J2161" s="201">
        <v>660</v>
      </c>
      <c r="K2161" s="259">
        <f t="shared" si="112"/>
        <v>12</v>
      </c>
      <c r="L2161" s="110" t="str">
        <f t="shared" si="113"/>
        <v>THPT Nguyễn Tất Thành</v>
      </c>
      <c r="M2161" s="48">
        <f>VLOOKUP(IF(I2161="",H2161,I2161),Thongkeduthi!$A$4:$O$43,COUNTA(Thongkeduthi!$A$4:$O$4),FALSE)</f>
        <v>5</v>
      </c>
      <c r="N2161" s="47" t="str">
        <f t="shared" si="114"/>
        <v>5.12</v>
      </c>
      <c r="O2161" s="47"/>
    </row>
    <row r="2162" spans="1:15" ht="31.5" hidden="1">
      <c r="A2162" s="10">
        <f>SUBTOTAL(3,$C$6:C2162)</f>
        <v>28</v>
      </c>
      <c r="B2162" s="201">
        <v>1224535705</v>
      </c>
      <c r="C2162" s="201" t="s">
        <v>2380</v>
      </c>
      <c r="D2162" s="10">
        <v>12</v>
      </c>
      <c r="E2162" s="10">
        <v>10</v>
      </c>
      <c r="F2162" s="10">
        <v>1998</v>
      </c>
      <c r="G2162" s="201" t="s">
        <v>154</v>
      </c>
      <c r="H2162" s="10" t="s">
        <v>551</v>
      </c>
      <c r="I2162" s="10"/>
      <c r="J2162" s="201">
        <v>630</v>
      </c>
      <c r="K2162" s="259">
        <f t="shared" si="112"/>
        <v>12</v>
      </c>
      <c r="L2162" s="110" t="str">
        <f t="shared" si="113"/>
        <v>THPT Nguyễn Tất Thành</v>
      </c>
      <c r="M2162" s="48">
        <f>VLOOKUP(IF(I2162="",H2162,I2162),Thongkeduthi!$A$4:$O$43,COUNTA(Thongkeduthi!$A$4:$O$4),FALSE)</f>
        <v>5</v>
      </c>
      <c r="N2162" s="47" t="str">
        <f t="shared" si="114"/>
        <v>5.12</v>
      </c>
      <c r="O2162" s="47"/>
    </row>
    <row r="2163" spans="1:15" ht="31.5" hidden="1">
      <c r="A2163" s="10">
        <f>SUBTOTAL(3,$C$6:C2163)</f>
        <v>28</v>
      </c>
      <c r="B2163" s="201">
        <v>1215514143</v>
      </c>
      <c r="C2163" s="201" t="s">
        <v>2381</v>
      </c>
      <c r="D2163" s="10">
        <v>2</v>
      </c>
      <c r="E2163" s="10">
        <v>2</v>
      </c>
      <c r="F2163" s="10">
        <v>1998</v>
      </c>
      <c r="G2163" s="201" t="s">
        <v>154</v>
      </c>
      <c r="H2163" s="10" t="s">
        <v>551</v>
      </c>
      <c r="I2163" s="10"/>
      <c r="J2163" s="201">
        <v>950</v>
      </c>
      <c r="K2163" s="259">
        <f t="shared" si="112"/>
        <v>12</v>
      </c>
      <c r="L2163" s="110" t="str">
        <f t="shared" si="113"/>
        <v>THPT Nguyễn Tất Thành</v>
      </c>
      <c r="M2163" s="48">
        <f>VLOOKUP(IF(I2163="",H2163,I2163),Thongkeduthi!$A$4:$O$43,COUNTA(Thongkeduthi!$A$4:$O$4),FALSE)</f>
        <v>5</v>
      </c>
      <c r="N2163" s="47" t="str">
        <f t="shared" si="114"/>
        <v>5.12</v>
      </c>
      <c r="O2163" s="47"/>
    </row>
    <row r="2164" spans="1:15" ht="31.5" hidden="1">
      <c r="A2164" s="10">
        <f>SUBTOTAL(3,$C$6:C2164)</f>
        <v>28</v>
      </c>
      <c r="B2164" s="201">
        <v>1230317486</v>
      </c>
      <c r="C2164" s="201" t="s">
        <v>2382</v>
      </c>
      <c r="D2164" s="10">
        <v>20</v>
      </c>
      <c r="E2164" s="10">
        <v>11</v>
      </c>
      <c r="F2164" s="10">
        <v>1998</v>
      </c>
      <c r="G2164" s="201" t="s">
        <v>2383</v>
      </c>
      <c r="H2164" s="10" t="s">
        <v>551</v>
      </c>
      <c r="I2164" s="10"/>
      <c r="J2164" s="201">
        <v>560</v>
      </c>
      <c r="K2164" s="259">
        <f t="shared" si="112"/>
        <v>12</v>
      </c>
      <c r="L2164" s="110" t="str">
        <f t="shared" si="113"/>
        <v>THPT Nguyễn Tất Thành</v>
      </c>
      <c r="M2164" s="48">
        <f>VLOOKUP(IF(I2164="",H2164,I2164),Thongkeduthi!$A$4:$O$43,COUNTA(Thongkeduthi!$A$4:$O$4),FALSE)</f>
        <v>5</v>
      </c>
      <c r="N2164" s="47" t="str">
        <f t="shared" si="114"/>
        <v>5.12</v>
      </c>
      <c r="O2164" s="47"/>
    </row>
    <row r="2165" spans="1:15" ht="31.5" hidden="1">
      <c r="A2165" s="10">
        <f>SUBTOTAL(3,$C$6:C2165)</f>
        <v>28</v>
      </c>
      <c r="B2165" s="201">
        <v>1223146119</v>
      </c>
      <c r="C2165" s="201" t="s">
        <v>2384</v>
      </c>
      <c r="D2165" s="10">
        <v>8</v>
      </c>
      <c r="E2165" s="10">
        <v>8</v>
      </c>
      <c r="F2165" s="10">
        <v>1998</v>
      </c>
      <c r="G2165" s="201" t="s">
        <v>154</v>
      </c>
      <c r="H2165" s="10" t="s">
        <v>551</v>
      </c>
      <c r="I2165" s="10"/>
      <c r="J2165" s="201">
        <v>680</v>
      </c>
      <c r="K2165" s="259">
        <f t="shared" si="112"/>
        <v>12</v>
      </c>
      <c r="L2165" s="110" t="str">
        <f t="shared" si="113"/>
        <v>THPT Nguyễn Tất Thành</v>
      </c>
      <c r="M2165" s="48">
        <f>VLOOKUP(IF(I2165="",H2165,I2165),Thongkeduthi!$A$4:$O$43,COUNTA(Thongkeduthi!$A$4:$O$4),FALSE)</f>
        <v>5</v>
      </c>
      <c r="N2165" s="47" t="str">
        <f t="shared" si="114"/>
        <v>5.12</v>
      </c>
      <c r="O2165" s="47"/>
    </row>
    <row r="2166" spans="1:15" ht="31.5" hidden="1">
      <c r="A2166" s="10">
        <f>SUBTOTAL(3,$C$6:C2166)</f>
        <v>28</v>
      </c>
      <c r="B2166" s="201">
        <v>1224568738</v>
      </c>
      <c r="C2166" s="201" t="s">
        <v>2385</v>
      </c>
      <c r="D2166" s="10">
        <v>5</v>
      </c>
      <c r="E2166" s="10">
        <v>7</v>
      </c>
      <c r="F2166" s="10">
        <v>1998</v>
      </c>
      <c r="G2166" s="201" t="s">
        <v>2379</v>
      </c>
      <c r="H2166" s="10" t="s">
        <v>551</v>
      </c>
      <c r="I2166" s="10"/>
      <c r="J2166" s="201">
        <v>590</v>
      </c>
      <c r="K2166" s="259">
        <f t="shared" si="112"/>
        <v>12</v>
      </c>
      <c r="L2166" s="110" t="str">
        <f t="shared" si="113"/>
        <v>THPT Nguyễn Tất Thành</v>
      </c>
      <c r="M2166" s="48">
        <f>VLOOKUP(IF(I2166="",H2166,I2166),Thongkeduthi!$A$4:$O$43,COUNTA(Thongkeduthi!$A$4:$O$4),FALSE)</f>
        <v>5</v>
      </c>
      <c r="N2166" s="47" t="str">
        <f t="shared" si="114"/>
        <v>5.12</v>
      </c>
      <c r="O2166" s="47"/>
    </row>
    <row r="2167" spans="1:15" ht="31.5" hidden="1">
      <c r="A2167" s="10">
        <f>SUBTOTAL(3,$C$6:C2167)</f>
        <v>28</v>
      </c>
      <c r="B2167" s="201">
        <v>1223397869</v>
      </c>
      <c r="C2167" s="201" t="s">
        <v>2386</v>
      </c>
      <c r="D2167" s="10">
        <v>18</v>
      </c>
      <c r="E2167" s="10">
        <v>1</v>
      </c>
      <c r="F2167" s="10">
        <v>1998</v>
      </c>
      <c r="G2167" s="201" t="s">
        <v>154</v>
      </c>
      <c r="H2167" s="10" t="s">
        <v>551</v>
      </c>
      <c r="I2167" s="10"/>
      <c r="J2167" s="201">
        <v>660</v>
      </c>
      <c r="K2167" s="259">
        <f t="shared" si="112"/>
        <v>12</v>
      </c>
      <c r="L2167" s="110" t="str">
        <f t="shared" si="113"/>
        <v>THPT Nguyễn Tất Thành</v>
      </c>
      <c r="M2167" s="48">
        <f>VLOOKUP(IF(I2167="",H2167,I2167),Thongkeduthi!$A$4:$O$43,COUNTA(Thongkeduthi!$A$4:$O$4),FALSE)</f>
        <v>5</v>
      </c>
      <c r="N2167" s="47" t="str">
        <f t="shared" si="114"/>
        <v>5.12</v>
      </c>
      <c r="O2167" s="47"/>
    </row>
    <row r="2168" spans="1:15" ht="31.5" hidden="1">
      <c r="A2168" s="10">
        <f>SUBTOTAL(3,$C$6:C2168)</f>
        <v>28</v>
      </c>
      <c r="B2168" s="201">
        <v>1210112445</v>
      </c>
      <c r="C2168" s="201" t="s">
        <v>2387</v>
      </c>
      <c r="D2168" s="10">
        <v>17</v>
      </c>
      <c r="E2168" s="10">
        <v>7</v>
      </c>
      <c r="F2168" s="10">
        <v>1998</v>
      </c>
      <c r="G2168" s="201" t="s">
        <v>154</v>
      </c>
      <c r="H2168" s="10" t="s">
        <v>551</v>
      </c>
      <c r="I2168" s="10"/>
      <c r="J2168" s="201">
        <v>520</v>
      </c>
      <c r="K2168" s="259">
        <f t="shared" si="112"/>
        <v>12</v>
      </c>
      <c r="L2168" s="110" t="str">
        <f t="shared" si="113"/>
        <v>THPT Nguyễn Tất Thành</v>
      </c>
      <c r="M2168" s="48">
        <f>VLOOKUP(IF(I2168="",H2168,I2168),Thongkeduthi!$A$4:$O$43,COUNTA(Thongkeduthi!$A$4:$O$4),FALSE)</f>
        <v>5</v>
      </c>
      <c r="N2168" s="47" t="str">
        <f t="shared" si="114"/>
        <v>5.12</v>
      </c>
      <c r="O2168" s="47"/>
    </row>
    <row r="2169" spans="1:15" ht="31.5" hidden="1">
      <c r="A2169" s="10">
        <f>SUBTOTAL(3,$C$6:C2169)</f>
        <v>28</v>
      </c>
      <c r="B2169" s="201">
        <v>1224509648</v>
      </c>
      <c r="C2169" s="201" t="s">
        <v>2388</v>
      </c>
      <c r="D2169" s="10">
        <v>12</v>
      </c>
      <c r="E2169" s="10">
        <v>5</v>
      </c>
      <c r="F2169" s="10">
        <v>1998</v>
      </c>
      <c r="G2169" s="201" t="s">
        <v>2379</v>
      </c>
      <c r="H2169" s="10" t="s">
        <v>551</v>
      </c>
      <c r="I2169" s="10"/>
      <c r="J2169" s="201">
        <v>660</v>
      </c>
      <c r="K2169" s="259">
        <f t="shared" si="112"/>
        <v>12</v>
      </c>
      <c r="L2169" s="110" t="str">
        <f t="shared" si="113"/>
        <v>THPT Nguyễn Tất Thành</v>
      </c>
      <c r="M2169" s="48">
        <f>VLOOKUP(IF(I2169="",H2169,I2169),Thongkeduthi!$A$4:$O$43,COUNTA(Thongkeduthi!$A$4:$O$4),FALSE)</f>
        <v>5</v>
      </c>
      <c r="N2169" s="47" t="str">
        <f t="shared" si="114"/>
        <v>5.12</v>
      </c>
      <c r="O2169" s="47"/>
    </row>
    <row r="2170" spans="1:15" ht="31.5" hidden="1">
      <c r="A2170" s="10">
        <f>SUBTOTAL(3,$C$6:C2170)</f>
        <v>28</v>
      </c>
      <c r="B2170" s="201">
        <v>1223161033</v>
      </c>
      <c r="C2170" s="201" t="s">
        <v>2389</v>
      </c>
      <c r="D2170" s="10">
        <v>4</v>
      </c>
      <c r="E2170" s="10">
        <v>5</v>
      </c>
      <c r="F2170" s="10">
        <v>1998</v>
      </c>
      <c r="G2170" s="201" t="s">
        <v>2379</v>
      </c>
      <c r="H2170" s="10" t="s">
        <v>551</v>
      </c>
      <c r="I2170" s="10"/>
      <c r="J2170" s="201">
        <v>560</v>
      </c>
      <c r="K2170" s="259">
        <f t="shared" si="112"/>
        <v>12</v>
      </c>
      <c r="L2170" s="110" t="str">
        <f t="shared" si="113"/>
        <v>THPT Nguyễn Tất Thành</v>
      </c>
      <c r="M2170" s="48">
        <f>VLOOKUP(IF(I2170="",H2170,I2170),Thongkeduthi!$A$4:$O$43,COUNTA(Thongkeduthi!$A$4:$O$4),FALSE)</f>
        <v>5</v>
      </c>
      <c r="N2170" s="47" t="str">
        <f t="shared" si="114"/>
        <v>5.12</v>
      </c>
      <c r="O2170" s="47"/>
    </row>
    <row r="2171" spans="1:15" ht="31.5" hidden="1">
      <c r="A2171" s="10">
        <f>SUBTOTAL(3,$C$6:C2171)</f>
        <v>28</v>
      </c>
      <c r="B2171" s="201">
        <v>1224969009</v>
      </c>
      <c r="C2171" s="201" t="s">
        <v>2390</v>
      </c>
      <c r="D2171" s="10">
        <v>10</v>
      </c>
      <c r="E2171" s="10">
        <v>10</v>
      </c>
      <c r="F2171" s="10">
        <v>1998</v>
      </c>
      <c r="G2171" s="201" t="s">
        <v>2383</v>
      </c>
      <c r="H2171" s="10" t="s">
        <v>551</v>
      </c>
      <c r="I2171" s="10"/>
      <c r="J2171" s="201">
        <v>530</v>
      </c>
      <c r="K2171" s="259">
        <f t="shared" si="112"/>
        <v>12</v>
      </c>
      <c r="L2171" s="110" t="str">
        <f t="shared" si="113"/>
        <v>THPT Nguyễn Tất Thành</v>
      </c>
      <c r="M2171" s="48">
        <f>VLOOKUP(IF(I2171="",H2171,I2171),Thongkeduthi!$A$4:$O$43,COUNTA(Thongkeduthi!$A$4:$O$4),FALSE)</f>
        <v>5</v>
      </c>
      <c r="N2171" s="47" t="str">
        <f t="shared" si="114"/>
        <v>5.12</v>
      </c>
      <c r="O2171" s="47"/>
    </row>
    <row r="2172" spans="1:15" ht="31.5" hidden="1">
      <c r="A2172" s="10">
        <f>SUBTOTAL(3,$C$6:C2172)</f>
        <v>28</v>
      </c>
      <c r="B2172" s="201">
        <v>1223199596</v>
      </c>
      <c r="C2172" s="201" t="s">
        <v>2391</v>
      </c>
      <c r="D2172" s="10">
        <v>2</v>
      </c>
      <c r="E2172" s="10">
        <v>10</v>
      </c>
      <c r="F2172" s="10">
        <v>1998</v>
      </c>
      <c r="G2172" s="201" t="s">
        <v>2379</v>
      </c>
      <c r="H2172" s="10" t="s">
        <v>551</v>
      </c>
      <c r="I2172" s="10"/>
      <c r="J2172" s="201">
        <v>510</v>
      </c>
      <c r="K2172" s="259">
        <f t="shared" si="112"/>
        <v>12</v>
      </c>
      <c r="L2172" s="110" t="str">
        <f t="shared" si="113"/>
        <v>THPT Nguyễn Tất Thành</v>
      </c>
      <c r="M2172" s="48">
        <f>VLOOKUP(IF(I2172="",H2172,I2172),Thongkeduthi!$A$4:$O$43,COUNTA(Thongkeduthi!$A$4:$O$4),FALSE)</f>
        <v>5</v>
      </c>
      <c r="N2172" s="47" t="str">
        <f t="shared" si="114"/>
        <v>5.12</v>
      </c>
      <c r="O2172" s="47"/>
    </row>
    <row r="2173" spans="1:15" ht="31.5" hidden="1">
      <c r="A2173" s="10">
        <f>SUBTOTAL(3,$C$6:C2173)</f>
        <v>28</v>
      </c>
      <c r="B2173" s="201">
        <v>1209677648</v>
      </c>
      <c r="C2173" s="201" t="s">
        <v>2392</v>
      </c>
      <c r="D2173" s="10">
        <v>28</v>
      </c>
      <c r="E2173" s="10">
        <v>9</v>
      </c>
      <c r="F2173" s="10">
        <v>1998</v>
      </c>
      <c r="G2173" s="201" t="s">
        <v>2379</v>
      </c>
      <c r="H2173" s="10" t="s">
        <v>551</v>
      </c>
      <c r="I2173" s="10"/>
      <c r="J2173" s="201">
        <v>690</v>
      </c>
      <c r="K2173" s="259">
        <f t="shared" si="112"/>
        <v>12</v>
      </c>
      <c r="L2173" s="110" t="str">
        <f t="shared" si="113"/>
        <v>THPT Nguyễn Tất Thành</v>
      </c>
      <c r="M2173" s="48">
        <f>VLOOKUP(IF(I2173="",H2173,I2173),Thongkeduthi!$A$4:$O$43,COUNTA(Thongkeduthi!$A$4:$O$4),FALSE)</f>
        <v>5</v>
      </c>
      <c r="N2173" s="47" t="str">
        <f t="shared" si="114"/>
        <v>5.12</v>
      </c>
      <c r="O2173" s="47"/>
    </row>
    <row r="2174" spans="1:15" ht="31.5" hidden="1">
      <c r="A2174" s="10">
        <f>SUBTOTAL(3,$C$6:C2174)</f>
        <v>28</v>
      </c>
      <c r="B2174" s="201">
        <v>1223075286</v>
      </c>
      <c r="C2174" s="201" t="s">
        <v>2393</v>
      </c>
      <c r="D2174" s="10">
        <v>17</v>
      </c>
      <c r="E2174" s="10">
        <v>3</v>
      </c>
      <c r="F2174" s="10">
        <v>1998</v>
      </c>
      <c r="G2174" s="201" t="s">
        <v>2379</v>
      </c>
      <c r="H2174" s="10" t="s">
        <v>551</v>
      </c>
      <c r="I2174" s="10"/>
      <c r="J2174" s="201">
        <v>590</v>
      </c>
      <c r="K2174" s="259">
        <f t="shared" si="112"/>
        <v>12</v>
      </c>
      <c r="L2174" s="110" t="str">
        <f t="shared" si="113"/>
        <v>THPT Nguyễn Tất Thành</v>
      </c>
      <c r="M2174" s="48">
        <f>VLOOKUP(IF(I2174="",H2174,I2174),Thongkeduthi!$A$4:$O$43,COUNTA(Thongkeduthi!$A$4:$O$4),FALSE)</f>
        <v>5</v>
      </c>
      <c r="N2174" s="47" t="str">
        <f t="shared" si="114"/>
        <v>5.12</v>
      </c>
      <c r="O2174" s="47"/>
    </row>
    <row r="2175" spans="1:15" ht="31.5" hidden="1">
      <c r="A2175" s="10">
        <f>SUBTOTAL(3,$C$6:C2175)</f>
        <v>28</v>
      </c>
      <c r="B2175" s="201">
        <v>1223611393</v>
      </c>
      <c r="C2175" s="201" t="s">
        <v>2394</v>
      </c>
      <c r="D2175" s="10">
        <v>19</v>
      </c>
      <c r="E2175" s="10">
        <v>9</v>
      </c>
      <c r="F2175" s="10">
        <v>1998</v>
      </c>
      <c r="G2175" s="201" t="s">
        <v>154</v>
      </c>
      <c r="H2175" s="10" t="s">
        <v>551</v>
      </c>
      <c r="I2175" s="10"/>
      <c r="J2175" s="201">
        <v>650</v>
      </c>
      <c r="K2175" s="259">
        <f t="shared" ref="K2175:K2190" si="115">IF(I2175="",VALUE(LEFT(G2175,2)),VALUE(LEFT(G2175,1)))</f>
        <v>12</v>
      </c>
      <c r="L2175" s="110" t="str">
        <f t="shared" ref="L2175:L2238" si="116">H2175</f>
        <v>THPT Nguyễn Tất Thành</v>
      </c>
      <c r="M2175" s="48">
        <f>VLOOKUP(IF(I2175="",H2175,I2175),Thongkeduthi!$A$4:$O$43,COUNTA(Thongkeduthi!$A$4:$O$4),FALSE)</f>
        <v>5</v>
      </c>
      <c r="N2175" s="47" t="str">
        <f t="shared" si="114"/>
        <v>5.12</v>
      </c>
      <c r="O2175" s="47"/>
    </row>
    <row r="2176" spans="1:15" ht="31.5" hidden="1">
      <c r="A2176" s="10">
        <f>SUBTOTAL(3,$C$6:C2176)</f>
        <v>28</v>
      </c>
      <c r="B2176" s="201">
        <v>1227245170</v>
      </c>
      <c r="C2176" s="201" t="s">
        <v>2395</v>
      </c>
      <c r="D2176" s="10">
        <v>9</v>
      </c>
      <c r="E2176" s="10">
        <v>2</v>
      </c>
      <c r="F2176" s="10">
        <v>1998</v>
      </c>
      <c r="G2176" s="201" t="s">
        <v>2396</v>
      </c>
      <c r="H2176" s="10" t="s">
        <v>551</v>
      </c>
      <c r="I2176" s="10"/>
      <c r="J2176" s="201">
        <v>560</v>
      </c>
      <c r="K2176" s="259">
        <f t="shared" si="115"/>
        <v>12</v>
      </c>
      <c r="L2176" s="110" t="str">
        <f t="shared" si="116"/>
        <v>THPT Nguyễn Tất Thành</v>
      </c>
      <c r="M2176" s="48">
        <f>VLOOKUP(IF(I2176="",H2176,I2176),Thongkeduthi!$A$4:$O$43,COUNTA(Thongkeduthi!$A$4:$O$4),FALSE)</f>
        <v>5</v>
      </c>
      <c r="N2176" s="47" t="str">
        <f t="shared" si="114"/>
        <v>5.12</v>
      </c>
      <c r="O2176" s="47"/>
    </row>
    <row r="2177" spans="1:15" ht="31.5" hidden="1">
      <c r="A2177" s="10">
        <f>SUBTOTAL(3,$C$6:C2177)</f>
        <v>28</v>
      </c>
      <c r="B2177" s="201">
        <v>1223588079</v>
      </c>
      <c r="C2177" s="201" t="s">
        <v>855</v>
      </c>
      <c r="D2177" s="10">
        <v>19</v>
      </c>
      <c r="E2177" s="10">
        <v>9</v>
      </c>
      <c r="F2177" s="10">
        <v>1998</v>
      </c>
      <c r="G2177" s="201" t="s">
        <v>154</v>
      </c>
      <c r="H2177" s="10" t="s">
        <v>551</v>
      </c>
      <c r="I2177" s="10"/>
      <c r="J2177" s="201">
        <v>990</v>
      </c>
      <c r="K2177" s="259">
        <f t="shared" si="115"/>
        <v>12</v>
      </c>
      <c r="L2177" s="110" t="str">
        <f t="shared" si="116"/>
        <v>THPT Nguyễn Tất Thành</v>
      </c>
      <c r="M2177" s="48">
        <f>VLOOKUP(IF(I2177="",H2177,I2177),Thongkeduthi!$A$4:$O$43,COUNTA(Thongkeduthi!$A$4:$O$4),FALSE)</f>
        <v>5</v>
      </c>
      <c r="N2177" s="47" t="str">
        <f t="shared" si="114"/>
        <v>5.12</v>
      </c>
      <c r="O2177" s="47"/>
    </row>
    <row r="2178" spans="1:15" ht="31.5" hidden="1">
      <c r="A2178" s="10">
        <f>SUBTOTAL(3,$C$6:C2178)</f>
        <v>28</v>
      </c>
      <c r="B2178" s="201">
        <v>1224161196</v>
      </c>
      <c r="C2178" s="201" t="s">
        <v>2397</v>
      </c>
      <c r="D2178" s="10">
        <v>27</v>
      </c>
      <c r="E2178" s="10">
        <v>3</v>
      </c>
      <c r="F2178" s="10">
        <v>1998</v>
      </c>
      <c r="G2178" s="201" t="s">
        <v>2379</v>
      </c>
      <c r="H2178" s="10" t="s">
        <v>551</v>
      </c>
      <c r="I2178" s="10"/>
      <c r="J2178" s="201">
        <v>700</v>
      </c>
      <c r="K2178" s="259">
        <f t="shared" si="115"/>
        <v>12</v>
      </c>
      <c r="L2178" s="110" t="str">
        <f t="shared" si="116"/>
        <v>THPT Nguyễn Tất Thành</v>
      </c>
      <c r="M2178" s="48">
        <f>VLOOKUP(IF(I2178="",H2178,I2178),Thongkeduthi!$A$4:$O$43,COUNTA(Thongkeduthi!$A$4:$O$4),FALSE)</f>
        <v>5</v>
      </c>
      <c r="N2178" s="47" t="str">
        <f t="shared" si="114"/>
        <v>5.12</v>
      </c>
      <c r="O2178" s="47"/>
    </row>
    <row r="2179" spans="1:15" ht="31.5" hidden="1">
      <c r="A2179" s="10">
        <f>SUBTOTAL(3,$C$6:C2179)</f>
        <v>28</v>
      </c>
      <c r="B2179" s="201">
        <v>1223345298</v>
      </c>
      <c r="C2179" s="201" t="s">
        <v>2398</v>
      </c>
      <c r="D2179" s="10">
        <v>7</v>
      </c>
      <c r="E2179" s="10">
        <v>12</v>
      </c>
      <c r="F2179" s="10">
        <v>1998</v>
      </c>
      <c r="G2179" s="201" t="s">
        <v>2379</v>
      </c>
      <c r="H2179" s="10" t="s">
        <v>551</v>
      </c>
      <c r="I2179" s="10"/>
      <c r="J2179" s="201">
        <v>540</v>
      </c>
      <c r="K2179" s="259">
        <f t="shared" si="115"/>
        <v>12</v>
      </c>
      <c r="L2179" s="110" t="str">
        <f t="shared" si="116"/>
        <v>THPT Nguyễn Tất Thành</v>
      </c>
      <c r="M2179" s="48">
        <f>VLOOKUP(IF(I2179="",H2179,I2179),Thongkeduthi!$A$4:$O$43,COUNTA(Thongkeduthi!$A$4:$O$4),FALSE)</f>
        <v>5</v>
      </c>
      <c r="N2179" s="47" t="str">
        <f t="shared" si="114"/>
        <v>5.12</v>
      </c>
      <c r="O2179" s="47"/>
    </row>
    <row r="2180" spans="1:15" ht="31.5" hidden="1">
      <c r="A2180" s="10">
        <f>SUBTOTAL(3,$C$6:C2180)</f>
        <v>28</v>
      </c>
      <c r="B2180" s="201">
        <v>1223578975</v>
      </c>
      <c r="C2180" s="201" t="s">
        <v>2399</v>
      </c>
      <c r="D2180" s="10">
        <v>25</v>
      </c>
      <c r="E2180" s="10">
        <v>10</v>
      </c>
      <c r="F2180" s="10">
        <v>1998</v>
      </c>
      <c r="G2180" s="201" t="s">
        <v>154</v>
      </c>
      <c r="H2180" s="10" t="s">
        <v>551</v>
      </c>
      <c r="I2180" s="10"/>
      <c r="J2180" s="201">
        <v>550</v>
      </c>
      <c r="K2180" s="259">
        <f t="shared" si="115"/>
        <v>12</v>
      </c>
      <c r="L2180" s="110" t="str">
        <f t="shared" si="116"/>
        <v>THPT Nguyễn Tất Thành</v>
      </c>
      <c r="M2180" s="48">
        <f>VLOOKUP(IF(I2180="",H2180,I2180),Thongkeduthi!$A$4:$O$43,COUNTA(Thongkeduthi!$A$4:$O$4),FALSE)</f>
        <v>5</v>
      </c>
      <c r="N2180" s="47" t="str">
        <f t="shared" si="114"/>
        <v>5.12</v>
      </c>
      <c r="O2180" s="47"/>
    </row>
    <row r="2181" spans="1:15" ht="31.5" hidden="1">
      <c r="A2181" s="10">
        <f>SUBTOTAL(3,$C$6:C2181)</f>
        <v>28</v>
      </c>
      <c r="B2181" s="201">
        <v>1224357695</v>
      </c>
      <c r="C2181" s="201" t="s">
        <v>2400</v>
      </c>
      <c r="D2181" s="10">
        <v>1</v>
      </c>
      <c r="E2181" s="10">
        <v>2</v>
      </c>
      <c r="F2181" s="10">
        <v>1998</v>
      </c>
      <c r="G2181" s="201" t="s">
        <v>2379</v>
      </c>
      <c r="H2181" s="10" t="s">
        <v>551</v>
      </c>
      <c r="I2181" s="10"/>
      <c r="J2181" s="201">
        <v>1030</v>
      </c>
      <c r="K2181" s="259">
        <f t="shared" si="115"/>
        <v>12</v>
      </c>
      <c r="L2181" s="110" t="str">
        <f t="shared" si="116"/>
        <v>THPT Nguyễn Tất Thành</v>
      </c>
      <c r="M2181" s="48">
        <f>VLOOKUP(IF(I2181="",H2181,I2181),Thongkeduthi!$A$4:$O$43,COUNTA(Thongkeduthi!$A$4:$O$4),FALSE)</f>
        <v>5</v>
      </c>
      <c r="N2181" s="47" t="str">
        <f t="shared" si="114"/>
        <v>5.12</v>
      </c>
      <c r="O2181" s="47"/>
    </row>
    <row r="2182" spans="1:15" ht="31.5" hidden="1">
      <c r="A2182" s="10">
        <f>SUBTOTAL(3,$C$6:C2182)</f>
        <v>28</v>
      </c>
      <c r="B2182" s="201">
        <v>1200573176</v>
      </c>
      <c r="C2182" s="201" t="s">
        <v>2401</v>
      </c>
      <c r="D2182" s="10">
        <v>26</v>
      </c>
      <c r="E2182" s="10">
        <v>12</v>
      </c>
      <c r="F2182" s="10">
        <v>1998</v>
      </c>
      <c r="G2182" s="201" t="s">
        <v>503</v>
      </c>
      <c r="H2182" s="10" t="s">
        <v>551</v>
      </c>
      <c r="I2182" s="10"/>
      <c r="J2182" s="201">
        <v>500</v>
      </c>
      <c r="K2182" s="259">
        <f t="shared" si="115"/>
        <v>12</v>
      </c>
      <c r="L2182" s="110" t="str">
        <f t="shared" si="116"/>
        <v>THPT Nguyễn Tất Thành</v>
      </c>
      <c r="M2182" s="48">
        <f>VLOOKUP(IF(I2182="",H2182,I2182),Thongkeduthi!$A$4:$O$43,COUNTA(Thongkeduthi!$A$4:$O$4),FALSE)</f>
        <v>5</v>
      </c>
      <c r="N2182" s="47" t="str">
        <f t="shared" si="114"/>
        <v>5.12</v>
      </c>
      <c r="O2182" s="47"/>
    </row>
    <row r="2183" spans="1:15" ht="31.5" hidden="1">
      <c r="A2183" s="10">
        <f>SUBTOTAL(3,$C$6:C2183)</f>
        <v>28</v>
      </c>
      <c r="B2183" s="201">
        <v>1221523188</v>
      </c>
      <c r="C2183" s="201" t="s">
        <v>2402</v>
      </c>
      <c r="D2183" s="10">
        <v>28</v>
      </c>
      <c r="E2183" s="10">
        <v>2</v>
      </c>
      <c r="F2183" s="10">
        <v>1998</v>
      </c>
      <c r="G2183" s="201" t="s">
        <v>2403</v>
      </c>
      <c r="H2183" s="10" t="s">
        <v>551</v>
      </c>
      <c r="I2183" s="10"/>
      <c r="J2183" s="201">
        <v>690</v>
      </c>
      <c r="K2183" s="259">
        <f t="shared" si="115"/>
        <v>12</v>
      </c>
      <c r="L2183" s="110" t="str">
        <f t="shared" si="116"/>
        <v>THPT Nguyễn Tất Thành</v>
      </c>
      <c r="M2183" s="48">
        <f>VLOOKUP(IF(I2183="",H2183,I2183),Thongkeduthi!$A$4:$O$43,COUNTA(Thongkeduthi!$A$4:$O$4),FALSE)</f>
        <v>5</v>
      </c>
      <c r="N2183" s="47" t="str">
        <f t="shared" ref="N2183:N2246" si="117">M2183&amp;"."&amp;K2183</f>
        <v>5.12</v>
      </c>
      <c r="O2183" s="47"/>
    </row>
    <row r="2184" spans="1:15" ht="31.5" hidden="1">
      <c r="A2184" s="10">
        <f>SUBTOTAL(3,$C$6:C2184)</f>
        <v>28</v>
      </c>
      <c r="B2184" s="201">
        <v>1224550876</v>
      </c>
      <c r="C2184" s="201" t="s">
        <v>2404</v>
      </c>
      <c r="D2184" s="10">
        <v>19</v>
      </c>
      <c r="E2184" s="10">
        <v>12</v>
      </c>
      <c r="F2184" s="10">
        <v>1998</v>
      </c>
      <c r="G2184" s="201" t="s">
        <v>2379</v>
      </c>
      <c r="H2184" s="10" t="s">
        <v>551</v>
      </c>
      <c r="I2184" s="10"/>
      <c r="J2184" s="201">
        <v>750</v>
      </c>
      <c r="K2184" s="259">
        <f t="shared" si="115"/>
        <v>12</v>
      </c>
      <c r="L2184" s="110" t="str">
        <f t="shared" si="116"/>
        <v>THPT Nguyễn Tất Thành</v>
      </c>
      <c r="M2184" s="48">
        <f>VLOOKUP(IF(I2184="",H2184,I2184),Thongkeduthi!$A$4:$O$43,COUNTA(Thongkeduthi!$A$4:$O$4),FALSE)</f>
        <v>5</v>
      </c>
      <c r="N2184" s="47" t="str">
        <f t="shared" si="117"/>
        <v>5.12</v>
      </c>
      <c r="O2184" s="47"/>
    </row>
    <row r="2185" spans="1:15" ht="31.5" hidden="1">
      <c r="A2185" s="10">
        <f>SUBTOTAL(3,$C$6:C2185)</f>
        <v>28</v>
      </c>
      <c r="B2185" s="201">
        <v>1224202313</v>
      </c>
      <c r="C2185" s="201" t="s">
        <v>2405</v>
      </c>
      <c r="D2185" s="10">
        <v>25</v>
      </c>
      <c r="E2185" s="10">
        <v>4</v>
      </c>
      <c r="F2185" s="10">
        <v>1998</v>
      </c>
      <c r="G2185" s="201" t="s">
        <v>154</v>
      </c>
      <c r="H2185" s="10" t="s">
        <v>551</v>
      </c>
      <c r="I2185" s="10"/>
      <c r="J2185" s="201">
        <v>490</v>
      </c>
      <c r="K2185" s="259">
        <f t="shared" si="115"/>
        <v>12</v>
      </c>
      <c r="L2185" s="110" t="str">
        <f t="shared" si="116"/>
        <v>THPT Nguyễn Tất Thành</v>
      </c>
      <c r="M2185" s="48">
        <f>VLOOKUP(IF(I2185="",H2185,I2185),Thongkeduthi!$A$4:$O$43,COUNTA(Thongkeduthi!$A$4:$O$4),FALSE)</f>
        <v>5</v>
      </c>
      <c r="N2185" s="47" t="str">
        <f t="shared" si="117"/>
        <v>5.12</v>
      </c>
      <c r="O2185" s="47"/>
    </row>
    <row r="2186" spans="1:15" ht="31.5" hidden="1">
      <c r="A2186" s="10">
        <f>SUBTOTAL(3,$C$6:C2186)</f>
        <v>28</v>
      </c>
      <c r="B2186" s="201">
        <v>1223349043</v>
      </c>
      <c r="C2186" s="201" t="s">
        <v>2406</v>
      </c>
      <c r="D2186" s="10">
        <v>18</v>
      </c>
      <c r="E2186" s="10">
        <v>8</v>
      </c>
      <c r="F2186" s="10">
        <v>1998</v>
      </c>
      <c r="G2186" s="201" t="s">
        <v>2396</v>
      </c>
      <c r="H2186" s="10" t="s">
        <v>551</v>
      </c>
      <c r="I2186" s="10"/>
      <c r="J2186" s="201">
        <v>690</v>
      </c>
      <c r="K2186" s="259">
        <f t="shared" si="115"/>
        <v>12</v>
      </c>
      <c r="L2186" s="110" t="str">
        <f t="shared" si="116"/>
        <v>THPT Nguyễn Tất Thành</v>
      </c>
      <c r="M2186" s="48">
        <f>VLOOKUP(IF(I2186="",H2186,I2186),Thongkeduthi!$A$4:$O$43,COUNTA(Thongkeduthi!$A$4:$O$4),FALSE)</f>
        <v>5</v>
      </c>
      <c r="N2186" s="47" t="str">
        <f t="shared" si="117"/>
        <v>5.12</v>
      </c>
      <c r="O2186" s="47"/>
    </row>
    <row r="2187" spans="1:15" ht="31.5" hidden="1">
      <c r="A2187" s="10">
        <f>SUBTOTAL(3,$C$6:C2187)</f>
        <v>28</v>
      </c>
      <c r="B2187" s="201">
        <v>1210041415</v>
      </c>
      <c r="C2187" s="201" t="s">
        <v>2407</v>
      </c>
      <c r="D2187" s="10">
        <v>4</v>
      </c>
      <c r="E2187" s="10">
        <v>11</v>
      </c>
      <c r="F2187" s="10">
        <v>1998</v>
      </c>
      <c r="G2187" s="201" t="s">
        <v>2379</v>
      </c>
      <c r="H2187" s="10" t="s">
        <v>551</v>
      </c>
      <c r="I2187" s="10"/>
      <c r="J2187" s="201">
        <v>640</v>
      </c>
      <c r="K2187" s="259">
        <f t="shared" si="115"/>
        <v>12</v>
      </c>
      <c r="L2187" s="110" t="str">
        <f t="shared" si="116"/>
        <v>THPT Nguyễn Tất Thành</v>
      </c>
      <c r="M2187" s="48">
        <f>VLOOKUP(IF(I2187="",H2187,I2187),Thongkeduthi!$A$4:$O$43,COUNTA(Thongkeduthi!$A$4:$O$4),FALSE)</f>
        <v>5</v>
      </c>
      <c r="N2187" s="47" t="str">
        <f t="shared" si="117"/>
        <v>5.12</v>
      </c>
      <c r="O2187" s="47"/>
    </row>
    <row r="2188" spans="1:15" ht="31.5" hidden="1">
      <c r="A2188" s="10">
        <f>SUBTOTAL(3,$C$6:C2188)</f>
        <v>28</v>
      </c>
      <c r="B2188" s="201">
        <v>1223229631</v>
      </c>
      <c r="C2188" s="201" t="s">
        <v>2408</v>
      </c>
      <c r="D2188" s="10">
        <v>16</v>
      </c>
      <c r="E2188" s="10">
        <v>9</v>
      </c>
      <c r="F2188" s="10">
        <v>1998</v>
      </c>
      <c r="G2188" s="201" t="s">
        <v>2379</v>
      </c>
      <c r="H2188" s="10" t="s">
        <v>551</v>
      </c>
      <c r="I2188" s="10"/>
      <c r="J2188" s="201">
        <v>530</v>
      </c>
      <c r="K2188" s="259">
        <f t="shared" si="115"/>
        <v>12</v>
      </c>
      <c r="L2188" s="110" t="str">
        <f t="shared" si="116"/>
        <v>THPT Nguyễn Tất Thành</v>
      </c>
      <c r="M2188" s="48">
        <f>VLOOKUP(IF(I2188="",H2188,I2188),Thongkeduthi!$A$4:$O$43,COUNTA(Thongkeduthi!$A$4:$O$4),FALSE)</f>
        <v>5</v>
      </c>
      <c r="N2188" s="47" t="str">
        <f t="shared" si="117"/>
        <v>5.12</v>
      </c>
      <c r="O2188" s="47"/>
    </row>
    <row r="2189" spans="1:15" ht="31.5" hidden="1">
      <c r="A2189" s="10">
        <f>SUBTOTAL(3,$C$6:C2189)</f>
        <v>28</v>
      </c>
      <c r="B2189" s="201">
        <v>1223217732</v>
      </c>
      <c r="C2189" s="201" t="s">
        <v>2409</v>
      </c>
      <c r="D2189" s="10">
        <v>13</v>
      </c>
      <c r="E2189" s="10">
        <v>4</v>
      </c>
      <c r="F2189" s="10">
        <v>1998</v>
      </c>
      <c r="G2189" s="201" t="s">
        <v>2410</v>
      </c>
      <c r="H2189" s="10" t="s">
        <v>551</v>
      </c>
      <c r="I2189" s="10"/>
      <c r="J2189" s="201">
        <v>1090</v>
      </c>
      <c r="K2189" s="259">
        <f t="shared" si="115"/>
        <v>12</v>
      </c>
      <c r="L2189" s="110" t="str">
        <f t="shared" si="116"/>
        <v>THPT Nguyễn Tất Thành</v>
      </c>
      <c r="M2189" s="48">
        <f>VLOOKUP(IF(I2189="",H2189,I2189),Thongkeduthi!$A$4:$O$43,COUNTA(Thongkeduthi!$A$4:$O$4),FALSE)</f>
        <v>5</v>
      </c>
      <c r="N2189" s="47" t="str">
        <f t="shared" si="117"/>
        <v>5.12</v>
      </c>
      <c r="O2189" s="47"/>
    </row>
    <row r="2190" spans="1:15" ht="31.5" hidden="1">
      <c r="A2190" s="10">
        <f>SUBTOTAL(3,$C$6:C2190)</f>
        <v>28</v>
      </c>
      <c r="B2190" s="201">
        <v>1225532420</v>
      </c>
      <c r="C2190" s="201" t="s">
        <v>2411</v>
      </c>
      <c r="D2190" s="10">
        <v>2</v>
      </c>
      <c r="E2190" s="10">
        <v>9</v>
      </c>
      <c r="F2190" s="10">
        <v>1998</v>
      </c>
      <c r="G2190" s="201" t="s">
        <v>2410</v>
      </c>
      <c r="H2190" s="10" t="s">
        <v>551</v>
      </c>
      <c r="I2190" s="10"/>
      <c r="J2190" s="201">
        <v>620</v>
      </c>
      <c r="K2190" s="259">
        <f t="shared" si="115"/>
        <v>12</v>
      </c>
      <c r="L2190" s="110" t="str">
        <f t="shared" si="116"/>
        <v>THPT Nguyễn Tất Thành</v>
      </c>
      <c r="M2190" s="48">
        <f>VLOOKUP(IF(I2190="",H2190,I2190),Thongkeduthi!$A$4:$O$43,COUNTA(Thongkeduthi!$A$4:$O$4),FALSE)</f>
        <v>5</v>
      </c>
      <c r="N2190" s="47" t="str">
        <f t="shared" si="117"/>
        <v>5.12</v>
      </c>
      <c r="O2190" s="47"/>
    </row>
    <row r="2191" spans="1:15" ht="31.5" hidden="1">
      <c r="A2191" s="10">
        <f>SUBTOTAL(3,$C$6:C2191)</f>
        <v>28</v>
      </c>
      <c r="B2191" s="27">
        <v>1225241237</v>
      </c>
      <c r="C2191" s="27" t="s">
        <v>2415</v>
      </c>
      <c r="D2191" s="27">
        <v>13</v>
      </c>
      <c r="E2191" s="31">
        <v>10</v>
      </c>
      <c r="F2191" s="27">
        <v>2000</v>
      </c>
      <c r="G2191" s="27" t="s">
        <v>111</v>
      </c>
      <c r="H2191" s="13" t="s">
        <v>565</v>
      </c>
      <c r="I2191" s="71"/>
      <c r="J2191" s="27">
        <v>440</v>
      </c>
      <c r="K2191" s="259">
        <f t="shared" ref="K2191:K2194" si="118">IF(I2191="",VALUE(LEFT(G2191,2)),VALUE(LEFT(G2191,1)))</f>
        <v>10</v>
      </c>
      <c r="L2191" s="110" t="s">
        <v>301</v>
      </c>
      <c r="M2191" s="48">
        <f>VLOOKUP(IF(I2191="",H2191,I2191),Thongkeduthi!$A$4:$O$43,COUNTA(Thongkeduthi!$A$4:$O$4),FALSE)</f>
        <v>25</v>
      </c>
      <c r="N2191" s="47" t="str">
        <f t="shared" si="117"/>
        <v>25.10</v>
      </c>
      <c r="O2191" s="47"/>
    </row>
    <row r="2192" spans="1:15" ht="31.5" hidden="1">
      <c r="A2192" s="10">
        <f>SUBTOTAL(3,$C$6:C2192)</f>
        <v>28</v>
      </c>
      <c r="B2192" s="27">
        <v>1224896844</v>
      </c>
      <c r="C2192" s="27" t="s">
        <v>2416</v>
      </c>
      <c r="D2192" s="27">
        <v>29</v>
      </c>
      <c r="E2192" s="31" t="s">
        <v>427</v>
      </c>
      <c r="F2192" s="27">
        <v>2000</v>
      </c>
      <c r="G2192" s="27" t="s">
        <v>111</v>
      </c>
      <c r="H2192" s="13" t="s">
        <v>565</v>
      </c>
      <c r="I2192" s="71"/>
      <c r="J2192" s="27">
        <v>380</v>
      </c>
      <c r="K2192" s="259">
        <f t="shared" si="118"/>
        <v>10</v>
      </c>
      <c r="L2192" s="110" t="s">
        <v>301</v>
      </c>
      <c r="M2192" s="48">
        <f>VLOOKUP(IF(I2192="",H2192,I2192),Thongkeduthi!$A$4:$O$43,COUNTA(Thongkeduthi!$A$4:$O$4),FALSE)</f>
        <v>25</v>
      </c>
      <c r="N2192" s="47" t="str">
        <f t="shared" si="117"/>
        <v>25.10</v>
      </c>
      <c r="O2192" s="47"/>
    </row>
    <row r="2193" spans="1:15" ht="31.5" hidden="1">
      <c r="A2193" s="10">
        <f>SUBTOTAL(3,$C$6:C2193)</f>
        <v>28</v>
      </c>
      <c r="B2193" s="106">
        <v>1224893752</v>
      </c>
      <c r="C2193" s="27" t="s">
        <v>2417</v>
      </c>
      <c r="D2193" s="27">
        <v>25</v>
      </c>
      <c r="E2193" s="31" t="s">
        <v>432</v>
      </c>
      <c r="F2193" s="27">
        <v>2000</v>
      </c>
      <c r="G2193" s="27" t="s">
        <v>111</v>
      </c>
      <c r="H2193" s="13" t="s">
        <v>565</v>
      </c>
      <c r="I2193" s="71"/>
      <c r="J2193" s="27">
        <v>840</v>
      </c>
      <c r="K2193" s="259">
        <f t="shared" si="118"/>
        <v>10</v>
      </c>
      <c r="L2193" s="110" t="s">
        <v>301</v>
      </c>
      <c r="M2193" s="48">
        <f>VLOOKUP(IF(I2193="",H2193,I2193),Thongkeduthi!$A$4:$O$43,COUNTA(Thongkeduthi!$A$4:$O$4),FALSE)</f>
        <v>25</v>
      </c>
      <c r="N2193" s="47" t="str">
        <f t="shared" si="117"/>
        <v>25.10</v>
      </c>
      <c r="O2193" s="47"/>
    </row>
    <row r="2194" spans="1:15" ht="31.5" hidden="1">
      <c r="A2194" s="10">
        <f>SUBTOTAL(3,$C$6:C2194)</f>
        <v>28</v>
      </c>
      <c r="B2194" s="106">
        <v>1224855131</v>
      </c>
      <c r="C2194" s="27" t="s">
        <v>2418</v>
      </c>
      <c r="D2194" s="27">
        <v>14</v>
      </c>
      <c r="E2194" s="31" t="s">
        <v>438</v>
      </c>
      <c r="F2194" s="27">
        <v>1998</v>
      </c>
      <c r="G2194" s="27" t="s">
        <v>96</v>
      </c>
      <c r="H2194" s="13" t="s">
        <v>565</v>
      </c>
      <c r="I2194" s="71"/>
      <c r="J2194" s="27">
        <v>910</v>
      </c>
      <c r="K2194" s="259">
        <f t="shared" si="118"/>
        <v>12</v>
      </c>
      <c r="L2194" s="110" t="s">
        <v>301</v>
      </c>
      <c r="M2194" s="48">
        <f>VLOOKUP(IF(I2194="",H2194,I2194),Thongkeduthi!$A$4:$O$43,COUNTA(Thongkeduthi!$A$4:$O$4),FALSE)</f>
        <v>25</v>
      </c>
      <c r="N2194" s="47" t="str">
        <f t="shared" si="117"/>
        <v>25.12</v>
      </c>
      <c r="O2194" s="47"/>
    </row>
    <row r="2195" spans="1:15" hidden="1">
      <c r="A2195" s="10">
        <f>SUBTOTAL(3,$C$6:C2195)</f>
        <v>28</v>
      </c>
      <c r="B2195" s="79">
        <v>1224829445</v>
      </c>
      <c r="C2195" s="218" t="s">
        <v>2420</v>
      </c>
      <c r="D2195" s="27">
        <v>21</v>
      </c>
      <c r="E2195" s="10">
        <v>3</v>
      </c>
      <c r="F2195" s="10">
        <v>1998</v>
      </c>
      <c r="G2195" s="79" t="s">
        <v>2421</v>
      </c>
      <c r="H2195" s="10" t="s">
        <v>557</v>
      </c>
      <c r="I2195" s="101"/>
      <c r="J2195" s="10">
        <v>1350</v>
      </c>
      <c r="K2195" s="259">
        <f t="shared" ref="K2195:K2258" si="119">IF(I2195="",VALUE(LEFT(G2195,2)),VALUE(LEFT(G2195,1)))</f>
        <v>12</v>
      </c>
      <c r="L2195" s="110" t="str">
        <f t="shared" si="116"/>
        <v>THPT Đăk Song</v>
      </c>
      <c r="M2195" s="48">
        <f>VLOOKUP(IF(I2195="",H2195,I2195),Thongkeduthi!$A$4:$O$43,COUNTA(Thongkeduthi!$A$4:$O$4),FALSE)</f>
        <v>11</v>
      </c>
      <c r="N2195" s="47" t="str">
        <f t="shared" si="117"/>
        <v>11.12</v>
      </c>
      <c r="O2195" s="47"/>
    </row>
    <row r="2196" spans="1:15" hidden="1">
      <c r="A2196" s="10">
        <f>SUBTOTAL(3,$C$6:C2196)</f>
        <v>28</v>
      </c>
      <c r="B2196" s="79">
        <v>1223543335</v>
      </c>
      <c r="C2196" s="218" t="s">
        <v>2422</v>
      </c>
      <c r="D2196" s="27">
        <v>14</v>
      </c>
      <c r="E2196" s="10">
        <v>7</v>
      </c>
      <c r="F2196" s="10">
        <v>1998</v>
      </c>
      <c r="G2196" s="79" t="s">
        <v>2423</v>
      </c>
      <c r="H2196" s="10" t="s">
        <v>557</v>
      </c>
      <c r="I2196" s="101"/>
      <c r="J2196" s="10">
        <v>410</v>
      </c>
      <c r="K2196" s="259">
        <f t="shared" si="119"/>
        <v>12</v>
      </c>
      <c r="L2196" s="110" t="str">
        <f t="shared" si="116"/>
        <v>THPT Đăk Song</v>
      </c>
      <c r="M2196" s="48">
        <f>VLOOKUP(IF(I2196="",H2196,I2196),Thongkeduthi!$A$4:$O$43,COUNTA(Thongkeduthi!$A$4:$O$4),FALSE)</f>
        <v>11</v>
      </c>
      <c r="N2196" s="47" t="str">
        <f t="shared" si="117"/>
        <v>11.12</v>
      </c>
      <c r="O2196" s="47"/>
    </row>
    <row r="2197" spans="1:15" hidden="1">
      <c r="A2197" s="10">
        <f>SUBTOTAL(3,$C$6:C2197)</f>
        <v>28</v>
      </c>
      <c r="B2197" s="79">
        <v>1224157817</v>
      </c>
      <c r="C2197" s="218" t="s">
        <v>2338</v>
      </c>
      <c r="D2197" s="27">
        <v>10</v>
      </c>
      <c r="E2197" s="10">
        <v>5</v>
      </c>
      <c r="F2197" s="10">
        <v>1998</v>
      </c>
      <c r="G2197" s="79" t="s">
        <v>2424</v>
      </c>
      <c r="H2197" s="10" t="s">
        <v>557</v>
      </c>
      <c r="I2197" s="101"/>
      <c r="J2197" s="10">
        <v>850</v>
      </c>
      <c r="K2197" s="259">
        <f t="shared" si="119"/>
        <v>12</v>
      </c>
      <c r="L2197" s="110" t="str">
        <f t="shared" si="116"/>
        <v>THPT Đăk Song</v>
      </c>
      <c r="M2197" s="48">
        <f>VLOOKUP(IF(I2197="",H2197,I2197),Thongkeduthi!$A$4:$O$43,COUNTA(Thongkeduthi!$A$4:$O$4),FALSE)</f>
        <v>11</v>
      </c>
      <c r="N2197" s="47" t="str">
        <f t="shared" si="117"/>
        <v>11.12</v>
      </c>
      <c r="O2197" s="47"/>
    </row>
    <row r="2198" spans="1:15" hidden="1">
      <c r="A2198" s="10">
        <f>SUBTOTAL(3,$C$6:C2198)</f>
        <v>28</v>
      </c>
      <c r="B2198" s="79">
        <v>1209939311</v>
      </c>
      <c r="C2198" s="218" t="s">
        <v>2425</v>
      </c>
      <c r="D2198" s="27">
        <v>10</v>
      </c>
      <c r="E2198" s="10">
        <v>10</v>
      </c>
      <c r="F2198" s="10">
        <v>1998</v>
      </c>
      <c r="G2198" s="79" t="s">
        <v>2426</v>
      </c>
      <c r="H2198" s="10" t="s">
        <v>557</v>
      </c>
      <c r="I2198" s="101"/>
      <c r="J2198" s="10">
        <v>440</v>
      </c>
      <c r="K2198" s="259">
        <f t="shared" si="119"/>
        <v>12</v>
      </c>
      <c r="L2198" s="110" t="str">
        <f t="shared" si="116"/>
        <v>THPT Đăk Song</v>
      </c>
      <c r="M2198" s="48">
        <f>VLOOKUP(IF(I2198="",H2198,I2198),Thongkeduthi!$A$4:$O$43,COUNTA(Thongkeduthi!$A$4:$O$4),FALSE)</f>
        <v>11</v>
      </c>
      <c r="N2198" s="47" t="str">
        <f t="shared" si="117"/>
        <v>11.12</v>
      </c>
      <c r="O2198" s="47"/>
    </row>
    <row r="2199" spans="1:15" hidden="1">
      <c r="A2199" s="10">
        <f>SUBTOTAL(3,$C$6:C2199)</f>
        <v>28</v>
      </c>
      <c r="B2199" s="79">
        <v>1224512277</v>
      </c>
      <c r="C2199" s="218" t="s">
        <v>2427</v>
      </c>
      <c r="D2199" s="27">
        <v>12</v>
      </c>
      <c r="E2199" s="10">
        <v>9</v>
      </c>
      <c r="F2199" s="10">
        <v>1998</v>
      </c>
      <c r="G2199" s="79" t="s">
        <v>2424</v>
      </c>
      <c r="H2199" s="10" t="s">
        <v>557</v>
      </c>
      <c r="I2199" s="101"/>
      <c r="J2199" s="10">
        <v>440</v>
      </c>
      <c r="K2199" s="259">
        <f t="shared" si="119"/>
        <v>12</v>
      </c>
      <c r="L2199" s="110" t="str">
        <f t="shared" si="116"/>
        <v>THPT Đăk Song</v>
      </c>
      <c r="M2199" s="48">
        <f>VLOOKUP(IF(I2199="",H2199,I2199),Thongkeduthi!$A$4:$O$43,COUNTA(Thongkeduthi!$A$4:$O$4),FALSE)</f>
        <v>11</v>
      </c>
      <c r="N2199" s="47" t="str">
        <f t="shared" si="117"/>
        <v>11.12</v>
      </c>
      <c r="O2199" s="47"/>
    </row>
    <row r="2200" spans="1:15" hidden="1">
      <c r="A2200" s="10">
        <f>SUBTOTAL(3,$C$6:C2200)</f>
        <v>28</v>
      </c>
      <c r="B2200" s="79">
        <v>1223157420</v>
      </c>
      <c r="C2200" s="218" t="s">
        <v>2428</v>
      </c>
      <c r="D2200" s="27">
        <v>18</v>
      </c>
      <c r="E2200" s="10">
        <v>5</v>
      </c>
      <c r="F2200" s="10">
        <v>1998</v>
      </c>
      <c r="G2200" s="79" t="s">
        <v>2426</v>
      </c>
      <c r="H2200" s="10" t="s">
        <v>557</v>
      </c>
      <c r="I2200" s="101"/>
      <c r="J2200" s="10">
        <v>570</v>
      </c>
      <c r="K2200" s="259">
        <f t="shared" si="119"/>
        <v>12</v>
      </c>
      <c r="L2200" s="110" t="str">
        <f t="shared" si="116"/>
        <v>THPT Đăk Song</v>
      </c>
      <c r="M2200" s="48">
        <f>VLOOKUP(IF(I2200="",H2200,I2200),Thongkeduthi!$A$4:$O$43,COUNTA(Thongkeduthi!$A$4:$O$4),FALSE)</f>
        <v>11</v>
      </c>
      <c r="N2200" s="47" t="str">
        <f t="shared" si="117"/>
        <v>11.12</v>
      </c>
      <c r="O2200" s="47"/>
    </row>
    <row r="2201" spans="1:15" hidden="1">
      <c r="A2201" s="10">
        <f>SUBTOTAL(3,$C$6:C2201)</f>
        <v>28</v>
      </c>
      <c r="B2201" s="79">
        <v>1224043526</v>
      </c>
      <c r="C2201" s="218" t="s">
        <v>2429</v>
      </c>
      <c r="D2201" s="27">
        <v>30</v>
      </c>
      <c r="E2201" s="10">
        <v>7</v>
      </c>
      <c r="F2201" s="10">
        <v>1998</v>
      </c>
      <c r="G2201" s="79" t="s">
        <v>2424</v>
      </c>
      <c r="H2201" s="10" t="s">
        <v>557</v>
      </c>
      <c r="I2201" s="101"/>
      <c r="J2201" s="10">
        <v>520</v>
      </c>
      <c r="K2201" s="259">
        <f t="shared" si="119"/>
        <v>12</v>
      </c>
      <c r="L2201" s="110" t="str">
        <f t="shared" si="116"/>
        <v>THPT Đăk Song</v>
      </c>
      <c r="M2201" s="48">
        <f>VLOOKUP(IF(I2201="",H2201,I2201),Thongkeduthi!$A$4:$O$43,COUNTA(Thongkeduthi!$A$4:$O$4),FALSE)</f>
        <v>11</v>
      </c>
      <c r="N2201" s="47" t="str">
        <f t="shared" si="117"/>
        <v>11.12</v>
      </c>
      <c r="O2201" s="47"/>
    </row>
    <row r="2202" spans="1:15" hidden="1">
      <c r="A2202" s="10">
        <f>SUBTOTAL(3,$C$6:C2202)</f>
        <v>28</v>
      </c>
      <c r="B2202" s="79">
        <v>1226141141</v>
      </c>
      <c r="C2202" s="218" t="s">
        <v>2430</v>
      </c>
      <c r="D2202" s="27">
        <v>19</v>
      </c>
      <c r="E2202" s="10">
        <v>12</v>
      </c>
      <c r="F2202" s="10">
        <v>1998</v>
      </c>
      <c r="G2202" s="79" t="s">
        <v>2421</v>
      </c>
      <c r="H2202" s="10" t="s">
        <v>557</v>
      </c>
      <c r="I2202" s="101"/>
      <c r="J2202" s="10">
        <v>930</v>
      </c>
      <c r="K2202" s="259">
        <f t="shared" si="119"/>
        <v>12</v>
      </c>
      <c r="L2202" s="110" t="str">
        <f t="shared" si="116"/>
        <v>THPT Đăk Song</v>
      </c>
      <c r="M2202" s="48">
        <f>VLOOKUP(IF(I2202="",H2202,I2202),Thongkeduthi!$A$4:$O$43,COUNTA(Thongkeduthi!$A$4:$O$4),FALSE)</f>
        <v>11</v>
      </c>
      <c r="N2202" s="47" t="str">
        <f t="shared" si="117"/>
        <v>11.12</v>
      </c>
      <c r="O2202" s="47"/>
    </row>
    <row r="2203" spans="1:15" hidden="1">
      <c r="A2203" s="10">
        <f>SUBTOTAL(3,$C$6:C2203)</f>
        <v>28</v>
      </c>
      <c r="B2203" s="79">
        <v>1224773684</v>
      </c>
      <c r="C2203" s="218" t="s">
        <v>1463</v>
      </c>
      <c r="D2203" s="27">
        <v>9</v>
      </c>
      <c r="E2203" s="10">
        <v>9</v>
      </c>
      <c r="F2203" s="10">
        <v>1998</v>
      </c>
      <c r="G2203" s="79" t="s">
        <v>2421</v>
      </c>
      <c r="H2203" s="10" t="s">
        <v>557</v>
      </c>
      <c r="I2203" s="101"/>
      <c r="J2203" s="10">
        <v>400</v>
      </c>
      <c r="K2203" s="259">
        <f t="shared" si="119"/>
        <v>12</v>
      </c>
      <c r="L2203" s="110" t="str">
        <f t="shared" si="116"/>
        <v>THPT Đăk Song</v>
      </c>
      <c r="M2203" s="48">
        <f>VLOOKUP(IF(I2203="",H2203,I2203),Thongkeduthi!$A$4:$O$43,COUNTA(Thongkeduthi!$A$4:$O$4),FALSE)</f>
        <v>11</v>
      </c>
      <c r="N2203" s="47" t="str">
        <f t="shared" si="117"/>
        <v>11.12</v>
      </c>
      <c r="O2203" s="47"/>
    </row>
    <row r="2204" spans="1:15" hidden="1">
      <c r="A2204" s="10">
        <f>SUBTOTAL(3,$C$6:C2204)</f>
        <v>28</v>
      </c>
      <c r="B2204" s="79">
        <v>1224666109</v>
      </c>
      <c r="C2204" s="218" t="s">
        <v>2431</v>
      </c>
      <c r="D2204" s="27">
        <v>15</v>
      </c>
      <c r="E2204" s="10">
        <v>2</v>
      </c>
      <c r="F2204" s="10">
        <v>1998</v>
      </c>
      <c r="G2204" s="79" t="s">
        <v>2426</v>
      </c>
      <c r="H2204" s="10" t="s">
        <v>557</v>
      </c>
      <c r="I2204" s="101"/>
      <c r="J2204" s="10">
        <v>490</v>
      </c>
      <c r="K2204" s="259">
        <f t="shared" si="119"/>
        <v>12</v>
      </c>
      <c r="L2204" s="110" t="str">
        <f t="shared" si="116"/>
        <v>THPT Đăk Song</v>
      </c>
      <c r="M2204" s="48">
        <f>VLOOKUP(IF(I2204="",H2204,I2204),Thongkeduthi!$A$4:$O$43,COUNTA(Thongkeduthi!$A$4:$O$4),FALSE)</f>
        <v>11</v>
      </c>
      <c r="N2204" s="47" t="str">
        <f t="shared" si="117"/>
        <v>11.12</v>
      </c>
      <c r="O2204" s="47"/>
    </row>
    <row r="2205" spans="1:15" hidden="1">
      <c r="A2205" s="10">
        <f>SUBTOTAL(3,$C$6:C2205)</f>
        <v>28</v>
      </c>
      <c r="B2205" s="79">
        <v>1225098321</v>
      </c>
      <c r="C2205" s="218" t="s">
        <v>2432</v>
      </c>
      <c r="D2205" s="27">
        <v>25</v>
      </c>
      <c r="E2205" s="10">
        <v>3</v>
      </c>
      <c r="F2205" s="10">
        <v>1998</v>
      </c>
      <c r="G2205" s="79" t="s">
        <v>2421</v>
      </c>
      <c r="H2205" s="10" t="s">
        <v>557</v>
      </c>
      <c r="I2205" s="101"/>
      <c r="J2205" s="10">
        <v>600</v>
      </c>
      <c r="K2205" s="259">
        <f t="shared" si="119"/>
        <v>12</v>
      </c>
      <c r="L2205" s="110" t="str">
        <f t="shared" si="116"/>
        <v>THPT Đăk Song</v>
      </c>
      <c r="M2205" s="48">
        <f>VLOOKUP(IF(I2205="",H2205,I2205),Thongkeduthi!$A$4:$O$43,COUNTA(Thongkeduthi!$A$4:$O$4),FALSE)</f>
        <v>11</v>
      </c>
      <c r="N2205" s="47" t="str">
        <f t="shared" si="117"/>
        <v>11.12</v>
      </c>
      <c r="O2205" s="47"/>
    </row>
    <row r="2206" spans="1:15" hidden="1">
      <c r="A2206" s="10">
        <f>SUBTOTAL(3,$C$6:C2206)</f>
        <v>28</v>
      </c>
      <c r="B2206" s="79">
        <v>1224046107</v>
      </c>
      <c r="C2206" s="218" t="s">
        <v>2433</v>
      </c>
      <c r="D2206" s="27">
        <v>8</v>
      </c>
      <c r="E2206" s="10">
        <v>4</v>
      </c>
      <c r="F2206" s="10">
        <v>1998</v>
      </c>
      <c r="G2206" s="79" t="s">
        <v>2424</v>
      </c>
      <c r="H2206" s="10" t="s">
        <v>557</v>
      </c>
      <c r="I2206" s="101"/>
      <c r="J2206" s="10">
        <v>400</v>
      </c>
      <c r="K2206" s="259">
        <f t="shared" si="119"/>
        <v>12</v>
      </c>
      <c r="L2206" s="110" t="str">
        <f t="shared" si="116"/>
        <v>THPT Đăk Song</v>
      </c>
      <c r="M2206" s="48">
        <f>VLOOKUP(IF(I2206="",H2206,I2206),Thongkeduthi!$A$4:$O$43,COUNTA(Thongkeduthi!$A$4:$O$4),FALSE)</f>
        <v>11</v>
      </c>
      <c r="N2206" s="47" t="str">
        <f t="shared" si="117"/>
        <v>11.12</v>
      </c>
      <c r="O2206" s="47"/>
    </row>
    <row r="2207" spans="1:15" hidden="1">
      <c r="A2207" s="10">
        <f>SUBTOTAL(3,$C$6:C2207)</f>
        <v>28</v>
      </c>
      <c r="B2207" s="79">
        <v>1223680362</v>
      </c>
      <c r="C2207" s="218" t="s">
        <v>2434</v>
      </c>
      <c r="D2207" s="27">
        <v>5</v>
      </c>
      <c r="E2207" s="10">
        <v>8</v>
      </c>
      <c r="F2207" s="10">
        <v>1998</v>
      </c>
      <c r="G2207" s="79" t="s">
        <v>2421</v>
      </c>
      <c r="H2207" s="10" t="s">
        <v>557</v>
      </c>
      <c r="I2207" s="101"/>
      <c r="J2207" s="10">
        <v>590</v>
      </c>
      <c r="K2207" s="259">
        <f t="shared" si="119"/>
        <v>12</v>
      </c>
      <c r="L2207" s="110" t="str">
        <f t="shared" si="116"/>
        <v>THPT Đăk Song</v>
      </c>
      <c r="M2207" s="48">
        <f>VLOOKUP(IF(I2207="",H2207,I2207),Thongkeduthi!$A$4:$O$43,COUNTA(Thongkeduthi!$A$4:$O$4),FALSE)</f>
        <v>11</v>
      </c>
      <c r="N2207" s="47" t="str">
        <f t="shared" si="117"/>
        <v>11.12</v>
      </c>
      <c r="O2207" s="47"/>
    </row>
    <row r="2208" spans="1:15" hidden="1">
      <c r="A2208" s="10">
        <f>SUBTOTAL(3,$C$6:C2208)</f>
        <v>28</v>
      </c>
      <c r="B2208" s="79">
        <v>1224038285</v>
      </c>
      <c r="C2208" s="218" t="s">
        <v>2435</v>
      </c>
      <c r="D2208" s="27">
        <v>18</v>
      </c>
      <c r="E2208" s="10">
        <v>11</v>
      </c>
      <c r="F2208" s="10">
        <v>1998</v>
      </c>
      <c r="G2208" s="79" t="s">
        <v>2424</v>
      </c>
      <c r="H2208" s="10" t="s">
        <v>557</v>
      </c>
      <c r="I2208" s="101"/>
      <c r="J2208" s="10">
        <v>490</v>
      </c>
      <c r="K2208" s="259">
        <f t="shared" si="119"/>
        <v>12</v>
      </c>
      <c r="L2208" s="110" t="str">
        <f t="shared" si="116"/>
        <v>THPT Đăk Song</v>
      </c>
      <c r="M2208" s="48">
        <f>VLOOKUP(IF(I2208="",H2208,I2208),Thongkeduthi!$A$4:$O$43,COUNTA(Thongkeduthi!$A$4:$O$4),FALSE)</f>
        <v>11</v>
      </c>
      <c r="N2208" s="47" t="str">
        <f t="shared" si="117"/>
        <v>11.12</v>
      </c>
      <c r="O2208" s="47"/>
    </row>
    <row r="2209" spans="1:15" hidden="1">
      <c r="A2209" s="10">
        <f>SUBTOTAL(3,$C$6:C2209)</f>
        <v>28</v>
      </c>
      <c r="B2209" s="79">
        <v>1224512362</v>
      </c>
      <c r="C2209" s="218" t="s">
        <v>2436</v>
      </c>
      <c r="D2209" s="27">
        <v>2</v>
      </c>
      <c r="E2209" s="10">
        <v>10</v>
      </c>
      <c r="F2209" s="10">
        <v>1998</v>
      </c>
      <c r="G2209" s="79" t="s">
        <v>2424</v>
      </c>
      <c r="H2209" s="10" t="s">
        <v>557</v>
      </c>
      <c r="I2209" s="101"/>
      <c r="J2209" s="10">
        <v>520</v>
      </c>
      <c r="K2209" s="259">
        <f t="shared" si="119"/>
        <v>12</v>
      </c>
      <c r="L2209" s="110" t="str">
        <f t="shared" si="116"/>
        <v>THPT Đăk Song</v>
      </c>
      <c r="M2209" s="48">
        <f>VLOOKUP(IF(I2209="",H2209,I2209),Thongkeduthi!$A$4:$O$43,COUNTA(Thongkeduthi!$A$4:$O$4),FALSE)</f>
        <v>11</v>
      </c>
      <c r="N2209" s="47" t="str">
        <f t="shared" si="117"/>
        <v>11.12</v>
      </c>
      <c r="O2209" s="47"/>
    </row>
    <row r="2210" spans="1:15" hidden="1">
      <c r="A2210" s="10">
        <f>SUBTOTAL(3,$C$6:C2210)</f>
        <v>28</v>
      </c>
      <c r="B2210" s="79">
        <v>1224692597</v>
      </c>
      <c r="C2210" s="218" t="s">
        <v>2437</v>
      </c>
      <c r="D2210" s="27">
        <v>19</v>
      </c>
      <c r="E2210" s="10">
        <v>1</v>
      </c>
      <c r="F2210" s="10">
        <v>1998</v>
      </c>
      <c r="G2210" s="79" t="s">
        <v>2421</v>
      </c>
      <c r="H2210" s="10" t="s">
        <v>557</v>
      </c>
      <c r="I2210" s="101"/>
      <c r="J2210" s="10">
        <v>560</v>
      </c>
      <c r="K2210" s="259">
        <f t="shared" si="119"/>
        <v>12</v>
      </c>
      <c r="L2210" s="110" t="str">
        <f t="shared" si="116"/>
        <v>THPT Đăk Song</v>
      </c>
      <c r="M2210" s="48">
        <f>VLOOKUP(IF(I2210="",H2210,I2210),Thongkeduthi!$A$4:$O$43,COUNTA(Thongkeduthi!$A$4:$O$4),FALSE)</f>
        <v>11</v>
      </c>
      <c r="N2210" s="47" t="str">
        <f t="shared" si="117"/>
        <v>11.12</v>
      </c>
      <c r="O2210" s="47"/>
    </row>
    <row r="2211" spans="1:15" hidden="1">
      <c r="A2211" s="10">
        <f>SUBTOTAL(3,$C$6:C2211)</f>
        <v>28</v>
      </c>
      <c r="B2211" s="79">
        <v>1224258219</v>
      </c>
      <c r="C2211" s="218" t="s">
        <v>2615</v>
      </c>
      <c r="D2211" s="27">
        <v>24</v>
      </c>
      <c r="E2211" s="10">
        <v>6</v>
      </c>
      <c r="F2211" s="10">
        <v>1998</v>
      </c>
      <c r="G2211" s="79" t="s">
        <v>2424</v>
      </c>
      <c r="H2211" s="10" t="s">
        <v>557</v>
      </c>
      <c r="I2211" s="101"/>
      <c r="J2211" s="10">
        <v>450</v>
      </c>
      <c r="K2211" s="259">
        <f t="shared" si="119"/>
        <v>12</v>
      </c>
      <c r="L2211" s="110" t="str">
        <f t="shared" si="116"/>
        <v>THPT Đăk Song</v>
      </c>
      <c r="M2211" s="48">
        <f>VLOOKUP(IF(I2211="",H2211,I2211),Thongkeduthi!$A$4:$O$43,COUNTA(Thongkeduthi!$A$4:$O$4),FALSE)</f>
        <v>11</v>
      </c>
      <c r="N2211" s="47" t="str">
        <f t="shared" si="117"/>
        <v>11.12</v>
      </c>
      <c r="O2211" s="47"/>
    </row>
    <row r="2212" spans="1:15" hidden="1">
      <c r="A2212" s="10">
        <f>SUBTOTAL(3,$C$6:C2212)</f>
        <v>28</v>
      </c>
      <c r="B2212" s="79">
        <v>1225715351</v>
      </c>
      <c r="C2212" s="218" t="s">
        <v>2438</v>
      </c>
      <c r="D2212" s="27">
        <v>1</v>
      </c>
      <c r="E2212" s="10">
        <v>10</v>
      </c>
      <c r="F2212" s="10">
        <v>1998</v>
      </c>
      <c r="G2212" s="79" t="s">
        <v>2424</v>
      </c>
      <c r="H2212" s="10" t="s">
        <v>557</v>
      </c>
      <c r="I2212" s="101"/>
      <c r="J2212" s="10">
        <v>830</v>
      </c>
      <c r="K2212" s="259">
        <f t="shared" si="119"/>
        <v>12</v>
      </c>
      <c r="L2212" s="110" t="str">
        <f t="shared" si="116"/>
        <v>THPT Đăk Song</v>
      </c>
      <c r="M2212" s="48">
        <f>VLOOKUP(IF(I2212="",H2212,I2212),Thongkeduthi!$A$4:$O$43,COUNTA(Thongkeduthi!$A$4:$O$4),FALSE)</f>
        <v>11</v>
      </c>
      <c r="N2212" s="47" t="str">
        <f t="shared" si="117"/>
        <v>11.12</v>
      </c>
      <c r="O2212" s="47"/>
    </row>
    <row r="2213" spans="1:15" hidden="1">
      <c r="A2213" s="10">
        <f>SUBTOTAL(3,$C$6:C2213)</f>
        <v>28</v>
      </c>
      <c r="B2213" s="79">
        <v>1224775568</v>
      </c>
      <c r="C2213" s="218" t="s">
        <v>2439</v>
      </c>
      <c r="D2213" s="27">
        <v>9</v>
      </c>
      <c r="E2213" s="10">
        <v>9</v>
      </c>
      <c r="F2213" s="10">
        <v>1998</v>
      </c>
      <c r="G2213" s="79" t="s">
        <v>2421</v>
      </c>
      <c r="H2213" s="10" t="s">
        <v>557</v>
      </c>
      <c r="I2213" s="101"/>
      <c r="J2213" s="10">
        <v>410</v>
      </c>
      <c r="K2213" s="259">
        <f t="shared" si="119"/>
        <v>12</v>
      </c>
      <c r="L2213" s="110" t="str">
        <f t="shared" si="116"/>
        <v>THPT Đăk Song</v>
      </c>
      <c r="M2213" s="48">
        <f>VLOOKUP(IF(I2213="",H2213,I2213),Thongkeduthi!$A$4:$O$43,COUNTA(Thongkeduthi!$A$4:$O$4),FALSE)</f>
        <v>11</v>
      </c>
      <c r="N2213" s="47" t="str">
        <f t="shared" si="117"/>
        <v>11.12</v>
      </c>
      <c r="O2213" s="47"/>
    </row>
    <row r="2214" spans="1:15" hidden="1">
      <c r="A2214" s="10">
        <f>SUBTOTAL(3,$C$6:C2214)</f>
        <v>28</v>
      </c>
      <c r="B2214" s="79">
        <v>1225188926</v>
      </c>
      <c r="C2214" s="218" t="s">
        <v>2440</v>
      </c>
      <c r="D2214" s="27">
        <v>1</v>
      </c>
      <c r="E2214" s="10">
        <v>2</v>
      </c>
      <c r="F2214" s="10">
        <v>1998</v>
      </c>
      <c r="G2214" s="79" t="s">
        <v>2421</v>
      </c>
      <c r="H2214" s="10" t="s">
        <v>557</v>
      </c>
      <c r="I2214" s="101"/>
      <c r="J2214" s="10">
        <v>650</v>
      </c>
      <c r="K2214" s="259">
        <f t="shared" si="119"/>
        <v>12</v>
      </c>
      <c r="L2214" s="110" t="str">
        <f t="shared" si="116"/>
        <v>THPT Đăk Song</v>
      </c>
      <c r="M2214" s="48">
        <f>VLOOKUP(IF(I2214="",H2214,I2214),Thongkeduthi!$A$4:$O$43,COUNTA(Thongkeduthi!$A$4:$O$4),FALSE)</f>
        <v>11</v>
      </c>
      <c r="N2214" s="47" t="str">
        <f t="shared" si="117"/>
        <v>11.12</v>
      </c>
      <c r="O2214" s="47"/>
    </row>
    <row r="2215" spans="1:15" hidden="1">
      <c r="A2215" s="10">
        <f>SUBTOTAL(3,$C$6:C2215)</f>
        <v>28</v>
      </c>
      <c r="B2215" s="27">
        <v>1224154206</v>
      </c>
      <c r="C2215" s="219" t="s">
        <v>2293</v>
      </c>
      <c r="D2215" s="27">
        <v>29</v>
      </c>
      <c r="E2215" s="10">
        <v>3</v>
      </c>
      <c r="F2215" s="10">
        <v>1998</v>
      </c>
      <c r="G2215" s="27" t="s">
        <v>2424</v>
      </c>
      <c r="H2215" s="10" t="s">
        <v>557</v>
      </c>
      <c r="I2215" s="101"/>
      <c r="J2215" s="10">
        <v>550</v>
      </c>
      <c r="K2215" s="259">
        <f t="shared" si="119"/>
        <v>12</v>
      </c>
      <c r="L2215" s="110" t="str">
        <f t="shared" si="116"/>
        <v>THPT Đăk Song</v>
      </c>
      <c r="M2215" s="48">
        <f>VLOOKUP(IF(I2215="",H2215,I2215),Thongkeduthi!$A$4:$O$43,COUNTA(Thongkeduthi!$A$4:$O$4),FALSE)</f>
        <v>11</v>
      </c>
      <c r="N2215" s="47" t="str">
        <f t="shared" si="117"/>
        <v>11.12</v>
      </c>
      <c r="O2215" s="47"/>
    </row>
    <row r="2216" spans="1:15" hidden="1">
      <c r="A2216" s="10">
        <f>SUBTOTAL(3,$C$6:C2216)</f>
        <v>28</v>
      </c>
      <c r="B2216" s="33">
        <v>1229773970</v>
      </c>
      <c r="C2216" s="220" t="s">
        <v>2441</v>
      </c>
      <c r="D2216" s="27">
        <v>19</v>
      </c>
      <c r="E2216" s="10">
        <v>8</v>
      </c>
      <c r="F2216" s="10">
        <v>1999</v>
      </c>
      <c r="G2216" s="33" t="s">
        <v>464</v>
      </c>
      <c r="H2216" s="10" t="s">
        <v>557</v>
      </c>
      <c r="I2216" s="101"/>
      <c r="J2216" s="169">
        <v>510</v>
      </c>
      <c r="K2216" s="259">
        <f t="shared" si="119"/>
        <v>11</v>
      </c>
      <c r="L2216" s="110" t="str">
        <f t="shared" si="116"/>
        <v>THPT Đăk Song</v>
      </c>
      <c r="M2216" s="48">
        <f>VLOOKUP(IF(I2216="",H2216,I2216),Thongkeduthi!$A$4:$O$43,COUNTA(Thongkeduthi!$A$4:$O$4),FALSE)</f>
        <v>11</v>
      </c>
      <c r="N2216" s="47" t="str">
        <f t="shared" si="117"/>
        <v>11.11</v>
      </c>
      <c r="O2216" s="47"/>
    </row>
    <row r="2217" spans="1:15" hidden="1">
      <c r="A2217" s="10">
        <f>SUBTOTAL(3,$C$6:C2217)</f>
        <v>28</v>
      </c>
      <c r="B2217" s="33">
        <v>1209909206</v>
      </c>
      <c r="C2217" s="220" t="s">
        <v>2442</v>
      </c>
      <c r="D2217" s="27">
        <v>28</v>
      </c>
      <c r="E2217" s="10">
        <v>11</v>
      </c>
      <c r="F2217" s="10">
        <v>1999</v>
      </c>
      <c r="G2217" s="33" t="s">
        <v>464</v>
      </c>
      <c r="H2217" s="10" t="s">
        <v>557</v>
      </c>
      <c r="I2217" s="101"/>
      <c r="J2217" s="169">
        <v>790</v>
      </c>
      <c r="K2217" s="259">
        <f t="shared" si="119"/>
        <v>11</v>
      </c>
      <c r="L2217" s="110" t="str">
        <f t="shared" si="116"/>
        <v>THPT Đăk Song</v>
      </c>
      <c r="M2217" s="48">
        <f>VLOOKUP(IF(I2217="",H2217,I2217),Thongkeduthi!$A$4:$O$43,COUNTA(Thongkeduthi!$A$4:$O$4),FALSE)</f>
        <v>11</v>
      </c>
      <c r="N2217" s="47" t="str">
        <f t="shared" si="117"/>
        <v>11.11</v>
      </c>
      <c r="O2217" s="47"/>
    </row>
    <row r="2218" spans="1:15" hidden="1">
      <c r="A2218" s="10">
        <f>SUBTOTAL(3,$C$6:C2218)</f>
        <v>28</v>
      </c>
      <c r="B2218" s="33">
        <v>87834874</v>
      </c>
      <c r="C2218" s="220" t="s">
        <v>2443</v>
      </c>
      <c r="D2218" s="27">
        <v>15</v>
      </c>
      <c r="E2218" s="10">
        <v>2</v>
      </c>
      <c r="F2218" s="10">
        <v>1999</v>
      </c>
      <c r="G2218" s="33" t="s">
        <v>464</v>
      </c>
      <c r="H2218" s="10" t="s">
        <v>557</v>
      </c>
      <c r="I2218" s="101"/>
      <c r="J2218" s="169">
        <v>590</v>
      </c>
      <c r="K2218" s="259">
        <f t="shared" si="119"/>
        <v>11</v>
      </c>
      <c r="L2218" s="110" t="str">
        <f t="shared" si="116"/>
        <v>THPT Đăk Song</v>
      </c>
      <c r="M2218" s="48">
        <f>VLOOKUP(IF(I2218="",H2218,I2218),Thongkeduthi!$A$4:$O$43,COUNTA(Thongkeduthi!$A$4:$O$4),FALSE)</f>
        <v>11</v>
      </c>
      <c r="N2218" s="47" t="str">
        <f t="shared" si="117"/>
        <v>11.11</v>
      </c>
      <c r="O2218" s="47"/>
    </row>
    <row r="2219" spans="1:15" hidden="1">
      <c r="A2219" s="10">
        <f>SUBTOTAL(3,$C$6:C2219)</f>
        <v>28</v>
      </c>
      <c r="B2219" s="33">
        <v>1223853390</v>
      </c>
      <c r="C2219" s="220" t="s">
        <v>72</v>
      </c>
      <c r="D2219" s="27">
        <v>20</v>
      </c>
      <c r="E2219" s="10">
        <v>8</v>
      </c>
      <c r="F2219" s="10">
        <v>1999</v>
      </c>
      <c r="G2219" s="33" t="s">
        <v>464</v>
      </c>
      <c r="H2219" s="10" t="s">
        <v>557</v>
      </c>
      <c r="I2219" s="101"/>
      <c r="J2219" s="169">
        <v>680</v>
      </c>
      <c r="K2219" s="259">
        <f t="shared" si="119"/>
        <v>11</v>
      </c>
      <c r="L2219" s="110" t="str">
        <f t="shared" si="116"/>
        <v>THPT Đăk Song</v>
      </c>
      <c r="M2219" s="48">
        <f>VLOOKUP(IF(I2219="",H2219,I2219),Thongkeduthi!$A$4:$O$43,COUNTA(Thongkeduthi!$A$4:$O$4),FALSE)</f>
        <v>11</v>
      </c>
      <c r="N2219" s="47" t="str">
        <f t="shared" si="117"/>
        <v>11.11</v>
      </c>
      <c r="O2219" s="47"/>
    </row>
    <row r="2220" spans="1:15" hidden="1">
      <c r="A2220" s="10">
        <f>SUBTOTAL(3,$C$6:C2220)</f>
        <v>28</v>
      </c>
      <c r="B2220" s="33">
        <v>1224055972</v>
      </c>
      <c r="C2220" s="220" t="s">
        <v>2444</v>
      </c>
      <c r="D2220" s="27">
        <v>20</v>
      </c>
      <c r="E2220" s="10">
        <v>11</v>
      </c>
      <c r="F2220" s="10">
        <v>1999</v>
      </c>
      <c r="G2220" s="33" t="s">
        <v>464</v>
      </c>
      <c r="H2220" s="10" t="s">
        <v>557</v>
      </c>
      <c r="I2220" s="101"/>
      <c r="J2220" s="169">
        <v>610</v>
      </c>
      <c r="K2220" s="259">
        <f t="shared" si="119"/>
        <v>11</v>
      </c>
      <c r="L2220" s="110" t="str">
        <f t="shared" si="116"/>
        <v>THPT Đăk Song</v>
      </c>
      <c r="M2220" s="48">
        <f>VLOOKUP(IF(I2220="",H2220,I2220),Thongkeduthi!$A$4:$O$43,COUNTA(Thongkeduthi!$A$4:$O$4),FALSE)</f>
        <v>11</v>
      </c>
      <c r="N2220" s="47" t="str">
        <f t="shared" si="117"/>
        <v>11.11</v>
      </c>
      <c r="O2220" s="47"/>
    </row>
    <row r="2221" spans="1:15" hidden="1">
      <c r="A2221" s="10">
        <f>SUBTOTAL(3,$C$6:C2221)</f>
        <v>28</v>
      </c>
      <c r="B2221" s="33">
        <v>1223727455</v>
      </c>
      <c r="C2221" s="220" t="s">
        <v>2445</v>
      </c>
      <c r="D2221" s="27">
        <v>23</v>
      </c>
      <c r="E2221" s="10">
        <v>2</v>
      </c>
      <c r="F2221" s="10">
        <v>1999</v>
      </c>
      <c r="G2221" s="33" t="s">
        <v>458</v>
      </c>
      <c r="H2221" s="10" t="s">
        <v>557</v>
      </c>
      <c r="I2221" s="101"/>
      <c r="J2221" s="169">
        <v>520</v>
      </c>
      <c r="K2221" s="259">
        <f t="shared" si="119"/>
        <v>11</v>
      </c>
      <c r="L2221" s="110" t="str">
        <f t="shared" si="116"/>
        <v>THPT Đăk Song</v>
      </c>
      <c r="M2221" s="48">
        <f>VLOOKUP(IF(I2221="",H2221,I2221),Thongkeduthi!$A$4:$O$43,COUNTA(Thongkeduthi!$A$4:$O$4),FALSE)</f>
        <v>11</v>
      </c>
      <c r="N2221" s="47" t="str">
        <f t="shared" si="117"/>
        <v>11.11</v>
      </c>
      <c r="O2221" s="47"/>
    </row>
    <row r="2222" spans="1:15" hidden="1">
      <c r="A2222" s="10">
        <f>SUBTOTAL(3,$C$6:C2222)</f>
        <v>28</v>
      </c>
      <c r="B2222" s="33">
        <v>1226179849</v>
      </c>
      <c r="C2222" s="220" t="s">
        <v>2446</v>
      </c>
      <c r="D2222" s="27">
        <v>27</v>
      </c>
      <c r="E2222" s="10">
        <v>2</v>
      </c>
      <c r="F2222" s="10">
        <v>1999</v>
      </c>
      <c r="G2222" s="33" t="s">
        <v>464</v>
      </c>
      <c r="H2222" s="10" t="s">
        <v>557</v>
      </c>
      <c r="I2222" s="101"/>
      <c r="J2222" s="169">
        <v>690</v>
      </c>
      <c r="K2222" s="259">
        <f t="shared" si="119"/>
        <v>11</v>
      </c>
      <c r="L2222" s="110" t="str">
        <f t="shared" si="116"/>
        <v>THPT Đăk Song</v>
      </c>
      <c r="M2222" s="48">
        <f>VLOOKUP(IF(I2222="",H2222,I2222),Thongkeduthi!$A$4:$O$43,COUNTA(Thongkeduthi!$A$4:$O$4),FALSE)</f>
        <v>11</v>
      </c>
      <c r="N2222" s="47" t="str">
        <f t="shared" si="117"/>
        <v>11.11</v>
      </c>
      <c r="O2222" s="47"/>
    </row>
    <row r="2223" spans="1:15" hidden="1">
      <c r="A2223" s="10">
        <f>SUBTOTAL(3,$C$6:C2223)</f>
        <v>28</v>
      </c>
      <c r="B2223" s="33">
        <v>1224200595</v>
      </c>
      <c r="C2223" s="220" t="s">
        <v>2447</v>
      </c>
      <c r="D2223" s="27">
        <v>10</v>
      </c>
      <c r="E2223" s="10">
        <v>1</v>
      </c>
      <c r="F2223" s="10">
        <v>1999</v>
      </c>
      <c r="G2223" s="33" t="s">
        <v>458</v>
      </c>
      <c r="H2223" s="10" t="s">
        <v>557</v>
      </c>
      <c r="I2223" s="101"/>
      <c r="J2223" s="169">
        <v>470</v>
      </c>
      <c r="K2223" s="259">
        <f t="shared" si="119"/>
        <v>11</v>
      </c>
      <c r="L2223" s="110" t="str">
        <f t="shared" si="116"/>
        <v>THPT Đăk Song</v>
      </c>
      <c r="M2223" s="48">
        <f>VLOOKUP(IF(I2223="",H2223,I2223),Thongkeduthi!$A$4:$O$43,COUNTA(Thongkeduthi!$A$4:$O$4),FALSE)</f>
        <v>11</v>
      </c>
      <c r="N2223" s="47" t="str">
        <f t="shared" si="117"/>
        <v>11.11</v>
      </c>
      <c r="O2223" s="47"/>
    </row>
    <row r="2224" spans="1:15" hidden="1">
      <c r="A2224" s="10">
        <f>SUBTOTAL(3,$C$6:C2224)</f>
        <v>28</v>
      </c>
      <c r="B2224" s="33">
        <v>1224812248</v>
      </c>
      <c r="C2224" s="220" t="s">
        <v>2448</v>
      </c>
      <c r="D2224" s="27">
        <v>12</v>
      </c>
      <c r="E2224" s="10">
        <v>9</v>
      </c>
      <c r="F2224" s="10">
        <v>1999</v>
      </c>
      <c r="G2224" s="33" t="s">
        <v>458</v>
      </c>
      <c r="H2224" s="10" t="s">
        <v>557</v>
      </c>
      <c r="I2224" s="101"/>
      <c r="J2224" s="169">
        <v>430</v>
      </c>
      <c r="K2224" s="259">
        <f t="shared" si="119"/>
        <v>11</v>
      </c>
      <c r="L2224" s="110" t="str">
        <f t="shared" si="116"/>
        <v>THPT Đăk Song</v>
      </c>
      <c r="M2224" s="48">
        <f>VLOOKUP(IF(I2224="",H2224,I2224),Thongkeduthi!$A$4:$O$43,COUNTA(Thongkeduthi!$A$4:$O$4),FALSE)</f>
        <v>11</v>
      </c>
      <c r="N2224" s="47" t="str">
        <f t="shared" si="117"/>
        <v>11.11</v>
      </c>
      <c r="O2224" s="47"/>
    </row>
    <row r="2225" spans="1:15" hidden="1">
      <c r="A2225" s="10">
        <f>SUBTOTAL(3,$C$6:C2225)</f>
        <v>28</v>
      </c>
      <c r="B2225" s="33">
        <v>1221656645</v>
      </c>
      <c r="C2225" s="220" t="s">
        <v>2301</v>
      </c>
      <c r="D2225" s="27">
        <v>7</v>
      </c>
      <c r="E2225" s="10">
        <v>9</v>
      </c>
      <c r="F2225" s="10">
        <v>1999</v>
      </c>
      <c r="G2225" s="33" t="s">
        <v>464</v>
      </c>
      <c r="H2225" s="10" t="s">
        <v>557</v>
      </c>
      <c r="I2225" s="101"/>
      <c r="J2225" s="169">
        <v>510</v>
      </c>
      <c r="K2225" s="259">
        <f t="shared" si="119"/>
        <v>11</v>
      </c>
      <c r="L2225" s="110" t="str">
        <f t="shared" si="116"/>
        <v>THPT Đăk Song</v>
      </c>
      <c r="M2225" s="48">
        <f>VLOOKUP(IF(I2225="",H2225,I2225),Thongkeduthi!$A$4:$O$43,COUNTA(Thongkeduthi!$A$4:$O$4),FALSE)</f>
        <v>11</v>
      </c>
      <c r="N2225" s="47" t="str">
        <f t="shared" si="117"/>
        <v>11.11</v>
      </c>
      <c r="O2225" s="47"/>
    </row>
    <row r="2226" spans="1:15" hidden="1">
      <c r="A2226" s="10">
        <f>SUBTOTAL(3,$C$6:C2226)</f>
        <v>28</v>
      </c>
      <c r="B2226" s="33">
        <v>1226429408</v>
      </c>
      <c r="C2226" s="202" t="s">
        <v>2449</v>
      </c>
      <c r="D2226" s="27">
        <v>2</v>
      </c>
      <c r="E2226" s="10">
        <v>4</v>
      </c>
      <c r="F2226" s="10">
        <v>1999</v>
      </c>
      <c r="G2226" s="33" t="s">
        <v>458</v>
      </c>
      <c r="H2226" s="10" t="s">
        <v>557</v>
      </c>
      <c r="I2226" s="101"/>
      <c r="J2226" s="169">
        <v>500</v>
      </c>
      <c r="K2226" s="259">
        <f t="shared" si="119"/>
        <v>11</v>
      </c>
      <c r="L2226" s="110" t="str">
        <f t="shared" si="116"/>
        <v>THPT Đăk Song</v>
      </c>
      <c r="M2226" s="48">
        <f>VLOOKUP(IF(I2226="",H2226,I2226),Thongkeduthi!$A$4:$O$43,COUNTA(Thongkeduthi!$A$4:$O$4),FALSE)</f>
        <v>11</v>
      </c>
      <c r="N2226" s="47" t="str">
        <f t="shared" si="117"/>
        <v>11.11</v>
      </c>
      <c r="O2226" s="47"/>
    </row>
    <row r="2227" spans="1:15" hidden="1">
      <c r="A2227" s="10">
        <f>SUBTOTAL(3,$C$6:C2227)</f>
        <v>28</v>
      </c>
      <c r="B2227" s="33">
        <v>1223270736</v>
      </c>
      <c r="C2227" s="220" t="s">
        <v>2450</v>
      </c>
      <c r="D2227" s="27">
        <v>10</v>
      </c>
      <c r="E2227" s="10">
        <v>9</v>
      </c>
      <c r="F2227" s="10">
        <v>1999</v>
      </c>
      <c r="G2227" s="33" t="s">
        <v>1085</v>
      </c>
      <c r="H2227" s="10" t="s">
        <v>557</v>
      </c>
      <c r="I2227" s="101"/>
      <c r="J2227" s="169">
        <v>690</v>
      </c>
      <c r="K2227" s="259">
        <f t="shared" si="119"/>
        <v>11</v>
      </c>
      <c r="L2227" s="110" t="str">
        <f t="shared" si="116"/>
        <v>THPT Đăk Song</v>
      </c>
      <c r="M2227" s="48">
        <f>VLOOKUP(IF(I2227="",H2227,I2227),Thongkeduthi!$A$4:$O$43,COUNTA(Thongkeduthi!$A$4:$O$4),FALSE)</f>
        <v>11</v>
      </c>
      <c r="N2227" s="47" t="str">
        <f t="shared" si="117"/>
        <v>11.11</v>
      </c>
      <c r="O2227" s="47"/>
    </row>
    <row r="2228" spans="1:15" hidden="1">
      <c r="A2228" s="10">
        <f>SUBTOTAL(3,$C$6:C2228)</f>
        <v>28</v>
      </c>
      <c r="B2228" s="33">
        <v>1222469172</v>
      </c>
      <c r="C2228" s="220" t="s">
        <v>2451</v>
      </c>
      <c r="D2228" s="27">
        <v>28</v>
      </c>
      <c r="E2228" s="10">
        <v>12</v>
      </c>
      <c r="F2228" s="10">
        <v>1999</v>
      </c>
      <c r="G2228" s="33" t="s">
        <v>1085</v>
      </c>
      <c r="H2228" s="10" t="s">
        <v>557</v>
      </c>
      <c r="I2228" s="101"/>
      <c r="J2228" s="169">
        <v>530</v>
      </c>
      <c r="K2228" s="259">
        <f t="shared" si="119"/>
        <v>11</v>
      </c>
      <c r="L2228" s="110" t="str">
        <f t="shared" si="116"/>
        <v>THPT Đăk Song</v>
      </c>
      <c r="M2228" s="48">
        <f>VLOOKUP(IF(I2228="",H2228,I2228),Thongkeduthi!$A$4:$O$43,COUNTA(Thongkeduthi!$A$4:$O$4),FALSE)</f>
        <v>11</v>
      </c>
      <c r="N2228" s="47" t="str">
        <f t="shared" si="117"/>
        <v>11.11</v>
      </c>
      <c r="O2228" s="47"/>
    </row>
    <row r="2229" spans="1:15" hidden="1">
      <c r="A2229" s="10">
        <f>SUBTOTAL(3,$C$6:C2229)</f>
        <v>28</v>
      </c>
      <c r="B2229" s="33">
        <v>1223623323</v>
      </c>
      <c r="C2229" s="220" t="s">
        <v>2452</v>
      </c>
      <c r="D2229" s="27">
        <v>23</v>
      </c>
      <c r="E2229" s="10">
        <v>3</v>
      </c>
      <c r="F2229" s="10">
        <v>1999</v>
      </c>
      <c r="G2229" s="33" t="s">
        <v>1085</v>
      </c>
      <c r="H2229" s="10" t="s">
        <v>557</v>
      </c>
      <c r="I2229" s="101"/>
      <c r="J2229" s="169">
        <v>510</v>
      </c>
      <c r="K2229" s="259">
        <f t="shared" si="119"/>
        <v>11</v>
      </c>
      <c r="L2229" s="110" t="str">
        <f t="shared" si="116"/>
        <v>THPT Đăk Song</v>
      </c>
      <c r="M2229" s="48">
        <f>VLOOKUP(IF(I2229="",H2229,I2229),Thongkeduthi!$A$4:$O$43,COUNTA(Thongkeduthi!$A$4:$O$4),FALSE)</f>
        <v>11</v>
      </c>
      <c r="N2229" s="47" t="str">
        <f t="shared" si="117"/>
        <v>11.11</v>
      </c>
      <c r="O2229" s="47"/>
    </row>
    <row r="2230" spans="1:15" hidden="1">
      <c r="A2230" s="10">
        <f>SUBTOTAL(3,$C$6:C2230)</f>
        <v>28</v>
      </c>
      <c r="B2230" s="33">
        <v>1223271069</v>
      </c>
      <c r="C2230" s="220" t="s">
        <v>2453</v>
      </c>
      <c r="D2230" s="27">
        <v>8</v>
      </c>
      <c r="E2230" s="10">
        <v>7</v>
      </c>
      <c r="F2230" s="10">
        <v>1999</v>
      </c>
      <c r="G2230" s="33" t="s">
        <v>1085</v>
      </c>
      <c r="H2230" s="10" t="s">
        <v>557</v>
      </c>
      <c r="I2230" s="101"/>
      <c r="J2230" s="169">
        <v>400</v>
      </c>
      <c r="K2230" s="259">
        <f t="shared" si="119"/>
        <v>11</v>
      </c>
      <c r="L2230" s="110" t="str">
        <f t="shared" si="116"/>
        <v>THPT Đăk Song</v>
      </c>
      <c r="M2230" s="48">
        <f>VLOOKUP(IF(I2230="",H2230,I2230),Thongkeduthi!$A$4:$O$43,COUNTA(Thongkeduthi!$A$4:$O$4),FALSE)</f>
        <v>11</v>
      </c>
      <c r="N2230" s="47" t="str">
        <f t="shared" si="117"/>
        <v>11.11</v>
      </c>
      <c r="O2230" s="47"/>
    </row>
    <row r="2231" spans="1:15" hidden="1">
      <c r="A2231" s="10">
        <f>SUBTOTAL(3,$C$6:C2231)</f>
        <v>28</v>
      </c>
      <c r="B2231" s="33">
        <v>1222678420</v>
      </c>
      <c r="C2231" s="220" t="s">
        <v>1702</v>
      </c>
      <c r="D2231" s="27">
        <v>5</v>
      </c>
      <c r="E2231" s="10">
        <v>8</v>
      </c>
      <c r="F2231" s="10">
        <v>1999</v>
      </c>
      <c r="G2231" s="33" t="s">
        <v>1085</v>
      </c>
      <c r="H2231" s="10" t="s">
        <v>557</v>
      </c>
      <c r="I2231" s="101"/>
      <c r="J2231" s="169">
        <v>540</v>
      </c>
      <c r="K2231" s="259">
        <f t="shared" si="119"/>
        <v>11</v>
      </c>
      <c r="L2231" s="110" t="str">
        <f t="shared" si="116"/>
        <v>THPT Đăk Song</v>
      </c>
      <c r="M2231" s="48">
        <f>VLOOKUP(IF(I2231="",H2231,I2231),Thongkeduthi!$A$4:$O$43,COUNTA(Thongkeduthi!$A$4:$O$4),FALSE)</f>
        <v>11</v>
      </c>
      <c r="N2231" s="47" t="str">
        <f t="shared" si="117"/>
        <v>11.11</v>
      </c>
      <c r="O2231" s="47"/>
    </row>
    <row r="2232" spans="1:15" hidden="1">
      <c r="A2232" s="10">
        <f>SUBTOTAL(3,$C$6:C2232)</f>
        <v>28</v>
      </c>
      <c r="B2232" s="33">
        <v>1223107092</v>
      </c>
      <c r="C2232" s="220" t="s">
        <v>2454</v>
      </c>
      <c r="D2232" s="27">
        <v>20</v>
      </c>
      <c r="E2232" s="10">
        <v>11</v>
      </c>
      <c r="F2232" s="10">
        <v>1999</v>
      </c>
      <c r="G2232" s="33" t="s">
        <v>1085</v>
      </c>
      <c r="H2232" s="10" t="s">
        <v>557</v>
      </c>
      <c r="I2232" s="101"/>
      <c r="J2232" s="169">
        <v>660</v>
      </c>
      <c r="K2232" s="259">
        <f t="shared" si="119"/>
        <v>11</v>
      </c>
      <c r="L2232" s="110" t="str">
        <f t="shared" si="116"/>
        <v>THPT Đăk Song</v>
      </c>
      <c r="M2232" s="48">
        <f>VLOOKUP(IF(I2232="",H2232,I2232),Thongkeduthi!$A$4:$O$43,COUNTA(Thongkeduthi!$A$4:$O$4),FALSE)</f>
        <v>11</v>
      </c>
      <c r="N2232" s="47" t="str">
        <f t="shared" si="117"/>
        <v>11.11</v>
      </c>
      <c r="O2232" s="47"/>
    </row>
    <row r="2233" spans="1:15" hidden="1">
      <c r="A2233" s="10">
        <f>SUBTOTAL(3,$C$6:C2233)</f>
        <v>28</v>
      </c>
      <c r="B2233" s="33">
        <v>1224474345</v>
      </c>
      <c r="C2233" s="220" t="s">
        <v>2455</v>
      </c>
      <c r="D2233" s="27">
        <v>28</v>
      </c>
      <c r="E2233" s="10">
        <v>9</v>
      </c>
      <c r="F2233" s="10">
        <v>1999</v>
      </c>
      <c r="G2233" s="33" t="s">
        <v>458</v>
      </c>
      <c r="H2233" s="10" t="s">
        <v>557</v>
      </c>
      <c r="I2233" s="101"/>
      <c r="J2233" s="169">
        <v>420</v>
      </c>
      <c r="K2233" s="259">
        <f t="shared" si="119"/>
        <v>11</v>
      </c>
      <c r="L2233" s="110" t="str">
        <f t="shared" si="116"/>
        <v>THPT Đăk Song</v>
      </c>
      <c r="M2233" s="48">
        <f>VLOOKUP(IF(I2233="",H2233,I2233),Thongkeduthi!$A$4:$O$43,COUNTA(Thongkeduthi!$A$4:$O$4),FALSE)</f>
        <v>11</v>
      </c>
      <c r="N2233" s="47" t="str">
        <f t="shared" si="117"/>
        <v>11.11</v>
      </c>
      <c r="O2233" s="47"/>
    </row>
    <row r="2234" spans="1:15" hidden="1">
      <c r="A2234" s="10">
        <f>SUBTOTAL(3,$C$6:C2234)</f>
        <v>28</v>
      </c>
      <c r="B2234" s="33">
        <v>1225585590</v>
      </c>
      <c r="C2234" s="220" t="s">
        <v>2456</v>
      </c>
      <c r="D2234" s="27">
        <v>1</v>
      </c>
      <c r="E2234" s="10">
        <v>8</v>
      </c>
      <c r="F2234" s="10">
        <v>1999</v>
      </c>
      <c r="G2234" s="33" t="s">
        <v>2457</v>
      </c>
      <c r="H2234" s="10" t="s">
        <v>557</v>
      </c>
      <c r="I2234" s="101"/>
      <c r="J2234" s="169">
        <v>510</v>
      </c>
      <c r="K2234" s="259">
        <f t="shared" si="119"/>
        <v>11</v>
      </c>
      <c r="L2234" s="110" t="str">
        <f t="shared" si="116"/>
        <v>THPT Đăk Song</v>
      </c>
      <c r="M2234" s="48">
        <f>VLOOKUP(IF(I2234="",H2234,I2234),Thongkeduthi!$A$4:$O$43,COUNTA(Thongkeduthi!$A$4:$O$4),FALSE)</f>
        <v>11</v>
      </c>
      <c r="N2234" s="47" t="str">
        <f t="shared" si="117"/>
        <v>11.11</v>
      </c>
      <c r="O2234" s="47"/>
    </row>
    <row r="2235" spans="1:15" hidden="1">
      <c r="A2235" s="10">
        <f>SUBTOTAL(3,$C$6:C2235)</f>
        <v>28</v>
      </c>
      <c r="B2235" s="33">
        <v>1223272667</v>
      </c>
      <c r="C2235" s="220" t="s">
        <v>2458</v>
      </c>
      <c r="D2235" s="27">
        <v>10</v>
      </c>
      <c r="E2235" s="10">
        <v>4</v>
      </c>
      <c r="F2235" s="10">
        <v>1999</v>
      </c>
      <c r="G2235" s="33" t="s">
        <v>464</v>
      </c>
      <c r="H2235" s="10" t="s">
        <v>557</v>
      </c>
      <c r="I2235" s="101"/>
      <c r="J2235" s="169">
        <v>410</v>
      </c>
      <c r="K2235" s="259">
        <f t="shared" si="119"/>
        <v>11</v>
      </c>
      <c r="L2235" s="110" t="str">
        <f t="shared" si="116"/>
        <v>THPT Đăk Song</v>
      </c>
      <c r="M2235" s="48">
        <f>VLOOKUP(IF(I2235="",H2235,I2235),Thongkeduthi!$A$4:$O$43,COUNTA(Thongkeduthi!$A$4:$O$4),FALSE)</f>
        <v>11</v>
      </c>
      <c r="N2235" s="47" t="str">
        <f t="shared" si="117"/>
        <v>11.11</v>
      </c>
      <c r="O2235" s="47"/>
    </row>
    <row r="2236" spans="1:15" hidden="1">
      <c r="A2236" s="10">
        <f>SUBTOTAL(3,$C$6:C2236)</f>
        <v>28</v>
      </c>
      <c r="B2236" s="33">
        <v>1224258115</v>
      </c>
      <c r="C2236" s="221" t="s">
        <v>2459</v>
      </c>
      <c r="D2236" s="27">
        <v>30</v>
      </c>
      <c r="E2236" s="10">
        <v>12</v>
      </c>
      <c r="F2236" s="10">
        <v>1999</v>
      </c>
      <c r="G2236" s="33" t="s">
        <v>2457</v>
      </c>
      <c r="H2236" s="10" t="s">
        <v>557</v>
      </c>
      <c r="I2236" s="101"/>
      <c r="J2236" s="170">
        <v>590</v>
      </c>
      <c r="K2236" s="259">
        <f t="shared" si="119"/>
        <v>11</v>
      </c>
      <c r="L2236" s="110" t="str">
        <f t="shared" si="116"/>
        <v>THPT Đăk Song</v>
      </c>
      <c r="M2236" s="48">
        <f>VLOOKUP(IF(I2236="",H2236,I2236),Thongkeduthi!$A$4:$O$43,COUNTA(Thongkeduthi!$A$4:$O$4),FALSE)</f>
        <v>11</v>
      </c>
      <c r="N2236" s="47" t="str">
        <f t="shared" si="117"/>
        <v>11.11</v>
      </c>
      <c r="O2236" s="47"/>
    </row>
    <row r="2237" spans="1:15" hidden="1">
      <c r="A2237" s="10">
        <f>SUBTOTAL(3,$C$6:C2237)</f>
        <v>28</v>
      </c>
      <c r="B2237" s="79">
        <v>1225299254</v>
      </c>
      <c r="C2237" s="218" t="s">
        <v>2460</v>
      </c>
      <c r="D2237" s="10">
        <v>19</v>
      </c>
      <c r="E2237" s="10">
        <v>6</v>
      </c>
      <c r="F2237" s="10">
        <v>2000</v>
      </c>
      <c r="G2237" s="79" t="s">
        <v>2461</v>
      </c>
      <c r="H2237" s="10" t="s">
        <v>557</v>
      </c>
      <c r="I2237" s="101"/>
      <c r="J2237" s="101">
        <v>610</v>
      </c>
      <c r="K2237" s="259">
        <f t="shared" si="119"/>
        <v>10</v>
      </c>
      <c r="L2237" s="110" t="str">
        <f t="shared" si="116"/>
        <v>THPT Đăk Song</v>
      </c>
      <c r="M2237" s="48">
        <f>VLOOKUP(IF(I2237="",H2237,I2237),Thongkeduthi!$A$4:$O$43,COUNTA(Thongkeduthi!$A$4:$O$4),FALSE)</f>
        <v>11</v>
      </c>
      <c r="N2237" s="47" t="str">
        <f t="shared" si="117"/>
        <v>11.10</v>
      </c>
      <c r="O2237" s="47"/>
    </row>
    <row r="2238" spans="1:15" hidden="1">
      <c r="A2238" s="10">
        <f>SUBTOTAL(3,$C$6:C2238)</f>
        <v>28</v>
      </c>
      <c r="B2238" s="79">
        <v>1224815544</v>
      </c>
      <c r="C2238" s="218" t="s">
        <v>2462</v>
      </c>
      <c r="D2238" s="10">
        <v>31</v>
      </c>
      <c r="E2238" s="10">
        <v>12</v>
      </c>
      <c r="F2238" s="10">
        <v>2000</v>
      </c>
      <c r="G2238" s="79" t="s">
        <v>2463</v>
      </c>
      <c r="H2238" s="10" t="s">
        <v>557</v>
      </c>
      <c r="I2238" s="101"/>
      <c r="J2238" s="101">
        <v>1080</v>
      </c>
      <c r="K2238" s="259">
        <f t="shared" si="119"/>
        <v>10</v>
      </c>
      <c r="L2238" s="110" t="str">
        <f t="shared" si="116"/>
        <v>THPT Đăk Song</v>
      </c>
      <c r="M2238" s="48">
        <f>VLOOKUP(IF(I2238="",H2238,I2238),Thongkeduthi!$A$4:$O$43,COUNTA(Thongkeduthi!$A$4:$O$4),FALSE)</f>
        <v>11</v>
      </c>
      <c r="N2238" s="47" t="str">
        <f t="shared" si="117"/>
        <v>11.10</v>
      </c>
      <c r="O2238" s="47"/>
    </row>
    <row r="2239" spans="1:15" hidden="1">
      <c r="A2239" s="10">
        <f>SUBTOTAL(3,$C$6:C2239)</f>
        <v>28</v>
      </c>
      <c r="B2239" s="79">
        <v>1223974981</v>
      </c>
      <c r="C2239" s="218" t="s">
        <v>2464</v>
      </c>
      <c r="D2239" s="10">
        <v>21</v>
      </c>
      <c r="E2239" s="10">
        <v>2</v>
      </c>
      <c r="F2239" s="10">
        <v>2000</v>
      </c>
      <c r="G2239" s="79" t="s">
        <v>2463</v>
      </c>
      <c r="H2239" s="10" t="s">
        <v>557</v>
      </c>
      <c r="I2239" s="101"/>
      <c r="J2239" s="101">
        <v>880</v>
      </c>
      <c r="K2239" s="259">
        <f t="shared" si="119"/>
        <v>10</v>
      </c>
      <c r="L2239" s="110" t="str">
        <f t="shared" ref="L2239:L2259" si="120">H2239</f>
        <v>THPT Đăk Song</v>
      </c>
      <c r="M2239" s="48">
        <f>VLOOKUP(IF(I2239="",H2239,I2239),Thongkeduthi!$A$4:$O$43,COUNTA(Thongkeduthi!$A$4:$O$4),FALSE)</f>
        <v>11</v>
      </c>
      <c r="N2239" s="47" t="str">
        <f t="shared" si="117"/>
        <v>11.10</v>
      </c>
      <c r="O2239" s="47"/>
    </row>
    <row r="2240" spans="1:15" hidden="1">
      <c r="A2240" s="10">
        <f>SUBTOTAL(3,$C$6:C2240)</f>
        <v>28</v>
      </c>
      <c r="B2240" s="79">
        <v>1224191366</v>
      </c>
      <c r="C2240" s="218" t="s">
        <v>2465</v>
      </c>
      <c r="D2240" s="10">
        <v>28</v>
      </c>
      <c r="E2240" s="10">
        <v>10</v>
      </c>
      <c r="F2240" s="10">
        <v>2000</v>
      </c>
      <c r="G2240" s="79" t="s">
        <v>2463</v>
      </c>
      <c r="H2240" s="10" t="s">
        <v>557</v>
      </c>
      <c r="I2240" s="101"/>
      <c r="J2240" s="101">
        <v>810</v>
      </c>
      <c r="K2240" s="259">
        <f t="shared" si="119"/>
        <v>10</v>
      </c>
      <c r="L2240" s="110" t="str">
        <f t="shared" si="120"/>
        <v>THPT Đăk Song</v>
      </c>
      <c r="M2240" s="48">
        <f>VLOOKUP(IF(I2240="",H2240,I2240),Thongkeduthi!$A$4:$O$43,COUNTA(Thongkeduthi!$A$4:$O$4),FALSE)</f>
        <v>11</v>
      </c>
      <c r="N2240" s="47" t="str">
        <f t="shared" si="117"/>
        <v>11.10</v>
      </c>
      <c r="O2240" s="47"/>
    </row>
    <row r="2241" spans="1:15" hidden="1">
      <c r="A2241" s="10">
        <f>SUBTOTAL(3,$C$6:C2241)</f>
        <v>28</v>
      </c>
      <c r="B2241" s="79">
        <v>1224200066</v>
      </c>
      <c r="C2241" s="218" t="s">
        <v>2616</v>
      </c>
      <c r="D2241" s="10">
        <v>1</v>
      </c>
      <c r="E2241" s="10">
        <v>10</v>
      </c>
      <c r="F2241" s="10">
        <v>2000</v>
      </c>
      <c r="G2241" s="79" t="s">
        <v>2466</v>
      </c>
      <c r="H2241" s="10" t="s">
        <v>557</v>
      </c>
      <c r="I2241" s="101"/>
      <c r="J2241" s="101">
        <v>690</v>
      </c>
      <c r="K2241" s="259">
        <f t="shared" si="119"/>
        <v>10</v>
      </c>
      <c r="L2241" s="110" t="str">
        <f t="shared" si="120"/>
        <v>THPT Đăk Song</v>
      </c>
      <c r="M2241" s="48">
        <f>VLOOKUP(IF(I2241="",H2241,I2241),Thongkeduthi!$A$4:$O$43,COUNTA(Thongkeduthi!$A$4:$O$4),FALSE)</f>
        <v>11</v>
      </c>
      <c r="N2241" s="47" t="str">
        <f t="shared" si="117"/>
        <v>11.10</v>
      </c>
      <c r="O2241" s="47"/>
    </row>
    <row r="2242" spans="1:15" hidden="1">
      <c r="A2242" s="10">
        <f>SUBTOTAL(3,$C$6:C2242)</f>
        <v>28</v>
      </c>
      <c r="B2242" s="79">
        <v>1226822884</v>
      </c>
      <c r="C2242" s="218" t="s">
        <v>2467</v>
      </c>
      <c r="D2242" s="10">
        <v>3</v>
      </c>
      <c r="E2242" s="10">
        <v>11</v>
      </c>
      <c r="F2242" s="10">
        <v>2000</v>
      </c>
      <c r="G2242" s="79" t="s">
        <v>2468</v>
      </c>
      <c r="H2242" s="10" t="s">
        <v>557</v>
      </c>
      <c r="I2242" s="101"/>
      <c r="J2242" s="101">
        <v>780</v>
      </c>
      <c r="K2242" s="259">
        <f t="shared" si="119"/>
        <v>10</v>
      </c>
      <c r="L2242" s="110" t="str">
        <f t="shared" si="120"/>
        <v>THPT Đăk Song</v>
      </c>
      <c r="M2242" s="48">
        <f>VLOOKUP(IF(I2242="",H2242,I2242),Thongkeduthi!$A$4:$O$43,COUNTA(Thongkeduthi!$A$4:$O$4),FALSE)</f>
        <v>11</v>
      </c>
      <c r="N2242" s="47" t="str">
        <f t="shared" si="117"/>
        <v>11.10</v>
      </c>
      <c r="O2242" s="47"/>
    </row>
    <row r="2243" spans="1:15" hidden="1">
      <c r="A2243" s="10">
        <f>SUBTOTAL(3,$C$6:C2243)</f>
        <v>28</v>
      </c>
      <c r="B2243" s="79">
        <v>1224065680</v>
      </c>
      <c r="C2243" s="218" t="s">
        <v>2031</v>
      </c>
      <c r="D2243" s="10">
        <v>2</v>
      </c>
      <c r="E2243" s="10">
        <v>2</v>
      </c>
      <c r="F2243" s="10">
        <v>2000</v>
      </c>
      <c r="G2243" s="79" t="s">
        <v>2463</v>
      </c>
      <c r="H2243" s="10" t="s">
        <v>557</v>
      </c>
      <c r="I2243" s="101"/>
      <c r="J2243" s="101">
        <v>810</v>
      </c>
      <c r="K2243" s="259">
        <f t="shared" si="119"/>
        <v>10</v>
      </c>
      <c r="L2243" s="110" t="str">
        <f t="shared" si="120"/>
        <v>THPT Đăk Song</v>
      </c>
      <c r="M2243" s="48">
        <f>VLOOKUP(IF(I2243="",H2243,I2243),Thongkeduthi!$A$4:$O$43,COUNTA(Thongkeduthi!$A$4:$O$4),FALSE)</f>
        <v>11</v>
      </c>
      <c r="N2243" s="47" t="str">
        <f t="shared" si="117"/>
        <v>11.10</v>
      </c>
      <c r="O2243" s="47"/>
    </row>
    <row r="2244" spans="1:15" hidden="1">
      <c r="A2244" s="10">
        <f>SUBTOTAL(3,$C$6:C2244)</f>
        <v>28</v>
      </c>
      <c r="B2244" s="79">
        <v>1226835435</v>
      </c>
      <c r="C2244" s="218" t="s">
        <v>2469</v>
      </c>
      <c r="D2244" s="10">
        <v>2</v>
      </c>
      <c r="E2244" s="10">
        <v>2</v>
      </c>
      <c r="F2244" s="10">
        <v>2000</v>
      </c>
      <c r="G2244" s="79" t="s">
        <v>2463</v>
      </c>
      <c r="H2244" s="10" t="s">
        <v>557</v>
      </c>
      <c r="I2244" s="101"/>
      <c r="J2244" s="101">
        <v>940</v>
      </c>
      <c r="K2244" s="259">
        <f t="shared" si="119"/>
        <v>10</v>
      </c>
      <c r="L2244" s="110" t="str">
        <f t="shared" si="120"/>
        <v>THPT Đăk Song</v>
      </c>
      <c r="M2244" s="48">
        <f>VLOOKUP(IF(I2244="",H2244,I2244),Thongkeduthi!$A$4:$O$43,COUNTA(Thongkeduthi!$A$4:$O$4),FALSE)</f>
        <v>11</v>
      </c>
      <c r="N2244" s="47" t="str">
        <f t="shared" si="117"/>
        <v>11.10</v>
      </c>
      <c r="O2244" s="47"/>
    </row>
    <row r="2245" spans="1:15" hidden="1">
      <c r="A2245" s="10">
        <f>SUBTOTAL(3,$C$6:C2245)</f>
        <v>28</v>
      </c>
      <c r="B2245" s="79">
        <v>1224047117</v>
      </c>
      <c r="C2245" s="218" t="s">
        <v>2470</v>
      </c>
      <c r="D2245" s="10">
        <v>24</v>
      </c>
      <c r="E2245" s="10">
        <v>2</v>
      </c>
      <c r="F2245" s="10">
        <v>2000</v>
      </c>
      <c r="G2245" s="79" t="s">
        <v>2463</v>
      </c>
      <c r="H2245" s="10" t="s">
        <v>557</v>
      </c>
      <c r="I2245" s="101"/>
      <c r="J2245" s="101">
        <v>570</v>
      </c>
      <c r="K2245" s="259">
        <f t="shared" si="119"/>
        <v>10</v>
      </c>
      <c r="L2245" s="110" t="str">
        <f t="shared" si="120"/>
        <v>THPT Đăk Song</v>
      </c>
      <c r="M2245" s="48">
        <f>VLOOKUP(IF(I2245="",H2245,I2245),Thongkeduthi!$A$4:$O$43,COUNTA(Thongkeduthi!$A$4:$O$4),FALSE)</f>
        <v>11</v>
      </c>
      <c r="N2245" s="47" t="str">
        <f t="shared" si="117"/>
        <v>11.10</v>
      </c>
      <c r="O2245" s="47"/>
    </row>
    <row r="2246" spans="1:15" hidden="1">
      <c r="A2246" s="10">
        <f>SUBTOTAL(3,$C$6:C2246)</f>
        <v>28</v>
      </c>
      <c r="B2246" s="79">
        <v>1225665597</v>
      </c>
      <c r="C2246" s="218" t="s">
        <v>2471</v>
      </c>
      <c r="D2246" s="10">
        <v>15</v>
      </c>
      <c r="E2246" s="10">
        <v>11</v>
      </c>
      <c r="F2246" s="10">
        <v>2000</v>
      </c>
      <c r="G2246" s="79" t="s">
        <v>2463</v>
      </c>
      <c r="H2246" s="10" t="s">
        <v>557</v>
      </c>
      <c r="I2246" s="101"/>
      <c r="J2246" s="101">
        <v>580</v>
      </c>
      <c r="K2246" s="259">
        <f t="shared" si="119"/>
        <v>10</v>
      </c>
      <c r="L2246" s="110" t="str">
        <f t="shared" si="120"/>
        <v>THPT Đăk Song</v>
      </c>
      <c r="M2246" s="48">
        <f>VLOOKUP(IF(I2246="",H2246,I2246),Thongkeduthi!$A$4:$O$43,COUNTA(Thongkeduthi!$A$4:$O$4),FALSE)</f>
        <v>11</v>
      </c>
      <c r="N2246" s="47" t="str">
        <f t="shared" si="117"/>
        <v>11.10</v>
      </c>
      <c r="O2246" s="47"/>
    </row>
    <row r="2247" spans="1:15" hidden="1">
      <c r="A2247" s="10">
        <f>SUBTOTAL(3,$C$6:C2247)</f>
        <v>28</v>
      </c>
      <c r="B2247" s="79">
        <v>1224088897</v>
      </c>
      <c r="C2247" s="218" t="s">
        <v>2472</v>
      </c>
      <c r="D2247" s="10">
        <v>4</v>
      </c>
      <c r="E2247" s="10">
        <v>8</v>
      </c>
      <c r="F2247" s="10">
        <v>2000</v>
      </c>
      <c r="G2247" s="79" t="s">
        <v>2473</v>
      </c>
      <c r="H2247" s="10" t="s">
        <v>557</v>
      </c>
      <c r="I2247" s="101"/>
      <c r="J2247" s="101">
        <v>620</v>
      </c>
      <c r="K2247" s="259">
        <f t="shared" si="119"/>
        <v>10</v>
      </c>
      <c r="L2247" s="110" t="str">
        <f t="shared" si="120"/>
        <v>THPT Đăk Song</v>
      </c>
      <c r="M2247" s="48">
        <f>VLOOKUP(IF(I2247="",H2247,I2247),Thongkeduthi!$A$4:$O$43,COUNTA(Thongkeduthi!$A$4:$O$4),FALSE)</f>
        <v>11</v>
      </c>
      <c r="N2247" s="47" t="str">
        <f t="shared" ref="N2247:N2259" si="121">M2247&amp;"."&amp;K2247</f>
        <v>11.10</v>
      </c>
      <c r="O2247" s="47"/>
    </row>
    <row r="2248" spans="1:15" hidden="1">
      <c r="A2248" s="10">
        <f>SUBTOTAL(3,$C$6:C2248)</f>
        <v>28</v>
      </c>
      <c r="B2248" s="79">
        <v>1223788093</v>
      </c>
      <c r="C2248" s="218" t="s">
        <v>1185</v>
      </c>
      <c r="D2248" s="10">
        <v>27</v>
      </c>
      <c r="E2248" s="10">
        <v>8</v>
      </c>
      <c r="F2248" s="10">
        <v>2000</v>
      </c>
      <c r="G2248" s="79" t="s">
        <v>2468</v>
      </c>
      <c r="H2248" s="10" t="s">
        <v>557</v>
      </c>
      <c r="I2248" s="101"/>
      <c r="J2248" s="101">
        <v>740</v>
      </c>
      <c r="K2248" s="259">
        <f t="shared" si="119"/>
        <v>10</v>
      </c>
      <c r="L2248" s="110" t="str">
        <f t="shared" si="120"/>
        <v>THPT Đăk Song</v>
      </c>
      <c r="M2248" s="48">
        <f>VLOOKUP(IF(I2248="",H2248,I2248),Thongkeduthi!$A$4:$O$43,COUNTA(Thongkeduthi!$A$4:$O$4),FALSE)</f>
        <v>11</v>
      </c>
      <c r="N2248" s="47" t="str">
        <f t="shared" si="121"/>
        <v>11.10</v>
      </c>
      <c r="O2248" s="47"/>
    </row>
    <row r="2249" spans="1:15" hidden="1">
      <c r="A2249" s="10">
        <f>SUBTOTAL(3,$C$6:C2249)</f>
        <v>28</v>
      </c>
      <c r="B2249" s="79">
        <v>1223788014</v>
      </c>
      <c r="C2249" s="218" t="s">
        <v>2474</v>
      </c>
      <c r="D2249" s="10">
        <v>3</v>
      </c>
      <c r="E2249" s="10">
        <v>3</v>
      </c>
      <c r="F2249" s="10">
        <v>2000</v>
      </c>
      <c r="G2249" s="79" t="s">
        <v>2473</v>
      </c>
      <c r="H2249" s="10" t="s">
        <v>557</v>
      </c>
      <c r="I2249" s="101"/>
      <c r="J2249" s="101">
        <v>660</v>
      </c>
      <c r="K2249" s="259">
        <f t="shared" si="119"/>
        <v>10</v>
      </c>
      <c r="L2249" s="110" t="str">
        <f t="shared" si="120"/>
        <v>THPT Đăk Song</v>
      </c>
      <c r="M2249" s="48">
        <f>VLOOKUP(IF(I2249="",H2249,I2249),Thongkeduthi!$A$4:$O$43,COUNTA(Thongkeduthi!$A$4:$O$4),FALSE)</f>
        <v>11</v>
      </c>
      <c r="N2249" s="47" t="str">
        <f t="shared" si="121"/>
        <v>11.10</v>
      </c>
      <c r="O2249" s="47"/>
    </row>
    <row r="2250" spans="1:15" hidden="1">
      <c r="A2250" s="10">
        <f>SUBTOTAL(3,$C$6:C2250)</f>
        <v>28</v>
      </c>
      <c r="B2250" s="79">
        <v>1223916367</v>
      </c>
      <c r="C2250" s="218" t="s">
        <v>2475</v>
      </c>
      <c r="D2250" s="10">
        <v>25</v>
      </c>
      <c r="E2250" s="10">
        <v>12</v>
      </c>
      <c r="F2250" s="10">
        <v>2000</v>
      </c>
      <c r="G2250" s="79" t="s">
        <v>2468</v>
      </c>
      <c r="H2250" s="10" t="s">
        <v>557</v>
      </c>
      <c r="I2250" s="101"/>
      <c r="J2250" s="101">
        <v>610</v>
      </c>
      <c r="K2250" s="259">
        <f t="shared" si="119"/>
        <v>10</v>
      </c>
      <c r="L2250" s="110" t="str">
        <f t="shared" si="120"/>
        <v>THPT Đăk Song</v>
      </c>
      <c r="M2250" s="48">
        <f>VLOOKUP(IF(I2250="",H2250,I2250),Thongkeduthi!$A$4:$O$43,COUNTA(Thongkeduthi!$A$4:$O$4),FALSE)</f>
        <v>11</v>
      </c>
      <c r="N2250" s="47" t="str">
        <f t="shared" si="121"/>
        <v>11.10</v>
      </c>
      <c r="O2250" s="47"/>
    </row>
    <row r="2251" spans="1:15" hidden="1">
      <c r="A2251" s="10">
        <f>SUBTOTAL(3,$C$6:C2251)</f>
        <v>28</v>
      </c>
      <c r="B2251" s="79">
        <v>1224935257</v>
      </c>
      <c r="C2251" s="218" t="s">
        <v>2476</v>
      </c>
      <c r="D2251" s="10">
        <v>3</v>
      </c>
      <c r="E2251" s="10">
        <v>5</v>
      </c>
      <c r="F2251" s="10">
        <v>2000</v>
      </c>
      <c r="G2251" s="79" t="s">
        <v>2473</v>
      </c>
      <c r="H2251" s="10" t="s">
        <v>557</v>
      </c>
      <c r="I2251" s="101"/>
      <c r="J2251" s="101">
        <v>530</v>
      </c>
      <c r="K2251" s="259">
        <f t="shared" si="119"/>
        <v>10</v>
      </c>
      <c r="L2251" s="110" t="str">
        <f t="shared" si="120"/>
        <v>THPT Đăk Song</v>
      </c>
      <c r="M2251" s="48">
        <f>VLOOKUP(IF(I2251="",H2251,I2251),Thongkeduthi!$A$4:$O$43,COUNTA(Thongkeduthi!$A$4:$O$4),FALSE)</f>
        <v>11</v>
      </c>
      <c r="N2251" s="47" t="str">
        <f t="shared" si="121"/>
        <v>11.10</v>
      </c>
      <c r="O2251" s="47"/>
    </row>
    <row r="2252" spans="1:15" hidden="1">
      <c r="A2252" s="10">
        <f>SUBTOTAL(3,$C$6:C2252)</f>
        <v>28</v>
      </c>
      <c r="B2252" s="79">
        <v>1223906917</v>
      </c>
      <c r="C2252" s="218" t="s">
        <v>2477</v>
      </c>
      <c r="D2252" s="10">
        <v>23</v>
      </c>
      <c r="E2252" s="10">
        <v>5</v>
      </c>
      <c r="F2252" s="10">
        <v>2000</v>
      </c>
      <c r="G2252" s="79" t="s">
        <v>2468</v>
      </c>
      <c r="H2252" s="10" t="s">
        <v>557</v>
      </c>
      <c r="I2252" s="101"/>
      <c r="J2252" s="101">
        <v>750</v>
      </c>
      <c r="K2252" s="259">
        <f t="shared" si="119"/>
        <v>10</v>
      </c>
      <c r="L2252" s="110" t="str">
        <f t="shared" si="120"/>
        <v>THPT Đăk Song</v>
      </c>
      <c r="M2252" s="48">
        <f>VLOOKUP(IF(I2252="",H2252,I2252),Thongkeduthi!$A$4:$O$43,COUNTA(Thongkeduthi!$A$4:$O$4),FALSE)</f>
        <v>11</v>
      </c>
      <c r="N2252" s="47" t="str">
        <f t="shared" si="121"/>
        <v>11.10</v>
      </c>
      <c r="O2252" s="47"/>
    </row>
    <row r="2253" spans="1:15" hidden="1">
      <c r="A2253" s="10">
        <f>SUBTOTAL(3,$C$6:C2253)</f>
        <v>28</v>
      </c>
      <c r="B2253" s="79">
        <v>1224823501</v>
      </c>
      <c r="C2253" s="218" t="s">
        <v>2478</v>
      </c>
      <c r="D2253" s="10">
        <v>10</v>
      </c>
      <c r="E2253" s="10">
        <v>9</v>
      </c>
      <c r="F2253" s="10">
        <v>2000</v>
      </c>
      <c r="G2253" s="79" t="s">
        <v>2473</v>
      </c>
      <c r="H2253" s="10" t="s">
        <v>557</v>
      </c>
      <c r="I2253" s="101"/>
      <c r="J2253" s="101">
        <v>650</v>
      </c>
      <c r="K2253" s="259">
        <f t="shared" si="119"/>
        <v>10</v>
      </c>
      <c r="L2253" s="110" t="str">
        <f t="shared" si="120"/>
        <v>THPT Đăk Song</v>
      </c>
      <c r="M2253" s="48">
        <f>VLOOKUP(IF(I2253="",H2253,I2253),Thongkeduthi!$A$4:$O$43,COUNTA(Thongkeduthi!$A$4:$O$4),FALSE)</f>
        <v>11</v>
      </c>
      <c r="N2253" s="47" t="str">
        <f t="shared" si="121"/>
        <v>11.10</v>
      </c>
      <c r="O2253" s="47"/>
    </row>
    <row r="2254" spans="1:15" hidden="1">
      <c r="A2254" s="10">
        <f>SUBTOTAL(3,$C$6:C2254)</f>
        <v>28</v>
      </c>
      <c r="B2254" s="79">
        <v>1223791371</v>
      </c>
      <c r="C2254" s="218" t="s">
        <v>2479</v>
      </c>
      <c r="D2254" s="10">
        <v>10</v>
      </c>
      <c r="E2254" s="10">
        <v>6</v>
      </c>
      <c r="F2254" s="10">
        <v>2000</v>
      </c>
      <c r="G2254" s="79" t="s">
        <v>2468</v>
      </c>
      <c r="H2254" s="10" t="s">
        <v>557</v>
      </c>
      <c r="I2254" s="101"/>
      <c r="J2254" s="101">
        <v>860</v>
      </c>
      <c r="K2254" s="259">
        <f t="shared" si="119"/>
        <v>10</v>
      </c>
      <c r="L2254" s="110" t="str">
        <f t="shared" si="120"/>
        <v>THPT Đăk Song</v>
      </c>
      <c r="M2254" s="48">
        <f>VLOOKUP(IF(I2254="",H2254,I2254),Thongkeduthi!$A$4:$O$43,COUNTA(Thongkeduthi!$A$4:$O$4),FALSE)</f>
        <v>11</v>
      </c>
      <c r="N2254" s="47" t="str">
        <f t="shared" si="121"/>
        <v>11.10</v>
      </c>
      <c r="O2254" s="47"/>
    </row>
    <row r="2255" spans="1:15" hidden="1">
      <c r="A2255" s="10">
        <f>SUBTOTAL(3,$C$6:C2255)</f>
        <v>28</v>
      </c>
      <c r="B2255" s="79">
        <v>1224814670</v>
      </c>
      <c r="C2255" s="218" t="s">
        <v>2480</v>
      </c>
      <c r="D2255" s="10">
        <v>23</v>
      </c>
      <c r="E2255" s="10">
        <v>9</v>
      </c>
      <c r="F2255" s="10">
        <v>2000</v>
      </c>
      <c r="G2255" s="79" t="s">
        <v>2463</v>
      </c>
      <c r="H2255" s="10" t="s">
        <v>557</v>
      </c>
      <c r="I2255" s="101"/>
      <c r="J2255" s="101">
        <v>580</v>
      </c>
      <c r="K2255" s="259">
        <f t="shared" si="119"/>
        <v>10</v>
      </c>
      <c r="L2255" s="110" t="str">
        <f t="shared" si="120"/>
        <v>THPT Đăk Song</v>
      </c>
      <c r="M2255" s="48">
        <f>VLOOKUP(IF(I2255="",H2255,I2255),Thongkeduthi!$A$4:$O$43,COUNTA(Thongkeduthi!$A$4:$O$4),FALSE)</f>
        <v>11</v>
      </c>
      <c r="N2255" s="47" t="str">
        <f t="shared" si="121"/>
        <v>11.10</v>
      </c>
      <c r="O2255" s="47"/>
    </row>
    <row r="2256" spans="1:15" hidden="1">
      <c r="A2256" s="10">
        <f>SUBTOTAL(3,$C$6:C2256)</f>
        <v>28</v>
      </c>
      <c r="B2256" s="79">
        <v>1223870606</v>
      </c>
      <c r="C2256" s="218" t="s">
        <v>2481</v>
      </c>
      <c r="D2256" s="10">
        <v>19</v>
      </c>
      <c r="E2256" s="10">
        <v>8</v>
      </c>
      <c r="F2256" s="10">
        <v>2000</v>
      </c>
      <c r="G2256" s="79" t="s">
        <v>2468</v>
      </c>
      <c r="H2256" s="10" t="s">
        <v>557</v>
      </c>
      <c r="I2256" s="101"/>
      <c r="J2256" s="101">
        <v>520</v>
      </c>
      <c r="K2256" s="259">
        <f t="shared" si="119"/>
        <v>10</v>
      </c>
      <c r="L2256" s="110" t="str">
        <f t="shared" si="120"/>
        <v>THPT Đăk Song</v>
      </c>
      <c r="M2256" s="48">
        <f>VLOOKUP(IF(I2256="",H2256,I2256),Thongkeduthi!$A$4:$O$43,COUNTA(Thongkeduthi!$A$4:$O$4),FALSE)</f>
        <v>11</v>
      </c>
      <c r="N2256" s="47" t="str">
        <f t="shared" si="121"/>
        <v>11.10</v>
      </c>
      <c r="O2256" s="47"/>
    </row>
    <row r="2257" spans="1:15" hidden="1">
      <c r="A2257" s="10">
        <f>SUBTOTAL(3,$C$6:C2257)</f>
        <v>28</v>
      </c>
      <c r="B2257" s="79">
        <v>1224083092</v>
      </c>
      <c r="C2257" s="218" t="s">
        <v>2482</v>
      </c>
      <c r="D2257" s="10">
        <v>20</v>
      </c>
      <c r="E2257" s="10">
        <v>10</v>
      </c>
      <c r="F2257" s="10">
        <v>2000</v>
      </c>
      <c r="G2257" s="79" t="s">
        <v>2466</v>
      </c>
      <c r="H2257" s="10" t="s">
        <v>557</v>
      </c>
      <c r="I2257" s="101"/>
      <c r="J2257" s="101">
        <v>550</v>
      </c>
      <c r="K2257" s="259">
        <f t="shared" si="119"/>
        <v>10</v>
      </c>
      <c r="L2257" s="110" t="str">
        <f t="shared" si="120"/>
        <v>THPT Đăk Song</v>
      </c>
      <c r="M2257" s="48">
        <f>VLOOKUP(IF(I2257="",H2257,I2257),Thongkeduthi!$A$4:$O$43,COUNTA(Thongkeduthi!$A$4:$O$4),FALSE)</f>
        <v>11</v>
      </c>
      <c r="N2257" s="47" t="str">
        <f t="shared" si="121"/>
        <v>11.10</v>
      </c>
      <c r="O2257" s="47"/>
    </row>
    <row r="2258" spans="1:15" hidden="1">
      <c r="A2258" s="10">
        <f>SUBTOTAL(3,$C$6:C2258)</f>
        <v>28</v>
      </c>
      <c r="B2258" s="81">
        <v>1224825013</v>
      </c>
      <c r="C2258" s="222" t="s">
        <v>2483</v>
      </c>
      <c r="D2258" s="223">
        <v>24</v>
      </c>
      <c r="E2258" s="10">
        <v>3</v>
      </c>
      <c r="F2258" s="10">
        <v>2000</v>
      </c>
      <c r="G2258" s="79" t="s">
        <v>2473</v>
      </c>
      <c r="H2258" s="10" t="s">
        <v>557</v>
      </c>
      <c r="I2258" s="101"/>
      <c r="J2258" s="101">
        <v>670</v>
      </c>
      <c r="K2258" s="259">
        <f t="shared" si="119"/>
        <v>10</v>
      </c>
      <c r="L2258" s="110" t="str">
        <f t="shared" si="120"/>
        <v>THPT Đăk Song</v>
      </c>
      <c r="M2258" s="48">
        <f>VLOOKUP(IF(I2258="",H2258,I2258),Thongkeduthi!$A$4:$O$43,COUNTA(Thongkeduthi!$A$4:$O$4),FALSE)</f>
        <v>11</v>
      </c>
      <c r="N2258" s="47" t="str">
        <f t="shared" si="121"/>
        <v>11.10</v>
      </c>
      <c r="O2258" s="47"/>
    </row>
    <row r="2259" spans="1:15" hidden="1">
      <c r="A2259" s="10">
        <f>SUBTOTAL(3,$C$6:C2259)</f>
        <v>28</v>
      </c>
      <c r="B2259" s="81">
        <v>1228338511</v>
      </c>
      <c r="C2259" s="222" t="s">
        <v>2484</v>
      </c>
      <c r="D2259" s="223">
        <v>16</v>
      </c>
      <c r="E2259" s="10">
        <v>4</v>
      </c>
      <c r="F2259" s="10">
        <v>2000</v>
      </c>
      <c r="G2259" s="79" t="s">
        <v>2466</v>
      </c>
      <c r="H2259" s="10" t="s">
        <v>557</v>
      </c>
      <c r="I2259" s="101"/>
      <c r="J2259" s="101">
        <v>1290</v>
      </c>
      <c r="K2259" s="259">
        <f t="shared" ref="K2259" si="122">IF(I2259="",VALUE(LEFT(G2259,2)),VALUE(LEFT(G2259,1)))</f>
        <v>10</v>
      </c>
      <c r="L2259" s="110" t="str">
        <f t="shared" si="120"/>
        <v>THPT Đăk Song</v>
      </c>
      <c r="M2259" s="48">
        <f>VLOOKUP(IF(I2259="",H2259,I2259),Thongkeduthi!$A$4:$O$43,COUNTA(Thongkeduthi!$A$4:$O$4),FALSE)</f>
        <v>11</v>
      </c>
      <c r="N2259" s="47" t="str">
        <f t="shared" si="121"/>
        <v>11.10</v>
      </c>
      <c r="O2259" s="47"/>
    </row>
    <row r="2260" spans="1:15" hidden="1">
      <c r="A2260" s="10">
        <f>SUBTOTAL(3,$C$6:C2260)</f>
        <v>28</v>
      </c>
      <c r="B2260" s="225">
        <v>1223162203</v>
      </c>
      <c r="C2260" s="28" t="s">
        <v>97</v>
      </c>
      <c r="D2260" s="28">
        <v>26</v>
      </c>
      <c r="E2260" s="28">
        <v>9</v>
      </c>
      <c r="F2260" s="28">
        <v>1999</v>
      </c>
      <c r="G2260" s="28">
        <v>11</v>
      </c>
      <c r="H2260" s="28" t="s">
        <v>561</v>
      </c>
      <c r="I2260" s="28"/>
      <c r="J2260" s="28">
        <v>610</v>
      </c>
      <c r="K2260" s="259">
        <f t="shared" ref="K2260:K2291" si="123">IF(I2260="",VALUE(LEFT(G2260,2)),VALUE(LEFT(G2260,1)))</f>
        <v>11</v>
      </c>
      <c r="L2260" s="110" t="str">
        <f t="shared" ref="L2260:L2291" si="124">H2260</f>
        <v>THPT Phan Bội Châu</v>
      </c>
      <c r="M2260" s="27">
        <f>VLOOKUP(IF(I2260="",H2260,I2260),Thongkeduthi!$A$4:$O$43,COUNTA(Thongkeduthi!$A$4:$O$4),FALSE)</f>
        <v>18</v>
      </c>
      <c r="N2260" s="71" t="str">
        <f t="shared" ref="N2260:N2291" si="125">M2260&amp;"."&amp;K2260</f>
        <v>18.11</v>
      </c>
    </row>
    <row r="2261" spans="1:15" hidden="1">
      <c r="A2261" s="10">
        <f>SUBTOTAL(3,$C$6:C2261)</f>
        <v>28</v>
      </c>
      <c r="B2261" s="225">
        <v>1225745250</v>
      </c>
      <c r="C2261" s="93" t="s">
        <v>2619</v>
      </c>
      <c r="D2261" s="28">
        <v>18</v>
      </c>
      <c r="E2261" s="28">
        <v>4</v>
      </c>
      <c r="F2261" s="28">
        <v>1999</v>
      </c>
      <c r="G2261" s="28">
        <v>11</v>
      </c>
      <c r="H2261" s="28" t="s">
        <v>561</v>
      </c>
      <c r="I2261" s="28"/>
      <c r="J2261" s="28">
        <v>980</v>
      </c>
      <c r="K2261" s="259">
        <f t="shared" si="123"/>
        <v>11</v>
      </c>
      <c r="L2261" s="110" t="str">
        <f t="shared" si="124"/>
        <v>THPT Phan Bội Châu</v>
      </c>
      <c r="M2261" s="27">
        <f>VLOOKUP(IF(I2261="",H2261,I2261),Thongkeduthi!$A$4:$O$43,COUNTA(Thongkeduthi!$A$4:$O$4),FALSE)</f>
        <v>18</v>
      </c>
      <c r="N2261" s="71" t="str">
        <f t="shared" si="125"/>
        <v>18.11</v>
      </c>
    </row>
    <row r="2262" spans="1:15" hidden="1">
      <c r="A2262" s="10">
        <f>SUBTOTAL(3,$C$6:C2262)</f>
        <v>28</v>
      </c>
      <c r="B2262" s="225">
        <v>1226953133</v>
      </c>
      <c r="C2262" s="28" t="s">
        <v>2620</v>
      </c>
      <c r="D2262" s="28">
        <v>1</v>
      </c>
      <c r="E2262" s="28">
        <v>7</v>
      </c>
      <c r="F2262" s="28">
        <v>1999</v>
      </c>
      <c r="G2262" s="28">
        <v>11</v>
      </c>
      <c r="H2262" s="28" t="s">
        <v>561</v>
      </c>
      <c r="I2262" s="28"/>
      <c r="J2262" s="28">
        <v>810</v>
      </c>
      <c r="K2262" s="259">
        <f t="shared" si="123"/>
        <v>11</v>
      </c>
      <c r="L2262" s="110" t="str">
        <f t="shared" si="124"/>
        <v>THPT Phan Bội Châu</v>
      </c>
      <c r="M2262" s="27">
        <f>VLOOKUP(IF(I2262="",H2262,I2262),Thongkeduthi!$A$4:$O$43,COUNTA(Thongkeduthi!$A$4:$O$4),FALSE)</f>
        <v>18</v>
      </c>
      <c r="N2262" s="71" t="str">
        <f t="shared" si="125"/>
        <v>18.11</v>
      </c>
    </row>
    <row r="2263" spans="1:15" hidden="1">
      <c r="A2263" s="10">
        <f>SUBTOTAL(3,$C$6:C2263)</f>
        <v>28</v>
      </c>
      <c r="B2263" s="225">
        <v>1227707205</v>
      </c>
      <c r="C2263" s="28" t="s">
        <v>2621</v>
      </c>
      <c r="D2263" s="28">
        <v>7</v>
      </c>
      <c r="E2263" s="28">
        <v>7</v>
      </c>
      <c r="F2263" s="28">
        <v>1999</v>
      </c>
      <c r="G2263" s="28">
        <v>11</v>
      </c>
      <c r="H2263" s="28" t="s">
        <v>561</v>
      </c>
      <c r="I2263" s="28"/>
      <c r="J2263" s="28">
        <v>730</v>
      </c>
      <c r="K2263" s="259">
        <f t="shared" si="123"/>
        <v>11</v>
      </c>
      <c r="L2263" s="110" t="str">
        <f t="shared" si="124"/>
        <v>THPT Phan Bội Châu</v>
      </c>
      <c r="M2263" s="27">
        <f>VLOOKUP(IF(I2263="",H2263,I2263),Thongkeduthi!$A$4:$O$43,COUNTA(Thongkeduthi!$A$4:$O$4),FALSE)</f>
        <v>18</v>
      </c>
      <c r="N2263" s="71" t="str">
        <f t="shared" si="125"/>
        <v>18.11</v>
      </c>
    </row>
    <row r="2264" spans="1:15" hidden="1">
      <c r="A2264" s="10">
        <f>SUBTOTAL(3,$C$6:C2264)</f>
        <v>28</v>
      </c>
      <c r="B2264" s="225">
        <v>1224695797</v>
      </c>
      <c r="C2264" s="12" t="s">
        <v>2622</v>
      </c>
      <c r="D2264" s="12">
        <v>23</v>
      </c>
      <c r="E2264" s="12">
        <v>1</v>
      </c>
      <c r="F2264" s="12">
        <v>1999</v>
      </c>
      <c r="G2264" s="28">
        <v>11</v>
      </c>
      <c r="H2264" s="28" t="s">
        <v>561</v>
      </c>
      <c r="I2264" s="28"/>
      <c r="J2264" s="12">
        <v>710</v>
      </c>
      <c r="K2264" s="259">
        <f t="shared" si="123"/>
        <v>11</v>
      </c>
      <c r="L2264" s="110" t="str">
        <f t="shared" si="124"/>
        <v>THPT Phan Bội Châu</v>
      </c>
      <c r="M2264" s="27">
        <f>VLOOKUP(IF(I2264="",H2264,I2264),Thongkeduthi!$A$4:$O$43,COUNTA(Thongkeduthi!$A$4:$O$4),FALSE)</f>
        <v>18</v>
      </c>
      <c r="N2264" s="71" t="str">
        <f t="shared" si="125"/>
        <v>18.11</v>
      </c>
    </row>
    <row r="2265" spans="1:15" hidden="1">
      <c r="A2265" s="10">
        <f>SUBTOTAL(3,$C$6:C2265)</f>
        <v>28</v>
      </c>
      <c r="B2265" s="225">
        <v>1226969931</v>
      </c>
      <c r="C2265" s="12" t="s">
        <v>2623</v>
      </c>
      <c r="D2265" s="12">
        <v>3</v>
      </c>
      <c r="E2265" s="12">
        <v>12</v>
      </c>
      <c r="F2265" s="12">
        <v>1999</v>
      </c>
      <c r="G2265" s="28">
        <v>11</v>
      </c>
      <c r="H2265" s="28" t="s">
        <v>561</v>
      </c>
      <c r="I2265" s="28"/>
      <c r="J2265" s="12">
        <v>910</v>
      </c>
      <c r="K2265" s="259">
        <f t="shared" si="123"/>
        <v>11</v>
      </c>
      <c r="L2265" s="110" t="str">
        <f t="shared" si="124"/>
        <v>THPT Phan Bội Châu</v>
      </c>
      <c r="M2265" s="27">
        <f>VLOOKUP(IF(I2265="",H2265,I2265),Thongkeduthi!$A$4:$O$43,COUNTA(Thongkeduthi!$A$4:$O$4),FALSE)</f>
        <v>18</v>
      </c>
      <c r="N2265" s="71" t="str">
        <f t="shared" si="125"/>
        <v>18.11</v>
      </c>
    </row>
    <row r="2266" spans="1:15" hidden="1">
      <c r="A2266" s="10">
        <f>SUBTOTAL(3,$C$6:C2266)</f>
        <v>28</v>
      </c>
      <c r="B2266" s="225">
        <v>1225505177</v>
      </c>
      <c r="C2266" s="12" t="s">
        <v>696</v>
      </c>
      <c r="D2266" s="12">
        <v>15</v>
      </c>
      <c r="E2266" s="12">
        <v>7</v>
      </c>
      <c r="F2266" s="12">
        <v>1999</v>
      </c>
      <c r="G2266" s="28">
        <v>11</v>
      </c>
      <c r="H2266" s="28" t="s">
        <v>561</v>
      </c>
      <c r="I2266" s="28"/>
      <c r="J2266" s="12">
        <v>1000</v>
      </c>
      <c r="K2266" s="259">
        <f t="shared" si="123"/>
        <v>11</v>
      </c>
      <c r="L2266" s="110" t="str">
        <f t="shared" si="124"/>
        <v>THPT Phan Bội Châu</v>
      </c>
      <c r="M2266" s="27">
        <f>VLOOKUP(IF(I2266="",H2266,I2266),Thongkeduthi!$A$4:$O$43,COUNTA(Thongkeduthi!$A$4:$O$4),FALSE)</f>
        <v>18</v>
      </c>
      <c r="N2266" s="71" t="str">
        <f t="shared" si="125"/>
        <v>18.11</v>
      </c>
    </row>
    <row r="2267" spans="1:15" hidden="1">
      <c r="A2267" s="10">
        <f>SUBTOTAL(3,$C$6:C2267)</f>
        <v>28</v>
      </c>
      <c r="B2267" s="225">
        <v>1223307030</v>
      </c>
      <c r="C2267" s="12" t="s">
        <v>2624</v>
      </c>
      <c r="D2267" s="12">
        <v>24</v>
      </c>
      <c r="E2267" s="12">
        <v>5</v>
      </c>
      <c r="F2267" s="12">
        <v>1999</v>
      </c>
      <c r="G2267" s="28">
        <v>11</v>
      </c>
      <c r="H2267" s="28" t="s">
        <v>561</v>
      </c>
      <c r="I2267" s="28"/>
      <c r="J2267" s="12">
        <v>1160</v>
      </c>
      <c r="K2267" s="259">
        <f t="shared" si="123"/>
        <v>11</v>
      </c>
      <c r="L2267" s="110" t="str">
        <f t="shared" si="124"/>
        <v>THPT Phan Bội Châu</v>
      </c>
      <c r="M2267" s="27">
        <f>VLOOKUP(IF(I2267="",H2267,I2267),Thongkeduthi!$A$4:$O$43,COUNTA(Thongkeduthi!$A$4:$O$4),FALSE)</f>
        <v>18</v>
      </c>
      <c r="N2267" s="71" t="str">
        <f t="shared" si="125"/>
        <v>18.11</v>
      </c>
    </row>
    <row r="2268" spans="1:15" hidden="1">
      <c r="A2268" s="10">
        <f>SUBTOTAL(3,$C$6:C2268)</f>
        <v>28</v>
      </c>
      <c r="B2268" s="225">
        <v>1227479821</v>
      </c>
      <c r="C2268" s="12" t="s">
        <v>2625</v>
      </c>
      <c r="D2268" s="12">
        <v>28</v>
      </c>
      <c r="E2268" s="12">
        <v>2</v>
      </c>
      <c r="F2268" s="12">
        <v>1999</v>
      </c>
      <c r="G2268" s="28">
        <v>11</v>
      </c>
      <c r="H2268" s="28" t="s">
        <v>561</v>
      </c>
      <c r="I2268" s="28"/>
      <c r="J2268" s="12">
        <v>1070</v>
      </c>
      <c r="K2268" s="259">
        <f t="shared" si="123"/>
        <v>11</v>
      </c>
      <c r="L2268" s="110" t="str">
        <f t="shared" si="124"/>
        <v>THPT Phan Bội Châu</v>
      </c>
      <c r="M2268" s="27">
        <f>VLOOKUP(IF(I2268="",H2268,I2268),Thongkeduthi!$A$4:$O$43,COUNTA(Thongkeduthi!$A$4:$O$4),FALSE)</f>
        <v>18</v>
      </c>
      <c r="N2268" s="71" t="str">
        <f t="shared" si="125"/>
        <v>18.11</v>
      </c>
    </row>
    <row r="2269" spans="1:15" hidden="1">
      <c r="A2269" s="10">
        <f>SUBTOTAL(3,$C$6:C2269)</f>
        <v>28</v>
      </c>
      <c r="B2269" s="225">
        <v>1232132216</v>
      </c>
      <c r="C2269" s="12" t="s">
        <v>2626</v>
      </c>
      <c r="D2269" s="12">
        <v>17</v>
      </c>
      <c r="E2269" s="12">
        <v>2</v>
      </c>
      <c r="F2269" s="12">
        <v>1999</v>
      </c>
      <c r="G2269" s="28">
        <v>11</v>
      </c>
      <c r="H2269" s="28" t="s">
        <v>561</v>
      </c>
      <c r="I2269" s="28"/>
      <c r="J2269" s="12">
        <v>660</v>
      </c>
      <c r="K2269" s="259">
        <f t="shared" si="123"/>
        <v>11</v>
      </c>
      <c r="L2269" s="110" t="str">
        <f t="shared" si="124"/>
        <v>THPT Phan Bội Châu</v>
      </c>
      <c r="M2269" s="27">
        <f>VLOOKUP(IF(I2269="",H2269,I2269),Thongkeduthi!$A$4:$O$43,COUNTA(Thongkeduthi!$A$4:$O$4),FALSE)</f>
        <v>18</v>
      </c>
      <c r="N2269" s="71" t="str">
        <f t="shared" si="125"/>
        <v>18.11</v>
      </c>
    </row>
    <row r="2270" spans="1:15" hidden="1">
      <c r="A2270" s="10">
        <f>SUBTOTAL(3,$C$6:C2270)</f>
        <v>28</v>
      </c>
      <c r="B2270" s="225">
        <v>1232665348</v>
      </c>
      <c r="C2270" s="12" t="s">
        <v>2627</v>
      </c>
      <c r="D2270" s="12">
        <v>24</v>
      </c>
      <c r="E2270" s="12">
        <v>6</v>
      </c>
      <c r="F2270" s="12">
        <v>1999</v>
      </c>
      <c r="G2270" s="28">
        <v>11</v>
      </c>
      <c r="H2270" s="28" t="s">
        <v>561</v>
      </c>
      <c r="I2270" s="28"/>
      <c r="J2270" s="12">
        <v>850</v>
      </c>
      <c r="K2270" s="259">
        <f t="shared" si="123"/>
        <v>11</v>
      </c>
      <c r="L2270" s="110" t="str">
        <f t="shared" si="124"/>
        <v>THPT Phan Bội Châu</v>
      </c>
      <c r="M2270" s="27">
        <f>VLOOKUP(IF(I2270="",H2270,I2270),Thongkeduthi!$A$4:$O$43,COUNTA(Thongkeduthi!$A$4:$O$4),FALSE)</f>
        <v>18</v>
      </c>
      <c r="N2270" s="71" t="str">
        <f t="shared" si="125"/>
        <v>18.11</v>
      </c>
    </row>
    <row r="2271" spans="1:15" hidden="1">
      <c r="A2271" s="10">
        <f>SUBTOTAL(3,$C$6:C2271)</f>
        <v>28</v>
      </c>
      <c r="B2271" s="225">
        <v>1227605399</v>
      </c>
      <c r="C2271" s="12" t="s">
        <v>2628</v>
      </c>
      <c r="D2271" s="12">
        <v>28</v>
      </c>
      <c r="E2271" s="12">
        <v>5</v>
      </c>
      <c r="F2271" s="12">
        <v>1999</v>
      </c>
      <c r="G2271" s="28">
        <v>11</v>
      </c>
      <c r="H2271" s="28" t="s">
        <v>561</v>
      </c>
      <c r="I2271" s="28"/>
      <c r="J2271" s="12">
        <v>920</v>
      </c>
      <c r="K2271" s="259">
        <f t="shared" si="123"/>
        <v>11</v>
      </c>
      <c r="L2271" s="110" t="str">
        <f t="shared" si="124"/>
        <v>THPT Phan Bội Châu</v>
      </c>
      <c r="M2271" s="27">
        <f>VLOOKUP(IF(I2271="",H2271,I2271),Thongkeduthi!$A$4:$O$43,COUNTA(Thongkeduthi!$A$4:$O$4),FALSE)</f>
        <v>18</v>
      </c>
      <c r="N2271" s="71" t="str">
        <f t="shared" si="125"/>
        <v>18.11</v>
      </c>
    </row>
    <row r="2272" spans="1:15" hidden="1">
      <c r="A2272" s="10">
        <f>SUBTOTAL(3,$C$6:C2272)</f>
        <v>28</v>
      </c>
      <c r="B2272" s="225">
        <v>1227187468</v>
      </c>
      <c r="C2272" s="12" t="s">
        <v>2629</v>
      </c>
      <c r="D2272" s="12">
        <v>23</v>
      </c>
      <c r="E2272" s="12">
        <v>12</v>
      </c>
      <c r="F2272" s="12">
        <v>1999</v>
      </c>
      <c r="G2272" s="28">
        <v>11</v>
      </c>
      <c r="H2272" s="28" t="s">
        <v>561</v>
      </c>
      <c r="I2272" s="28"/>
      <c r="J2272" s="12">
        <v>800</v>
      </c>
      <c r="K2272" s="259">
        <f t="shared" si="123"/>
        <v>11</v>
      </c>
      <c r="L2272" s="110" t="str">
        <f t="shared" si="124"/>
        <v>THPT Phan Bội Châu</v>
      </c>
      <c r="M2272" s="27">
        <f>VLOOKUP(IF(I2272="",H2272,I2272),Thongkeduthi!$A$4:$O$43,COUNTA(Thongkeduthi!$A$4:$O$4),FALSE)</f>
        <v>18</v>
      </c>
      <c r="N2272" s="71" t="str">
        <f t="shared" si="125"/>
        <v>18.11</v>
      </c>
    </row>
    <row r="2273" spans="1:14" hidden="1">
      <c r="A2273" s="10">
        <f>SUBTOTAL(3,$C$6:C2273)</f>
        <v>28</v>
      </c>
      <c r="B2273" s="225">
        <v>1230530447</v>
      </c>
      <c r="C2273" s="12" t="s">
        <v>2630</v>
      </c>
      <c r="D2273" s="12">
        <v>25</v>
      </c>
      <c r="E2273" s="12">
        <v>1</v>
      </c>
      <c r="F2273" s="12">
        <v>1999</v>
      </c>
      <c r="G2273" s="12">
        <v>11</v>
      </c>
      <c r="H2273" s="28" t="s">
        <v>561</v>
      </c>
      <c r="I2273" s="28"/>
      <c r="J2273" s="12">
        <v>1030</v>
      </c>
      <c r="K2273" s="259">
        <f t="shared" si="123"/>
        <v>11</v>
      </c>
      <c r="L2273" s="110" t="str">
        <f t="shared" si="124"/>
        <v>THPT Phan Bội Châu</v>
      </c>
      <c r="M2273" s="27">
        <f>VLOOKUP(IF(I2273="",H2273,I2273),Thongkeduthi!$A$4:$O$43,COUNTA(Thongkeduthi!$A$4:$O$4),FALSE)</f>
        <v>18</v>
      </c>
      <c r="N2273" s="71" t="str">
        <f t="shared" si="125"/>
        <v>18.11</v>
      </c>
    </row>
    <row r="2274" spans="1:14" hidden="1">
      <c r="A2274" s="10">
        <f>SUBTOTAL(3,$C$6:C2274)</f>
        <v>28</v>
      </c>
      <c r="B2274" s="225">
        <v>1209794457</v>
      </c>
      <c r="C2274" s="12" t="s">
        <v>2631</v>
      </c>
      <c r="D2274" s="12">
        <v>21</v>
      </c>
      <c r="E2274" s="12">
        <v>9</v>
      </c>
      <c r="F2274" s="12">
        <v>2000</v>
      </c>
      <c r="G2274" s="12">
        <v>10</v>
      </c>
      <c r="H2274" s="28" t="s">
        <v>561</v>
      </c>
      <c r="I2274" s="28"/>
      <c r="J2274" s="12">
        <v>830</v>
      </c>
      <c r="K2274" s="259">
        <f t="shared" si="123"/>
        <v>10</v>
      </c>
      <c r="L2274" s="110" t="str">
        <f t="shared" si="124"/>
        <v>THPT Phan Bội Châu</v>
      </c>
      <c r="M2274" s="27">
        <f>VLOOKUP(IF(I2274="",H2274,I2274),Thongkeduthi!$A$4:$O$43,COUNTA(Thongkeduthi!$A$4:$O$4),FALSE)</f>
        <v>18</v>
      </c>
      <c r="N2274" s="71" t="str">
        <f t="shared" si="125"/>
        <v>18.10</v>
      </c>
    </row>
    <row r="2275" spans="1:14" hidden="1">
      <c r="A2275" s="10">
        <f>SUBTOTAL(3,$C$6:C2275)</f>
        <v>28</v>
      </c>
      <c r="B2275" s="225">
        <v>1232666038</v>
      </c>
      <c r="C2275" s="12" t="s">
        <v>2632</v>
      </c>
      <c r="D2275" s="12">
        <v>7</v>
      </c>
      <c r="E2275" s="12">
        <v>9</v>
      </c>
      <c r="F2275" s="12">
        <v>2000</v>
      </c>
      <c r="G2275" s="12">
        <v>10</v>
      </c>
      <c r="H2275" s="28" t="s">
        <v>561</v>
      </c>
      <c r="I2275" s="28"/>
      <c r="J2275" s="12">
        <v>960</v>
      </c>
      <c r="K2275" s="259">
        <f t="shared" si="123"/>
        <v>10</v>
      </c>
      <c r="L2275" s="110" t="str">
        <f t="shared" si="124"/>
        <v>THPT Phan Bội Châu</v>
      </c>
      <c r="M2275" s="27">
        <f>VLOOKUP(IF(I2275="",H2275,I2275),Thongkeduthi!$A$4:$O$43,COUNTA(Thongkeduthi!$A$4:$O$4),FALSE)</f>
        <v>18</v>
      </c>
      <c r="N2275" s="71" t="str">
        <f t="shared" si="125"/>
        <v>18.10</v>
      </c>
    </row>
    <row r="2276" spans="1:14" hidden="1">
      <c r="A2276" s="10">
        <f>SUBTOTAL(3,$C$6:C2276)</f>
        <v>28</v>
      </c>
      <c r="B2276" s="225">
        <v>1223110168</v>
      </c>
      <c r="C2276" s="12" t="s">
        <v>2633</v>
      </c>
      <c r="D2276" s="12">
        <v>20</v>
      </c>
      <c r="E2276" s="12">
        <v>10</v>
      </c>
      <c r="F2276" s="12">
        <v>2000</v>
      </c>
      <c r="G2276" s="12">
        <v>10</v>
      </c>
      <c r="H2276" s="28" t="s">
        <v>561</v>
      </c>
      <c r="I2276" s="28"/>
      <c r="J2276" s="12">
        <v>740</v>
      </c>
      <c r="K2276" s="259">
        <f t="shared" si="123"/>
        <v>10</v>
      </c>
      <c r="L2276" s="110" t="str">
        <f t="shared" si="124"/>
        <v>THPT Phan Bội Châu</v>
      </c>
      <c r="M2276" s="27">
        <f>VLOOKUP(IF(I2276="",H2276,I2276),Thongkeduthi!$A$4:$O$43,COUNTA(Thongkeduthi!$A$4:$O$4),FALSE)</f>
        <v>18</v>
      </c>
      <c r="N2276" s="71" t="str">
        <f t="shared" si="125"/>
        <v>18.10</v>
      </c>
    </row>
    <row r="2277" spans="1:14" hidden="1">
      <c r="A2277" s="10">
        <f>SUBTOTAL(3,$C$6:C2277)</f>
        <v>28</v>
      </c>
      <c r="B2277" s="225">
        <v>1222150041</v>
      </c>
      <c r="C2277" s="12" t="s">
        <v>2634</v>
      </c>
      <c r="D2277" s="12">
        <v>17</v>
      </c>
      <c r="E2277" s="12">
        <v>4</v>
      </c>
      <c r="F2277" s="12">
        <v>2000</v>
      </c>
      <c r="G2277" s="12">
        <v>10</v>
      </c>
      <c r="H2277" s="28" t="s">
        <v>561</v>
      </c>
      <c r="I2277" s="28"/>
      <c r="J2277" s="12">
        <v>1280</v>
      </c>
      <c r="K2277" s="259">
        <f t="shared" si="123"/>
        <v>10</v>
      </c>
      <c r="L2277" s="110" t="str">
        <f t="shared" si="124"/>
        <v>THPT Phan Bội Châu</v>
      </c>
      <c r="M2277" s="27">
        <f>VLOOKUP(IF(I2277="",H2277,I2277),Thongkeduthi!$A$4:$O$43,COUNTA(Thongkeduthi!$A$4:$O$4),FALSE)</f>
        <v>18</v>
      </c>
      <c r="N2277" s="71" t="str">
        <f t="shared" si="125"/>
        <v>18.10</v>
      </c>
    </row>
    <row r="2278" spans="1:14" hidden="1">
      <c r="A2278" s="10">
        <f>SUBTOTAL(3,$C$6:C2278)</f>
        <v>28</v>
      </c>
      <c r="B2278" s="226">
        <v>1222162222</v>
      </c>
      <c r="C2278" s="12" t="s">
        <v>2635</v>
      </c>
      <c r="D2278" s="12">
        <v>28</v>
      </c>
      <c r="E2278" s="12">
        <v>4</v>
      </c>
      <c r="F2278" s="12">
        <v>2000</v>
      </c>
      <c r="G2278" s="12">
        <v>10</v>
      </c>
      <c r="H2278" s="28" t="s">
        <v>561</v>
      </c>
      <c r="I2278" s="28"/>
      <c r="J2278" s="12">
        <v>810</v>
      </c>
      <c r="K2278" s="259">
        <f t="shared" si="123"/>
        <v>10</v>
      </c>
      <c r="L2278" s="110" t="str">
        <f t="shared" si="124"/>
        <v>THPT Phan Bội Châu</v>
      </c>
      <c r="M2278" s="27">
        <f>VLOOKUP(IF(I2278="",H2278,I2278),Thongkeduthi!$A$4:$O$43,COUNTA(Thongkeduthi!$A$4:$O$4),FALSE)</f>
        <v>18</v>
      </c>
      <c r="N2278" s="71" t="str">
        <f t="shared" si="125"/>
        <v>18.10</v>
      </c>
    </row>
    <row r="2279" spans="1:14" hidden="1">
      <c r="A2279" s="10">
        <f>SUBTOTAL(3,$C$6:C2279)</f>
        <v>28</v>
      </c>
      <c r="B2279" s="225">
        <v>1232659689</v>
      </c>
      <c r="C2279" s="12" t="s">
        <v>2636</v>
      </c>
      <c r="D2279" s="12">
        <v>29</v>
      </c>
      <c r="E2279" s="12">
        <v>5</v>
      </c>
      <c r="F2279" s="12">
        <v>2000</v>
      </c>
      <c r="G2279" s="12">
        <v>10</v>
      </c>
      <c r="H2279" s="28" t="s">
        <v>561</v>
      </c>
      <c r="I2279" s="28"/>
      <c r="J2279" s="12">
        <v>840</v>
      </c>
      <c r="K2279" s="259">
        <f t="shared" si="123"/>
        <v>10</v>
      </c>
      <c r="L2279" s="110" t="str">
        <f t="shared" si="124"/>
        <v>THPT Phan Bội Châu</v>
      </c>
      <c r="M2279" s="27">
        <f>VLOOKUP(IF(I2279="",H2279,I2279),Thongkeduthi!$A$4:$O$43,COUNTA(Thongkeduthi!$A$4:$O$4),FALSE)</f>
        <v>18</v>
      </c>
      <c r="N2279" s="71" t="str">
        <f t="shared" si="125"/>
        <v>18.10</v>
      </c>
    </row>
    <row r="2280" spans="1:14" hidden="1">
      <c r="A2280" s="10">
        <f>SUBTOTAL(3,$C$6:C2280)</f>
        <v>28</v>
      </c>
      <c r="B2280" s="225">
        <v>1225416279</v>
      </c>
      <c r="C2280" s="12" t="s">
        <v>2637</v>
      </c>
      <c r="D2280" s="12">
        <v>6</v>
      </c>
      <c r="E2280" s="12">
        <v>1</v>
      </c>
      <c r="F2280" s="12">
        <v>2000</v>
      </c>
      <c r="G2280" s="12">
        <v>10</v>
      </c>
      <c r="H2280" s="28" t="s">
        <v>561</v>
      </c>
      <c r="I2280" s="28"/>
      <c r="J2280" s="12">
        <v>1190</v>
      </c>
      <c r="K2280" s="259">
        <f t="shared" si="123"/>
        <v>10</v>
      </c>
      <c r="L2280" s="110" t="str">
        <f t="shared" si="124"/>
        <v>THPT Phan Bội Châu</v>
      </c>
      <c r="M2280" s="27">
        <f>VLOOKUP(IF(I2280="",H2280,I2280),Thongkeduthi!$A$4:$O$43,COUNTA(Thongkeduthi!$A$4:$O$4),FALSE)</f>
        <v>18</v>
      </c>
      <c r="N2280" s="71" t="str">
        <f t="shared" si="125"/>
        <v>18.10</v>
      </c>
    </row>
    <row r="2281" spans="1:14" hidden="1">
      <c r="A2281" s="10">
        <f>SUBTOTAL(3,$C$6:C2281)</f>
        <v>28</v>
      </c>
      <c r="B2281" s="225">
        <v>1232666164</v>
      </c>
      <c r="C2281" s="12" t="s">
        <v>2638</v>
      </c>
      <c r="D2281" s="12">
        <v>17</v>
      </c>
      <c r="E2281" s="12">
        <v>10</v>
      </c>
      <c r="F2281" s="12">
        <v>2000</v>
      </c>
      <c r="G2281" s="12">
        <v>10</v>
      </c>
      <c r="H2281" s="28" t="s">
        <v>561</v>
      </c>
      <c r="I2281" s="28"/>
      <c r="J2281" s="12">
        <v>1010</v>
      </c>
      <c r="K2281" s="259">
        <f t="shared" si="123"/>
        <v>10</v>
      </c>
      <c r="L2281" s="110" t="str">
        <f t="shared" si="124"/>
        <v>THPT Phan Bội Châu</v>
      </c>
      <c r="M2281" s="27">
        <f>VLOOKUP(IF(I2281="",H2281,I2281),Thongkeduthi!$A$4:$O$43,COUNTA(Thongkeduthi!$A$4:$O$4),FALSE)</f>
        <v>18</v>
      </c>
      <c r="N2281" s="71" t="str">
        <f t="shared" si="125"/>
        <v>18.10</v>
      </c>
    </row>
    <row r="2282" spans="1:14" hidden="1">
      <c r="A2282" s="10">
        <f>SUBTOTAL(3,$C$6:C2282)</f>
        <v>28</v>
      </c>
      <c r="B2282" s="225">
        <v>1232662323</v>
      </c>
      <c r="C2282" s="12" t="s">
        <v>2639</v>
      </c>
      <c r="D2282" s="12">
        <v>15</v>
      </c>
      <c r="E2282" s="12">
        <v>12</v>
      </c>
      <c r="F2282" s="12">
        <v>2000</v>
      </c>
      <c r="G2282" s="12">
        <v>10</v>
      </c>
      <c r="H2282" s="28" t="s">
        <v>561</v>
      </c>
      <c r="I2282" s="28"/>
      <c r="J2282" s="12">
        <v>800</v>
      </c>
      <c r="K2282" s="259">
        <f t="shared" si="123"/>
        <v>10</v>
      </c>
      <c r="L2282" s="110" t="str">
        <f t="shared" si="124"/>
        <v>THPT Phan Bội Châu</v>
      </c>
      <c r="M2282" s="27">
        <f>VLOOKUP(IF(I2282="",H2282,I2282),Thongkeduthi!$A$4:$O$43,COUNTA(Thongkeduthi!$A$4:$O$4),FALSE)</f>
        <v>18</v>
      </c>
      <c r="N2282" s="71" t="str">
        <f t="shared" si="125"/>
        <v>18.10</v>
      </c>
    </row>
    <row r="2283" spans="1:14" hidden="1">
      <c r="A2283" s="10">
        <f>SUBTOTAL(3,$C$6:C2283)</f>
        <v>28</v>
      </c>
      <c r="B2283" s="225">
        <v>1222443539</v>
      </c>
      <c r="C2283" s="12" t="s">
        <v>2640</v>
      </c>
      <c r="D2283" s="12">
        <v>23</v>
      </c>
      <c r="E2283" s="12">
        <v>1</v>
      </c>
      <c r="F2283" s="12">
        <v>2000</v>
      </c>
      <c r="G2283" s="12">
        <v>10</v>
      </c>
      <c r="H2283" s="28" t="s">
        <v>561</v>
      </c>
      <c r="I2283" s="28"/>
      <c r="J2283" s="12">
        <v>1330</v>
      </c>
      <c r="K2283" s="259">
        <f t="shared" si="123"/>
        <v>10</v>
      </c>
      <c r="L2283" s="110" t="str">
        <f t="shared" si="124"/>
        <v>THPT Phan Bội Châu</v>
      </c>
      <c r="M2283" s="27">
        <f>VLOOKUP(IF(I2283="",H2283,I2283),Thongkeduthi!$A$4:$O$43,COUNTA(Thongkeduthi!$A$4:$O$4),FALSE)</f>
        <v>18</v>
      </c>
      <c r="N2283" s="71" t="str">
        <f t="shared" si="125"/>
        <v>18.10</v>
      </c>
    </row>
    <row r="2284" spans="1:14" hidden="1">
      <c r="A2284" s="10">
        <f>SUBTOTAL(3,$C$6:C2284)</f>
        <v>28</v>
      </c>
      <c r="B2284" s="225">
        <v>1232660976</v>
      </c>
      <c r="C2284" s="12" t="s">
        <v>2641</v>
      </c>
      <c r="D2284" s="12">
        <v>21</v>
      </c>
      <c r="E2284" s="12">
        <v>9</v>
      </c>
      <c r="F2284" s="12">
        <v>2000</v>
      </c>
      <c r="G2284" s="12">
        <v>10</v>
      </c>
      <c r="H2284" s="28" t="s">
        <v>561</v>
      </c>
      <c r="I2284" s="28"/>
      <c r="J2284" s="12">
        <v>710</v>
      </c>
      <c r="K2284" s="259">
        <f t="shared" si="123"/>
        <v>10</v>
      </c>
      <c r="L2284" s="110" t="str">
        <f t="shared" si="124"/>
        <v>THPT Phan Bội Châu</v>
      </c>
      <c r="M2284" s="27">
        <f>VLOOKUP(IF(I2284="",H2284,I2284),Thongkeduthi!$A$4:$O$43,COUNTA(Thongkeduthi!$A$4:$O$4),FALSE)</f>
        <v>18</v>
      </c>
      <c r="N2284" s="71" t="str">
        <f t="shared" si="125"/>
        <v>18.10</v>
      </c>
    </row>
    <row r="2285" spans="1:14" hidden="1">
      <c r="A2285" s="10">
        <f>SUBTOTAL(3,$C$6:C2285)</f>
        <v>28</v>
      </c>
      <c r="B2285" s="226">
        <v>1232763761</v>
      </c>
      <c r="C2285" s="12" t="s">
        <v>2642</v>
      </c>
      <c r="D2285" s="12">
        <v>24</v>
      </c>
      <c r="E2285" s="12">
        <v>10</v>
      </c>
      <c r="F2285" s="12">
        <v>2000</v>
      </c>
      <c r="G2285" s="12">
        <v>10</v>
      </c>
      <c r="H2285" s="28" t="s">
        <v>561</v>
      </c>
      <c r="I2285" s="28"/>
      <c r="J2285" s="12">
        <v>1190</v>
      </c>
      <c r="K2285" s="259">
        <f t="shared" si="123"/>
        <v>10</v>
      </c>
      <c r="L2285" s="110" t="str">
        <f t="shared" si="124"/>
        <v>THPT Phan Bội Châu</v>
      </c>
      <c r="M2285" s="27">
        <f>VLOOKUP(IF(I2285="",H2285,I2285),Thongkeduthi!$A$4:$O$43,COUNTA(Thongkeduthi!$A$4:$O$4),FALSE)</f>
        <v>18</v>
      </c>
      <c r="N2285" s="71" t="str">
        <f t="shared" si="125"/>
        <v>18.10</v>
      </c>
    </row>
    <row r="2286" spans="1:14" hidden="1">
      <c r="A2286" s="10">
        <f>SUBTOTAL(3,$C$6:C2286)</f>
        <v>28</v>
      </c>
      <c r="B2286" s="225">
        <v>1232721357</v>
      </c>
      <c r="C2286" s="12" t="s">
        <v>2643</v>
      </c>
      <c r="D2286" s="12">
        <v>13</v>
      </c>
      <c r="E2286" s="12">
        <v>3</v>
      </c>
      <c r="F2286" s="12">
        <v>2000</v>
      </c>
      <c r="G2286" s="12">
        <v>10</v>
      </c>
      <c r="H2286" s="28" t="s">
        <v>561</v>
      </c>
      <c r="I2286" s="28"/>
      <c r="J2286" s="12">
        <v>1150</v>
      </c>
      <c r="K2286" s="259">
        <f t="shared" si="123"/>
        <v>10</v>
      </c>
      <c r="L2286" s="110" t="str">
        <f t="shared" si="124"/>
        <v>THPT Phan Bội Châu</v>
      </c>
      <c r="M2286" s="27">
        <f>VLOOKUP(IF(I2286="",H2286,I2286),Thongkeduthi!$A$4:$O$43,COUNTA(Thongkeduthi!$A$4:$O$4),FALSE)</f>
        <v>18</v>
      </c>
      <c r="N2286" s="71" t="str">
        <f t="shared" si="125"/>
        <v>18.10</v>
      </c>
    </row>
    <row r="2287" spans="1:14" hidden="1">
      <c r="A2287" s="10">
        <f>SUBTOTAL(3,$C$6:C2287)</f>
        <v>28</v>
      </c>
      <c r="B2287" s="225">
        <v>1200753037</v>
      </c>
      <c r="C2287" s="12" t="s">
        <v>2644</v>
      </c>
      <c r="D2287" s="12">
        <v>12</v>
      </c>
      <c r="E2287" s="12">
        <v>11</v>
      </c>
      <c r="F2287" s="12">
        <v>2000</v>
      </c>
      <c r="G2287" s="12">
        <v>10</v>
      </c>
      <c r="H2287" s="28" t="s">
        <v>561</v>
      </c>
      <c r="I2287" s="28"/>
      <c r="J2287" s="12">
        <v>820</v>
      </c>
      <c r="K2287" s="259">
        <f t="shared" si="123"/>
        <v>10</v>
      </c>
      <c r="L2287" s="110" t="str">
        <f t="shared" si="124"/>
        <v>THPT Phan Bội Châu</v>
      </c>
      <c r="M2287" s="27">
        <f>VLOOKUP(IF(I2287="",H2287,I2287),Thongkeduthi!$A$4:$O$43,COUNTA(Thongkeduthi!$A$4:$O$4),FALSE)</f>
        <v>18</v>
      </c>
      <c r="N2287" s="71" t="str">
        <f t="shared" si="125"/>
        <v>18.10</v>
      </c>
    </row>
    <row r="2288" spans="1:14" hidden="1">
      <c r="A2288" s="10">
        <f>SUBTOTAL(3,$C$6:C2288)</f>
        <v>28</v>
      </c>
      <c r="B2288" s="225">
        <v>105954200</v>
      </c>
      <c r="C2288" s="12" t="s">
        <v>2645</v>
      </c>
      <c r="D2288" s="12">
        <v>29</v>
      </c>
      <c r="E2288" s="12">
        <v>10</v>
      </c>
      <c r="F2288" s="12">
        <v>2000</v>
      </c>
      <c r="G2288" s="12">
        <v>10</v>
      </c>
      <c r="H2288" s="28" t="s">
        <v>561</v>
      </c>
      <c r="I2288" s="28"/>
      <c r="J2288" s="12">
        <v>980</v>
      </c>
      <c r="K2288" s="259">
        <f t="shared" si="123"/>
        <v>10</v>
      </c>
      <c r="L2288" s="110" t="str">
        <f t="shared" si="124"/>
        <v>THPT Phan Bội Châu</v>
      </c>
      <c r="M2288" s="27">
        <f>VLOOKUP(IF(I2288="",H2288,I2288),Thongkeduthi!$A$4:$O$43,COUNTA(Thongkeduthi!$A$4:$O$4),FALSE)</f>
        <v>18</v>
      </c>
      <c r="N2288" s="71" t="str">
        <f t="shared" si="125"/>
        <v>18.10</v>
      </c>
    </row>
    <row r="2289" spans="1:15" hidden="1">
      <c r="A2289" s="10">
        <f>SUBTOTAL(3,$C$6:C2289)</f>
        <v>28</v>
      </c>
      <c r="B2289" s="225">
        <v>1224168918</v>
      </c>
      <c r="C2289" s="12" t="s">
        <v>2646</v>
      </c>
      <c r="D2289" s="12">
        <v>10</v>
      </c>
      <c r="E2289" s="12">
        <v>10</v>
      </c>
      <c r="F2289" s="12">
        <v>2000</v>
      </c>
      <c r="G2289" s="12">
        <v>10</v>
      </c>
      <c r="H2289" s="28" t="s">
        <v>561</v>
      </c>
      <c r="I2289" s="28"/>
      <c r="J2289" s="12">
        <v>970</v>
      </c>
      <c r="K2289" s="259">
        <f t="shared" si="123"/>
        <v>10</v>
      </c>
      <c r="L2289" s="110" t="str">
        <f t="shared" si="124"/>
        <v>THPT Phan Bội Châu</v>
      </c>
      <c r="M2289" s="27">
        <f>VLOOKUP(IF(I2289="",H2289,I2289),Thongkeduthi!$A$4:$O$43,COUNTA(Thongkeduthi!$A$4:$O$4),FALSE)</f>
        <v>18</v>
      </c>
      <c r="N2289" s="71" t="str">
        <f t="shared" si="125"/>
        <v>18.10</v>
      </c>
    </row>
    <row r="2290" spans="1:15" hidden="1">
      <c r="A2290" s="86">
        <f>SUBTOTAL(3,$C$6:C2290)</f>
        <v>28</v>
      </c>
      <c r="B2290" s="227">
        <v>1232724417</v>
      </c>
      <c r="C2290" s="228" t="s">
        <v>2647</v>
      </c>
      <c r="D2290" s="228">
        <v>28</v>
      </c>
      <c r="E2290" s="228">
        <v>12</v>
      </c>
      <c r="F2290" s="228">
        <v>2000</v>
      </c>
      <c r="G2290" s="228">
        <v>10</v>
      </c>
      <c r="H2290" s="229" t="s">
        <v>561</v>
      </c>
      <c r="I2290" s="229"/>
      <c r="J2290" s="228">
        <v>900</v>
      </c>
      <c r="K2290" s="261">
        <f t="shared" si="123"/>
        <v>10</v>
      </c>
      <c r="L2290" s="230" t="str">
        <f t="shared" si="124"/>
        <v>THPT Phan Bội Châu</v>
      </c>
      <c r="M2290" s="73">
        <f>VLOOKUP(IF(I2290="",H2290,I2290),Thongkeduthi!$A$4:$O$43,COUNTA(Thongkeduthi!$A$4:$O$4),FALSE)</f>
        <v>18</v>
      </c>
      <c r="N2290" s="71" t="str">
        <f t="shared" si="125"/>
        <v>18.10</v>
      </c>
    </row>
    <row r="2291" spans="1:15" hidden="1">
      <c r="A2291" s="28">
        <f>SUBTOTAL(3,$C$6:C2291)</f>
        <v>28</v>
      </c>
      <c r="B2291" s="225">
        <v>1222981918</v>
      </c>
      <c r="C2291" s="12" t="s">
        <v>2648</v>
      </c>
      <c r="D2291" s="12">
        <v>13</v>
      </c>
      <c r="E2291" s="12">
        <v>7</v>
      </c>
      <c r="F2291" s="12">
        <v>2000</v>
      </c>
      <c r="G2291" s="12">
        <v>10</v>
      </c>
      <c r="H2291" s="28" t="s">
        <v>561</v>
      </c>
      <c r="I2291" s="28"/>
      <c r="J2291" s="12">
        <v>970</v>
      </c>
      <c r="K2291" s="259">
        <f t="shared" si="123"/>
        <v>10</v>
      </c>
      <c r="L2291" s="110" t="str">
        <f t="shared" si="124"/>
        <v>THPT Phan Bội Châu</v>
      </c>
      <c r="M2291" s="12">
        <f>VLOOKUP(IF(I2291="",H2291,I2291),Thongkeduthi!$A$4:$O$43,COUNTA(Thongkeduthi!$A$4:$O$4),FALSE)</f>
        <v>18</v>
      </c>
      <c r="N2291" s="12" t="str">
        <f t="shared" si="125"/>
        <v>18.10</v>
      </c>
    </row>
    <row r="2292" spans="1:15" ht="31.5" hidden="1">
      <c r="A2292" s="28">
        <f>SUBTOTAL(3,$C$6:C2292)</f>
        <v>28</v>
      </c>
      <c r="B2292" s="231">
        <v>1226512893</v>
      </c>
      <c r="C2292" s="232" t="s">
        <v>2649</v>
      </c>
      <c r="D2292" s="233">
        <v>16</v>
      </c>
      <c r="E2292" s="233">
        <v>10</v>
      </c>
      <c r="F2292" s="233">
        <v>1999</v>
      </c>
      <c r="G2292" s="233" t="s">
        <v>256</v>
      </c>
      <c r="H2292" s="234" t="s">
        <v>210</v>
      </c>
      <c r="I2292" s="233"/>
      <c r="J2292" s="22"/>
      <c r="K2292" s="259">
        <f t="shared" ref="K2292" si="126">IF(I2292="",VALUE(LEFT(G2292,2)),VALUE(LEFT(G2292,1)))</f>
        <v>10</v>
      </c>
      <c r="L2292" s="110" t="str">
        <f t="shared" ref="L2292" si="127">H2292</f>
        <v>THPT chuyên Nguyễn Chí Thanh</v>
      </c>
      <c r="M2292" s="12">
        <f>VLOOKUP(IF(I2292="",H2292,I2292),Thongkeduthi!$A$4:$O$43,COUNTA(Thongkeduthi!$A$4:$O$4),FALSE)</f>
        <v>3</v>
      </c>
      <c r="N2292" s="12" t="str">
        <f t="shared" ref="N2292" si="128">M2292&amp;"."&amp;K2292</f>
        <v>3.10</v>
      </c>
      <c r="O2292" s="235" t="s">
        <v>2650</v>
      </c>
    </row>
    <row r="2293" spans="1:15" hidden="1">
      <c r="A2293" s="28">
        <f>SUBTOTAL(3,$C$6:C2293)</f>
        <v>28</v>
      </c>
      <c r="B2293" s="257">
        <v>1210448886</v>
      </c>
      <c r="C2293" s="253" t="s">
        <v>2652</v>
      </c>
      <c r="D2293" s="254" t="s">
        <v>438</v>
      </c>
      <c r="E2293" s="254" t="s">
        <v>111</v>
      </c>
      <c r="F2293" s="254" t="s">
        <v>1072</v>
      </c>
      <c r="G2293" s="254" t="s">
        <v>154</v>
      </c>
      <c r="H2293" s="22" t="s">
        <v>560</v>
      </c>
      <c r="I2293" s="255"/>
      <c r="J2293" s="256">
        <v>1200</v>
      </c>
      <c r="K2293" s="259">
        <f t="shared" ref="K2293" si="129">IF(I2293="",VALUE(LEFT(G2293,2)),VALUE(LEFT(G2293,1)))</f>
        <v>12</v>
      </c>
      <c r="L2293" s="110" t="str">
        <f t="shared" ref="L2293" si="130">H2293</f>
        <v>THPT Phan Chu Trinh</v>
      </c>
      <c r="M2293" s="12">
        <f>VLOOKUP(IF(I2293="",H2293,I2293),Thongkeduthi!$A$4:$O$43,COUNTA(Thongkeduthi!$A$4:$O$4),FALSE)</f>
        <v>17</v>
      </c>
      <c r="N2293" s="12" t="str">
        <f t="shared" ref="N2293" si="131">M2293&amp;"."&amp;K2293</f>
        <v>17.12</v>
      </c>
      <c r="O2293" s="235" t="s">
        <v>2650</v>
      </c>
    </row>
    <row r="2294" spans="1:15" hidden="1">
      <c r="A2294" s="28">
        <f>SUBTOTAL(3,$C$6:C2294)</f>
        <v>28</v>
      </c>
      <c r="B2294" s="239">
        <v>1227403625</v>
      </c>
      <c r="C2294" s="253" t="s">
        <v>2653</v>
      </c>
      <c r="D2294" s="254" t="s">
        <v>161</v>
      </c>
      <c r="E2294" s="254" t="s">
        <v>432</v>
      </c>
      <c r="F2294" s="254" t="s">
        <v>1072</v>
      </c>
      <c r="G2294" s="254" t="s">
        <v>154</v>
      </c>
      <c r="H2294" s="48" t="s">
        <v>560</v>
      </c>
      <c r="I2294" s="255"/>
      <c r="J2294" s="256">
        <v>1000</v>
      </c>
      <c r="K2294" s="259">
        <f t="shared" ref="K2294:K2298" si="132">IF(I2294="",VALUE(LEFT(G2294,2)),VALUE(LEFT(G2294,1)))</f>
        <v>12</v>
      </c>
      <c r="L2294" s="110" t="str">
        <f t="shared" ref="L2294:L2296" si="133">H2294</f>
        <v>THPT Phan Chu Trinh</v>
      </c>
      <c r="M2294" s="12">
        <f>VLOOKUP(IF(I2294="",H2294,I2294),Thongkeduthi!$A$4:$O$43,COUNTA(Thongkeduthi!$A$4:$O$4),FALSE)</f>
        <v>17</v>
      </c>
      <c r="N2294" s="12" t="str">
        <f t="shared" ref="N2294:N2296" si="134">M2294&amp;"."&amp;K2294</f>
        <v>17.12</v>
      </c>
      <c r="O2294" s="235" t="s">
        <v>2650</v>
      </c>
    </row>
    <row r="2295" spans="1:15" hidden="1">
      <c r="A2295" s="28">
        <f>SUBTOTAL(3,$C$6:C2295)</f>
        <v>28</v>
      </c>
      <c r="B2295" s="239">
        <v>1228506998</v>
      </c>
      <c r="C2295" s="253" t="s">
        <v>2654</v>
      </c>
      <c r="D2295" s="254" t="s">
        <v>431</v>
      </c>
      <c r="E2295" s="254" t="s">
        <v>444</v>
      </c>
      <c r="F2295" s="254" t="s">
        <v>1072</v>
      </c>
      <c r="G2295" s="254" t="s">
        <v>154</v>
      </c>
      <c r="H2295" s="48" t="s">
        <v>560</v>
      </c>
      <c r="I2295" s="255"/>
      <c r="J2295" s="256">
        <v>1000</v>
      </c>
      <c r="K2295" s="259">
        <f t="shared" si="132"/>
        <v>12</v>
      </c>
      <c r="L2295" s="110" t="str">
        <f t="shared" si="133"/>
        <v>THPT Phan Chu Trinh</v>
      </c>
      <c r="M2295" s="12">
        <f>VLOOKUP(IF(I2295="",H2295,I2295),Thongkeduthi!$A$4:$O$43,COUNTA(Thongkeduthi!$A$4:$O$4),FALSE)</f>
        <v>17</v>
      </c>
      <c r="N2295" s="12" t="str">
        <f t="shared" si="134"/>
        <v>17.12</v>
      </c>
      <c r="O2295" s="235" t="s">
        <v>2650</v>
      </c>
    </row>
    <row r="2296" spans="1:15" hidden="1">
      <c r="A2296" s="28">
        <f>SUBTOTAL(3,$C$6:C2296)</f>
        <v>28</v>
      </c>
      <c r="B2296" s="258">
        <v>106233585</v>
      </c>
      <c r="C2296" s="253" t="s">
        <v>2655</v>
      </c>
      <c r="D2296" s="254" t="s">
        <v>424</v>
      </c>
      <c r="E2296" s="254" t="s">
        <v>438</v>
      </c>
      <c r="F2296" s="254" t="s">
        <v>1072</v>
      </c>
      <c r="G2296" s="254" t="s">
        <v>154</v>
      </c>
      <c r="H2296" s="48" t="s">
        <v>560</v>
      </c>
      <c r="I2296" s="255"/>
      <c r="J2296" s="256">
        <v>1010</v>
      </c>
      <c r="K2296" s="259">
        <f t="shared" si="132"/>
        <v>12</v>
      </c>
      <c r="L2296" s="110" t="str">
        <f t="shared" si="133"/>
        <v>THPT Phan Chu Trinh</v>
      </c>
      <c r="M2296" s="12">
        <f>VLOOKUP(IF(I2296="",H2296,I2296),Thongkeduthi!$A$4:$O$43,COUNTA(Thongkeduthi!$A$4:$O$4),FALSE)</f>
        <v>17</v>
      </c>
      <c r="N2296" s="12" t="str">
        <f t="shared" si="134"/>
        <v>17.12</v>
      </c>
      <c r="O2296" s="235" t="s">
        <v>2650</v>
      </c>
    </row>
    <row r="2297" spans="1:15" hidden="1">
      <c r="A2297" s="28">
        <f>SUBTOTAL(3,$C$6:C2297)</f>
        <v>28</v>
      </c>
      <c r="B2297" s="263">
        <v>1225231355</v>
      </c>
      <c r="C2297" s="48" t="s">
        <v>2657</v>
      </c>
      <c r="D2297" s="48">
        <v>28</v>
      </c>
      <c r="E2297" s="48">
        <v>6</v>
      </c>
      <c r="F2297" s="48">
        <v>2000</v>
      </c>
      <c r="G2297" s="264">
        <v>10</v>
      </c>
      <c r="H2297" s="15" t="s">
        <v>570</v>
      </c>
      <c r="I2297" s="48"/>
      <c r="J2297" s="48">
        <v>1380</v>
      </c>
      <c r="K2297" s="259">
        <f t="shared" si="132"/>
        <v>10</v>
      </c>
      <c r="L2297" s="48" t="s">
        <v>560</v>
      </c>
      <c r="M2297" s="12">
        <f>VLOOKUP(IF(I2297="",H2297,I2297),Thongkeduthi!$A$4:$O$43,COUNTA(Thongkeduthi!$A$4:$O$4),FALSE)</f>
        <v>30</v>
      </c>
      <c r="N2297" s="12" t="str">
        <f t="shared" ref="N2297:N2298" si="135">M2297&amp;"."&amp;K2297</f>
        <v>30.10</v>
      </c>
      <c r="O2297" s="235" t="s">
        <v>2650</v>
      </c>
    </row>
    <row r="2298" spans="1:15" hidden="1">
      <c r="A2298" s="28">
        <f>SUBTOTAL(3,$C$6:C2298)</f>
        <v>28</v>
      </c>
      <c r="B2298" s="263">
        <v>1225272623</v>
      </c>
      <c r="C2298" s="48" t="s">
        <v>2658</v>
      </c>
      <c r="D2298" s="48">
        <v>3</v>
      </c>
      <c r="E2298" s="48">
        <v>7</v>
      </c>
      <c r="F2298" s="48">
        <v>2000</v>
      </c>
      <c r="G2298" s="264">
        <v>10</v>
      </c>
      <c r="H2298" s="15" t="s">
        <v>570</v>
      </c>
      <c r="I2298" s="48"/>
      <c r="J2298" s="48">
        <v>1150</v>
      </c>
      <c r="K2298" s="259">
        <f t="shared" si="132"/>
        <v>10</v>
      </c>
      <c r="L2298" s="48" t="s">
        <v>560</v>
      </c>
      <c r="M2298" s="12">
        <f>VLOOKUP(IF(I2298="",H2298,I2298),Thongkeduthi!$A$4:$O$43,COUNTA(Thongkeduthi!$A$4:$O$4),FALSE)</f>
        <v>30</v>
      </c>
      <c r="N2298" s="12" t="str">
        <f t="shared" si="135"/>
        <v>30.10</v>
      </c>
      <c r="O2298" s="235" t="s">
        <v>2650</v>
      </c>
    </row>
    <row r="2299" spans="1:15" hidden="1">
      <c r="B2299" s="755">
        <v>1222003753</v>
      </c>
      <c r="C2299" s="756" t="s">
        <v>2682</v>
      </c>
      <c r="D2299" s="757" t="s">
        <v>93</v>
      </c>
      <c r="E2299" s="8">
        <v>4</v>
      </c>
      <c r="F2299" s="255">
        <v>1998</v>
      </c>
      <c r="G2299" s="755" t="s">
        <v>154</v>
      </c>
      <c r="H2299" s="255" t="s">
        <v>90</v>
      </c>
      <c r="I2299" s="255"/>
      <c r="K2299" s="259">
        <f t="shared" ref="K2299" si="136">IF(I2299="",VALUE(LEFT(G2299,2)),VALUE(LEFT(G2299,1)))</f>
        <v>12</v>
      </c>
      <c r="L2299" s="48" t="s">
        <v>560</v>
      </c>
      <c r="M2299" s="12">
        <f>VLOOKUP(IF(I2299="",H2299,I2299),Thongkeduthi!$A$4:$O$43,COUNTA(Thongkeduthi!$A$4:$O$4),FALSE)</f>
        <v>13</v>
      </c>
      <c r="N2299" s="12" t="str">
        <f t="shared" ref="N2299" si="137">M2299&amp;"."&amp;K2299</f>
        <v>13.12</v>
      </c>
      <c r="O2299" s="235" t="s">
        <v>2650</v>
      </c>
    </row>
  </sheetData>
  <autoFilter ref="A5:N2299">
    <filterColumn colId="7">
      <filters>
        <filter val="THPT Trường Chinh"/>
      </filters>
    </filterColumn>
  </autoFilter>
  <mergeCells count="1">
    <mergeCell ref="D4:F4"/>
  </mergeCells>
  <phoneticPr fontId="0" type="noConversion"/>
  <hyperlinks>
    <hyperlink ref="C497" r:id="rId1" display="http://my.go.vn/?id=1232306212"/>
    <hyperlink ref="C498" r:id="rId2" display="http://my.go.vn/?id=1232304787"/>
    <hyperlink ref="C499" r:id="rId3" display="http://my.go.vn/?id=1232305218"/>
    <hyperlink ref="C500" r:id="rId4" display="http://my.go.vn/?id=1232305456"/>
    <hyperlink ref="C505" r:id="rId5" display="http://my.go.vn/?id=1232306732"/>
    <hyperlink ref="C506" r:id="rId6" display="http://my.go.vn/?id=1232307131"/>
    <hyperlink ref="C507" r:id="rId7" display="http://my.go.vn/?id=1232463279"/>
    <hyperlink ref="C508" r:id="rId8" display="http://my.go.vn/?id=1232307380"/>
    <hyperlink ref="C496" r:id="rId9" display="http://my.go.vn/?id=1232305943"/>
    <hyperlink ref="C520" r:id="rId10" display="http://my.go.vn/?id=1228699178"/>
    <hyperlink ref="C519" r:id="rId11" display="http://my.go.vn/?id=1225047879"/>
    <hyperlink ref="C509" r:id="rId12" display="http://my.go.vn/?id=1223018750"/>
    <hyperlink ref="C565" r:id="rId13" display="http://my.go.vn/?id=1224699915"/>
    <hyperlink ref="C569" r:id="rId14" display="http://my.go.vn/?id=1210690286"/>
    <hyperlink ref="C730" r:id="rId15" display="http://my.go.vn/?id=1229218831"/>
    <hyperlink ref="C731" r:id="rId16" display="http://my.go.vn/?id=1226287760"/>
    <hyperlink ref="C770" r:id="rId17" display="http://my.go.vn/?id=1225467400"/>
    <hyperlink ref="C787" r:id="rId18" display="http://my.go.vn/?id=1222633912"/>
    <hyperlink ref="C786" r:id="rId19" display="http://my.go.vn/?id=1226044997"/>
    <hyperlink ref="C846" r:id="rId20" display="http://my.go.vn/?id=1211925596"/>
    <hyperlink ref="D1057" r:id="rId21" display="http://ioe.go.vn/PersonalAchievements.aspx?uid=1204152545&amp;c=7&amp;p=17"/>
    <hyperlink ref="C1071" r:id="rId22" display="http://my.go.vn/?id=1219259610"/>
    <hyperlink ref="C1069" r:id="rId23" display="http://my.go.vn/?id=1223719850"/>
    <hyperlink ref="C1068" r:id="rId24" display="http://my.go.vn/?id=1229695023"/>
    <hyperlink ref="C967" r:id="rId25" display="http://my.go.vn/?id=1228182327"/>
    <hyperlink ref="C966" r:id="rId26" display="http://my.go.vn/?id=1229928123"/>
    <hyperlink ref="C968" r:id="rId27" display="http://my.go.vn/?id=1227753668"/>
    <hyperlink ref="C2057" r:id="rId28" display="http://my.go.vn/?id=1223756872"/>
    <hyperlink ref="C2052" r:id="rId29" display="http://my.go.vn/?id=1221940700"/>
    <hyperlink ref="C2062" r:id="rId30" display="http://my.go.vn/?id=1226726473"/>
    <hyperlink ref="C2073" r:id="rId31" display="http://my.go.vn/?id=1228064016"/>
    <hyperlink ref="C2110" r:id="rId32" display="http://my.go.vn/?id=1209998568"/>
    <hyperlink ref="C1939" r:id="rId33" display="http://my.go.vn/?id=1223749669"/>
    <hyperlink ref="C1940" r:id="rId34" display="http://my.go.vn/?id=1223914346"/>
    <hyperlink ref="C1941" r:id="rId35" display="http://my.go.vn/?id=1223710937"/>
    <hyperlink ref="C1942" r:id="rId36" display="http://my.go.vn/?id=1232637704"/>
    <hyperlink ref="C1943" r:id="rId37" display="http://my.go.vn/?id=1232574938"/>
    <hyperlink ref="C1944" r:id="rId38" display="http://my.go.vn/?id=1232585234"/>
    <hyperlink ref="C1945" r:id="rId39" display="http://my.go.vn/?id=1227103511"/>
    <hyperlink ref="C1947" r:id="rId40" display="http://my.go.vn/?id=1222309776"/>
    <hyperlink ref="C1948" r:id="rId41" display="http://my.go.vn/?id=1223299661"/>
    <hyperlink ref="C1949" r:id="rId42" display="http://my.go.vn/?id=1221744406"/>
    <hyperlink ref="C1950" r:id="rId43" display="http://my.go.vn/?id=1223345096"/>
    <hyperlink ref="C1951" r:id="rId44" display="http://my.go.vn/?id=1225819981"/>
    <hyperlink ref="C2215" r:id="rId45" display="http://my.go.vn/?id=1224154206"/>
    <hyperlink ref="C2214" r:id="rId46" display="http://my.go.vn/?id=1225188926"/>
    <hyperlink ref="C2213" r:id="rId47" display="http://my.go.vn/?id=1224775568"/>
    <hyperlink ref="C2212" r:id="rId48" display="http://my.go.vn/?id=1225715351"/>
    <hyperlink ref="C2211" r:id="rId49" display="http://my.go.vn/?id=1224258219"/>
    <hyperlink ref="C2210" r:id="rId50" display="http://my.go.vn/?id=1224692597"/>
    <hyperlink ref="C2209" r:id="rId51" display="http://my.go.vn/?id=1224512362"/>
    <hyperlink ref="C2208" r:id="rId52" display="http://my.go.vn/?id=1224038285"/>
    <hyperlink ref="C2207" r:id="rId53" display="http://my.go.vn/?id=1223680362"/>
    <hyperlink ref="C2206" r:id="rId54" display="http://my.go.vn/?id=1224046107"/>
    <hyperlink ref="C2205" r:id="rId55" display="http://my.go.vn/?id=1225098321"/>
    <hyperlink ref="C2204" r:id="rId56" display="http://my.go.vn/?id=1224666109"/>
    <hyperlink ref="C2203" r:id="rId57" display="http://my.go.vn/?id=1224773684"/>
    <hyperlink ref="C2202" r:id="rId58" display="http://my.go.vn/?id=1226141141"/>
    <hyperlink ref="C2201" r:id="rId59" display="http://my.go.vn/?id=1224043526"/>
    <hyperlink ref="C2200" r:id="rId60" display="http://my.go.vn/?id=1223157420"/>
    <hyperlink ref="C2199" r:id="rId61" display="http://my.go.vn/?id=1224512277"/>
    <hyperlink ref="C2198" r:id="rId62" display="http://my.go.vn/?id=1209939311"/>
    <hyperlink ref="C2197" r:id="rId63" display="http://my.go.vn/?id=1224157817"/>
    <hyperlink ref="C2196" r:id="rId64" display="http://my.go.vn/?id=1223543335"/>
    <hyperlink ref="C2195" r:id="rId65" display="http://my.go.vn/?id=1224829445"/>
    <hyperlink ref="C2216" r:id="rId66" display="http://my.go.vn/?id=1229773970"/>
    <hyperlink ref="C2217" r:id="rId67" display="http://my.go.vn/?id=1209909206"/>
    <hyperlink ref="C2218" r:id="rId68" display="http://my.go.vn/?id=87834874"/>
    <hyperlink ref="C2219" r:id="rId69" display="http://my.go.vn/?id=1223853390"/>
    <hyperlink ref="C2220" r:id="rId70" display="http://my.go.vn/?id=1224055972"/>
    <hyperlink ref="C2221" r:id="rId71" display="http://my.go.vn/?id=1223727455"/>
    <hyperlink ref="C2222" r:id="rId72" display="http://my.go.vn/?id=1226179849"/>
    <hyperlink ref="C2223" r:id="rId73" display="http://my.go.vn/?id=1224200595"/>
    <hyperlink ref="C2224" r:id="rId74" display="http://my.go.vn/?id=1224812248"/>
    <hyperlink ref="C2225" r:id="rId75" display="http://my.go.vn/?id=1221656645"/>
    <hyperlink ref="C2227" r:id="rId76" display="http://my.go.vn/?id=1223270736"/>
    <hyperlink ref="C2228" r:id="rId77" display="http://my.go.vn/?id=1222469172"/>
    <hyperlink ref="C2229" r:id="rId78" display="http://my.go.vn/?id=1223623323"/>
    <hyperlink ref="C2230" r:id="rId79" display="http://my.go.vn/?id=1223271069"/>
    <hyperlink ref="C2231" r:id="rId80" display="http://my.go.vn/?id=1222678420"/>
    <hyperlink ref="C2232" r:id="rId81" display="http://my.go.vn/?id=1223107092"/>
    <hyperlink ref="C2233" r:id="rId82" display="http://my.go.vn/?id=1224474345"/>
    <hyperlink ref="C2234" r:id="rId83" display="http://my.go.vn/?id=1225585590"/>
    <hyperlink ref="C2235" r:id="rId84" display="http://my.go.vn/?id=1223272667"/>
    <hyperlink ref="C2237" r:id="rId85" display="http://my.go.vn/?id=1225299254"/>
    <hyperlink ref="C2238" r:id="rId86" display="http://my.go.vn/?id=1224815544"/>
    <hyperlink ref="C2239" r:id="rId87" display="http://my.go.vn/?id=1223974981"/>
    <hyperlink ref="C2240" r:id="rId88" display="http://my.go.vn/?id=1224191366"/>
    <hyperlink ref="C2241" r:id="rId89" display="http://my.go.vn/?id=1224200066"/>
    <hyperlink ref="C2242" r:id="rId90" display="http://my.go.vn/?id=1226822884"/>
    <hyperlink ref="C2243" r:id="rId91" display="http://my.go.vn/?id=1224065680"/>
    <hyperlink ref="C2244" r:id="rId92" display="http://my.go.vn/?id=1226835435"/>
    <hyperlink ref="C2245" r:id="rId93" display="http://my.go.vn/?id=1224047117"/>
    <hyperlink ref="C2246" r:id="rId94" display="http://my.go.vn/?id=1225665597"/>
    <hyperlink ref="C2247" r:id="rId95" display="http://my.go.vn/?id=1224088897"/>
    <hyperlink ref="C2248" r:id="rId96" display="http://my.go.vn/?id=1223788093"/>
    <hyperlink ref="C2249" r:id="rId97" display="http://my.go.vn/?id=1223788014"/>
    <hyperlink ref="C2250" r:id="rId98" display="http://my.go.vn/?id=1223916367"/>
    <hyperlink ref="C2251" r:id="rId99" display="http://my.go.vn/?id=1224935257"/>
    <hyperlink ref="C2252" r:id="rId100" display="http://my.go.vn/?id=1223906917"/>
    <hyperlink ref="C2253" r:id="rId101" display="http://my.go.vn/?id=1224823501"/>
    <hyperlink ref="C2254" r:id="rId102" display="http://my.go.vn/?id=1223791371"/>
    <hyperlink ref="C2255" r:id="rId103" display="http://my.go.vn/?id=1224814670"/>
    <hyperlink ref="C2256" r:id="rId104" display="http://my.go.vn/?id=1223870606"/>
    <hyperlink ref="C2257" r:id="rId105" display="http://my.go.vn/?id=1224083092"/>
    <hyperlink ref="C2258" r:id="rId106" display="http://my.go.vn/?id=1224825013"/>
    <hyperlink ref="C2292" r:id="rId107" display="http://my.go.vn/?id=1226512893"/>
    <hyperlink ref="C2296" r:id="rId108" display="http://my.go.vn/?id=106233585"/>
    <hyperlink ref="C1680" r:id="rId109" display="http://my.go.vn/?id=110458651"/>
    <hyperlink ref="C1683" r:id="rId110" display="http://my.go.vn/?id=1225381267"/>
    <hyperlink ref="C1687" r:id="rId111" display="http://my.go.vn/?id=1224262089"/>
    <hyperlink ref="C1699" r:id="rId112" display="http://my.go.vn/?id=1226276591"/>
    <hyperlink ref="C1691" r:id="rId113" display="http://my.go.vn/?id=1226281619"/>
    <hyperlink ref="C1693" r:id="rId114" display="http://my.go.vn/?id=1221961098"/>
    <hyperlink ref="C1689" r:id="rId115" display="http://my.go.vn/?id=1224533316"/>
    <hyperlink ref="C1779" r:id="rId116" display="http://my.go.vn/?id=87114943"/>
    <hyperlink ref="C1775" r:id="rId117" display="http://my.go.vn/?id=1221714249"/>
    <hyperlink ref="C1778" r:id="rId118" display="http://my.go.vn/?id=1229218453"/>
    <hyperlink ref="C1787" r:id="rId119" display="http://my.go.vn/?id=1221513107"/>
    <hyperlink ref="C1788" r:id="rId120" display="http://my.go.vn/?id=1223200024"/>
    <hyperlink ref="C1790" r:id="rId121" display="http://my.go.vn/?id=1227573740"/>
    <hyperlink ref="C1796" r:id="rId122" display="http://my.go.vn/?id=1212321765"/>
    <hyperlink ref="C1800" r:id="rId123" display="http://my.go.vn/?id=1225992138"/>
    <hyperlink ref="C1799" r:id="rId124" display="http://my.go.vn/?id=1210009798"/>
    <hyperlink ref="C1808" r:id="rId125" display="http://my.go.vn/?id=1210599780"/>
    <hyperlink ref="C1805" r:id="rId126" display="http://my.go.vn/?id=1222223934"/>
    <hyperlink ref="C1591" r:id="rId127" display="http://ioe.go.vn/PersonalAchievements.aspx?uid=1229651558&amp;c=3&amp;p=17"/>
  </hyperlinks>
  <pageMargins left="0.17" right="0.17" top="0.21" bottom="0.3" header="0.17" footer="0.17"/>
  <pageSetup paperSize="9" orientation="landscape" r:id="rId128"/>
  <headerFooter alignWithMargins="0">
    <oddFooter>&amp;CTrang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opLeftCell="B31" workbookViewId="0">
      <selection activeCell="B1" sqref="A1:XFD1048576"/>
    </sheetView>
  </sheetViews>
  <sheetFormatPr defaultRowHeight="12.75"/>
  <cols>
    <col min="1" max="1" width="0" hidden="1" customWidth="1"/>
    <col min="2" max="2" width="5.85546875" customWidth="1"/>
    <col min="3" max="3" width="32.7109375" customWidth="1"/>
    <col min="4" max="13" width="5.85546875" customWidth="1"/>
    <col min="14" max="14" width="7.42578125" customWidth="1"/>
    <col min="15" max="15" width="9.140625" hidden="1" customWidth="1"/>
    <col min="16" max="16" width="28.28515625" customWidth="1"/>
    <col min="17" max="17" width="42" style="242" customWidth="1"/>
    <col min="18" max="18" width="15.85546875" style="61" hidden="1" customWidth="1"/>
  </cols>
  <sheetData>
    <row r="1" spans="1:18">
      <c r="B1" s="19" t="s">
        <v>547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64"/>
      <c r="P1" s="64"/>
    </row>
    <row r="2" spans="1:18">
      <c r="B2" s="19" t="s">
        <v>87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64"/>
      <c r="P2" s="64"/>
    </row>
    <row r="3" spans="1:18">
      <c r="B3" s="64"/>
      <c r="C3" s="64"/>
      <c r="D3" s="65" t="s">
        <v>585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8">
      <c r="A4" t="s">
        <v>813</v>
      </c>
      <c r="B4" s="24" t="s">
        <v>0</v>
      </c>
      <c r="C4" s="24" t="s">
        <v>548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  <c r="I4" s="24">
        <v>8</v>
      </c>
      <c r="J4" s="24">
        <v>9</v>
      </c>
      <c r="K4" s="24">
        <v>10</v>
      </c>
      <c r="L4" s="24">
        <v>11</v>
      </c>
      <c r="M4" s="24">
        <v>12</v>
      </c>
      <c r="N4" s="24" t="s">
        <v>580</v>
      </c>
      <c r="O4" s="24" t="s">
        <v>582</v>
      </c>
      <c r="P4" s="62" t="s">
        <v>2487</v>
      </c>
      <c r="Q4" s="249" t="s">
        <v>2150</v>
      </c>
      <c r="R4" s="238" t="s">
        <v>2151</v>
      </c>
    </row>
    <row r="5" spans="1:18" ht="15.75">
      <c r="A5" t="str">
        <f>C5</f>
        <v>THPT Chu Văn An</v>
      </c>
      <c r="B5" s="63">
        <v>1</v>
      </c>
      <c r="C5" s="26" t="s">
        <v>9</v>
      </c>
      <c r="D5" s="23">
        <f>COUNTIF('ds thisinh'!$N$6:$N$2494,Thongkeduthi!$B5&amp;"."&amp;Thongkeduthi!D$4)</f>
        <v>0</v>
      </c>
      <c r="E5" s="23">
        <f>COUNTIF('ds thisinh'!$N$6:$N$2494,Thongkeduthi!$B5&amp;"."&amp;Thongkeduthi!E$4)</f>
        <v>0</v>
      </c>
      <c r="F5" s="23">
        <f>COUNTIF('ds thisinh'!$N$6:$N$2494,Thongkeduthi!$B5&amp;"."&amp;Thongkeduthi!F$4)</f>
        <v>0</v>
      </c>
      <c r="G5" s="23">
        <f>COUNTIF('ds thisinh'!$N$6:$N$2494,Thongkeduthi!$B5&amp;"."&amp;Thongkeduthi!G$4)</f>
        <v>0</v>
      </c>
      <c r="H5" s="23">
        <f>COUNTIF('ds thisinh'!$N$6:$N$2494,Thongkeduthi!$B5&amp;"."&amp;Thongkeduthi!H$4)</f>
        <v>0</v>
      </c>
      <c r="I5" s="23">
        <f>COUNTIF('ds thisinh'!$N$6:$N$2494,Thongkeduthi!$B5&amp;"."&amp;Thongkeduthi!I$4)</f>
        <v>0</v>
      </c>
      <c r="J5" s="23">
        <f>COUNTIF('ds thisinh'!$N$6:$N$2494,Thongkeduthi!$B5&amp;"."&amp;Thongkeduthi!J$4)</f>
        <v>0</v>
      </c>
      <c r="K5" s="23">
        <f>COUNTIF('ds thisinh'!$N$6:$N$2494,Thongkeduthi!$B5&amp;"."&amp;Thongkeduthi!K$4)</f>
        <v>38</v>
      </c>
      <c r="L5" s="23">
        <f>COUNTIF('ds thisinh'!$N$6:$N$2494,Thongkeduthi!$B5&amp;"."&amp;Thongkeduthi!L$4)</f>
        <v>39</v>
      </c>
      <c r="M5" s="23">
        <f>COUNTIF('ds thisinh'!$N$6:$N$2494,Thongkeduthi!$B5&amp;"."&amp;Thongkeduthi!M$4)</f>
        <v>9</v>
      </c>
      <c r="N5" s="25">
        <f>SUM(D5:M5)</f>
        <v>86</v>
      </c>
      <c r="O5" s="8">
        <f>B5</f>
        <v>1</v>
      </c>
      <c r="P5" s="62"/>
      <c r="Q5" s="243" t="s">
        <v>1101</v>
      </c>
      <c r="R5" s="239" t="s">
        <v>2152</v>
      </c>
    </row>
    <row r="6" spans="1:18" ht="15.75">
      <c r="A6" t="str">
        <f t="shared" ref="A6:A35" si="0">C6</f>
        <v>THPT Gia Nghĩa</v>
      </c>
      <c r="B6" s="63">
        <v>2</v>
      </c>
      <c r="C6" s="13" t="s">
        <v>549</v>
      </c>
      <c r="D6" s="23">
        <f>COUNTIF('ds thisinh'!$N$6:$N$2494,Thongkeduthi!$B6&amp;"."&amp;Thongkeduthi!D$4)</f>
        <v>0</v>
      </c>
      <c r="E6" s="23">
        <f>COUNTIF('ds thisinh'!$N$6:$N$2494,Thongkeduthi!$B6&amp;"."&amp;Thongkeduthi!E$4)</f>
        <v>0</v>
      </c>
      <c r="F6" s="23">
        <f>COUNTIF('ds thisinh'!$N$6:$N$2494,Thongkeduthi!$B6&amp;"."&amp;Thongkeduthi!F$4)</f>
        <v>0</v>
      </c>
      <c r="G6" s="23">
        <f>COUNTIF('ds thisinh'!$N$6:$N$2494,Thongkeduthi!$B6&amp;"."&amp;Thongkeduthi!G$4)</f>
        <v>0</v>
      </c>
      <c r="H6" s="23">
        <f>COUNTIF('ds thisinh'!$N$6:$N$2494,Thongkeduthi!$B6&amp;"."&amp;Thongkeduthi!H$4)</f>
        <v>0</v>
      </c>
      <c r="I6" s="23">
        <f>COUNTIF('ds thisinh'!$N$6:$N$2494,Thongkeduthi!$B6&amp;"."&amp;Thongkeduthi!I$4)</f>
        <v>0</v>
      </c>
      <c r="J6" s="23">
        <f>COUNTIF('ds thisinh'!$N$6:$N$2494,Thongkeduthi!$B6&amp;"."&amp;Thongkeduthi!J$4)</f>
        <v>0</v>
      </c>
      <c r="K6" s="23">
        <f>COUNTIF('ds thisinh'!$N$6:$N$2494,Thongkeduthi!$B6&amp;"."&amp;Thongkeduthi!K$4)</f>
        <v>0</v>
      </c>
      <c r="L6" s="23">
        <f>COUNTIF('ds thisinh'!$N$6:$N$2494,Thongkeduthi!$B6&amp;"."&amp;Thongkeduthi!L$4)</f>
        <v>0</v>
      </c>
      <c r="M6" s="23">
        <f>COUNTIF('ds thisinh'!$N$6:$N$2494,Thongkeduthi!$B6&amp;"."&amp;Thongkeduthi!M$4)</f>
        <v>0</v>
      </c>
      <c r="N6" s="25">
        <f t="shared" ref="N6:N44" si="1">SUM(D6:M6)</f>
        <v>0</v>
      </c>
      <c r="O6" s="8">
        <f t="shared" ref="O6:O43" si="2">B6</f>
        <v>2</v>
      </c>
      <c r="P6" s="62"/>
      <c r="Q6" s="243"/>
      <c r="R6" s="239"/>
    </row>
    <row r="7" spans="1:18" ht="31.5">
      <c r="A7" t="str">
        <f t="shared" si="0"/>
        <v>THPT Chuyên Nguyễn Chí Thanh</v>
      </c>
      <c r="B7" s="63">
        <v>3</v>
      </c>
      <c r="C7" s="14" t="s">
        <v>550</v>
      </c>
      <c r="D7" s="23">
        <f>COUNTIF('ds thisinh'!$N$6:$N$2494,Thongkeduthi!$B7&amp;"."&amp;Thongkeduthi!D$4)</f>
        <v>0</v>
      </c>
      <c r="E7" s="23">
        <f>COUNTIF('ds thisinh'!$N$6:$N$2494,Thongkeduthi!$B7&amp;"."&amp;Thongkeduthi!E$4)</f>
        <v>0</v>
      </c>
      <c r="F7" s="23">
        <f>COUNTIF('ds thisinh'!$N$6:$N$2494,Thongkeduthi!$B7&amp;"."&amp;Thongkeduthi!F$4)</f>
        <v>0</v>
      </c>
      <c r="G7" s="23">
        <f>COUNTIF('ds thisinh'!$N$6:$N$2494,Thongkeduthi!$B7&amp;"."&amp;Thongkeduthi!G$4)</f>
        <v>0</v>
      </c>
      <c r="H7" s="23">
        <f>COUNTIF('ds thisinh'!$N$6:$N$2494,Thongkeduthi!$B7&amp;"."&amp;Thongkeduthi!H$4)</f>
        <v>0</v>
      </c>
      <c r="I7" s="23">
        <f>COUNTIF('ds thisinh'!$N$6:$N$2494,Thongkeduthi!$B7&amp;"."&amp;Thongkeduthi!I$4)</f>
        <v>0</v>
      </c>
      <c r="J7" s="23">
        <f>COUNTIF('ds thisinh'!$N$6:$N$2494,Thongkeduthi!$B7&amp;"."&amp;Thongkeduthi!J$4)</f>
        <v>0</v>
      </c>
      <c r="K7" s="23">
        <f>COUNTIF('ds thisinh'!$N$6:$N$2494,Thongkeduthi!$B7&amp;"."&amp;Thongkeduthi!K$4)</f>
        <v>42</v>
      </c>
      <c r="L7" s="23">
        <f>COUNTIF('ds thisinh'!$N$6:$N$2494,Thongkeduthi!$B7&amp;"."&amp;Thongkeduthi!L$4)</f>
        <v>21</v>
      </c>
      <c r="M7" s="23">
        <f>COUNTIF('ds thisinh'!$N$6:$N$2494,Thongkeduthi!$B7&amp;"."&amp;Thongkeduthi!M$4)</f>
        <v>21</v>
      </c>
      <c r="N7" s="25">
        <f t="shared" si="1"/>
        <v>84</v>
      </c>
      <c r="O7" s="8">
        <f t="shared" si="2"/>
        <v>3</v>
      </c>
      <c r="P7" s="62"/>
      <c r="Q7" s="243" t="s">
        <v>1098</v>
      </c>
      <c r="R7" s="239" t="s">
        <v>2153</v>
      </c>
    </row>
    <row r="8" spans="1:18" ht="15.75">
      <c r="A8" t="str">
        <f t="shared" si="0"/>
        <v>THPT Phạm Văn Đồng</v>
      </c>
      <c r="B8" s="63">
        <v>4</v>
      </c>
      <c r="C8" s="13" t="s">
        <v>301</v>
      </c>
      <c r="D8" s="23">
        <f>COUNTIF('ds thisinh'!$N$6:$N$2494,Thongkeduthi!$B8&amp;"."&amp;Thongkeduthi!D$4)</f>
        <v>0</v>
      </c>
      <c r="E8" s="23">
        <f>COUNTIF('ds thisinh'!$N$6:$N$2494,Thongkeduthi!$B8&amp;"."&amp;Thongkeduthi!E$4)</f>
        <v>0</v>
      </c>
      <c r="F8" s="23">
        <f>COUNTIF('ds thisinh'!$N$6:$N$2494,Thongkeduthi!$B8&amp;"."&amp;Thongkeduthi!F$4)</f>
        <v>0</v>
      </c>
      <c r="G8" s="23">
        <f>COUNTIF('ds thisinh'!$N$6:$N$2494,Thongkeduthi!$B8&amp;"."&amp;Thongkeduthi!G$4)</f>
        <v>0</v>
      </c>
      <c r="H8" s="23">
        <f>COUNTIF('ds thisinh'!$N$6:$N$2494,Thongkeduthi!$B8&amp;"."&amp;Thongkeduthi!H$4)</f>
        <v>0</v>
      </c>
      <c r="I8" s="23">
        <f>COUNTIF('ds thisinh'!$N$6:$N$2494,Thongkeduthi!$B8&amp;"."&amp;Thongkeduthi!I$4)</f>
        <v>0</v>
      </c>
      <c r="J8" s="23">
        <f>COUNTIF('ds thisinh'!$N$6:$N$2494,Thongkeduthi!$B8&amp;"."&amp;Thongkeduthi!J$4)</f>
        <v>0</v>
      </c>
      <c r="K8" s="23">
        <f>COUNTIF('ds thisinh'!$N$6:$N$2494,Thongkeduthi!$B8&amp;"."&amp;Thongkeduthi!K$4)</f>
        <v>44</v>
      </c>
      <c r="L8" s="23">
        <f>COUNTIF('ds thisinh'!$N$6:$N$2494,Thongkeduthi!$B8&amp;"."&amp;Thongkeduthi!L$4)</f>
        <v>32</v>
      </c>
      <c r="M8" s="23">
        <f>COUNTIF('ds thisinh'!$N$6:$N$2494,Thongkeduthi!$B8&amp;"."&amp;Thongkeduthi!M$4)</f>
        <v>18</v>
      </c>
      <c r="N8" s="25">
        <f t="shared" si="1"/>
        <v>94</v>
      </c>
      <c r="O8" s="8">
        <f t="shared" si="2"/>
        <v>4</v>
      </c>
      <c r="P8" s="62"/>
      <c r="Q8" s="243" t="s">
        <v>1102</v>
      </c>
      <c r="R8" s="239" t="s">
        <v>2155</v>
      </c>
    </row>
    <row r="9" spans="1:18" ht="15.75">
      <c r="A9" t="str">
        <f t="shared" si="0"/>
        <v>THPT Nguyễn Tất Thành</v>
      </c>
      <c r="B9" s="63">
        <v>5</v>
      </c>
      <c r="C9" s="13" t="s">
        <v>551</v>
      </c>
      <c r="D9" s="23">
        <f>COUNTIF('ds thisinh'!$N$6:$N$2494,Thongkeduthi!$B9&amp;"."&amp;Thongkeduthi!D$4)</f>
        <v>0</v>
      </c>
      <c r="E9" s="23">
        <f>COUNTIF('ds thisinh'!$N$6:$N$2494,Thongkeduthi!$B9&amp;"."&amp;Thongkeduthi!E$4)</f>
        <v>0</v>
      </c>
      <c r="F9" s="23">
        <f>COUNTIF('ds thisinh'!$N$6:$N$2494,Thongkeduthi!$B9&amp;"."&amp;Thongkeduthi!F$4)</f>
        <v>0</v>
      </c>
      <c r="G9" s="23">
        <f>COUNTIF('ds thisinh'!$N$6:$N$2494,Thongkeduthi!$B9&amp;"."&amp;Thongkeduthi!G$4)</f>
        <v>0</v>
      </c>
      <c r="H9" s="23">
        <f>COUNTIF('ds thisinh'!$N$6:$N$2494,Thongkeduthi!$B9&amp;"."&amp;Thongkeduthi!H$4)</f>
        <v>0</v>
      </c>
      <c r="I9" s="23">
        <f>COUNTIF('ds thisinh'!$N$6:$N$2494,Thongkeduthi!$B9&amp;"."&amp;Thongkeduthi!I$4)</f>
        <v>0</v>
      </c>
      <c r="J9" s="23">
        <f>COUNTIF('ds thisinh'!$N$6:$N$2494,Thongkeduthi!$B9&amp;"."&amp;Thongkeduthi!J$4)</f>
        <v>0</v>
      </c>
      <c r="K9" s="23">
        <f>COUNTIF('ds thisinh'!$N$6:$N$2494,Thongkeduthi!$B9&amp;"."&amp;Thongkeduthi!K$4)</f>
        <v>31</v>
      </c>
      <c r="L9" s="23">
        <f>COUNTIF('ds thisinh'!$N$6:$N$2494,Thongkeduthi!$B9&amp;"."&amp;Thongkeduthi!L$4)</f>
        <v>18</v>
      </c>
      <c r="M9" s="23">
        <f>COUNTIF('ds thisinh'!$N$6:$N$2494,Thongkeduthi!$B9&amp;"."&amp;Thongkeduthi!M$4)</f>
        <v>31</v>
      </c>
      <c r="N9" s="25">
        <f t="shared" si="1"/>
        <v>80</v>
      </c>
      <c r="O9" s="8">
        <f t="shared" si="2"/>
        <v>5</v>
      </c>
      <c r="P9" s="62"/>
      <c r="Q9" s="244" t="s">
        <v>2412</v>
      </c>
      <c r="R9" s="240" t="s">
        <v>2332</v>
      </c>
    </row>
    <row r="10" spans="1:18" ht="15.75">
      <c r="A10" t="str">
        <f t="shared" si="0"/>
        <v>THPT Nguyễn Đình Chiểu</v>
      </c>
      <c r="B10" s="63">
        <v>6</v>
      </c>
      <c r="C10" s="13" t="s">
        <v>552</v>
      </c>
      <c r="D10" s="23">
        <f>COUNTIF('ds thisinh'!$N$6:$N$2494,Thongkeduthi!$B10&amp;"."&amp;Thongkeduthi!D$4)</f>
        <v>0</v>
      </c>
      <c r="E10" s="23">
        <f>COUNTIF('ds thisinh'!$N$6:$N$2494,Thongkeduthi!$B10&amp;"."&amp;Thongkeduthi!E$4)</f>
        <v>0</v>
      </c>
      <c r="F10" s="23">
        <f>COUNTIF('ds thisinh'!$N$6:$N$2494,Thongkeduthi!$B10&amp;"."&amp;Thongkeduthi!F$4)</f>
        <v>0</v>
      </c>
      <c r="G10" s="23">
        <f>COUNTIF('ds thisinh'!$N$6:$N$2494,Thongkeduthi!$B10&amp;"."&amp;Thongkeduthi!G$4)</f>
        <v>0</v>
      </c>
      <c r="H10" s="23">
        <f>COUNTIF('ds thisinh'!$N$6:$N$2494,Thongkeduthi!$B10&amp;"."&amp;Thongkeduthi!H$4)</f>
        <v>0</v>
      </c>
      <c r="I10" s="23">
        <f>COUNTIF('ds thisinh'!$N$6:$N$2494,Thongkeduthi!$B10&amp;"."&amp;Thongkeduthi!I$4)</f>
        <v>0</v>
      </c>
      <c r="J10" s="23">
        <f>COUNTIF('ds thisinh'!$N$6:$N$2494,Thongkeduthi!$B10&amp;"."&amp;Thongkeduthi!J$4)</f>
        <v>0</v>
      </c>
      <c r="K10" s="23">
        <f>COUNTIF('ds thisinh'!$N$6:$N$2494,Thongkeduthi!$B10&amp;"."&amp;Thongkeduthi!K$4)</f>
        <v>0</v>
      </c>
      <c r="L10" s="23">
        <f>COUNTIF('ds thisinh'!$N$6:$N$2494,Thongkeduthi!$B10&amp;"."&amp;Thongkeduthi!L$4)</f>
        <v>0</v>
      </c>
      <c r="M10" s="23">
        <f>COUNTIF('ds thisinh'!$N$6:$N$2494,Thongkeduthi!$B10&amp;"."&amp;Thongkeduthi!M$4)</f>
        <v>0</v>
      </c>
      <c r="N10" s="25">
        <f t="shared" si="1"/>
        <v>0</v>
      </c>
      <c r="O10" s="8">
        <f t="shared" si="2"/>
        <v>6</v>
      </c>
      <c r="P10" s="62"/>
      <c r="Q10" s="243"/>
      <c r="R10" s="239"/>
    </row>
    <row r="11" spans="1:18" ht="15.75">
      <c r="A11" t="str">
        <f t="shared" si="0"/>
        <v>THPT Trường Chinh</v>
      </c>
      <c r="B11" s="63">
        <v>7</v>
      </c>
      <c r="C11" s="13" t="s">
        <v>553</v>
      </c>
      <c r="D11" s="23">
        <f>COUNTIF('ds thisinh'!$N$6:$N$2494,Thongkeduthi!$B11&amp;"."&amp;Thongkeduthi!D$4)</f>
        <v>0</v>
      </c>
      <c r="E11" s="23">
        <f>COUNTIF('ds thisinh'!$N$6:$N$2494,Thongkeduthi!$B11&amp;"."&amp;Thongkeduthi!E$4)</f>
        <v>0</v>
      </c>
      <c r="F11" s="23">
        <f>COUNTIF('ds thisinh'!$N$6:$N$2494,Thongkeduthi!$B11&amp;"."&amp;Thongkeduthi!F$4)</f>
        <v>0</v>
      </c>
      <c r="G11" s="23">
        <f>COUNTIF('ds thisinh'!$N$6:$N$2494,Thongkeduthi!$B11&amp;"."&amp;Thongkeduthi!G$4)</f>
        <v>0</v>
      </c>
      <c r="H11" s="23">
        <f>COUNTIF('ds thisinh'!$N$6:$N$2494,Thongkeduthi!$B11&amp;"."&amp;Thongkeduthi!H$4)</f>
        <v>0</v>
      </c>
      <c r="I11" s="23">
        <f>COUNTIF('ds thisinh'!$N$6:$N$2494,Thongkeduthi!$B11&amp;"."&amp;Thongkeduthi!I$4)</f>
        <v>0</v>
      </c>
      <c r="J11" s="23">
        <f>COUNTIF('ds thisinh'!$N$6:$N$2494,Thongkeduthi!$B11&amp;"."&amp;Thongkeduthi!J$4)</f>
        <v>0</v>
      </c>
      <c r="K11" s="23">
        <f>COUNTIF('ds thisinh'!$N$6:$N$2494,Thongkeduthi!$B11&amp;"."&amp;Thongkeduthi!K$4)</f>
        <v>5</v>
      </c>
      <c r="L11" s="23">
        <f>COUNTIF('ds thisinh'!$N$6:$N$2494,Thongkeduthi!$B11&amp;"."&amp;Thongkeduthi!L$4)</f>
        <v>8</v>
      </c>
      <c r="M11" s="23">
        <f>COUNTIF('ds thisinh'!$N$6:$N$2494,Thongkeduthi!$B11&amp;"."&amp;Thongkeduthi!M$4)</f>
        <v>15</v>
      </c>
      <c r="N11" s="25">
        <f t="shared" si="1"/>
        <v>28</v>
      </c>
      <c r="O11" s="8">
        <f t="shared" si="2"/>
        <v>7</v>
      </c>
      <c r="P11" s="62"/>
      <c r="Q11" s="243" t="s">
        <v>2118</v>
      </c>
      <c r="R11" s="239" t="s">
        <v>2154</v>
      </c>
    </row>
    <row r="12" spans="1:18" ht="25.5">
      <c r="A12" t="str">
        <f t="shared" si="0"/>
        <v>THPT Lê Quý Đôn</v>
      </c>
      <c r="B12" s="63">
        <v>8</v>
      </c>
      <c r="C12" s="13" t="s">
        <v>554</v>
      </c>
      <c r="D12" s="23">
        <f>COUNTIF('ds thisinh'!$N$6:$N$2494,Thongkeduthi!$B12&amp;"."&amp;Thongkeduthi!D$4)</f>
        <v>0</v>
      </c>
      <c r="E12" s="23">
        <f>COUNTIF('ds thisinh'!$N$6:$N$2494,Thongkeduthi!$B12&amp;"."&amp;Thongkeduthi!E$4)</f>
        <v>0</v>
      </c>
      <c r="F12" s="23">
        <f>COUNTIF('ds thisinh'!$N$6:$N$2494,Thongkeduthi!$B12&amp;"."&amp;Thongkeduthi!F$4)</f>
        <v>0</v>
      </c>
      <c r="G12" s="23">
        <f>COUNTIF('ds thisinh'!$N$6:$N$2494,Thongkeduthi!$B12&amp;"."&amp;Thongkeduthi!G$4)</f>
        <v>0</v>
      </c>
      <c r="H12" s="23">
        <f>COUNTIF('ds thisinh'!$N$6:$N$2494,Thongkeduthi!$B12&amp;"."&amp;Thongkeduthi!H$4)</f>
        <v>0</v>
      </c>
      <c r="I12" s="23">
        <f>COUNTIF('ds thisinh'!$N$6:$N$2494,Thongkeduthi!$B12&amp;"."&amp;Thongkeduthi!I$4)</f>
        <v>0</v>
      </c>
      <c r="J12" s="23">
        <f>COUNTIF('ds thisinh'!$N$6:$N$2494,Thongkeduthi!$B12&amp;"."&amp;Thongkeduthi!J$4)</f>
        <v>0</v>
      </c>
      <c r="K12" s="23">
        <f>COUNTIF('ds thisinh'!$N$6:$N$2494,Thongkeduthi!$B12&amp;"."&amp;Thongkeduthi!K$4)</f>
        <v>0</v>
      </c>
      <c r="L12" s="23">
        <f>COUNTIF('ds thisinh'!$N$6:$N$2494,Thongkeduthi!$B12&amp;"."&amp;Thongkeduthi!L$4)</f>
        <v>0</v>
      </c>
      <c r="M12" s="23">
        <f>COUNTIF('ds thisinh'!$N$6:$N$2494,Thongkeduthi!$B12&amp;"."&amp;Thongkeduthi!M$4)</f>
        <v>4</v>
      </c>
      <c r="N12" s="25">
        <f t="shared" si="1"/>
        <v>4</v>
      </c>
      <c r="O12" s="8">
        <f t="shared" si="2"/>
        <v>8</v>
      </c>
      <c r="P12" s="203" t="s">
        <v>2497</v>
      </c>
      <c r="Q12" s="243"/>
      <c r="R12" s="240"/>
    </row>
    <row r="13" spans="1:18" ht="15.75">
      <c r="A13" t="str">
        <f t="shared" si="0"/>
        <v>THPT Đăk Glong</v>
      </c>
      <c r="B13" s="63">
        <v>9</v>
      </c>
      <c r="C13" s="13" t="s">
        <v>555</v>
      </c>
      <c r="D13" s="23">
        <f>COUNTIF('ds thisinh'!$N$6:$N$2494,Thongkeduthi!$B13&amp;"."&amp;Thongkeduthi!D$4)</f>
        <v>0</v>
      </c>
      <c r="E13" s="23">
        <f>COUNTIF('ds thisinh'!$N$6:$N$2494,Thongkeduthi!$B13&amp;"."&amp;Thongkeduthi!E$4)</f>
        <v>0</v>
      </c>
      <c r="F13" s="23">
        <f>COUNTIF('ds thisinh'!$N$6:$N$2494,Thongkeduthi!$B13&amp;"."&amp;Thongkeduthi!F$4)</f>
        <v>0</v>
      </c>
      <c r="G13" s="23">
        <f>COUNTIF('ds thisinh'!$N$6:$N$2494,Thongkeduthi!$B13&amp;"."&amp;Thongkeduthi!G$4)</f>
        <v>0</v>
      </c>
      <c r="H13" s="23">
        <f>COUNTIF('ds thisinh'!$N$6:$N$2494,Thongkeduthi!$B13&amp;"."&amp;Thongkeduthi!H$4)</f>
        <v>0</v>
      </c>
      <c r="I13" s="23">
        <f>COUNTIF('ds thisinh'!$N$6:$N$2494,Thongkeduthi!$B13&amp;"."&amp;Thongkeduthi!I$4)</f>
        <v>0</v>
      </c>
      <c r="J13" s="23">
        <f>COUNTIF('ds thisinh'!$N$6:$N$2494,Thongkeduthi!$B13&amp;"."&amp;Thongkeduthi!J$4)</f>
        <v>0</v>
      </c>
      <c r="K13" s="23">
        <f>COUNTIF('ds thisinh'!$N$6:$N$2494,Thongkeduthi!$B13&amp;"."&amp;Thongkeduthi!K$4)</f>
        <v>0</v>
      </c>
      <c r="L13" s="23">
        <f>COUNTIF('ds thisinh'!$N$6:$N$2494,Thongkeduthi!$B13&amp;"."&amp;Thongkeduthi!L$4)</f>
        <v>0</v>
      </c>
      <c r="M13" s="23">
        <f>COUNTIF('ds thisinh'!$N$6:$N$2494,Thongkeduthi!$B13&amp;"."&amp;Thongkeduthi!M$4)</f>
        <v>0</v>
      </c>
      <c r="N13" s="25">
        <f t="shared" si="1"/>
        <v>0</v>
      </c>
      <c r="O13" s="8">
        <f t="shared" si="2"/>
        <v>9</v>
      </c>
      <c r="P13" s="62"/>
      <c r="Q13" s="243"/>
      <c r="R13" s="239"/>
    </row>
    <row r="14" spans="1:18" ht="15.75">
      <c r="A14" t="str">
        <f t="shared" si="0"/>
        <v>THPT Lê Duẩn</v>
      </c>
      <c r="B14" s="63">
        <v>10</v>
      </c>
      <c r="C14" s="13" t="s">
        <v>556</v>
      </c>
      <c r="D14" s="23">
        <f>COUNTIF('ds thisinh'!$N$6:$N$2494,Thongkeduthi!$B14&amp;"."&amp;Thongkeduthi!D$4)</f>
        <v>0</v>
      </c>
      <c r="E14" s="23">
        <f>COUNTIF('ds thisinh'!$N$6:$N$2494,Thongkeduthi!$B14&amp;"."&amp;Thongkeduthi!E$4)</f>
        <v>0</v>
      </c>
      <c r="F14" s="23">
        <f>COUNTIF('ds thisinh'!$N$6:$N$2494,Thongkeduthi!$B14&amp;"."&amp;Thongkeduthi!F$4)</f>
        <v>0</v>
      </c>
      <c r="G14" s="23">
        <f>COUNTIF('ds thisinh'!$N$6:$N$2494,Thongkeduthi!$B14&amp;"."&amp;Thongkeduthi!G$4)</f>
        <v>0</v>
      </c>
      <c r="H14" s="23">
        <f>COUNTIF('ds thisinh'!$N$6:$N$2494,Thongkeduthi!$B14&amp;"."&amp;Thongkeduthi!H$4)</f>
        <v>0</v>
      </c>
      <c r="I14" s="23">
        <f>COUNTIF('ds thisinh'!$N$6:$N$2494,Thongkeduthi!$B14&amp;"."&amp;Thongkeduthi!I$4)</f>
        <v>0</v>
      </c>
      <c r="J14" s="23">
        <f>COUNTIF('ds thisinh'!$N$6:$N$2494,Thongkeduthi!$B14&amp;"."&amp;Thongkeduthi!J$4)</f>
        <v>0</v>
      </c>
      <c r="K14" s="23">
        <f>COUNTIF('ds thisinh'!$N$6:$N$2494,Thongkeduthi!$B14&amp;"."&amp;Thongkeduthi!K$4)</f>
        <v>5</v>
      </c>
      <c r="L14" s="23">
        <f>COUNTIF('ds thisinh'!$N$6:$N$2494,Thongkeduthi!$B14&amp;"."&amp;Thongkeduthi!L$4)</f>
        <v>4</v>
      </c>
      <c r="M14" s="23">
        <f>COUNTIF('ds thisinh'!$N$6:$N$2494,Thongkeduthi!$B14&amp;"."&amp;Thongkeduthi!M$4)</f>
        <v>4</v>
      </c>
      <c r="N14" s="25">
        <f t="shared" si="1"/>
        <v>13</v>
      </c>
      <c r="O14" s="8">
        <f t="shared" si="2"/>
        <v>10</v>
      </c>
      <c r="P14" s="62"/>
      <c r="Q14" s="243" t="s">
        <v>1099</v>
      </c>
      <c r="R14" s="240" t="s">
        <v>2260</v>
      </c>
    </row>
    <row r="15" spans="1:18" ht="15.75">
      <c r="A15" t="str">
        <f t="shared" si="0"/>
        <v>THPT Đăk Song</v>
      </c>
      <c r="B15" s="63">
        <v>11</v>
      </c>
      <c r="C15" s="13" t="s">
        <v>557</v>
      </c>
      <c r="D15" s="23">
        <f>COUNTIF('ds thisinh'!$N$6:$N$2494,Thongkeduthi!$B15&amp;"."&amp;Thongkeduthi!D$4)</f>
        <v>0</v>
      </c>
      <c r="E15" s="23">
        <f>COUNTIF('ds thisinh'!$N$6:$N$2494,Thongkeduthi!$B15&amp;"."&amp;Thongkeduthi!E$4)</f>
        <v>0</v>
      </c>
      <c r="F15" s="23">
        <f>COUNTIF('ds thisinh'!$N$6:$N$2494,Thongkeduthi!$B15&amp;"."&amp;Thongkeduthi!F$4)</f>
        <v>0</v>
      </c>
      <c r="G15" s="23">
        <f>COUNTIF('ds thisinh'!$N$6:$N$2494,Thongkeduthi!$B15&amp;"."&amp;Thongkeduthi!G$4)</f>
        <v>0</v>
      </c>
      <c r="H15" s="23">
        <f>COUNTIF('ds thisinh'!$N$6:$N$2494,Thongkeduthi!$B15&amp;"."&amp;Thongkeduthi!H$4)</f>
        <v>0</v>
      </c>
      <c r="I15" s="23">
        <f>COUNTIF('ds thisinh'!$N$6:$N$2494,Thongkeduthi!$B15&amp;"."&amp;Thongkeduthi!I$4)</f>
        <v>0</v>
      </c>
      <c r="J15" s="23">
        <f>COUNTIF('ds thisinh'!$N$6:$N$2494,Thongkeduthi!$B15&amp;"."&amp;Thongkeduthi!J$4)</f>
        <v>0</v>
      </c>
      <c r="K15" s="23">
        <f>COUNTIF('ds thisinh'!$N$6:$N$2494,Thongkeduthi!$B15&amp;"."&amp;Thongkeduthi!K$4)</f>
        <v>23</v>
      </c>
      <c r="L15" s="23">
        <f>COUNTIF('ds thisinh'!$N$6:$N$2494,Thongkeduthi!$B15&amp;"."&amp;Thongkeduthi!L$4)</f>
        <v>21</v>
      </c>
      <c r="M15" s="23">
        <f>COUNTIF('ds thisinh'!$N$6:$N$2494,Thongkeduthi!$B15&amp;"."&amp;Thongkeduthi!M$4)</f>
        <v>21</v>
      </c>
      <c r="N15" s="25">
        <f t="shared" si="1"/>
        <v>65</v>
      </c>
      <c r="O15" s="8">
        <f t="shared" si="2"/>
        <v>11</v>
      </c>
      <c r="P15" s="62"/>
      <c r="Q15" s="265" t="s">
        <v>2419</v>
      </c>
      <c r="R15" s="239"/>
    </row>
    <row r="16" spans="1:18" ht="15.75">
      <c r="A16" t="str">
        <f t="shared" si="0"/>
        <v>THPT Phan Đình Phùng</v>
      </c>
      <c r="B16" s="63">
        <v>12</v>
      </c>
      <c r="C16" s="13" t="s">
        <v>558</v>
      </c>
      <c r="D16" s="23">
        <f>COUNTIF('ds thisinh'!$N$6:$N$2494,Thongkeduthi!$B16&amp;"."&amp;Thongkeduthi!D$4)</f>
        <v>0</v>
      </c>
      <c r="E16" s="23">
        <f>COUNTIF('ds thisinh'!$N$6:$N$2494,Thongkeduthi!$B16&amp;"."&amp;Thongkeduthi!E$4)</f>
        <v>0</v>
      </c>
      <c r="F16" s="23">
        <f>COUNTIF('ds thisinh'!$N$6:$N$2494,Thongkeduthi!$B16&amp;"."&amp;Thongkeduthi!F$4)</f>
        <v>0</v>
      </c>
      <c r="G16" s="23">
        <f>COUNTIF('ds thisinh'!$N$6:$N$2494,Thongkeduthi!$B16&amp;"."&amp;Thongkeduthi!G$4)</f>
        <v>0</v>
      </c>
      <c r="H16" s="23">
        <f>COUNTIF('ds thisinh'!$N$6:$N$2494,Thongkeduthi!$B16&amp;"."&amp;Thongkeduthi!H$4)</f>
        <v>0</v>
      </c>
      <c r="I16" s="23">
        <f>COUNTIF('ds thisinh'!$N$6:$N$2494,Thongkeduthi!$B16&amp;"."&amp;Thongkeduthi!I$4)</f>
        <v>0</v>
      </c>
      <c r="J16" s="23">
        <f>COUNTIF('ds thisinh'!$N$6:$N$2494,Thongkeduthi!$B16&amp;"."&amp;Thongkeduthi!J$4)</f>
        <v>0</v>
      </c>
      <c r="K16" s="23">
        <f>COUNTIF('ds thisinh'!$N$6:$N$2494,Thongkeduthi!$B16&amp;"."&amp;Thongkeduthi!K$4)</f>
        <v>0</v>
      </c>
      <c r="L16" s="23">
        <f>COUNTIF('ds thisinh'!$N$6:$N$2494,Thongkeduthi!$B16&amp;"."&amp;Thongkeduthi!L$4)</f>
        <v>0</v>
      </c>
      <c r="M16" s="23">
        <f>COUNTIF('ds thisinh'!$N$6:$N$2494,Thongkeduthi!$B16&amp;"."&amp;Thongkeduthi!M$4)</f>
        <v>0</v>
      </c>
      <c r="N16" s="25">
        <f t="shared" si="1"/>
        <v>0</v>
      </c>
      <c r="O16" s="8">
        <f t="shared" si="2"/>
        <v>12</v>
      </c>
      <c r="P16" s="62"/>
      <c r="Q16" s="243"/>
      <c r="R16" s="239"/>
    </row>
    <row r="17" spans="1:18" ht="15.75">
      <c r="A17" t="str">
        <f t="shared" si="0"/>
        <v>THPT Đăk Mil</v>
      </c>
      <c r="B17" s="63">
        <v>13</v>
      </c>
      <c r="C17" s="13" t="s">
        <v>90</v>
      </c>
      <c r="D17" s="23">
        <f>COUNTIF('ds thisinh'!$N$6:$N$2494,Thongkeduthi!$B17&amp;"."&amp;Thongkeduthi!D$4)</f>
        <v>0</v>
      </c>
      <c r="E17" s="23">
        <f>COUNTIF('ds thisinh'!$N$6:$N$2494,Thongkeduthi!$B17&amp;"."&amp;Thongkeduthi!E$4)</f>
        <v>0</v>
      </c>
      <c r="F17" s="23">
        <f>COUNTIF('ds thisinh'!$N$6:$N$2494,Thongkeduthi!$B17&amp;"."&amp;Thongkeduthi!F$4)</f>
        <v>0</v>
      </c>
      <c r="G17" s="23">
        <f>COUNTIF('ds thisinh'!$N$6:$N$2494,Thongkeduthi!$B17&amp;"."&amp;Thongkeduthi!G$4)</f>
        <v>0</v>
      </c>
      <c r="H17" s="23">
        <f>COUNTIF('ds thisinh'!$N$6:$N$2494,Thongkeduthi!$B17&amp;"."&amp;Thongkeduthi!H$4)</f>
        <v>0</v>
      </c>
      <c r="I17" s="23">
        <f>COUNTIF('ds thisinh'!$N$6:$N$2494,Thongkeduthi!$B17&amp;"."&amp;Thongkeduthi!I$4)</f>
        <v>0</v>
      </c>
      <c r="J17" s="23">
        <f>COUNTIF('ds thisinh'!$N$6:$N$2494,Thongkeduthi!$B17&amp;"."&amp;Thongkeduthi!J$4)</f>
        <v>0</v>
      </c>
      <c r="K17" s="23">
        <f>COUNTIF('ds thisinh'!$N$6:$N$2494,Thongkeduthi!$B17&amp;"."&amp;Thongkeduthi!K$4)</f>
        <v>22</v>
      </c>
      <c r="L17" s="23">
        <f>COUNTIF('ds thisinh'!$N$6:$N$2494,Thongkeduthi!$B17&amp;"."&amp;Thongkeduthi!L$4)</f>
        <v>17</v>
      </c>
      <c r="M17" s="23">
        <f>COUNTIF('ds thisinh'!$N$6:$N$2494,Thongkeduthi!$B17&amp;"."&amp;Thongkeduthi!M$4)</f>
        <v>17</v>
      </c>
      <c r="N17" s="25">
        <f t="shared" si="1"/>
        <v>56</v>
      </c>
      <c r="O17" s="8">
        <f t="shared" si="2"/>
        <v>13</v>
      </c>
      <c r="P17" s="62"/>
      <c r="Q17" s="243" t="s">
        <v>1100</v>
      </c>
      <c r="R17" s="239" t="s">
        <v>2156</v>
      </c>
    </row>
    <row r="18" spans="1:18" ht="15.75">
      <c r="A18" t="str">
        <f t="shared" si="0"/>
        <v>THPT Trần Hưng Đạo</v>
      </c>
      <c r="B18" s="63">
        <v>14</v>
      </c>
      <c r="C18" s="13" t="s">
        <v>417</v>
      </c>
      <c r="D18" s="23">
        <f>COUNTIF('ds thisinh'!$N$6:$N$2494,Thongkeduthi!$B18&amp;"."&amp;Thongkeduthi!D$4)</f>
        <v>0</v>
      </c>
      <c r="E18" s="23">
        <f>COUNTIF('ds thisinh'!$N$6:$N$2494,Thongkeduthi!$B18&amp;"."&amp;Thongkeduthi!E$4)</f>
        <v>0</v>
      </c>
      <c r="F18" s="23">
        <f>COUNTIF('ds thisinh'!$N$6:$N$2494,Thongkeduthi!$B18&amp;"."&amp;Thongkeduthi!F$4)</f>
        <v>0</v>
      </c>
      <c r="G18" s="23">
        <f>COUNTIF('ds thisinh'!$N$6:$N$2494,Thongkeduthi!$B18&amp;"."&amp;Thongkeduthi!G$4)</f>
        <v>0</v>
      </c>
      <c r="H18" s="23">
        <f>COUNTIF('ds thisinh'!$N$6:$N$2494,Thongkeduthi!$B18&amp;"."&amp;Thongkeduthi!H$4)</f>
        <v>0</v>
      </c>
      <c r="I18" s="23">
        <f>COUNTIF('ds thisinh'!$N$6:$N$2494,Thongkeduthi!$B18&amp;"."&amp;Thongkeduthi!I$4)</f>
        <v>0</v>
      </c>
      <c r="J18" s="23">
        <f>COUNTIF('ds thisinh'!$N$6:$N$2494,Thongkeduthi!$B18&amp;"."&amp;Thongkeduthi!J$4)</f>
        <v>0</v>
      </c>
      <c r="K18" s="23">
        <f>COUNTIF('ds thisinh'!$N$6:$N$2494,Thongkeduthi!$B18&amp;"."&amp;Thongkeduthi!K$4)</f>
        <v>27</v>
      </c>
      <c r="L18" s="23">
        <f>COUNTIF('ds thisinh'!$N$6:$N$2494,Thongkeduthi!$B18&amp;"."&amp;Thongkeduthi!L$4)</f>
        <v>35</v>
      </c>
      <c r="M18" s="23">
        <f>COUNTIF('ds thisinh'!$N$6:$N$2494,Thongkeduthi!$B18&amp;"."&amp;Thongkeduthi!M$4)</f>
        <v>46</v>
      </c>
      <c r="N18" s="25">
        <f t="shared" si="1"/>
        <v>108</v>
      </c>
      <c r="O18" s="8">
        <f t="shared" si="2"/>
        <v>14</v>
      </c>
      <c r="P18" s="62"/>
      <c r="Q18" s="243" t="s">
        <v>1105</v>
      </c>
      <c r="R18" s="239" t="s">
        <v>2157</v>
      </c>
    </row>
    <row r="19" spans="1:18" ht="15.75">
      <c r="A19" t="str">
        <f t="shared" si="0"/>
        <v>THPT Quang Trung</v>
      </c>
      <c r="B19" s="63">
        <v>15</v>
      </c>
      <c r="C19" s="13" t="s">
        <v>388</v>
      </c>
      <c r="D19" s="23">
        <f>COUNTIF('ds thisinh'!$N$6:$N$2494,Thongkeduthi!$B19&amp;"."&amp;Thongkeduthi!D$4)</f>
        <v>0</v>
      </c>
      <c r="E19" s="23">
        <f>COUNTIF('ds thisinh'!$N$6:$N$2494,Thongkeduthi!$B19&amp;"."&amp;Thongkeduthi!E$4)</f>
        <v>0</v>
      </c>
      <c r="F19" s="23">
        <f>COUNTIF('ds thisinh'!$N$6:$N$2494,Thongkeduthi!$B19&amp;"."&amp;Thongkeduthi!F$4)</f>
        <v>0</v>
      </c>
      <c r="G19" s="23">
        <f>COUNTIF('ds thisinh'!$N$6:$N$2494,Thongkeduthi!$B19&amp;"."&amp;Thongkeduthi!G$4)</f>
        <v>0</v>
      </c>
      <c r="H19" s="23">
        <f>COUNTIF('ds thisinh'!$N$6:$N$2494,Thongkeduthi!$B19&amp;"."&amp;Thongkeduthi!H$4)</f>
        <v>0</v>
      </c>
      <c r="I19" s="23">
        <f>COUNTIF('ds thisinh'!$N$6:$N$2494,Thongkeduthi!$B19&amp;"."&amp;Thongkeduthi!I$4)</f>
        <v>0</v>
      </c>
      <c r="J19" s="23">
        <f>COUNTIF('ds thisinh'!$N$6:$N$2494,Thongkeduthi!$B19&amp;"."&amp;Thongkeduthi!J$4)</f>
        <v>0</v>
      </c>
      <c r="K19" s="23">
        <f>COUNTIF('ds thisinh'!$N$6:$N$2494,Thongkeduthi!$B19&amp;"."&amp;Thongkeduthi!K$4)</f>
        <v>12</v>
      </c>
      <c r="L19" s="23">
        <f>COUNTIF('ds thisinh'!$N$6:$N$2494,Thongkeduthi!$B19&amp;"."&amp;Thongkeduthi!L$4)</f>
        <v>9</v>
      </c>
      <c r="M19" s="23">
        <f>COUNTIF('ds thisinh'!$N$6:$N$2494,Thongkeduthi!$B19&amp;"."&amp;Thongkeduthi!M$4)</f>
        <v>2</v>
      </c>
      <c r="N19" s="25">
        <f t="shared" si="1"/>
        <v>23</v>
      </c>
      <c r="O19" s="8">
        <f t="shared" si="2"/>
        <v>15</v>
      </c>
      <c r="P19" s="62"/>
      <c r="Q19" s="243" t="s">
        <v>1097</v>
      </c>
      <c r="R19" s="239" t="s">
        <v>2158</v>
      </c>
    </row>
    <row r="20" spans="1:18" ht="15.75">
      <c r="A20" t="str">
        <f t="shared" si="0"/>
        <v>THPT Nguyễn Du</v>
      </c>
      <c r="B20" s="63">
        <v>16</v>
      </c>
      <c r="C20" s="13" t="s">
        <v>559</v>
      </c>
      <c r="D20" s="23">
        <f>COUNTIF('ds thisinh'!$N$6:$N$2494,Thongkeduthi!$B20&amp;"."&amp;Thongkeduthi!D$4)</f>
        <v>0</v>
      </c>
      <c r="E20" s="23">
        <f>COUNTIF('ds thisinh'!$N$6:$N$2494,Thongkeduthi!$B20&amp;"."&amp;Thongkeduthi!E$4)</f>
        <v>0</v>
      </c>
      <c r="F20" s="23">
        <f>COUNTIF('ds thisinh'!$N$6:$N$2494,Thongkeduthi!$B20&amp;"."&amp;Thongkeduthi!F$4)</f>
        <v>0</v>
      </c>
      <c r="G20" s="23">
        <f>COUNTIF('ds thisinh'!$N$6:$N$2494,Thongkeduthi!$B20&amp;"."&amp;Thongkeduthi!G$4)</f>
        <v>0</v>
      </c>
      <c r="H20" s="23">
        <f>COUNTIF('ds thisinh'!$N$6:$N$2494,Thongkeduthi!$B20&amp;"."&amp;Thongkeduthi!H$4)</f>
        <v>0</v>
      </c>
      <c r="I20" s="23">
        <f>COUNTIF('ds thisinh'!$N$6:$N$2494,Thongkeduthi!$B20&amp;"."&amp;Thongkeduthi!I$4)</f>
        <v>0</v>
      </c>
      <c r="J20" s="23">
        <f>COUNTIF('ds thisinh'!$N$6:$N$2494,Thongkeduthi!$B20&amp;"."&amp;Thongkeduthi!J$4)</f>
        <v>0</v>
      </c>
      <c r="K20" s="23">
        <f>COUNTIF('ds thisinh'!$N$6:$N$2494,Thongkeduthi!$B20&amp;"."&amp;Thongkeduthi!K$4)</f>
        <v>0</v>
      </c>
      <c r="L20" s="23">
        <f>COUNTIF('ds thisinh'!$N$6:$N$2494,Thongkeduthi!$B20&amp;"."&amp;Thongkeduthi!L$4)</f>
        <v>0</v>
      </c>
      <c r="M20" s="23">
        <f>COUNTIF('ds thisinh'!$N$6:$N$2494,Thongkeduthi!$B20&amp;"."&amp;Thongkeduthi!M$4)</f>
        <v>0</v>
      </c>
      <c r="N20" s="25">
        <f t="shared" si="1"/>
        <v>0</v>
      </c>
      <c r="O20" s="8">
        <f t="shared" si="2"/>
        <v>16</v>
      </c>
      <c r="P20" s="62"/>
      <c r="Q20" s="243"/>
      <c r="R20" s="239"/>
    </row>
    <row r="21" spans="1:18" ht="15.75">
      <c r="A21" t="str">
        <f t="shared" si="0"/>
        <v>THPT Phan Chu Trinh</v>
      </c>
      <c r="B21" s="63">
        <v>17</v>
      </c>
      <c r="C21" s="13" t="s">
        <v>560</v>
      </c>
      <c r="D21" s="23">
        <f>COUNTIF('ds thisinh'!$N$6:$N$2494,Thongkeduthi!$B21&amp;"."&amp;Thongkeduthi!D$4)</f>
        <v>0</v>
      </c>
      <c r="E21" s="23">
        <f>COUNTIF('ds thisinh'!$N$6:$N$2494,Thongkeduthi!$B21&amp;"."&amp;Thongkeduthi!E$4)</f>
        <v>0</v>
      </c>
      <c r="F21" s="23">
        <f>COUNTIF('ds thisinh'!$N$6:$N$2494,Thongkeduthi!$B21&amp;"."&amp;Thongkeduthi!F$4)</f>
        <v>0</v>
      </c>
      <c r="G21" s="23">
        <f>COUNTIF('ds thisinh'!$N$6:$N$2494,Thongkeduthi!$B21&amp;"."&amp;Thongkeduthi!G$4)</f>
        <v>0</v>
      </c>
      <c r="H21" s="23">
        <f>COUNTIF('ds thisinh'!$N$6:$N$2494,Thongkeduthi!$B21&amp;"."&amp;Thongkeduthi!H$4)</f>
        <v>0</v>
      </c>
      <c r="I21" s="23">
        <f>COUNTIF('ds thisinh'!$N$6:$N$2494,Thongkeduthi!$B21&amp;"."&amp;Thongkeduthi!I$4)</f>
        <v>0</v>
      </c>
      <c r="J21" s="23">
        <f>COUNTIF('ds thisinh'!$N$6:$N$2494,Thongkeduthi!$B21&amp;"."&amp;Thongkeduthi!J$4)</f>
        <v>0</v>
      </c>
      <c r="K21" s="23">
        <f>COUNTIF('ds thisinh'!$N$6:$N$2494,Thongkeduthi!$B21&amp;"."&amp;Thongkeduthi!K$4)</f>
        <v>8</v>
      </c>
      <c r="L21" s="23">
        <f>COUNTIF('ds thisinh'!$N$6:$N$2494,Thongkeduthi!$B21&amp;"."&amp;Thongkeduthi!L$4)</f>
        <v>7</v>
      </c>
      <c r="M21" s="23">
        <f>COUNTIF('ds thisinh'!$N$6:$N$2494,Thongkeduthi!$B21&amp;"."&amp;Thongkeduthi!M$4)</f>
        <v>12</v>
      </c>
      <c r="N21" s="25">
        <f t="shared" si="1"/>
        <v>27</v>
      </c>
      <c r="O21" s="8">
        <f t="shared" si="2"/>
        <v>17</v>
      </c>
      <c r="P21" s="62"/>
      <c r="Q21" s="245" t="s">
        <v>1070</v>
      </c>
      <c r="R21" s="239" t="s">
        <v>2159</v>
      </c>
    </row>
    <row r="22" spans="1:18" ht="15.75">
      <c r="A22" t="str">
        <f t="shared" si="0"/>
        <v>THPT Phan Bội Châu</v>
      </c>
      <c r="B22" s="63">
        <v>18</v>
      </c>
      <c r="C22" s="13" t="s">
        <v>561</v>
      </c>
      <c r="D22" s="23">
        <f>COUNTIF('ds thisinh'!$N$6:$N$2494,Thongkeduthi!$B22&amp;"."&amp;Thongkeduthi!D$4)</f>
        <v>0</v>
      </c>
      <c r="E22" s="23">
        <f>COUNTIF('ds thisinh'!$N$6:$N$2494,Thongkeduthi!$B22&amp;"."&amp;Thongkeduthi!E$4)</f>
        <v>0</v>
      </c>
      <c r="F22" s="23">
        <f>COUNTIF('ds thisinh'!$N$6:$N$2494,Thongkeduthi!$B22&amp;"."&amp;Thongkeduthi!F$4)</f>
        <v>0</v>
      </c>
      <c r="G22" s="23">
        <f>COUNTIF('ds thisinh'!$N$6:$N$2494,Thongkeduthi!$B22&amp;"."&amp;Thongkeduthi!G$4)</f>
        <v>0</v>
      </c>
      <c r="H22" s="23">
        <f>COUNTIF('ds thisinh'!$N$6:$N$2494,Thongkeduthi!$B22&amp;"."&amp;Thongkeduthi!H$4)</f>
        <v>0</v>
      </c>
      <c r="I22" s="23">
        <f>COUNTIF('ds thisinh'!$N$6:$N$2494,Thongkeduthi!$B22&amp;"."&amp;Thongkeduthi!I$4)</f>
        <v>0</v>
      </c>
      <c r="J22" s="23">
        <f>COUNTIF('ds thisinh'!$N$6:$N$2494,Thongkeduthi!$B22&amp;"."&amp;Thongkeduthi!J$4)</f>
        <v>0</v>
      </c>
      <c r="K22" s="23">
        <f>COUNTIF('ds thisinh'!$N$6:$N$2494,Thongkeduthi!$B22&amp;"."&amp;Thongkeduthi!K$4)</f>
        <v>18</v>
      </c>
      <c r="L22" s="23">
        <f>COUNTIF('ds thisinh'!$N$6:$N$2494,Thongkeduthi!$B22&amp;"."&amp;Thongkeduthi!L$4)</f>
        <v>14</v>
      </c>
      <c r="M22" s="23">
        <f>COUNTIF('ds thisinh'!$N$6:$N$2494,Thongkeduthi!$B22&amp;"."&amp;Thongkeduthi!M$4)</f>
        <v>0</v>
      </c>
      <c r="N22" s="25">
        <f t="shared" si="1"/>
        <v>32</v>
      </c>
      <c r="O22" s="8">
        <f t="shared" si="2"/>
        <v>18</v>
      </c>
      <c r="P22" s="62"/>
      <c r="Q22" s="246" t="s">
        <v>2651</v>
      </c>
      <c r="R22" s="239"/>
    </row>
    <row r="23" spans="1:18" ht="15.75">
      <c r="A23" t="str">
        <f t="shared" si="0"/>
        <v>THPT Nguyễn Bỉnh Khiêm</v>
      </c>
      <c r="B23" s="63">
        <v>19</v>
      </c>
      <c r="C23" s="13" t="s">
        <v>187</v>
      </c>
      <c r="D23" s="23">
        <f>COUNTIF('ds thisinh'!$N$6:$N$2494,Thongkeduthi!$B23&amp;"."&amp;Thongkeduthi!D$4)</f>
        <v>0</v>
      </c>
      <c r="E23" s="23">
        <f>COUNTIF('ds thisinh'!$N$6:$N$2494,Thongkeduthi!$B23&amp;"."&amp;Thongkeduthi!E$4)</f>
        <v>0</v>
      </c>
      <c r="F23" s="23">
        <f>COUNTIF('ds thisinh'!$N$6:$N$2494,Thongkeduthi!$B23&amp;"."&amp;Thongkeduthi!F$4)</f>
        <v>0</v>
      </c>
      <c r="G23" s="23">
        <f>COUNTIF('ds thisinh'!$N$6:$N$2494,Thongkeduthi!$B23&amp;"."&amp;Thongkeduthi!G$4)</f>
        <v>0</v>
      </c>
      <c r="H23" s="23">
        <f>COUNTIF('ds thisinh'!$N$6:$N$2494,Thongkeduthi!$B23&amp;"."&amp;Thongkeduthi!H$4)</f>
        <v>0</v>
      </c>
      <c r="I23" s="23">
        <f>COUNTIF('ds thisinh'!$N$6:$N$2494,Thongkeduthi!$B23&amp;"."&amp;Thongkeduthi!I$4)</f>
        <v>0</v>
      </c>
      <c r="J23" s="23">
        <f>COUNTIF('ds thisinh'!$N$6:$N$2494,Thongkeduthi!$B23&amp;"."&amp;Thongkeduthi!J$4)</f>
        <v>0</v>
      </c>
      <c r="K23" s="23">
        <f>COUNTIF('ds thisinh'!$N$6:$N$2494,Thongkeduthi!$B23&amp;"."&amp;Thongkeduthi!K$4)</f>
        <v>5</v>
      </c>
      <c r="L23" s="23">
        <f>COUNTIF('ds thisinh'!$N$6:$N$2494,Thongkeduthi!$B23&amp;"."&amp;Thongkeduthi!L$4)</f>
        <v>9</v>
      </c>
      <c r="M23" s="23">
        <f>COUNTIF('ds thisinh'!$N$6:$N$2494,Thongkeduthi!$B23&amp;"."&amp;Thongkeduthi!M$4)</f>
        <v>6</v>
      </c>
      <c r="N23" s="25">
        <f t="shared" si="1"/>
        <v>20</v>
      </c>
      <c r="O23" s="8">
        <f t="shared" si="2"/>
        <v>19</v>
      </c>
      <c r="P23" s="62"/>
      <c r="Q23" s="243" t="s">
        <v>1104</v>
      </c>
      <c r="R23" s="239" t="s">
        <v>2160</v>
      </c>
    </row>
    <row r="24" spans="1:18" ht="15.75">
      <c r="A24" t="str">
        <f t="shared" si="0"/>
        <v>THPT Đào Duy Từ</v>
      </c>
      <c r="B24" s="63">
        <v>20</v>
      </c>
      <c r="C24" s="13" t="s">
        <v>562</v>
      </c>
      <c r="D24" s="23">
        <f>COUNTIF('ds thisinh'!$N$6:$N$2494,Thongkeduthi!$B24&amp;"."&amp;Thongkeduthi!D$4)</f>
        <v>0</v>
      </c>
      <c r="E24" s="23">
        <f>COUNTIF('ds thisinh'!$N$6:$N$2494,Thongkeduthi!$B24&amp;"."&amp;Thongkeduthi!E$4)</f>
        <v>0</v>
      </c>
      <c r="F24" s="23">
        <f>COUNTIF('ds thisinh'!$N$6:$N$2494,Thongkeduthi!$B24&amp;"."&amp;Thongkeduthi!F$4)</f>
        <v>0</v>
      </c>
      <c r="G24" s="23">
        <f>COUNTIF('ds thisinh'!$N$6:$N$2494,Thongkeduthi!$B24&amp;"."&amp;Thongkeduthi!G$4)</f>
        <v>0</v>
      </c>
      <c r="H24" s="23">
        <f>COUNTIF('ds thisinh'!$N$6:$N$2494,Thongkeduthi!$B24&amp;"."&amp;Thongkeduthi!H$4)</f>
        <v>0</v>
      </c>
      <c r="I24" s="23">
        <f>COUNTIF('ds thisinh'!$N$6:$N$2494,Thongkeduthi!$B24&amp;"."&amp;Thongkeduthi!I$4)</f>
        <v>0</v>
      </c>
      <c r="J24" s="23">
        <f>COUNTIF('ds thisinh'!$N$6:$N$2494,Thongkeduthi!$B24&amp;"."&amp;Thongkeduthi!J$4)</f>
        <v>0</v>
      </c>
      <c r="K24" s="23">
        <f>COUNTIF('ds thisinh'!$N$6:$N$2494,Thongkeduthi!$B24&amp;"."&amp;Thongkeduthi!K$4)</f>
        <v>0</v>
      </c>
      <c r="L24" s="23">
        <f>COUNTIF('ds thisinh'!$N$6:$N$2494,Thongkeduthi!$B24&amp;"."&amp;Thongkeduthi!L$4)</f>
        <v>0</v>
      </c>
      <c r="M24" s="23">
        <f>COUNTIF('ds thisinh'!$N$6:$N$2494,Thongkeduthi!$B24&amp;"."&amp;Thongkeduthi!M$4)</f>
        <v>0</v>
      </c>
      <c r="N24" s="25">
        <f t="shared" si="1"/>
        <v>0</v>
      </c>
      <c r="O24" s="8">
        <f t="shared" si="2"/>
        <v>20</v>
      </c>
      <c r="P24" s="62"/>
      <c r="Q24" s="243"/>
      <c r="R24" s="239"/>
    </row>
    <row r="25" spans="1:18" ht="15.75">
      <c r="A25" t="str">
        <f t="shared" si="0"/>
        <v>THPT Krông Nô</v>
      </c>
      <c r="B25" s="63">
        <v>21</v>
      </c>
      <c r="C25" s="13" t="s">
        <v>563</v>
      </c>
      <c r="D25" s="23">
        <f>COUNTIF('ds thisinh'!$N$6:$N$2494,Thongkeduthi!$B25&amp;"."&amp;Thongkeduthi!D$4)</f>
        <v>0</v>
      </c>
      <c r="E25" s="23">
        <f>COUNTIF('ds thisinh'!$N$6:$N$2494,Thongkeduthi!$B25&amp;"."&amp;Thongkeduthi!E$4)</f>
        <v>0</v>
      </c>
      <c r="F25" s="23">
        <f>COUNTIF('ds thisinh'!$N$6:$N$2494,Thongkeduthi!$B25&amp;"."&amp;Thongkeduthi!F$4)</f>
        <v>0</v>
      </c>
      <c r="G25" s="23">
        <f>COUNTIF('ds thisinh'!$N$6:$N$2494,Thongkeduthi!$B25&amp;"."&amp;Thongkeduthi!G$4)</f>
        <v>0</v>
      </c>
      <c r="H25" s="23">
        <f>COUNTIF('ds thisinh'!$N$6:$N$2494,Thongkeduthi!$B25&amp;"."&amp;Thongkeduthi!H$4)</f>
        <v>0</v>
      </c>
      <c r="I25" s="23">
        <f>COUNTIF('ds thisinh'!$N$6:$N$2494,Thongkeduthi!$B25&amp;"."&amp;Thongkeduthi!I$4)</f>
        <v>0</v>
      </c>
      <c r="J25" s="23">
        <f>COUNTIF('ds thisinh'!$N$6:$N$2494,Thongkeduthi!$B25&amp;"."&amp;Thongkeduthi!J$4)</f>
        <v>0</v>
      </c>
      <c r="K25" s="23">
        <f>COUNTIF('ds thisinh'!$N$6:$N$2494,Thongkeduthi!$B25&amp;"."&amp;Thongkeduthi!K$4)</f>
        <v>18</v>
      </c>
      <c r="L25" s="23">
        <f>COUNTIF('ds thisinh'!$N$6:$N$2494,Thongkeduthi!$B25&amp;"."&amp;Thongkeduthi!L$4)</f>
        <v>52</v>
      </c>
      <c r="M25" s="23">
        <f>COUNTIF('ds thisinh'!$N$6:$N$2494,Thongkeduthi!$B25&amp;"."&amp;Thongkeduthi!M$4)</f>
        <v>20</v>
      </c>
      <c r="N25" s="25">
        <f t="shared" si="1"/>
        <v>90</v>
      </c>
      <c r="O25" s="8">
        <f t="shared" si="2"/>
        <v>21</v>
      </c>
      <c r="P25" s="62"/>
      <c r="Q25" s="243" t="s">
        <v>2117</v>
      </c>
      <c r="R25" s="239" t="s">
        <v>2161</v>
      </c>
    </row>
    <row r="26" spans="1:18" ht="15.75">
      <c r="A26" t="str">
        <f t="shared" si="0"/>
        <v>THPT Trần Phú</v>
      </c>
      <c r="B26" s="63">
        <v>22</v>
      </c>
      <c r="C26" s="13" t="s">
        <v>564</v>
      </c>
      <c r="D26" s="23">
        <f>COUNTIF('ds thisinh'!$N$6:$N$2494,Thongkeduthi!$B26&amp;"."&amp;Thongkeduthi!D$4)</f>
        <v>0</v>
      </c>
      <c r="E26" s="23">
        <f>COUNTIF('ds thisinh'!$N$6:$N$2494,Thongkeduthi!$B26&amp;"."&amp;Thongkeduthi!E$4)</f>
        <v>0</v>
      </c>
      <c r="F26" s="23">
        <f>COUNTIF('ds thisinh'!$N$6:$N$2494,Thongkeduthi!$B26&amp;"."&amp;Thongkeduthi!F$4)</f>
        <v>0</v>
      </c>
      <c r="G26" s="23">
        <f>COUNTIF('ds thisinh'!$N$6:$N$2494,Thongkeduthi!$B26&amp;"."&amp;Thongkeduthi!G$4)</f>
        <v>0</v>
      </c>
      <c r="H26" s="23">
        <f>COUNTIF('ds thisinh'!$N$6:$N$2494,Thongkeduthi!$B26&amp;"."&amp;Thongkeduthi!H$4)</f>
        <v>0</v>
      </c>
      <c r="I26" s="23">
        <f>COUNTIF('ds thisinh'!$N$6:$N$2494,Thongkeduthi!$B26&amp;"."&amp;Thongkeduthi!I$4)</f>
        <v>0</v>
      </c>
      <c r="J26" s="23">
        <f>COUNTIF('ds thisinh'!$N$6:$N$2494,Thongkeduthi!$B26&amp;"."&amp;Thongkeduthi!J$4)</f>
        <v>0</v>
      </c>
      <c r="K26" s="23">
        <f>COUNTIF('ds thisinh'!$N$6:$N$2494,Thongkeduthi!$B26&amp;"."&amp;Thongkeduthi!K$4)</f>
        <v>3</v>
      </c>
      <c r="L26" s="23">
        <f>COUNTIF('ds thisinh'!$N$6:$N$2494,Thongkeduthi!$B26&amp;"."&amp;Thongkeduthi!L$4)</f>
        <v>6</v>
      </c>
      <c r="M26" s="23">
        <f>COUNTIF('ds thisinh'!$N$6:$N$2494,Thongkeduthi!$B26&amp;"."&amp;Thongkeduthi!M$4)</f>
        <v>5</v>
      </c>
      <c r="N26" s="25">
        <f t="shared" si="1"/>
        <v>14</v>
      </c>
      <c r="O26" s="8">
        <f t="shared" si="2"/>
        <v>22</v>
      </c>
      <c r="P26" s="62"/>
      <c r="Q26" s="265" t="s">
        <v>2255</v>
      </c>
      <c r="R26" s="240" t="s">
        <v>2239</v>
      </c>
    </row>
    <row r="27" spans="1:18" ht="15.75">
      <c r="A27" t="str">
        <f t="shared" si="0"/>
        <v>THPT Hùng Vương</v>
      </c>
      <c r="B27" s="63">
        <v>23</v>
      </c>
      <c r="C27" s="13" t="s">
        <v>185</v>
      </c>
      <c r="D27" s="23">
        <f>COUNTIF('ds thisinh'!$N$6:$N$2494,Thongkeduthi!$B27&amp;"."&amp;Thongkeduthi!D$4)</f>
        <v>0</v>
      </c>
      <c r="E27" s="23">
        <f>COUNTIF('ds thisinh'!$N$6:$N$2494,Thongkeduthi!$B27&amp;"."&amp;Thongkeduthi!E$4)</f>
        <v>0</v>
      </c>
      <c r="F27" s="23">
        <f>COUNTIF('ds thisinh'!$N$6:$N$2494,Thongkeduthi!$B27&amp;"."&amp;Thongkeduthi!F$4)</f>
        <v>0</v>
      </c>
      <c r="G27" s="23">
        <f>COUNTIF('ds thisinh'!$N$6:$N$2494,Thongkeduthi!$B27&amp;"."&amp;Thongkeduthi!G$4)</f>
        <v>0</v>
      </c>
      <c r="H27" s="23">
        <f>COUNTIF('ds thisinh'!$N$6:$N$2494,Thongkeduthi!$B27&amp;"."&amp;Thongkeduthi!H$4)</f>
        <v>0</v>
      </c>
      <c r="I27" s="23">
        <f>COUNTIF('ds thisinh'!$N$6:$N$2494,Thongkeduthi!$B27&amp;"."&amp;Thongkeduthi!I$4)</f>
        <v>0</v>
      </c>
      <c r="J27" s="23">
        <f>COUNTIF('ds thisinh'!$N$6:$N$2494,Thongkeduthi!$B27&amp;"."&amp;Thongkeduthi!J$4)</f>
        <v>0</v>
      </c>
      <c r="K27" s="23">
        <f>COUNTIF('ds thisinh'!$N$6:$N$2494,Thongkeduthi!$B27&amp;"."&amp;Thongkeduthi!K$4)</f>
        <v>7</v>
      </c>
      <c r="L27" s="23">
        <f>COUNTIF('ds thisinh'!$N$6:$N$2494,Thongkeduthi!$B27&amp;"."&amp;Thongkeduthi!L$4)</f>
        <v>5</v>
      </c>
      <c r="M27" s="23">
        <f>COUNTIF('ds thisinh'!$N$6:$N$2494,Thongkeduthi!$B27&amp;"."&amp;Thongkeduthi!M$4)</f>
        <v>9</v>
      </c>
      <c r="N27" s="25">
        <f t="shared" si="1"/>
        <v>21</v>
      </c>
      <c r="O27" s="8">
        <f t="shared" si="2"/>
        <v>23</v>
      </c>
      <c r="P27" s="62"/>
      <c r="Q27" s="243" t="s">
        <v>1103</v>
      </c>
      <c r="R27" s="239" t="s">
        <v>2162</v>
      </c>
    </row>
    <row r="28" spans="1:18" ht="15.75">
      <c r="A28" t="str">
        <f t="shared" si="0"/>
        <v>THPT DTNT N'Trang Lơng</v>
      </c>
      <c r="B28" s="63">
        <v>24</v>
      </c>
      <c r="C28" s="10" t="s">
        <v>2100</v>
      </c>
      <c r="D28" s="23">
        <f>COUNTIF('ds thisinh'!$N$6:$N$2494,Thongkeduthi!$B28&amp;"."&amp;Thongkeduthi!D$4)</f>
        <v>0</v>
      </c>
      <c r="E28" s="23">
        <f>COUNTIF('ds thisinh'!$N$6:$N$2494,Thongkeduthi!$B28&amp;"."&amp;Thongkeduthi!E$4)</f>
        <v>0</v>
      </c>
      <c r="F28" s="23">
        <f>COUNTIF('ds thisinh'!$N$6:$N$2494,Thongkeduthi!$B28&amp;"."&amp;Thongkeduthi!F$4)</f>
        <v>0</v>
      </c>
      <c r="G28" s="23">
        <f>COUNTIF('ds thisinh'!$N$6:$N$2494,Thongkeduthi!$B28&amp;"."&amp;Thongkeduthi!G$4)</f>
        <v>0</v>
      </c>
      <c r="H28" s="23">
        <f>COUNTIF('ds thisinh'!$N$6:$N$2494,Thongkeduthi!$B28&amp;"."&amp;Thongkeduthi!H$4)</f>
        <v>0</v>
      </c>
      <c r="I28" s="23">
        <f>COUNTIF('ds thisinh'!$N$6:$N$2494,Thongkeduthi!$B28&amp;"."&amp;Thongkeduthi!I$4)</f>
        <v>0</v>
      </c>
      <c r="J28" s="23">
        <f>COUNTIF('ds thisinh'!$N$6:$N$2494,Thongkeduthi!$B28&amp;"."&amp;Thongkeduthi!J$4)</f>
        <v>0</v>
      </c>
      <c r="K28" s="23">
        <f>COUNTIF('ds thisinh'!$N$6:$N$2494,Thongkeduthi!$B28&amp;"."&amp;Thongkeduthi!K$4)</f>
        <v>6</v>
      </c>
      <c r="L28" s="23">
        <f>COUNTIF('ds thisinh'!$N$6:$N$2494,Thongkeduthi!$B28&amp;"."&amp;Thongkeduthi!L$4)</f>
        <v>8</v>
      </c>
      <c r="M28" s="23">
        <f>COUNTIF('ds thisinh'!$N$6:$N$2494,Thongkeduthi!$B28&amp;"."&amp;Thongkeduthi!M$4)</f>
        <v>2</v>
      </c>
      <c r="N28" s="25">
        <f t="shared" si="1"/>
        <v>16</v>
      </c>
      <c r="O28" s="8">
        <f t="shared" si="2"/>
        <v>24</v>
      </c>
      <c r="P28" s="62"/>
      <c r="Q28" s="243" t="s">
        <v>2116</v>
      </c>
      <c r="R28" s="239" t="s">
        <v>2163</v>
      </c>
    </row>
    <row r="29" spans="1:18" ht="15.75">
      <c r="A29" t="str">
        <f t="shared" si="0"/>
        <v>PTDTNT Đăk R'lấp</v>
      </c>
      <c r="B29" s="63">
        <v>25</v>
      </c>
      <c r="C29" s="13" t="s">
        <v>565</v>
      </c>
      <c r="D29" s="23">
        <f>COUNTIF('ds thisinh'!$N$6:$N$2494,Thongkeduthi!$B29&amp;"."&amp;Thongkeduthi!D$4)</f>
        <v>0</v>
      </c>
      <c r="E29" s="23">
        <f>COUNTIF('ds thisinh'!$N$6:$N$2494,Thongkeduthi!$B29&amp;"."&amp;Thongkeduthi!E$4)</f>
        <v>0</v>
      </c>
      <c r="F29" s="23">
        <f>COUNTIF('ds thisinh'!$N$6:$N$2494,Thongkeduthi!$B29&amp;"."&amp;Thongkeduthi!F$4)</f>
        <v>0</v>
      </c>
      <c r="G29" s="23">
        <f>COUNTIF('ds thisinh'!$N$6:$N$2494,Thongkeduthi!$B29&amp;"."&amp;Thongkeduthi!G$4)</f>
        <v>1</v>
      </c>
      <c r="H29" s="23">
        <f>COUNTIF('ds thisinh'!$N$6:$N$2494,Thongkeduthi!$B29&amp;"."&amp;Thongkeduthi!H$4)</f>
        <v>0</v>
      </c>
      <c r="I29" s="23">
        <f>COUNTIF('ds thisinh'!$N$6:$N$2494,Thongkeduthi!$B29&amp;"."&amp;Thongkeduthi!I$4)</f>
        <v>0</v>
      </c>
      <c r="J29" s="23">
        <f>COUNTIF('ds thisinh'!$N$6:$N$2494,Thongkeduthi!$B29&amp;"."&amp;Thongkeduthi!J$4)</f>
        <v>0</v>
      </c>
      <c r="K29" s="23">
        <f>COUNTIF('ds thisinh'!$N$6:$N$2494,Thongkeduthi!$B29&amp;"."&amp;Thongkeduthi!K$4)</f>
        <v>3</v>
      </c>
      <c r="L29" s="23">
        <f>COUNTIF('ds thisinh'!$N$6:$N$2494,Thongkeduthi!$B29&amp;"."&amp;Thongkeduthi!L$4)</f>
        <v>0</v>
      </c>
      <c r="M29" s="23">
        <f>COUNTIF('ds thisinh'!$N$6:$N$2494,Thongkeduthi!$B29&amp;"."&amp;Thongkeduthi!M$4)</f>
        <v>1</v>
      </c>
      <c r="N29" s="25">
        <f t="shared" si="1"/>
        <v>5</v>
      </c>
      <c r="O29" s="8">
        <f t="shared" si="2"/>
        <v>25</v>
      </c>
      <c r="P29" s="62" t="s">
        <v>2485</v>
      </c>
      <c r="Q29" s="243"/>
      <c r="R29" s="239"/>
    </row>
    <row r="30" spans="1:18" ht="15.75">
      <c r="A30" t="str">
        <f t="shared" si="0"/>
        <v>THPT DTNT Đăk Glong</v>
      </c>
      <c r="B30" s="63">
        <v>26</v>
      </c>
      <c r="C30" s="13" t="s">
        <v>566</v>
      </c>
      <c r="D30" s="23">
        <f>COUNTIF('ds thisinh'!$N$6:$N$2494,Thongkeduthi!$B30&amp;"."&amp;Thongkeduthi!D$4)</f>
        <v>0</v>
      </c>
      <c r="E30" s="23">
        <f>COUNTIF('ds thisinh'!$N$6:$N$2494,Thongkeduthi!$B30&amp;"."&amp;Thongkeduthi!E$4)</f>
        <v>0</v>
      </c>
      <c r="F30" s="23">
        <f>COUNTIF('ds thisinh'!$N$6:$N$2494,Thongkeduthi!$B30&amp;"."&amp;Thongkeduthi!F$4)</f>
        <v>0</v>
      </c>
      <c r="G30" s="23">
        <f>COUNTIF('ds thisinh'!$N$6:$N$2494,Thongkeduthi!$B30&amp;"."&amp;Thongkeduthi!G$4)</f>
        <v>0</v>
      </c>
      <c r="H30" s="23">
        <f>COUNTIF('ds thisinh'!$N$6:$N$2494,Thongkeduthi!$B30&amp;"."&amp;Thongkeduthi!H$4)</f>
        <v>0</v>
      </c>
      <c r="I30" s="23">
        <f>COUNTIF('ds thisinh'!$N$6:$N$2494,Thongkeduthi!$B30&amp;"."&amp;Thongkeduthi!I$4)</f>
        <v>0</v>
      </c>
      <c r="J30" s="23">
        <f>COUNTIF('ds thisinh'!$N$6:$N$2494,Thongkeduthi!$B30&amp;"."&amp;Thongkeduthi!J$4)</f>
        <v>0</v>
      </c>
      <c r="K30" s="23">
        <f>COUNTIF('ds thisinh'!$N$6:$N$2494,Thongkeduthi!$B30&amp;"."&amp;Thongkeduthi!K$4)</f>
        <v>0</v>
      </c>
      <c r="L30" s="23">
        <f>COUNTIF('ds thisinh'!$N$6:$N$2494,Thongkeduthi!$B30&amp;"."&amp;Thongkeduthi!L$4)</f>
        <v>5</v>
      </c>
      <c r="M30" s="23">
        <f>COUNTIF('ds thisinh'!$N$6:$N$2494,Thongkeduthi!$B30&amp;"."&amp;Thongkeduthi!M$4)</f>
        <v>3</v>
      </c>
      <c r="N30" s="25">
        <f t="shared" si="1"/>
        <v>8</v>
      </c>
      <c r="O30" s="8">
        <f t="shared" si="2"/>
        <v>26</v>
      </c>
      <c r="P30" s="62"/>
      <c r="Q30" s="247" t="s">
        <v>2414</v>
      </c>
      <c r="R30" s="239" t="s">
        <v>2486</v>
      </c>
    </row>
    <row r="31" spans="1:18" ht="15.75">
      <c r="A31" t="str">
        <f t="shared" si="0"/>
        <v>PTDTNT Đăk Song</v>
      </c>
      <c r="B31" s="63">
        <v>27</v>
      </c>
      <c r="C31" s="13" t="s">
        <v>567</v>
      </c>
      <c r="D31" s="23">
        <f>COUNTIF('ds thisinh'!$N$6:$N$2494,Thongkeduthi!$B31&amp;"."&amp;Thongkeduthi!D$4)</f>
        <v>0</v>
      </c>
      <c r="E31" s="23">
        <f>COUNTIF('ds thisinh'!$N$6:$N$2494,Thongkeduthi!$B31&amp;"."&amp;Thongkeduthi!E$4)</f>
        <v>0</v>
      </c>
      <c r="F31" s="23">
        <f>COUNTIF('ds thisinh'!$N$6:$N$2494,Thongkeduthi!$B31&amp;"."&amp;Thongkeduthi!F$4)</f>
        <v>0</v>
      </c>
      <c r="G31" s="23">
        <f>COUNTIF('ds thisinh'!$N$6:$N$2494,Thongkeduthi!$B31&amp;"."&amp;Thongkeduthi!G$4)</f>
        <v>0</v>
      </c>
      <c r="H31" s="23">
        <f>COUNTIF('ds thisinh'!$N$6:$N$2494,Thongkeduthi!$B31&amp;"."&amp;Thongkeduthi!H$4)</f>
        <v>0</v>
      </c>
      <c r="I31" s="23">
        <f>COUNTIF('ds thisinh'!$N$6:$N$2494,Thongkeduthi!$B31&amp;"."&amp;Thongkeduthi!I$4)</f>
        <v>0</v>
      </c>
      <c r="J31" s="23">
        <f>COUNTIF('ds thisinh'!$N$6:$N$2494,Thongkeduthi!$B31&amp;"."&amp;Thongkeduthi!J$4)</f>
        <v>0</v>
      </c>
      <c r="K31" s="23">
        <f>COUNTIF('ds thisinh'!$N$6:$N$2494,Thongkeduthi!$B31&amp;"."&amp;Thongkeduthi!K$4)</f>
        <v>0</v>
      </c>
      <c r="L31" s="23">
        <f>COUNTIF('ds thisinh'!$N$6:$N$2494,Thongkeduthi!$B31&amp;"."&amp;Thongkeduthi!L$4)</f>
        <v>0</v>
      </c>
      <c r="M31" s="23">
        <f>COUNTIF('ds thisinh'!$N$6:$N$2494,Thongkeduthi!$B31&amp;"."&amp;Thongkeduthi!M$4)</f>
        <v>0</v>
      </c>
      <c r="N31" s="25">
        <f t="shared" si="1"/>
        <v>0</v>
      </c>
      <c r="O31" s="8">
        <f t="shared" si="2"/>
        <v>27</v>
      </c>
      <c r="P31" s="62"/>
      <c r="Q31" s="243"/>
      <c r="R31" s="239"/>
    </row>
    <row r="32" spans="1:18" ht="15.75">
      <c r="A32" t="str">
        <f t="shared" si="0"/>
        <v>PTDTNT Đăk Mil</v>
      </c>
      <c r="B32" s="63">
        <v>28</v>
      </c>
      <c r="C32" s="15" t="s">
        <v>568</v>
      </c>
      <c r="D32" s="23">
        <f>COUNTIF('ds thisinh'!$N$6:$N$2494,Thongkeduthi!$B32&amp;"."&amp;Thongkeduthi!D$4)</f>
        <v>0</v>
      </c>
      <c r="E32" s="23">
        <f>COUNTIF('ds thisinh'!$N$6:$N$2494,Thongkeduthi!$B32&amp;"."&amp;Thongkeduthi!E$4)</f>
        <v>0</v>
      </c>
      <c r="F32" s="23">
        <f>COUNTIF('ds thisinh'!$N$6:$N$2494,Thongkeduthi!$B32&amp;"."&amp;Thongkeduthi!F$4)</f>
        <v>0</v>
      </c>
      <c r="G32" s="23">
        <f>COUNTIF('ds thisinh'!$N$6:$N$2494,Thongkeduthi!$B32&amp;"."&amp;Thongkeduthi!G$4)</f>
        <v>0</v>
      </c>
      <c r="H32" s="23">
        <f>COUNTIF('ds thisinh'!$N$6:$N$2494,Thongkeduthi!$B32&amp;"."&amp;Thongkeduthi!H$4)</f>
        <v>0</v>
      </c>
      <c r="I32" s="23">
        <f>COUNTIF('ds thisinh'!$N$6:$N$2494,Thongkeduthi!$B32&amp;"."&amp;Thongkeduthi!I$4)</f>
        <v>0</v>
      </c>
      <c r="J32" s="23">
        <f>COUNTIF('ds thisinh'!$N$6:$N$2494,Thongkeduthi!$B32&amp;"."&amp;Thongkeduthi!J$4)</f>
        <v>0</v>
      </c>
      <c r="K32" s="23">
        <f>COUNTIF('ds thisinh'!$N$6:$N$2494,Thongkeduthi!$B32&amp;"."&amp;Thongkeduthi!K$4)</f>
        <v>0</v>
      </c>
      <c r="L32" s="23">
        <f>COUNTIF('ds thisinh'!$N$6:$N$2494,Thongkeduthi!$B32&amp;"."&amp;Thongkeduthi!L$4)</f>
        <v>0</v>
      </c>
      <c r="M32" s="23">
        <f>COUNTIF('ds thisinh'!$N$6:$N$2494,Thongkeduthi!$B32&amp;"."&amp;Thongkeduthi!M$4)</f>
        <v>0</v>
      </c>
      <c r="N32" s="25">
        <f t="shared" si="1"/>
        <v>0</v>
      </c>
      <c r="O32" s="8">
        <f t="shared" si="2"/>
        <v>28</v>
      </c>
      <c r="P32" s="62"/>
      <c r="Q32" s="243"/>
      <c r="R32" s="239"/>
    </row>
    <row r="33" spans="1:18" ht="15.75">
      <c r="A33" t="str">
        <f t="shared" si="0"/>
        <v>PTDTNT Krông Nô</v>
      </c>
      <c r="B33" s="63">
        <v>29</v>
      </c>
      <c r="C33" s="15" t="s">
        <v>569</v>
      </c>
      <c r="D33" s="23">
        <f>COUNTIF('ds thisinh'!$N$6:$N$2494,Thongkeduthi!$B33&amp;"."&amp;Thongkeduthi!D$4)</f>
        <v>0</v>
      </c>
      <c r="E33" s="23">
        <f>COUNTIF('ds thisinh'!$N$6:$N$2494,Thongkeduthi!$B33&amp;"."&amp;Thongkeduthi!E$4)</f>
        <v>0</v>
      </c>
      <c r="F33" s="23">
        <f>COUNTIF('ds thisinh'!$N$6:$N$2494,Thongkeduthi!$B33&amp;"."&amp;Thongkeduthi!F$4)</f>
        <v>0</v>
      </c>
      <c r="G33" s="23">
        <f>COUNTIF('ds thisinh'!$N$6:$N$2494,Thongkeduthi!$B33&amp;"."&amp;Thongkeduthi!G$4)</f>
        <v>0</v>
      </c>
      <c r="H33" s="23">
        <f>COUNTIF('ds thisinh'!$N$6:$N$2494,Thongkeduthi!$B33&amp;"."&amp;Thongkeduthi!H$4)</f>
        <v>0</v>
      </c>
      <c r="I33" s="23">
        <f>COUNTIF('ds thisinh'!$N$6:$N$2494,Thongkeduthi!$B33&amp;"."&amp;Thongkeduthi!I$4)</f>
        <v>0</v>
      </c>
      <c r="J33" s="23">
        <f>COUNTIF('ds thisinh'!$N$6:$N$2494,Thongkeduthi!$B33&amp;"."&amp;Thongkeduthi!J$4)</f>
        <v>0</v>
      </c>
      <c r="K33" s="23">
        <f>COUNTIF('ds thisinh'!$N$6:$N$2494,Thongkeduthi!$B33&amp;"."&amp;Thongkeduthi!K$4)</f>
        <v>0</v>
      </c>
      <c r="L33" s="23">
        <f>COUNTIF('ds thisinh'!$N$6:$N$2494,Thongkeduthi!$B33&amp;"."&amp;Thongkeduthi!L$4)</f>
        <v>0</v>
      </c>
      <c r="M33" s="23">
        <f>COUNTIF('ds thisinh'!$N$6:$N$2494,Thongkeduthi!$B33&amp;"."&amp;Thongkeduthi!M$4)</f>
        <v>0</v>
      </c>
      <c r="N33" s="25">
        <f t="shared" si="1"/>
        <v>0</v>
      </c>
      <c r="O33" s="8">
        <f t="shared" si="2"/>
        <v>29</v>
      </c>
      <c r="P33" s="62"/>
      <c r="Q33" s="243"/>
      <c r="R33" s="239"/>
    </row>
    <row r="34" spans="1:18" ht="15.75">
      <c r="A34" t="str">
        <f t="shared" si="0"/>
        <v>PTDTNT Cư Jút</v>
      </c>
      <c r="B34" s="63">
        <v>30</v>
      </c>
      <c r="C34" s="15" t="s">
        <v>570</v>
      </c>
      <c r="D34" s="23">
        <f>COUNTIF('ds thisinh'!$N$6:$N$2494,Thongkeduthi!$B34&amp;"."&amp;Thongkeduthi!D$4)</f>
        <v>0</v>
      </c>
      <c r="E34" s="23">
        <f>COUNTIF('ds thisinh'!$N$6:$N$2494,Thongkeduthi!$B34&amp;"."&amp;Thongkeduthi!E$4)</f>
        <v>0</v>
      </c>
      <c r="F34" s="23">
        <f>COUNTIF('ds thisinh'!$N$6:$N$2494,Thongkeduthi!$B34&amp;"."&amp;Thongkeduthi!F$4)</f>
        <v>0</v>
      </c>
      <c r="G34" s="23">
        <f>COUNTIF('ds thisinh'!$N$6:$N$2494,Thongkeduthi!$B34&amp;"."&amp;Thongkeduthi!G$4)</f>
        <v>0</v>
      </c>
      <c r="H34" s="23">
        <f>COUNTIF('ds thisinh'!$N$6:$N$2494,Thongkeduthi!$B34&amp;"."&amp;Thongkeduthi!H$4)</f>
        <v>0</v>
      </c>
      <c r="I34" s="23">
        <f>COUNTIF('ds thisinh'!$N$6:$N$2494,Thongkeduthi!$B34&amp;"."&amp;Thongkeduthi!I$4)</f>
        <v>0</v>
      </c>
      <c r="J34" s="23">
        <f>COUNTIF('ds thisinh'!$N$6:$N$2494,Thongkeduthi!$B34&amp;"."&amp;Thongkeduthi!J$4)</f>
        <v>0</v>
      </c>
      <c r="K34" s="23">
        <f>COUNTIF('ds thisinh'!$N$6:$N$2494,Thongkeduthi!$B34&amp;"."&amp;Thongkeduthi!K$4)</f>
        <v>2</v>
      </c>
      <c r="L34" s="23">
        <f>COUNTIF('ds thisinh'!$N$6:$N$2494,Thongkeduthi!$B34&amp;"."&amp;Thongkeduthi!L$4)</f>
        <v>0</v>
      </c>
      <c r="M34" s="23">
        <f>COUNTIF('ds thisinh'!$N$6:$N$2494,Thongkeduthi!$B34&amp;"."&amp;Thongkeduthi!M$4)</f>
        <v>0</v>
      </c>
      <c r="N34" s="25">
        <f t="shared" si="1"/>
        <v>2</v>
      </c>
      <c r="O34" s="8">
        <f t="shared" si="2"/>
        <v>30</v>
      </c>
      <c r="P34" s="62" t="s">
        <v>2659</v>
      </c>
      <c r="Q34" s="243"/>
      <c r="R34" s="239"/>
    </row>
    <row r="35" spans="1:18" ht="15.75">
      <c r="A35" t="str">
        <f t="shared" si="0"/>
        <v>PTDTNT Tuy Đức</v>
      </c>
      <c r="B35" s="63">
        <v>31</v>
      </c>
      <c r="C35" s="15" t="s">
        <v>571</v>
      </c>
      <c r="D35" s="23">
        <f>COUNTIF('ds thisinh'!$N$6:$N$2494,Thongkeduthi!$B35&amp;"."&amp;Thongkeduthi!D$4)</f>
        <v>0</v>
      </c>
      <c r="E35" s="23">
        <f>COUNTIF('ds thisinh'!$N$6:$N$2494,Thongkeduthi!$B35&amp;"."&amp;Thongkeduthi!E$4)</f>
        <v>0</v>
      </c>
      <c r="F35" s="23">
        <f>COUNTIF('ds thisinh'!$N$6:$N$2494,Thongkeduthi!$B35&amp;"."&amp;Thongkeduthi!F$4)</f>
        <v>0</v>
      </c>
      <c r="G35" s="23">
        <f>COUNTIF('ds thisinh'!$N$6:$N$2494,Thongkeduthi!$B35&amp;"."&amp;Thongkeduthi!G$4)</f>
        <v>0</v>
      </c>
      <c r="H35" s="23">
        <f>COUNTIF('ds thisinh'!$N$6:$N$2494,Thongkeduthi!$B35&amp;"."&amp;Thongkeduthi!H$4)</f>
        <v>0</v>
      </c>
      <c r="I35" s="23">
        <f>COUNTIF('ds thisinh'!$N$6:$N$2494,Thongkeduthi!$B35&amp;"."&amp;Thongkeduthi!I$4)</f>
        <v>0</v>
      </c>
      <c r="J35" s="23">
        <f>COUNTIF('ds thisinh'!$N$6:$N$2494,Thongkeduthi!$B35&amp;"."&amp;Thongkeduthi!J$4)</f>
        <v>0</v>
      </c>
      <c r="K35" s="23">
        <f>COUNTIF('ds thisinh'!$N$6:$N$2494,Thongkeduthi!$B35&amp;"."&amp;Thongkeduthi!K$4)</f>
        <v>0</v>
      </c>
      <c r="L35" s="23">
        <f>COUNTIF('ds thisinh'!$N$6:$N$2494,Thongkeduthi!$B35&amp;"."&amp;Thongkeduthi!L$4)</f>
        <v>0</v>
      </c>
      <c r="M35" s="23">
        <f>COUNTIF('ds thisinh'!$N$6:$N$2494,Thongkeduthi!$B35&amp;"."&amp;Thongkeduthi!M$4)</f>
        <v>0</v>
      </c>
      <c r="N35" s="25">
        <f t="shared" si="1"/>
        <v>0</v>
      </c>
      <c r="O35" s="8">
        <f t="shared" si="2"/>
        <v>31</v>
      </c>
      <c r="P35" s="62"/>
      <c r="Q35" s="243"/>
      <c r="R35" s="239"/>
    </row>
    <row r="36" spans="1:18" ht="15.75">
      <c r="A36" t="str">
        <f>MID(C36,7,20)</f>
        <v>Gia Nghĩa</v>
      </c>
      <c r="B36" s="63">
        <v>32</v>
      </c>
      <c r="C36" s="16" t="s">
        <v>572</v>
      </c>
      <c r="D36" s="23">
        <f>COUNTIF('ds thisinh'!$N$6:$N$2494,Thongkeduthi!$B36&amp;"."&amp;Thongkeduthi!D$4)</f>
        <v>31</v>
      </c>
      <c r="E36" s="23">
        <f>COUNTIF('ds thisinh'!$N$6:$N$2494,Thongkeduthi!$B36&amp;"."&amp;Thongkeduthi!E$4)</f>
        <v>21</v>
      </c>
      <c r="F36" s="23">
        <f>COUNTIF('ds thisinh'!$N$6:$N$2494,Thongkeduthi!$B36&amp;"."&amp;Thongkeduthi!F$4)</f>
        <v>57</v>
      </c>
      <c r="G36" s="23">
        <f>COUNTIF('ds thisinh'!$N$6:$N$2494,Thongkeduthi!$B36&amp;"."&amp;Thongkeduthi!G$4)</f>
        <v>38</v>
      </c>
      <c r="H36" s="23">
        <f>COUNTIF('ds thisinh'!$N$6:$N$2494,Thongkeduthi!$B36&amp;"."&amp;Thongkeduthi!H$4)</f>
        <v>61</v>
      </c>
      <c r="I36" s="23">
        <f>COUNTIF('ds thisinh'!$N$6:$N$2494,Thongkeduthi!$B36&amp;"."&amp;Thongkeduthi!I$4)</f>
        <v>23</v>
      </c>
      <c r="J36" s="23">
        <f>COUNTIF('ds thisinh'!$N$6:$N$2494,Thongkeduthi!$B36&amp;"."&amp;Thongkeduthi!J$4)</f>
        <v>36</v>
      </c>
      <c r="K36" s="23">
        <f>COUNTIF('ds thisinh'!$N$6:$N$2494,Thongkeduthi!$B36&amp;"."&amp;Thongkeduthi!K$4)</f>
        <v>0</v>
      </c>
      <c r="L36" s="23">
        <f>COUNTIF('ds thisinh'!$N$6:$N$2494,Thongkeduthi!$B36&amp;"."&amp;Thongkeduthi!L$4)</f>
        <v>0</v>
      </c>
      <c r="M36" s="23">
        <f>COUNTIF('ds thisinh'!$N$6:$N$2494,Thongkeduthi!$B36&amp;"."&amp;Thongkeduthi!M$4)</f>
        <v>0</v>
      </c>
      <c r="N36" s="25">
        <f t="shared" si="1"/>
        <v>267</v>
      </c>
      <c r="O36" s="8">
        <f t="shared" si="2"/>
        <v>32</v>
      </c>
      <c r="P36" s="62"/>
      <c r="Q36" s="243" t="s">
        <v>1841</v>
      </c>
      <c r="R36" s="239" t="s">
        <v>2164</v>
      </c>
    </row>
    <row r="37" spans="1:18" ht="18.75">
      <c r="A37" t="str">
        <f t="shared" ref="A37:A43" si="3">MID(C37,7,20)</f>
        <v>Đăk Glong</v>
      </c>
      <c r="B37" s="63">
        <v>33</v>
      </c>
      <c r="C37" s="16" t="s">
        <v>573</v>
      </c>
      <c r="D37" s="23">
        <f>COUNTIF('ds thisinh'!$N$6:$N$2494,Thongkeduthi!$B37&amp;"."&amp;Thongkeduthi!D$4)</f>
        <v>17</v>
      </c>
      <c r="E37" s="23">
        <f>COUNTIF('ds thisinh'!$N$6:$N$2494,Thongkeduthi!$B37&amp;"."&amp;Thongkeduthi!E$4)</f>
        <v>3</v>
      </c>
      <c r="F37" s="23">
        <f>COUNTIF('ds thisinh'!$N$6:$N$2494,Thongkeduthi!$B37&amp;"."&amp;Thongkeduthi!F$4)</f>
        <v>4</v>
      </c>
      <c r="G37" s="23">
        <f>COUNTIF('ds thisinh'!$N$6:$N$2494,Thongkeduthi!$B37&amp;"."&amp;Thongkeduthi!G$4)</f>
        <v>4</v>
      </c>
      <c r="H37" s="23">
        <f>COUNTIF('ds thisinh'!$N$6:$N$2494,Thongkeduthi!$B37&amp;"."&amp;Thongkeduthi!H$4)</f>
        <v>25</v>
      </c>
      <c r="I37" s="23">
        <f>COUNTIF('ds thisinh'!$N$6:$N$2494,Thongkeduthi!$B37&amp;"."&amp;Thongkeduthi!I$4)</f>
        <v>5</v>
      </c>
      <c r="J37" s="23">
        <f>COUNTIF('ds thisinh'!$N$6:$N$2494,Thongkeduthi!$B37&amp;"."&amp;Thongkeduthi!J$4)</f>
        <v>11</v>
      </c>
      <c r="K37" s="23">
        <f>COUNTIF('ds thisinh'!$N$6:$N$2494,Thongkeduthi!$B37&amp;"."&amp;Thongkeduthi!K$4)</f>
        <v>0</v>
      </c>
      <c r="L37" s="23">
        <f>COUNTIF('ds thisinh'!$N$6:$N$2494,Thongkeduthi!$B37&amp;"."&amp;Thongkeduthi!L$4)</f>
        <v>0</v>
      </c>
      <c r="M37" s="23">
        <f>COUNTIF('ds thisinh'!$N$6:$N$2494,Thongkeduthi!$B37&amp;"."&amp;Thongkeduthi!M$4)</f>
        <v>0</v>
      </c>
      <c r="N37" s="25">
        <f t="shared" si="1"/>
        <v>69</v>
      </c>
      <c r="O37" s="8">
        <f t="shared" si="2"/>
        <v>33</v>
      </c>
      <c r="P37" s="62"/>
      <c r="Q37" s="248" t="s">
        <v>2237</v>
      </c>
      <c r="R37" s="241" t="s">
        <v>2238</v>
      </c>
    </row>
    <row r="38" spans="1:18" ht="15.75">
      <c r="A38" t="str">
        <f t="shared" si="3"/>
        <v>Cư Jút</v>
      </c>
      <c r="B38" s="63">
        <v>34</v>
      </c>
      <c r="C38" s="16" t="s">
        <v>574</v>
      </c>
      <c r="D38" s="23">
        <f>COUNTIF('ds thisinh'!$N$6:$N$2494,Thongkeduthi!$B38&amp;"."&amp;Thongkeduthi!D$4)</f>
        <v>49</v>
      </c>
      <c r="E38" s="23">
        <f>COUNTIF('ds thisinh'!$N$6:$N$2494,Thongkeduthi!$B38&amp;"."&amp;Thongkeduthi!E$4)</f>
        <v>19</v>
      </c>
      <c r="F38" s="23">
        <f>COUNTIF('ds thisinh'!$N$6:$N$2494,Thongkeduthi!$B38&amp;"."&amp;Thongkeduthi!F$4)</f>
        <v>17</v>
      </c>
      <c r="G38" s="23">
        <f>COUNTIF('ds thisinh'!$N$6:$N$2494,Thongkeduthi!$B38&amp;"."&amp;Thongkeduthi!G$4)</f>
        <v>22</v>
      </c>
      <c r="H38" s="23">
        <f>COUNTIF('ds thisinh'!$N$6:$N$2494,Thongkeduthi!$B38&amp;"."&amp;Thongkeduthi!H$4)</f>
        <v>55</v>
      </c>
      <c r="I38" s="23">
        <f>COUNTIF('ds thisinh'!$N$6:$N$2494,Thongkeduthi!$B38&amp;"."&amp;Thongkeduthi!I$4)</f>
        <v>19</v>
      </c>
      <c r="J38" s="23">
        <f>COUNTIF('ds thisinh'!$N$6:$N$2494,Thongkeduthi!$B38&amp;"."&amp;Thongkeduthi!J$4)</f>
        <v>20</v>
      </c>
      <c r="K38" s="23">
        <f>COUNTIF('ds thisinh'!$N$6:$N$2494,Thongkeduthi!$B38&amp;"."&amp;Thongkeduthi!K$4)</f>
        <v>0</v>
      </c>
      <c r="L38" s="23">
        <f>COUNTIF('ds thisinh'!$N$6:$N$2494,Thongkeduthi!$B38&amp;"."&amp;Thongkeduthi!L$4)</f>
        <v>0</v>
      </c>
      <c r="M38" s="23">
        <f>COUNTIF('ds thisinh'!$N$6:$N$2494,Thongkeduthi!$B38&amp;"."&amp;Thongkeduthi!M$4)</f>
        <v>0</v>
      </c>
      <c r="N38" s="25">
        <f t="shared" si="1"/>
        <v>201</v>
      </c>
      <c r="O38" s="8">
        <f t="shared" si="2"/>
        <v>34</v>
      </c>
      <c r="P38" s="62"/>
      <c r="Q38" s="243" t="s">
        <v>1096</v>
      </c>
      <c r="R38" s="240" t="s">
        <v>2259</v>
      </c>
    </row>
    <row r="39" spans="1:18" ht="15.75">
      <c r="A39" t="str">
        <f t="shared" si="3"/>
        <v>Đăk Mil</v>
      </c>
      <c r="B39" s="63">
        <v>35</v>
      </c>
      <c r="C39" s="17" t="s">
        <v>575</v>
      </c>
      <c r="D39" s="23">
        <f>COUNTIF('ds thisinh'!$N$6:$N$2494,Thongkeduthi!$B39&amp;"."&amp;Thongkeduthi!D$4)</f>
        <v>30</v>
      </c>
      <c r="E39" s="23">
        <f>COUNTIF('ds thisinh'!$N$6:$N$2494,Thongkeduthi!$B39&amp;"."&amp;Thongkeduthi!E$4)</f>
        <v>24</v>
      </c>
      <c r="F39" s="23">
        <f>COUNTIF('ds thisinh'!$N$6:$N$2494,Thongkeduthi!$B39&amp;"."&amp;Thongkeduthi!F$4)</f>
        <v>24</v>
      </c>
      <c r="G39" s="23">
        <f>COUNTIF('ds thisinh'!$N$6:$N$2494,Thongkeduthi!$B39&amp;"."&amp;Thongkeduthi!G$4)</f>
        <v>21</v>
      </c>
      <c r="H39" s="23">
        <f>COUNTIF('ds thisinh'!$N$6:$N$2494,Thongkeduthi!$B39&amp;"."&amp;Thongkeduthi!H$4)</f>
        <v>43</v>
      </c>
      <c r="I39" s="23">
        <f>COUNTIF('ds thisinh'!$N$6:$N$2494,Thongkeduthi!$B39&amp;"."&amp;Thongkeduthi!I$4)</f>
        <v>24</v>
      </c>
      <c r="J39" s="23">
        <f>COUNTIF('ds thisinh'!$N$6:$N$2494,Thongkeduthi!$B39&amp;"."&amp;Thongkeduthi!J$4)</f>
        <v>20</v>
      </c>
      <c r="K39" s="23">
        <f>COUNTIF('ds thisinh'!$N$6:$N$2494,Thongkeduthi!$B39&amp;"."&amp;Thongkeduthi!K$4)</f>
        <v>0</v>
      </c>
      <c r="L39" s="23">
        <f>COUNTIF('ds thisinh'!$N$6:$N$2494,Thongkeduthi!$B39&amp;"."&amp;Thongkeduthi!L$4)</f>
        <v>0</v>
      </c>
      <c r="M39" s="23">
        <f>COUNTIF('ds thisinh'!$N$6:$N$2494,Thongkeduthi!$B39&amp;"."&amp;Thongkeduthi!M$4)</f>
        <v>0</v>
      </c>
      <c r="N39" s="25">
        <f t="shared" si="1"/>
        <v>186</v>
      </c>
      <c r="O39" s="8">
        <f t="shared" si="2"/>
        <v>35</v>
      </c>
      <c r="P39" s="62" t="s">
        <v>1106</v>
      </c>
      <c r="Q39" s="245" t="s">
        <v>1069</v>
      </c>
      <c r="R39" s="240" t="s">
        <v>2413</v>
      </c>
    </row>
    <row r="40" spans="1:18" ht="15.75">
      <c r="A40" t="str">
        <f t="shared" si="3"/>
        <v>Krông Nô</v>
      </c>
      <c r="B40" s="63">
        <v>36</v>
      </c>
      <c r="C40" s="16" t="s">
        <v>576</v>
      </c>
      <c r="D40" s="23">
        <f>COUNTIF('ds thisinh'!$N$6:$N$2494,Thongkeduthi!$B40&amp;"."&amp;Thongkeduthi!D$4)</f>
        <v>23</v>
      </c>
      <c r="E40" s="23">
        <f>COUNTIF('ds thisinh'!$N$6:$N$2494,Thongkeduthi!$B40&amp;"."&amp;Thongkeduthi!E$4)</f>
        <v>12</v>
      </c>
      <c r="F40" s="23">
        <f>COUNTIF('ds thisinh'!$N$6:$N$2494,Thongkeduthi!$B40&amp;"."&amp;Thongkeduthi!F$4)</f>
        <v>11</v>
      </c>
      <c r="G40" s="23">
        <f>COUNTIF('ds thisinh'!$N$6:$N$2494,Thongkeduthi!$B40&amp;"."&amp;Thongkeduthi!G$4)</f>
        <v>10</v>
      </c>
      <c r="H40" s="23">
        <f>COUNTIF('ds thisinh'!$N$6:$N$2494,Thongkeduthi!$B40&amp;"."&amp;Thongkeduthi!H$4)</f>
        <v>39</v>
      </c>
      <c r="I40" s="23">
        <f>COUNTIF('ds thisinh'!$N$6:$N$2494,Thongkeduthi!$B40&amp;"."&amp;Thongkeduthi!I$4)</f>
        <v>14</v>
      </c>
      <c r="J40" s="23">
        <f>COUNTIF('ds thisinh'!$N$6:$N$2494,Thongkeduthi!$B40&amp;"."&amp;Thongkeduthi!J$4)</f>
        <v>12</v>
      </c>
      <c r="K40" s="23">
        <f>COUNTIF('ds thisinh'!$N$6:$N$2494,Thongkeduthi!$B40&amp;"."&amp;Thongkeduthi!K$4)</f>
        <v>0</v>
      </c>
      <c r="L40" s="23">
        <f>COUNTIF('ds thisinh'!$N$6:$N$2494,Thongkeduthi!$B40&amp;"."&amp;Thongkeduthi!L$4)</f>
        <v>0</v>
      </c>
      <c r="M40" s="23">
        <f>COUNTIF('ds thisinh'!$N$6:$N$2494,Thongkeduthi!$B40&amp;"."&amp;Thongkeduthi!M$4)</f>
        <v>0</v>
      </c>
      <c r="N40" s="25">
        <f t="shared" si="1"/>
        <v>121</v>
      </c>
      <c r="O40" s="8">
        <f t="shared" si="2"/>
        <v>36</v>
      </c>
      <c r="P40" s="62"/>
      <c r="Q40" s="243" t="s">
        <v>1340</v>
      </c>
      <c r="R40" s="240" t="s">
        <v>2257</v>
      </c>
    </row>
    <row r="41" spans="1:18" ht="18.75">
      <c r="A41" t="str">
        <f t="shared" si="3"/>
        <v>Đăk Song</v>
      </c>
      <c r="B41" s="63">
        <v>37</v>
      </c>
      <c r="C41" s="17" t="s">
        <v>577</v>
      </c>
      <c r="D41" s="23">
        <f>COUNTIF('ds thisinh'!$N$6:$N$2494,Thongkeduthi!$B41&amp;"."&amp;Thongkeduthi!D$4)</f>
        <v>13</v>
      </c>
      <c r="E41" s="23">
        <f>COUNTIF('ds thisinh'!$N$6:$N$2494,Thongkeduthi!$B41&amp;"."&amp;Thongkeduthi!E$4)</f>
        <v>3</v>
      </c>
      <c r="F41" s="23">
        <f>COUNTIF('ds thisinh'!$N$6:$N$2494,Thongkeduthi!$B41&amp;"."&amp;Thongkeduthi!F$4)</f>
        <v>13</v>
      </c>
      <c r="G41" s="23">
        <f>COUNTIF('ds thisinh'!$N$6:$N$2494,Thongkeduthi!$B41&amp;"."&amp;Thongkeduthi!G$4)</f>
        <v>4</v>
      </c>
      <c r="H41" s="23">
        <f>COUNTIF('ds thisinh'!$N$6:$N$2494,Thongkeduthi!$B41&amp;"."&amp;Thongkeduthi!H$4)</f>
        <v>21</v>
      </c>
      <c r="I41" s="23">
        <f>COUNTIF('ds thisinh'!$N$6:$N$2494,Thongkeduthi!$B41&amp;"."&amp;Thongkeduthi!I$4)</f>
        <v>2</v>
      </c>
      <c r="J41" s="23">
        <f>COUNTIF('ds thisinh'!$N$6:$N$2494,Thongkeduthi!$B41&amp;"."&amp;Thongkeduthi!J$4)</f>
        <v>5</v>
      </c>
      <c r="K41" s="23">
        <f>COUNTIF('ds thisinh'!$N$6:$N$2494,Thongkeduthi!$B41&amp;"."&amp;Thongkeduthi!K$4)</f>
        <v>0</v>
      </c>
      <c r="L41" s="23">
        <f>COUNTIF('ds thisinh'!$N$6:$N$2494,Thongkeduthi!$B41&amp;"."&amp;Thongkeduthi!L$4)</f>
        <v>0</v>
      </c>
      <c r="M41" s="23">
        <f>COUNTIF('ds thisinh'!$N$6:$N$2494,Thongkeduthi!$B41&amp;"."&amp;Thongkeduthi!M$4)</f>
        <v>0</v>
      </c>
      <c r="N41" s="25">
        <f t="shared" si="1"/>
        <v>61</v>
      </c>
      <c r="O41" s="8">
        <f t="shared" si="2"/>
        <v>37</v>
      </c>
      <c r="P41" s="62" t="s">
        <v>1106</v>
      </c>
      <c r="Q41" s="243" t="s">
        <v>2330</v>
      </c>
      <c r="R41" s="241" t="s">
        <v>2331</v>
      </c>
    </row>
    <row r="42" spans="1:18" ht="15.75">
      <c r="A42" t="str">
        <f t="shared" si="3"/>
        <v>Đăk R'lấp</v>
      </c>
      <c r="B42" s="63">
        <v>38</v>
      </c>
      <c r="C42" s="16" t="s">
        <v>578</v>
      </c>
      <c r="D42" s="23">
        <f>COUNTIF('ds thisinh'!$N$6:$N$2494,Thongkeduthi!$B42&amp;"."&amp;Thongkeduthi!D$4)</f>
        <v>87</v>
      </c>
      <c r="E42" s="23">
        <f>COUNTIF('ds thisinh'!$N$6:$N$2494,Thongkeduthi!$B42&amp;"."&amp;Thongkeduthi!E$4)</f>
        <v>50</v>
      </c>
      <c r="F42" s="23">
        <f>COUNTIF('ds thisinh'!$N$6:$N$2494,Thongkeduthi!$B42&amp;"."&amp;Thongkeduthi!F$4)</f>
        <v>62</v>
      </c>
      <c r="G42" s="23">
        <f>COUNTIF('ds thisinh'!$N$6:$N$2494,Thongkeduthi!$B42&amp;"."&amp;Thongkeduthi!G$4)</f>
        <v>62</v>
      </c>
      <c r="H42" s="23">
        <f>COUNTIF('ds thisinh'!$N$6:$N$2494,Thongkeduthi!$B42&amp;"."&amp;Thongkeduthi!H$4)</f>
        <v>87</v>
      </c>
      <c r="I42" s="23">
        <f>COUNTIF('ds thisinh'!$N$6:$N$2494,Thongkeduthi!$B42&amp;"."&amp;Thongkeduthi!I$4)</f>
        <v>46</v>
      </c>
      <c r="J42" s="23">
        <f>COUNTIF('ds thisinh'!$N$6:$N$2494,Thongkeduthi!$B42&amp;"."&amp;Thongkeduthi!J$4)</f>
        <v>40</v>
      </c>
      <c r="K42" s="23">
        <f>COUNTIF('ds thisinh'!$N$6:$N$2494,Thongkeduthi!$B42&amp;"."&amp;Thongkeduthi!K$4)</f>
        <v>0</v>
      </c>
      <c r="L42" s="23">
        <f>COUNTIF('ds thisinh'!$N$6:$N$2494,Thongkeduthi!$B42&amp;"."&amp;Thongkeduthi!L$4)</f>
        <v>0</v>
      </c>
      <c r="M42" s="23">
        <f>COUNTIF('ds thisinh'!$N$6:$N$2494,Thongkeduthi!$B42&amp;"."&amp;Thongkeduthi!M$4)</f>
        <v>0</v>
      </c>
      <c r="N42" s="25">
        <f t="shared" si="1"/>
        <v>434</v>
      </c>
      <c r="O42" s="8">
        <f t="shared" si="2"/>
        <v>38</v>
      </c>
      <c r="P42" s="62"/>
      <c r="Q42" s="243" t="s">
        <v>1826</v>
      </c>
      <c r="R42" s="240" t="s">
        <v>2258</v>
      </c>
    </row>
    <row r="43" spans="1:18" ht="15.75">
      <c r="A43" t="str">
        <f t="shared" si="3"/>
        <v>Tuy Đức</v>
      </c>
      <c r="B43" s="63">
        <v>39</v>
      </c>
      <c r="C43" s="17" t="s">
        <v>579</v>
      </c>
      <c r="D43" s="23">
        <f>COUNTIF('ds thisinh'!$N$6:$N$2494,Thongkeduthi!$B43&amp;"."&amp;Thongkeduthi!D$4)</f>
        <v>25</v>
      </c>
      <c r="E43" s="23">
        <f>COUNTIF('ds thisinh'!$N$6:$N$2494,Thongkeduthi!$B43&amp;"."&amp;Thongkeduthi!E$4)</f>
        <v>14</v>
      </c>
      <c r="F43" s="23">
        <f>COUNTIF('ds thisinh'!$N$6:$N$2494,Thongkeduthi!$B43&amp;"."&amp;Thongkeduthi!F$4)</f>
        <v>13</v>
      </c>
      <c r="G43" s="23">
        <f>COUNTIF('ds thisinh'!$N$6:$N$2494,Thongkeduthi!$B43&amp;"."&amp;Thongkeduthi!G$4)</f>
        <v>7</v>
      </c>
      <c r="H43" s="23">
        <f>COUNTIF('ds thisinh'!$N$6:$N$2494,Thongkeduthi!$B43&amp;"."&amp;Thongkeduthi!H$4)</f>
        <v>12</v>
      </c>
      <c r="I43" s="23">
        <f>COUNTIF('ds thisinh'!$N$6:$N$2494,Thongkeduthi!$B43&amp;"."&amp;Thongkeduthi!I$4)</f>
        <v>5</v>
      </c>
      <c r="J43" s="23">
        <f>COUNTIF('ds thisinh'!$N$6:$N$2494,Thongkeduthi!$B43&amp;"."&amp;Thongkeduthi!J$4)</f>
        <v>3</v>
      </c>
      <c r="K43" s="23">
        <f>COUNTIF('ds thisinh'!$N$6:$N$2494,Thongkeduthi!$B43&amp;"."&amp;Thongkeduthi!K$4)</f>
        <v>0</v>
      </c>
      <c r="L43" s="23">
        <f>COUNTIF('ds thisinh'!$N$6:$N$2494,Thongkeduthi!$B43&amp;"."&amp;Thongkeduthi!L$4)</f>
        <v>0</v>
      </c>
      <c r="M43" s="23">
        <f>COUNTIF('ds thisinh'!$N$6:$N$2494,Thongkeduthi!$B43&amp;"."&amp;Thongkeduthi!M$4)</f>
        <v>0</v>
      </c>
      <c r="N43" s="25">
        <f t="shared" si="1"/>
        <v>79</v>
      </c>
      <c r="O43" s="8">
        <f t="shared" si="2"/>
        <v>39</v>
      </c>
      <c r="P43" s="62"/>
      <c r="Q43" s="243" t="s">
        <v>1200</v>
      </c>
      <c r="R43" s="240" t="s">
        <v>2256</v>
      </c>
    </row>
    <row r="44" spans="1:18" ht="15.75">
      <c r="B44" s="18"/>
      <c r="C44" s="15" t="s">
        <v>584</v>
      </c>
      <c r="D44" s="25">
        <f>SUM(D5:D43)</f>
        <v>275</v>
      </c>
      <c r="E44" s="25">
        <f t="shared" ref="E44:M44" si="4">SUM(E5:E43)</f>
        <v>146</v>
      </c>
      <c r="F44" s="25">
        <f t="shared" si="4"/>
        <v>201</v>
      </c>
      <c r="G44" s="25">
        <f t="shared" si="4"/>
        <v>169</v>
      </c>
      <c r="H44" s="25">
        <f t="shared" si="4"/>
        <v>343</v>
      </c>
      <c r="I44" s="25">
        <f t="shared" si="4"/>
        <v>138</v>
      </c>
      <c r="J44" s="25">
        <f t="shared" si="4"/>
        <v>147</v>
      </c>
      <c r="K44" s="25">
        <f t="shared" si="4"/>
        <v>319</v>
      </c>
      <c r="L44" s="25">
        <f t="shared" si="4"/>
        <v>310</v>
      </c>
      <c r="M44" s="25">
        <f t="shared" si="4"/>
        <v>246</v>
      </c>
      <c r="N44" s="25">
        <f t="shared" si="1"/>
        <v>2294</v>
      </c>
      <c r="O44" s="18"/>
      <c r="P44" s="62"/>
      <c r="Q44" s="243"/>
      <c r="R44" s="239"/>
    </row>
    <row r="45" spans="1:18" ht="15.75">
      <c r="B45" s="60"/>
      <c r="C45" s="236" t="s">
        <v>2491</v>
      </c>
      <c r="D45" s="237">
        <f>39-COUNTIF(N5:N43,0)</f>
        <v>29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0"/>
      <c r="P45" s="69"/>
    </row>
    <row r="46" spans="1:18" ht="15.75">
      <c r="C46" s="66" t="s">
        <v>2488</v>
      </c>
      <c r="D46" s="67">
        <f>SUM(D44:F44)</f>
        <v>622</v>
      </c>
    </row>
    <row r="47" spans="1:18" ht="15.75">
      <c r="C47" s="15" t="s">
        <v>2489</v>
      </c>
      <c r="D47" s="67">
        <f>SUM(G44:J44)</f>
        <v>797</v>
      </c>
    </row>
    <row r="48" spans="1:18" ht="15.75">
      <c r="C48" s="66" t="s">
        <v>2490</v>
      </c>
      <c r="D48" s="67">
        <f>SUM(K44:M44)</f>
        <v>875</v>
      </c>
    </row>
  </sheetData>
  <hyperlinks>
    <hyperlink ref="Q37" r:id="rId1"/>
    <hyperlink ref="Q26" r:id="rId2"/>
    <hyperlink ref="Q30" r:id="rId3"/>
    <hyperlink ref="Q15" r:id="rId4"/>
    <hyperlink ref="Q22" r:id="rId5"/>
  </hyperlinks>
  <pageMargins left="0.21" right="0.19" top="0.2" bottom="0.16" header="0.17" footer="0"/>
  <pageSetup paperSize="9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workbookViewId="0">
      <selection activeCell="Q11" sqref="Q11"/>
    </sheetView>
  </sheetViews>
  <sheetFormatPr defaultRowHeight="12.75"/>
  <cols>
    <col min="1" max="1" width="9.140625" customWidth="1"/>
    <col min="2" max="2" width="5.85546875" customWidth="1"/>
    <col min="3" max="3" width="32.7109375" customWidth="1"/>
    <col min="4" max="13" width="5.85546875" customWidth="1"/>
    <col min="14" max="15" width="7.42578125" customWidth="1"/>
    <col min="16" max="16" width="9.140625" customWidth="1"/>
    <col min="17" max="17" width="9.7109375" customWidth="1"/>
    <col min="18" max="18" width="9.85546875" customWidth="1"/>
  </cols>
  <sheetData>
    <row r="1" spans="1:18">
      <c r="B1" s="19" t="s">
        <v>547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64"/>
    </row>
    <row r="2" spans="1:18">
      <c r="B2" s="19" t="s">
        <v>87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64"/>
    </row>
    <row r="3" spans="1:18">
      <c r="B3" s="64"/>
      <c r="C3" s="64"/>
      <c r="D3" s="65" t="s">
        <v>2678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266" t="s">
        <v>2710</v>
      </c>
    </row>
    <row r="4" spans="1:18" ht="25.5">
      <c r="A4" s="18" t="s">
        <v>813</v>
      </c>
      <c r="B4" s="24" t="s">
        <v>0</v>
      </c>
      <c r="C4" s="24" t="s">
        <v>548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  <c r="I4" s="24">
        <v>8</v>
      </c>
      <c r="J4" s="24">
        <v>9</v>
      </c>
      <c r="K4" s="24">
        <v>10</v>
      </c>
      <c r="L4" s="24">
        <v>11</v>
      </c>
      <c r="M4" s="24">
        <v>12</v>
      </c>
      <c r="N4" s="24" t="s">
        <v>580</v>
      </c>
      <c r="O4" s="267" t="s">
        <v>2683</v>
      </c>
      <c r="P4" s="24" t="s">
        <v>582</v>
      </c>
      <c r="Q4" s="274" t="s">
        <v>2711</v>
      </c>
      <c r="R4" s="274" t="s">
        <v>2712</v>
      </c>
    </row>
    <row r="5" spans="1:18" ht="15.75">
      <c r="A5" s="18" t="str">
        <f>C5</f>
        <v>THPT Chu Văn An</v>
      </c>
      <c r="B5" s="63">
        <v>1</v>
      </c>
      <c r="C5" s="26" t="s">
        <v>9</v>
      </c>
      <c r="D5" s="23">
        <f>COUNTIF('CN giai'!$O$20:$O$2505,$P5&amp;"."&amp;D$4)</f>
        <v>0</v>
      </c>
      <c r="E5" s="23">
        <f>COUNTIF('CN giai'!$O$20:$O$2505,$P5&amp;"."&amp;E$4)</f>
        <v>0</v>
      </c>
      <c r="F5" s="23">
        <f>COUNTIF('CN giai'!$O$20:$O$2505,$P5&amp;"."&amp;F$4)</f>
        <v>0</v>
      </c>
      <c r="G5" s="23">
        <f>COUNTIF('CN giai'!$O$20:$O$2505,$P5&amp;"."&amp;G$4)</f>
        <v>0</v>
      </c>
      <c r="H5" s="23">
        <f>COUNTIF('CN giai'!$O$20:$O$2505,$P5&amp;"."&amp;H$4)</f>
        <v>0</v>
      </c>
      <c r="I5" s="23">
        <f>COUNTIF('CN giai'!$O$20:$O$2505,$P5&amp;"."&amp;I$4)</f>
        <v>0</v>
      </c>
      <c r="J5" s="23">
        <f>COUNTIF('CN giai'!$O$20:$O$2505,$P5&amp;"."&amp;J$4)</f>
        <v>0</v>
      </c>
      <c r="K5" s="23">
        <f>COUNTIF('CN giai'!$O$20:$O$2505,$P5&amp;"."&amp;K$4)</f>
        <v>38</v>
      </c>
      <c r="L5" s="23">
        <f>COUNTIF('CN giai'!$O$20:$O$2505,$P5&amp;"."&amp;L$4)</f>
        <v>38</v>
      </c>
      <c r="M5" s="23">
        <f>COUNTIF('CN giai'!$O$20:$O$2505,$P5&amp;"."&amp;M$4)</f>
        <v>9</v>
      </c>
      <c r="N5" s="25">
        <f>SUM(D5:M5)</f>
        <v>85</v>
      </c>
      <c r="O5" s="268">
        <f>N5-Thongkeduthi!N5</f>
        <v>-1</v>
      </c>
      <c r="P5" s="8">
        <f>B5</f>
        <v>1</v>
      </c>
      <c r="Q5" s="272" t="s">
        <v>2713</v>
      </c>
      <c r="R5" s="272" t="s">
        <v>2713</v>
      </c>
    </row>
    <row r="6" spans="1:18" ht="15.75">
      <c r="A6" s="18" t="str">
        <f t="shared" ref="A6:A35" si="0">C6</f>
        <v>THPT Gia Nghĩa</v>
      </c>
      <c r="B6" s="63">
        <v>2</v>
      </c>
      <c r="C6" s="13" t="s">
        <v>549</v>
      </c>
      <c r="D6" s="23">
        <f>COUNTIF('CN giai'!$O$20:$O$2505,$P6&amp;"."&amp;D$4)</f>
        <v>0</v>
      </c>
      <c r="E6" s="23">
        <f>COUNTIF('CN giai'!$O$20:$O$2505,$P6&amp;"."&amp;E$4)</f>
        <v>0</v>
      </c>
      <c r="F6" s="23">
        <f>COUNTIF('CN giai'!$O$20:$O$2505,$P6&amp;"."&amp;F$4)</f>
        <v>0</v>
      </c>
      <c r="G6" s="23">
        <f>COUNTIF('CN giai'!$O$20:$O$2505,$P6&amp;"."&amp;G$4)</f>
        <v>0</v>
      </c>
      <c r="H6" s="23">
        <f>COUNTIF('CN giai'!$O$20:$O$2505,$P6&amp;"."&amp;H$4)</f>
        <v>0</v>
      </c>
      <c r="I6" s="23">
        <f>COUNTIF('CN giai'!$O$20:$O$2505,$P6&amp;"."&amp;I$4)</f>
        <v>0</v>
      </c>
      <c r="J6" s="23">
        <f>COUNTIF('CN giai'!$O$20:$O$2505,$P6&amp;"."&amp;J$4)</f>
        <v>0</v>
      </c>
      <c r="K6" s="23">
        <f>COUNTIF('CN giai'!$O$20:$O$2505,$P6&amp;"."&amp;K$4)</f>
        <v>0</v>
      </c>
      <c r="L6" s="23">
        <f>COUNTIF('CN giai'!$O$20:$O$2505,$P6&amp;"."&amp;L$4)</f>
        <v>0</v>
      </c>
      <c r="M6" s="23">
        <f>COUNTIF('CN giai'!$O$20:$O$2505,$P6&amp;"."&amp;M$4)</f>
        <v>0</v>
      </c>
      <c r="N6" s="25">
        <f t="shared" ref="N6:N48" si="1">SUM(D6:M6)</f>
        <v>0</v>
      </c>
      <c r="O6" s="268">
        <f>N6-Thongkeduthi!N6</f>
        <v>0</v>
      </c>
      <c r="P6" s="8">
        <f t="shared" ref="P6:P43" si="2">B6</f>
        <v>2</v>
      </c>
      <c r="Q6" s="18"/>
      <c r="R6" s="18"/>
    </row>
    <row r="7" spans="1:18" ht="31.5">
      <c r="A7" s="18" t="str">
        <f t="shared" si="0"/>
        <v>THPT Chuyên Nguyễn Chí Thanh</v>
      </c>
      <c r="B7" s="63">
        <v>3</v>
      </c>
      <c r="C7" s="14" t="s">
        <v>550</v>
      </c>
      <c r="D7" s="23">
        <f>COUNTIF('CN giai'!$O$20:$O$2505,$P7&amp;"."&amp;D$4)</f>
        <v>0</v>
      </c>
      <c r="E7" s="23">
        <f>COUNTIF('CN giai'!$O$20:$O$2505,$P7&amp;"."&amp;E$4)</f>
        <v>0</v>
      </c>
      <c r="F7" s="23">
        <f>COUNTIF('CN giai'!$O$20:$O$2505,$P7&amp;"."&amp;F$4)</f>
        <v>0</v>
      </c>
      <c r="G7" s="23">
        <f>COUNTIF('CN giai'!$O$20:$O$2505,$P7&amp;"."&amp;G$4)</f>
        <v>0</v>
      </c>
      <c r="H7" s="23">
        <f>COUNTIF('CN giai'!$O$20:$O$2505,$P7&amp;"."&amp;H$4)</f>
        <v>0</v>
      </c>
      <c r="I7" s="23">
        <f>COUNTIF('CN giai'!$O$20:$O$2505,$P7&amp;"."&amp;I$4)</f>
        <v>0</v>
      </c>
      <c r="J7" s="23">
        <f>COUNTIF('CN giai'!$O$20:$O$2505,$P7&amp;"."&amp;J$4)</f>
        <v>0</v>
      </c>
      <c r="K7" s="23">
        <f>COUNTIF('CN giai'!$O$20:$O$2505,$P7&amp;"."&amp;K$4)</f>
        <v>37</v>
      </c>
      <c r="L7" s="23">
        <f>COUNTIF('CN giai'!$O$20:$O$2505,$P7&amp;"."&amp;L$4)</f>
        <v>19</v>
      </c>
      <c r="M7" s="23">
        <f>COUNTIF('CN giai'!$O$20:$O$2505,$P7&amp;"."&amp;M$4)</f>
        <v>19</v>
      </c>
      <c r="N7" s="25">
        <f t="shared" si="1"/>
        <v>75</v>
      </c>
      <c r="O7" s="268">
        <f>N7-Thongkeduthi!N7</f>
        <v>-9</v>
      </c>
      <c r="P7" s="8">
        <f t="shared" si="2"/>
        <v>3</v>
      </c>
      <c r="Q7" s="272" t="s">
        <v>2713</v>
      </c>
      <c r="R7" s="272" t="s">
        <v>2713</v>
      </c>
    </row>
    <row r="8" spans="1:18" ht="15.75">
      <c r="A8" s="18" t="str">
        <f t="shared" si="0"/>
        <v>THPT Phạm Văn Đồng</v>
      </c>
      <c r="B8" s="63">
        <v>4</v>
      </c>
      <c r="C8" s="13" t="s">
        <v>301</v>
      </c>
      <c r="D8" s="23">
        <f>COUNTIF('CN giai'!$O$20:$O$2505,$P8&amp;"."&amp;D$4)</f>
        <v>0</v>
      </c>
      <c r="E8" s="23">
        <f>COUNTIF('CN giai'!$O$20:$O$2505,$P8&amp;"."&amp;E$4)</f>
        <v>0</v>
      </c>
      <c r="F8" s="23">
        <f>COUNTIF('CN giai'!$O$20:$O$2505,$P8&amp;"."&amp;F$4)</f>
        <v>0</v>
      </c>
      <c r="G8" s="23">
        <f>COUNTIF('CN giai'!$O$20:$O$2505,$P8&amp;"."&amp;G$4)</f>
        <v>0</v>
      </c>
      <c r="H8" s="23">
        <f>COUNTIF('CN giai'!$O$20:$O$2505,$P8&amp;"."&amp;H$4)</f>
        <v>0</v>
      </c>
      <c r="I8" s="23">
        <f>COUNTIF('CN giai'!$O$20:$O$2505,$P8&amp;"."&amp;I$4)</f>
        <v>0</v>
      </c>
      <c r="J8" s="23">
        <f>COUNTIF('CN giai'!$O$20:$O$2505,$P8&amp;"."&amp;J$4)</f>
        <v>0</v>
      </c>
      <c r="K8" s="23">
        <f>COUNTIF('CN giai'!$O$20:$O$2505,$P8&amp;"."&amp;K$4)</f>
        <v>39</v>
      </c>
      <c r="L8" s="23">
        <f>COUNTIF('CN giai'!$O$20:$O$2505,$P8&amp;"."&amp;L$4)</f>
        <v>26</v>
      </c>
      <c r="M8" s="23">
        <f>COUNTIF('CN giai'!$O$20:$O$2505,$P8&amp;"."&amp;M$4)</f>
        <v>16</v>
      </c>
      <c r="N8" s="25">
        <f t="shared" si="1"/>
        <v>81</v>
      </c>
      <c r="O8" s="268">
        <f>N8-Thongkeduthi!N8</f>
        <v>-13</v>
      </c>
      <c r="P8" s="8">
        <f t="shared" si="2"/>
        <v>4</v>
      </c>
      <c r="Q8" s="273" t="s">
        <v>2713</v>
      </c>
      <c r="R8" s="272" t="s">
        <v>2713</v>
      </c>
    </row>
    <row r="9" spans="1:18" ht="15.75">
      <c r="A9" s="18" t="str">
        <f t="shared" si="0"/>
        <v>THPT Nguyễn Tất Thành</v>
      </c>
      <c r="B9" s="63">
        <v>5</v>
      </c>
      <c r="C9" s="13" t="s">
        <v>551</v>
      </c>
      <c r="D9" s="23">
        <f>COUNTIF('CN giai'!$O$20:$O$2505,$P9&amp;"."&amp;D$4)</f>
        <v>0</v>
      </c>
      <c r="E9" s="23">
        <f>COUNTIF('CN giai'!$O$20:$O$2505,$P9&amp;"."&amp;E$4)</f>
        <v>0</v>
      </c>
      <c r="F9" s="23">
        <f>COUNTIF('CN giai'!$O$20:$O$2505,$P9&amp;"."&amp;F$4)</f>
        <v>0</v>
      </c>
      <c r="G9" s="23">
        <f>COUNTIF('CN giai'!$O$20:$O$2505,$P9&amp;"."&amp;G$4)</f>
        <v>0</v>
      </c>
      <c r="H9" s="23">
        <f>COUNTIF('CN giai'!$O$20:$O$2505,$P9&amp;"."&amp;H$4)</f>
        <v>0</v>
      </c>
      <c r="I9" s="23">
        <f>COUNTIF('CN giai'!$O$20:$O$2505,$P9&amp;"."&amp;I$4)</f>
        <v>0</v>
      </c>
      <c r="J9" s="23">
        <f>COUNTIF('CN giai'!$O$20:$O$2505,$P9&amp;"."&amp;J$4)</f>
        <v>0</v>
      </c>
      <c r="K9" s="23">
        <f>COUNTIF('CN giai'!$O$20:$O$2505,$P9&amp;"."&amp;K$4)</f>
        <v>28</v>
      </c>
      <c r="L9" s="23">
        <f>COUNTIF('CN giai'!$O$20:$O$2505,$P9&amp;"."&amp;L$4)</f>
        <v>17</v>
      </c>
      <c r="M9" s="23">
        <f>COUNTIF('CN giai'!$O$20:$O$2505,$P9&amp;"."&amp;M$4)</f>
        <v>30</v>
      </c>
      <c r="N9" s="25">
        <f t="shared" si="1"/>
        <v>75</v>
      </c>
      <c r="O9" s="268">
        <f>N9-Thongkeduthi!N9</f>
        <v>-5</v>
      </c>
      <c r="P9" s="8">
        <f t="shared" si="2"/>
        <v>5</v>
      </c>
      <c r="Q9" s="272" t="s">
        <v>2713</v>
      </c>
      <c r="R9" s="272"/>
    </row>
    <row r="10" spans="1:18" ht="15.75">
      <c r="A10" s="18" t="str">
        <f t="shared" si="0"/>
        <v>THPT Nguyễn Đình Chiểu</v>
      </c>
      <c r="B10" s="63">
        <v>6</v>
      </c>
      <c r="C10" s="13" t="s">
        <v>552</v>
      </c>
      <c r="D10" s="23">
        <f>COUNTIF('CN giai'!$O$20:$O$2505,$P10&amp;"."&amp;D$4)</f>
        <v>0</v>
      </c>
      <c r="E10" s="23">
        <f>COUNTIF('CN giai'!$O$20:$O$2505,$P10&amp;"."&amp;E$4)</f>
        <v>0</v>
      </c>
      <c r="F10" s="23">
        <f>COUNTIF('CN giai'!$O$20:$O$2505,$P10&amp;"."&amp;F$4)</f>
        <v>0</v>
      </c>
      <c r="G10" s="23">
        <f>COUNTIF('CN giai'!$O$20:$O$2505,$P10&amp;"."&amp;G$4)</f>
        <v>0</v>
      </c>
      <c r="H10" s="23">
        <f>COUNTIF('CN giai'!$O$20:$O$2505,$P10&amp;"."&amp;H$4)</f>
        <v>0</v>
      </c>
      <c r="I10" s="23">
        <f>COUNTIF('CN giai'!$O$20:$O$2505,$P10&amp;"."&amp;I$4)</f>
        <v>0</v>
      </c>
      <c r="J10" s="23">
        <f>COUNTIF('CN giai'!$O$20:$O$2505,$P10&amp;"."&amp;J$4)</f>
        <v>0</v>
      </c>
      <c r="K10" s="23">
        <f>COUNTIF('CN giai'!$O$20:$O$2505,$P10&amp;"."&amp;K$4)</f>
        <v>0</v>
      </c>
      <c r="L10" s="23">
        <f>COUNTIF('CN giai'!$O$20:$O$2505,$P10&amp;"."&amp;L$4)</f>
        <v>0</v>
      </c>
      <c r="M10" s="23">
        <f>COUNTIF('CN giai'!$O$20:$O$2505,$P10&amp;"."&amp;M$4)</f>
        <v>0</v>
      </c>
      <c r="N10" s="25">
        <f t="shared" si="1"/>
        <v>0</v>
      </c>
      <c r="O10" s="268">
        <f>N10-Thongkeduthi!N10</f>
        <v>0</v>
      </c>
      <c r="P10" s="8">
        <f t="shared" si="2"/>
        <v>6</v>
      </c>
      <c r="Q10" s="18"/>
      <c r="R10" s="18"/>
    </row>
    <row r="11" spans="1:18" ht="15.75">
      <c r="A11" s="18" t="str">
        <f t="shared" si="0"/>
        <v>THPT Trường Chinh</v>
      </c>
      <c r="B11" s="63">
        <v>7</v>
      </c>
      <c r="C11" s="13" t="s">
        <v>553</v>
      </c>
      <c r="D11" s="23">
        <f>COUNTIF('CN giai'!$O$20:$O$2505,$P11&amp;"."&amp;D$4)</f>
        <v>0</v>
      </c>
      <c r="E11" s="23">
        <f>COUNTIF('CN giai'!$O$20:$O$2505,$P11&amp;"."&amp;E$4)</f>
        <v>0</v>
      </c>
      <c r="F11" s="23">
        <f>COUNTIF('CN giai'!$O$20:$O$2505,$P11&amp;"."&amp;F$4)</f>
        <v>0</v>
      </c>
      <c r="G11" s="23">
        <f>COUNTIF('CN giai'!$O$20:$O$2505,$P11&amp;"."&amp;G$4)</f>
        <v>0</v>
      </c>
      <c r="H11" s="23">
        <f>COUNTIF('CN giai'!$O$20:$O$2505,$P11&amp;"."&amp;H$4)</f>
        <v>0</v>
      </c>
      <c r="I11" s="23">
        <f>COUNTIF('CN giai'!$O$20:$O$2505,$P11&amp;"."&amp;I$4)</f>
        <v>0</v>
      </c>
      <c r="J11" s="23">
        <f>COUNTIF('CN giai'!$O$20:$O$2505,$P11&amp;"."&amp;J$4)</f>
        <v>0</v>
      </c>
      <c r="K11" s="23">
        <f>COUNTIF('CN giai'!$O$20:$O$2505,$P11&amp;"."&amp;K$4)</f>
        <v>5</v>
      </c>
      <c r="L11" s="23">
        <f>COUNTIF('CN giai'!$O$20:$O$2505,$P11&amp;"."&amp;L$4)</f>
        <v>8</v>
      </c>
      <c r="M11" s="23">
        <f>COUNTIF('CN giai'!$O$20:$O$2505,$P11&amp;"."&amp;M$4)</f>
        <v>15</v>
      </c>
      <c r="N11" s="25">
        <f t="shared" si="1"/>
        <v>28</v>
      </c>
      <c r="O11" s="268">
        <f>N11-Thongkeduthi!N11</f>
        <v>0</v>
      </c>
      <c r="P11" s="8">
        <f t="shared" si="2"/>
        <v>7</v>
      </c>
      <c r="Q11" s="272" t="s">
        <v>2713</v>
      </c>
      <c r="R11" s="18"/>
    </row>
    <row r="12" spans="1:18" ht="15.75">
      <c r="A12" s="18" t="str">
        <f t="shared" si="0"/>
        <v>THPT Lê Quý Đôn</v>
      </c>
      <c r="B12" s="63">
        <v>8</v>
      </c>
      <c r="C12" s="13" t="s">
        <v>554</v>
      </c>
      <c r="D12" s="23">
        <f>COUNTIF('CN giai'!$O$20:$O$2505,$P12&amp;"."&amp;D$4)</f>
        <v>0</v>
      </c>
      <c r="E12" s="23">
        <f>COUNTIF('CN giai'!$O$20:$O$2505,$P12&amp;"."&amp;E$4)</f>
        <v>0</v>
      </c>
      <c r="F12" s="23">
        <f>COUNTIF('CN giai'!$O$20:$O$2505,$P12&amp;"."&amp;F$4)</f>
        <v>0</v>
      </c>
      <c r="G12" s="23">
        <f>COUNTIF('CN giai'!$O$20:$O$2505,$P12&amp;"."&amp;G$4)</f>
        <v>0</v>
      </c>
      <c r="H12" s="23">
        <f>COUNTIF('CN giai'!$O$20:$O$2505,$P12&amp;"."&amp;H$4)</f>
        <v>0</v>
      </c>
      <c r="I12" s="23">
        <f>COUNTIF('CN giai'!$O$20:$O$2505,$P12&amp;"."&amp;I$4)</f>
        <v>0</v>
      </c>
      <c r="J12" s="23">
        <f>COUNTIF('CN giai'!$O$20:$O$2505,$P12&amp;"."&amp;J$4)</f>
        <v>0</v>
      </c>
      <c r="K12" s="23">
        <f>COUNTIF('CN giai'!$O$20:$O$2505,$P12&amp;"."&amp;K$4)</f>
        <v>0</v>
      </c>
      <c r="L12" s="23">
        <f>COUNTIF('CN giai'!$O$20:$O$2505,$P12&amp;"."&amp;L$4)</f>
        <v>0</v>
      </c>
      <c r="M12" s="23">
        <f>COUNTIF('CN giai'!$O$20:$O$2505,$P12&amp;"."&amp;M$4)</f>
        <v>4</v>
      </c>
      <c r="N12" s="25">
        <f t="shared" si="1"/>
        <v>4</v>
      </c>
      <c r="O12" s="268">
        <f>N12-Thongkeduthi!N12</f>
        <v>0</v>
      </c>
      <c r="P12" s="8">
        <f t="shared" si="2"/>
        <v>8</v>
      </c>
      <c r="Q12" s="272" t="s">
        <v>2713</v>
      </c>
      <c r="R12" s="18"/>
    </row>
    <row r="13" spans="1:18" ht="15.75">
      <c r="A13" s="18" t="str">
        <f t="shared" si="0"/>
        <v>THPT Đăk Glong</v>
      </c>
      <c r="B13" s="63">
        <v>9</v>
      </c>
      <c r="C13" s="13" t="s">
        <v>555</v>
      </c>
      <c r="D13" s="23">
        <f>COUNTIF('CN giai'!$O$20:$O$2505,$P13&amp;"."&amp;D$4)</f>
        <v>0</v>
      </c>
      <c r="E13" s="23">
        <f>COUNTIF('CN giai'!$O$20:$O$2505,$P13&amp;"."&amp;E$4)</f>
        <v>0</v>
      </c>
      <c r="F13" s="23">
        <f>COUNTIF('CN giai'!$O$20:$O$2505,$P13&amp;"."&amp;F$4)</f>
        <v>0</v>
      </c>
      <c r="G13" s="23">
        <f>COUNTIF('CN giai'!$O$20:$O$2505,$P13&amp;"."&amp;G$4)</f>
        <v>0</v>
      </c>
      <c r="H13" s="23">
        <f>COUNTIF('CN giai'!$O$20:$O$2505,$P13&amp;"."&amp;H$4)</f>
        <v>0</v>
      </c>
      <c r="I13" s="23">
        <f>COUNTIF('CN giai'!$O$20:$O$2505,$P13&amp;"."&amp;I$4)</f>
        <v>0</v>
      </c>
      <c r="J13" s="23">
        <f>COUNTIF('CN giai'!$O$20:$O$2505,$P13&amp;"."&amp;J$4)</f>
        <v>0</v>
      </c>
      <c r="K13" s="23">
        <f>COUNTIF('CN giai'!$O$20:$O$2505,$P13&amp;"."&amp;K$4)</f>
        <v>0</v>
      </c>
      <c r="L13" s="23">
        <f>COUNTIF('CN giai'!$O$20:$O$2505,$P13&amp;"."&amp;L$4)</f>
        <v>0</v>
      </c>
      <c r="M13" s="23">
        <f>COUNTIF('CN giai'!$O$20:$O$2505,$P13&amp;"."&amp;M$4)</f>
        <v>0</v>
      </c>
      <c r="N13" s="25">
        <f t="shared" si="1"/>
        <v>0</v>
      </c>
      <c r="O13" s="268">
        <f>N13-Thongkeduthi!N13</f>
        <v>0</v>
      </c>
      <c r="P13" s="8">
        <f t="shared" si="2"/>
        <v>9</v>
      </c>
      <c r="Q13" s="18"/>
      <c r="R13" s="18"/>
    </row>
    <row r="14" spans="1:18" ht="15.75">
      <c r="A14" s="18" t="str">
        <f t="shared" si="0"/>
        <v>THPT Lê Duẩn</v>
      </c>
      <c r="B14" s="63">
        <v>10</v>
      </c>
      <c r="C14" s="13" t="s">
        <v>556</v>
      </c>
      <c r="D14" s="23">
        <f>COUNTIF('CN giai'!$O$20:$O$2505,$P14&amp;"."&amp;D$4)</f>
        <v>0</v>
      </c>
      <c r="E14" s="23">
        <f>COUNTIF('CN giai'!$O$20:$O$2505,$P14&amp;"."&amp;E$4)</f>
        <v>0</v>
      </c>
      <c r="F14" s="23">
        <f>COUNTIF('CN giai'!$O$20:$O$2505,$P14&amp;"."&amp;F$4)</f>
        <v>0</v>
      </c>
      <c r="G14" s="23">
        <f>COUNTIF('CN giai'!$O$20:$O$2505,$P14&amp;"."&amp;G$4)</f>
        <v>0</v>
      </c>
      <c r="H14" s="23">
        <f>COUNTIF('CN giai'!$O$20:$O$2505,$P14&amp;"."&amp;H$4)</f>
        <v>0</v>
      </c>
      <c r="I14" s="23">
        <f>COUNTIF('CN giai'!$O$20:$O$2505,$P14&amp;"."&amp;I$4)</f>
        <v>0</v>
      </c>
      <c r="J14" s="23">
        <f>COUNTIF('CN giai'!$O$20:$O$2505,$P14&amp;"."&amp;J$4)</f>
        <v>0</v>
      </c>
      <c r="K14" s="23">
        <f>COUNTIF('CN giai'!$O$20:$O$2505,$P14&amp;"."&amp;K$4)</f>
        <v>5</v>
      </c>
      <c r="L14" s="23">
        <f>COUNTIF('CN giai'!$O$20:$O$2505,$P14&amp;"."&amp;L$4)</f>
        <v>4</v>
      </c>
      <c r="M14" s="23">
        <f>COUNTIF('CN giai'!$O$20:$O$2505,$P14&amp;"."&amp;M$4)</f>
        <v>4</v>
      </c>
      <c r="N14" s="25">
        <f t="shared" si="1"/>
        <v>13</v>
      </c>
      <c r="O14" s="268">
        <f>N14-Thongkeduthi!N14</f>
        <v>0</v>
      </c>
      <c r="P14" s="8">
        <f t="shared" si="2"/>
        <v>10</v>
      </c>
      <c r="Q14" s="272" t="s">
        <v>2713</v>
      </c>
      <c r="R14" s="18"/>
    </row>
    <row r="15" spans="1:18" ht="15.75">
      <c r="A15" s="18" t="str">
        <f t="shared" si="0"/>
        <v>THPT Đăk Song</v>
      </c>
      <c r="B15" s="63">
        <v>11</v>
      </c>
      <c r="C15" s="13" t="s">
        <v>557</v>
      </c>
      <c r="D15" s="23">
        <f>COUNTIF('CN giai'!$O$20:$O$2505,$P15&amp;"."&amp;D$4)</f>
        <v>0</v>
      </c>
      <c r="E15" s="23">
        <f>COUNTIF('CN giai'!$O$20:$O$2505,$P15&amp;"."&amp;E$4)</f>
        <v>0</v>
      </c>
      <c r="F15" s="23">
        <f>COUNTIF('CN giai'!$O$20:$O$2505,$P15&amp;"."&amp;F$4)</f>
        <v>0</v>
      </c>
      <c r="G15" s="23">
        <f>COUNTIF('CN giai'!$O$20:$O$2505,$P15&amp;"."&amp;G$4)</f>
        <v>0</v>
      </c>
      <c r="H15" s="23">
        <f>COUNTIF('CN giai'!$O$20:$O$2505,$P15&amp;"."&amp;H$4)</f>
        <v>0</v>
      </c>
      <c r="I15" s="23">
        <f>COUNTIF('CN giai'!$O$20:$O$2505,$P15&amp;"."&amp;I$4)</f>
        <v>0</v>
      </c>
      <c r="J15" s="23">
        <f>COUNTIF('CN giai'!$O$20:$O$2505,$P15&amp;"."&amp;J$4)</f>
        <v>0</v>
      </c>
      <c r="K15" s="23">
        <f>COUNTIF('CN giai'!$O$20:$O$2505,$P15&amp;"."&amp;K$4)</f>
        <v>21</v>
      </c>
      <c r="L15" s="23">
        <f>COUNTIF('CN giai'!$O$20:$O$2505,$P15&amp;"."&amp;L$4)</f>
        <v>21</v>
      </c>
      <c r="M15" s="23">
        <f>COUNTIF('CN giai'!$O$20:$O$2505,$P15&amp;"."&amp;M$4)</f>
        <v>21</v>
      </c>
      <c r="N15" s="25">
        <f t="shared" si="1"/>
        <v>63</v>
      </c>
      <c r="O15" s="268">
        <f>N15-Thongkeduthi!N15</f>
        <v>-2</v>
      </c>
      <c r="P15" s="8">
        <f t="shared" si="2"/>
        <v>11</v>
      </c>
      <c r="Q15" s="272" t="s">
        <v>2713</v>
      </c>
      <c r="R15" s="272" t="s">
        <v>2713</v>
      </c>
    </row>
    <row r="16" spans="1:18" ht="15.75">
      <c r="A16" s="18" t="str">
        <f t="shared" si="0"/>
        <v>THPT Phan Đình Phùng</v>
      </c>
      <c r="B16" s="63">
        <v>12</v>
      </c>
      <c r="C16" s="13" t="s">
        <v>558</v>
      </c>
      <c r="D16" s="23">
        <f>COUNTIF('CN giai'!$O$20:$O$2505,$P16&amp;"."&amp;D$4)</f>
        <v>0</v>
      </c>
      <c r="E16" s="23">
        <f>COUNTIF('CN giai'!$O$20:$O$2505,$P16&amp;"."&amp;E$4)</f>
        <v>0</v>
      </c>
      <c r="F16" s="23">
        <f>COUNTIF('CN giai'!$O$20:$O$2505,$P16&amp;"."&amp;F$4)</f>
        <v>0</v>
      </c>
      <c r="G16" s="23">
        <f>COUNTIF('CN giai'!$O$20:$O$2505,$P16&amp;"."&amp;G$4)</f>
        <v>0</v>
      </c>
      <c r="H16" s="23">
        <f>COUNTIF('CN giai'!$O$20:$O$2505,$P16&amp;"."&amp;H$4)</f>
        <v>0</v>
      </c>
      <c r="I16" s="23">
        <f>COUNTIF('CN giai'!$O$20:$O$2505,$P16&amp;"."&amp;I$4)</f>
        <v>0</v>
      </c>
      <c r="J16" s="23">
        <f>COUNTIF('CN giai'!$O$20:$O$2505,$P16&amp;"."&amp;J$4)</f>
        <v>0</v>
      </c>
      <c r="K16" s="23">
        <f>COUNTIF('CN giai'!$O$20:$O$2505,$P16&amp;"."&amp;K$4)</f>
        <v>0</v>
      </c>
      <c r="L16" s="23">
        <f>COUNTIF('CN giai'!$O$20:$O$2505,$P16&amp;"."&amp;L$4)</f>
        <v>0</v>
      </c>
      <c r="M16" s="23">
        <f>COUNTIF('CN giai'!$O$20:$O$2505,$P16&amp;"."&amp;M$4)</f>
        <v>0</v>
      </c>
      <c r="N16" s="25">
        <f t="shared" si="1"/>
        <v>0</v>
      </c>
      <c r="O16" s="268">
        <f>N16-Thongkeduthi!N16</f>
        <v>0</v>
      </c>
      <c r="P16" s="8">
        <f t="shared" si="2"/>
        <v>12</v>
      </c>
      <c r="Q16" s="18"/>
      <c r="R16" s="18"/>
    </row>
    <row r="17" spans="1:18" ht="15.75">
      <c r="A17" s="18" t="str">
        <f t="shared" si="0"/>
        <v>THPT Đăk Mil</v>
      </c>
      <c r="B17" s="63">
        <v>13</v>
      </c>
      <c r="C17" s="13" t="s">
        <v>90</v>
      </c>
      <c r="D17" s="23">
        <f>COUNTIF('CN giai'!$O$20:$O$2505,$P17&amp;"."&amp;D$4)</f>
        <v>0</v>
      </c>
      <c r="E17" s="23">
        <f>COUNTIF('CN giai'!$O$20:$O$2505,$P17&amp;"."&amp;E$4)</f>
        <v>0</v>
      </c>
      <c r="F17" s="23">
        <f>COUNTIF('CN giai'!$O$20:$O$2505,$P17&amp;"."&amp;F$4)</f>
        <v>0</v>
      </c>
      <c r="G17" s="23">
        <f>COUNTIF('CN giai'!$O$20:$O$2505,$P17&amp;"."&amp;G$4)</f>
        <v>0</v>
      </c>
      <c r="H17" s="23">
        <f>COUNTIF('CN giai'!$O$20:$O$2505,$P17&amp;"."&amp;H$4)</f>
        <v>0</v>
      </c>
      <c r="I17" s="23">
        <f>COUNTIF('CN giai'!$O$20:$O$2505,$P17&amp;"."&amp;I$4)</f>
        <v>0</v>
      </c>
      <c r="J17" s="23">
        <f>COUNTIF('CN giai'!$O$20:$O$2505,$P17&amp;"."&amp;J$4)</f>
        <v>0</v>
      </c>
      <c r="K17" s="23">
        <f>COUNTIF('CN giai'!$O$20:$O$2505,$P17&amp;"."&amp;K$4)</f>
        <v>19</v>
      </c>
      <c r="L17" s="23">
        <f>COUNTIF('CN giai'!$O$20:$O$2505,$P17&amp;"."&amp;L$4)</f>
        <v>15</v>
      </c>
      <c r="M17" s="23">
        <f>COUNTIF('CN giai'!$O$20:$O$2505,$P17&amp;"."&amp;M$4)</f>
        <v>18</v>
      </c>
      <c r="N17" s="25">
        <f t="shared" si="1"/>
        <v>52</v>
      </c>
      <c r="O17" s="268">
        <f>N17-Thongkeduthi!N17</f>
        <v>-4</v>
      </c>
      <c r="P17" s="8">
        <f t="shared" si="2"/>
        <v>13</v>
      </c>
      <c r="Q17" s="272" t="s">
        <v>2713</v>
      </c>
      <c r="R17" s="18"/>
    </row>
    <row r="18" spans="1:18" ht="15.75">
      <c r="A18" s="18" t="str">
        <f t="shared" si="0"/>
        <v>THPT Trần Hưng Đạo</v>
      </c>
      <c r="B18" s="63">
        <v>14</v>
      </c>
      <c r="C18" s="13" t="s">
        <v>417</v>
      </c>
      <c r="D18" s="23">
        <f>COUNTIF('CN giai'!$O$20:$O$2505,$P18&amp;"."&amp;D$4)</f>
        <v>0</v>
      </c>
      <c r="E18" s="23">
        <f>COUNTIF('CN giai'!$O$20:$O$2505,$P18&amp;"."&amp;E$4)</f>
        <v>0</v>
      </c>
      <c r="F18" s="23">
        <f>COUNTIF('CN giai'!$O$20:$O$2505,$P18&amp;"."&amp;F$4)</f>
        <v>0</v>
      </c>
      <c r="G18" s="23">
        <f>COUNTIF('CN giai'!$O$20:$O$2505,$P18&amp;"."&amp;G$4)</f>
        <v>0</v>
      </c>
      <c r="H18" s="23">
        <f>COUNTIF('CN giai'!$O$20:$O$2505,$P18&amp;"."&amp;H$4)</f>
        <v>0</v>
      </c>
      <c r="I18" s="23">
        <f>COUNTIF('CN giai'!$O$20:$O$2505,$P18&amp;"."&amp;I$4)</f>
        <v>0</v>
      </c>
      <c r="J18" s="23">
        <f>COUNTIF('CN giai'!$O$20:$O$2505,$P18&amp;"."&amp;J$4)</f>
        <v>0</v>
      </c>
      <c r="K18" s="23">
        <f>COUNTIF('CN giai'!$O$20:$O$2505,$P18&amp;"."&amp;K$4)</f>
        <v>25</v>
      </c>
      <c r="L18" s="23">
        <f>COUNTIF('CN giai'!$O$20:$O$2505,$P18&amp;"."&amp;L$4)</f>
        <v>31</v>
      </c>
      <c r="M18" s="23">
        <f>COUNTIF('CN giai'!$O$20:$O$2505,$P18&amp;"."&amp;M$4)</f>
        <v>42</v>
      </c>
      <c r="N18" s="25">
        <f t="shared" si="1"/>
        <v>98</v>
      </c>
      <c r="O18" s="268">
        <f>N18-Thongkeduthi!N18</f>
        <v>-10</v>
      </c>
      <c r="P18" s="8">
        <f t="shared" si="2"/>
        <v>14</v>
      </c>
      <c r="Q18" s="272" t="s">
        <v>2713</v>
      </c>
      <c r="R18" s="18"/>
    </row>
    <row r="19" spans="1:18" ht="15.75">
      <c r="A19" s="18" t="str">
        <f t="shared" si="0"/>
        <v>THPT Quang Trung</v>
      </c>
      <c r="B19" s="63">
        <v>15</v>
      </c>
      <c r="C19" s="13" t="s">
        <v>388</v>
      </c>
      <c r="D19" s="23">
        <f>COUNTIF('CN giai'!$O$20:$O$2505,$P19&amp;"."&amp;D$4)</f>
        <v>0</v>
      </c>
      <c r="E19" s="23">
        <f>COUNTIF('CN giai'!$O$20:$O$2505,$P19&amp;"."&amp;E$4)</f>
        <v>0</v>
      </c>
      <c r="F19" s="23">
        <f>COUNTIF('CN giai'!$O$20:$O$2505,$P19&amp;"."&amp;F$4)</f>
        <v>0</v>
      </c>
      <c r="G19" s="23">
        <f>COUNTIF('CN giai'!$O$20:$O$2505,$P19&amp;"."&amp;G$4)</f>
        <v>0</v>
      </c>
      <c r="H19" s="23">
        <f>COUNTIF('CN giai'!$O$20:$O$2505,$P19&amp;"."&amp;H$4)</f>
        <v>0</v>
      </c>
      <c r="I19" s="23">
        <f>COUNTIF('CN giai'!$O$20:$O$2505,$P19&amp;"."&amp;I$4)</f>
        <v>0</v>
      </c>
      <c r="J19" s="23">
        <f>COUNTIF('CN giai'!$O$20:$O$2505,$P19&amp;"."&amp;J$4)</f>
        <v>0</v>
      </c>
      <c r="K19" s="23">
        <f>COUNTIF('CN giai'!$O$20:$O$2505,$P19&amp;"."&amp;K$4)</f>
        <v>12</v>
      </c>
      <c r="L19" s="23">
        <f>COUNTIF('CN giai'!$O$20:$O$2505,$P19&amp;"."&amp;L$4)</f>
        <v>9</v>
      </c>
      <c r="M19" s="23">
        <f>COUNTIF('CN giai'!$O$20:$O$2505,$P19&amp;"."&amp;M$4)</f>
        <v>2</v>
      </c>
      <c r="N19" s="25">
        <f t="shared" si="1"/>
        <v>23</v>
      </c>
      <c r="O19" s="268">
        <f>N19-Thongkeduthi!N19</f>
        <v>0</v>
      </c>
      <c r="P19" s="8">
        <f t="shared" si="2"/>
        <v>15</v>
      </c>
      <c r="Q19" s="272" t="s">
        <v>2713</v>
      </c>
      <c r="R19" s="18"/>
    </row>
    <row r="20" spans="1:18" ht="15.75">
      <c r="A20" s="18" t="str">
        <f t="shared" si="0"/>
        <v>THPT Nguyễn Du</v>
      </c>
      <c r="B20" s="63">
        <v>16</v>
      </c>
      <c r="C20" s="13" t="s">
        <v>559</v>
      </c>
      <c r="D20" s="23">
        <f>COUNTIF('CN giai'!$O$20:$O$2505,$P20&amp;"."&amp;D$4)</f>
        <v>0</v>
      </c>
      <c r="E20" s="23">
        <f>COUNTIF('CN giai'!$O$20:$O$2505,$P20&amp;"."&amp;E$4)</f>
        <v>0</v>
      </c>
      <c r="F20" s="23">
        <f>COUNTIF('CN giai'!$O$20:$O$2505,$P20&amp;"."&amp;F$4)</f>
        <v>0</v>
      </c>
      <c r="G20" s="23">
        <f>COUNTIF('CN giai'!$O$20:$O$2505,$P20&amp;"."&amp;G$4)</f>
        <v>0</v>
      </c>
      <c r="H20" s="23">
        <f>COUNTIF('CN giai'!$O$20:$O$2505,$P20&amp;"."&amp;H$4)</f>
        <v>0</v>
      </c>
      <c r="I20" s="23">
        <f>COUNTIF('CN giai'!$O$20:$O$2505,$P20&amp;"."&amp;I$4)</f>
        <v>0</v>
      </c>
      <c r="J20" s="23">
        <f>COUNTIF('CN giai'!$O$20:$O$2505,$P20&amp;"."&amp;J$4)</f>
        <v>0</v>
      </c>
      <c r="K20" s="23">
        <f>COUNTIF('CN giai'!$O$20:$O$2505,$P20&amp;"."&amp;K$4)</f>
        <v>0</v>
      </c>
      <c r="L20" s="23">
        <f>COUNTIF('CN giai'!$O$20:$O$2505,$P20&amp;"."&amp;L$4)</f>
        <v>0</v>
      </c>
      <c r="M20" s="23">
        <f>COUNTIF('CN giai'!$O$20:$O$2505,$P20&amp;"."&amp;M$4)</f>
        <v>0</v>
      </c>
      <c r="N20" s="25">
        <f t="shared" si="1"/>
        <v>0</v>
      </c>
      <c r="O20" s="268">
        <f>N20-Thongkeduthi!N20</f>
        <v>0</v>
      </c>
      <c r="P20" s="8">
        <f t="shared" si="2"/>
        <v>16</v>
      </c>
      <c r="Q20" s="18"/>
      <c r="R20" s="18"/>
    </row>
    <row r="21" spans="1:18" ht="15.75">
      <c r="A21" s="18" t="str">
        <f t="shared" si="0"/>
        <v>THPT Phan Chu Trinh</v>
      </c>
      <c r="B21" s="63">
        <v>17</v>
      </c>
      <c r="C21" s="13" t="s">
        <v>560</v>
      </c>
      <c r="D21" s="23">
        <f>COUNTIF('CN giai'!$O$20:$O$2505,$P21&amp;"."&amp;D$4)</f>
        <v>0</v>
      </c>
      <c r="E21" s="23">
        <f>COUNTIF('CN giai'!$O$20:$O$2505,$P21&amp;"."&amp;E$4)</f>
        <v>0</v>
      </c>
      <c r="F21" s="23">
        <f>COUNTIF('CN giai'!$O$20:$O$2505,$P21&amp;"."&amp;F$4)</f>
        <v>0</v>
      </c>
      <c r="G21" s="23">
        <f>COUNTIF('CN giai'!$O$20:$O$2505,$P21&amp;"."&amp;G$4)</f>
        <v>0</v>
      </c>
      <c r="H21" s="23">
        <f>COUNTIF('CN giai'!$O$20:$O$2505,$P21&amp;"."&amp;H$4)</f>
        <v>0</v>
      </c>
      <c r="I21" s="23">
        <f>COUNTIF('CN giai'!$O$20:$O$2505,$P21&amp;"."&amp;I$4)</f>
        <v>0</v>
      </c>
      <c r="J21" s="23">
        <f>COUNTIF('CN giai'!$O$20:$O$2505,$P21&amp;"."&amp;J$4)</f>
        <v>0</v>
      </c>
      <c r="K21" s="23">
        <f>COUNTIF('CN giai'!$O$20:$O$2505,$P21&amp;"."&amp;K$4)</f>
        <v>8</v>
      </c>
      <c r="L21" s="23">
        <f>COUNTIF('CN giai'!$O$20:$O$2505,$P21&amp;"."&amp;L$4)</f>
        <v>7</v>
      </c>
      <c r="M21" s="23">
        <f>COUNTIF('CN giai'!$O$20:$O$2505,$P21&amp;"."&amp;M$4)</f>
        <v>10</v>
      </c>
      <c r="N21" s="25">
        <f t="shared" si="1"/>
        <v>25</v>
      </c>
      <c r="O21" s="268">
        <f>N21-Thongkeduthi!N21</f>
        <v>-2</v>
      </c>
      <c r="P21" s="8">
        <f t="shared" si="2"/>
        <v>17</v>
      </c>
      <c r="Q21" s="272" t="s">
        <v>2713</v>
      </c>
      <c r="R21" s="18"/>
    </row>
    <row r="22" spans="1:18" ht="15.75">
      <c r="A22" s="18" t="str">
        <f t="shared" si="0"/>
        <v>THPT Phan Bội Châu</v>
      </c>
      <c r="B22" s="63">
        <v>18</v>
      </c>
      <c r="C22" s="13" t="s">
        <v>561</v>
      </c>
      <c r="D22" s="23">
        <f>COUNTIF('CN giai'!$O$20:$O$2505,$P22&amp;"."&amp;D$4)</f>
        <v>0</v>
      </c>
      <c r="E22" s="23">
        <f>COUNTIF('CN giai'!$O$20:$O$2505,$P22&amp;"."&amp;E$4)</f>
        <v>0</v>
      </c>
      <c r="F22" s="23">
        <f>COUNTIF('CN giai'!$O$20:$O$2505,$P22&amp;"."&amp;F$4)</f>
        <v>0</v>
      </c>
      <c r="G22" s="23">
        <f>COUNTIF('CN giai'!$O$20:$O$2505,$P22&amp;"."&amp;G$4)</f>
        <v>0</v>
      </c>
      <c r="H22" s="23">
        <f>COUNTIF('CN giai'!$O$20:$O$2505,$P22&amp;"."&amp;H$4)</f>
        <v>0</v>
      </c>
      <c r="I22" s="23">
        <f>COUNTIF('CN giai'!$O$20:$O$2505,$P22&amp;"."&amp;I$4)</f>
        <v>0</v>
      </c>
      <c r="J22" s="23">
        <f>COUNTIF('CN giai'!$O$20:$O$2505,$P22&amp;"."&amp;J$4)</f>
        <v>0</v>
      </c>
      <c r="K22" s="23">
        <f>COUNTIF('CN giai'!$O$20:$O$2505,$P22&amp;"."&amp;K$4)</f>
        <v>17</v>
      </c>
      <c r="L22" s="23">
        <f>COUNTIF('CN giai'!$O$20:$O$2505,$P22&amp;"."&amp;L$4)</f>
        <v>14</v>
      </c>
      <c r="M22" s="23">
        <f>COUNTIF('CN giai'!$O$20:$O$2505,$P22&amp;"."&amp;M$4)</f>
        <v>0</v>
      </c>
      <c r="N22" s="25">
        <f t="shared" si="1"/>
        <v>31</v>
      </c>
      <c r="O22" s="268">
        <f>N22-Thongkeduthi!N22</f>
        <v>-1</v>
      </c>
      <c r="P22" s="8">
        <f t="shared" si="2"/>
        <v>18</v>
      </c>
      <c r="Q22" s="272" t="s">
        <v>2713</v>
      </c>
      <c r="R22" s="18"/>
    </row>
    <row r="23" spans="1:18" ht="15.75">
      <c r="A23" s="18" t="str">
        <f t="shared" si="0"/>
        <v>THPT Nguyễn Bỉnh Khiêm</v>
      </c>
      <c r="B23" s="63">
        <v>19</v>
      </c>
      <c r="C23" s="13" t="s">
        <v>187</v>
      </c>
      <c r="D23" s="23">
        <f>COUNTIF('CN giai'!$O$20:$O$2505,$P23&amp;"."&amp;D$4)</f>
        <v>0</v>
      </c>
      <c r="E23" s="23">
        <f>COUNTIF('CN giai'!$O$20:$O$2505,$P23&amp;"."&amp;E$4)</f>
        <v>0</v>
      </c>
      <c r="F23" s="23">
        <f>COUNTIF('CN giai'!$O$20:$O$2505,$P23&amp;"."&amp;F$4)</f>
        <v>0</v>
      </c>
      <c r="G23" s="23">
        <f>COUNTIF('CN giai'!$O$20:$O$2505,$P23&amp;"."&amp;G$4)</f>
        <v>0</v>
      </c>
      <c r="H23" s="23">
        <f>COUNTIF('CN giai'!$O$20:$O$2505,$P23&amp;"."&amp;H$4)</f>
        <v>0</v>
      </c>
      <c r="I23" s="23">
        <f>COUNTIF('CN giai'!$O$20:$O$2505,$P23&amp;"."&amp;I$4)</f>
        <v>0</v>
      </c>
      <c r="J23" s="23">
        <f>COUNTIF('CN giai'!$O$20:$O$2505,$P23&amp;"."&amp;J$4)</f>
        <v>0</v>
      </c>
      <c r="K23" s="23">
        <f>COUNTIF('CN giai'!$O$20:$O$2505,$P23&amp;"."&amp;K$4)</f>
        <v>5</v>
      </c>
      <c r="L23" s="23">
        <f>COUNTIF('CN giai'!$O$20:$O$2505,$P23&amp;"."&amp;L$4)</f>
        <v>9</v>
      </c>
      <c r="M23" s="23">
        <f>COUNTIF('CN giai'!$O$20:$O$2505,$P23&amp;"."&amp;M$4)</f>
        <v>6</v>
      </c>
      <c r="N23" s="25">
        <f t="shared" si="1"/>
        <v>20</v>
      </c>
      <c r="O23" s="268">
        <f>N23-Thongkeduthi!N23</f>
        <v>0</v>
      </c>
      <c r="P23" s="8">
        <f t="shared" si="2"/>
        <v>19</v>
      </c>
      <c r="Q23" s="272" t="s">
        <v>2713</v>
      </c>
      <c r="R23" s="272"/>
    </row>
    <row r="24" spans="1:18" ht="15.75">
      <c r="A24" s="18" t="str">
        <f t="shared" si="0"/>
        <v>THPT Đào Duy Từ</v>
      </c>
      <c r="B24" s="63">
        <v>20</v>
      </c>
      <c r="C24" s="13" t="s">
        <v>562</v>
      </c>
      <c r="D24" s="23">
        <f>COUNTIF('CN giai'!$O$20:$O$2505,$P24&amp;"."&amp;D$4)</f>
        <v>0</v>
      </c>
      <c r="E24" s="23">
        <f>COUNTIF('CN giai'!$O$20:$O$2505,$P24&amp;"."&amp;E$4)</f>
        <v>0</v>
      </c>
      <c r="F24" s="23">
        <f>COUNTIF('CN giai'!$O$20:$O$2505,$P24&amp;"."&amp;F$4)</f>
        <v>0</v>
      </c>
      <c r="G24" s="23">
        <f>COUNTIF('CN giai'!$O$20:$O$2505,$P24&amp;"."&amp;G$4)</f>
        <v>0</v>
      </c>
      <c r="H24" s="23">
        <f>COUNTIF('CN giai'!$O$20:$O$2505,$P24&amp;"."&amp;H$4)</f>
        <v>0</v>
      </c>
      <c r="I24" s="23">
        <f>COUNTIF('CN giai'!$O$20:$O$2505,$P24&amp;"."&amp;I$4)</f>
        <v>0</v>
      </c>
      <c r="J24" s="23">
        <f>COUNTIF('CN giai'!$O$20:$O$2505,$P24&amp;"."&amp;J$4)</f>
        <v>0</v>
      </c>
      <c r="K24" s="23">
        <f>COUNTIF('CN giai'!$O$20:$O$2505,$P24&amp;"."&amp;K$4)</f>
        <v>0</v>
      </c>
      <c r="L24" s="23">
        <f>COUNTIF('CN giai'!$O$20:$O$2505,$P24&amp;"."&amp;L$4)</f>
        <v>0</v>
      </c>
      <c r="M24" s="23">
        <f>COUNTIF('CN giai'!$O$20:$O$2505,$P24&amp;"."&amp;M$4)</f>
        <v>0</v>
      </c>
      <c r="N24" s="25">
        <f t="shared" si="1"/>
        <v>0</v>
      </c>
      <c r="O24" s="268">
        <f>N24-Thongkeduthi!N24</f>
        <v>0</v>
      </c>
      <c r="P24" s="8">
        <f t="shared" si="2"/>
        <v>20</v>
      </c>
      <c r="Q24" s="18"/>
      <c r="R24" s="18"/>
    </row>
    <row r="25" spans="1:18" ht="15.75">
      <c r="A25" s="18" t="str">
        <f t="shared" si="0"/>
        <v>THPT Krông Nô</v>
      </c>
      <c r="B25" s="63">
        <v>21</v>
      </c>
      <c r="C25" s="13" t="s">
        <v>563</v>
      </c>
      <c r="D25" s="23">
        <f>COUNTIF('CN giai'!$O$20:$O$2505,$P25&amp;"."&amp;D$4)</f>
        <v>0</v>
      </c>
      <c r="E25" s="23">
        <f>COUNTIF('CN giai'!$O$20:$O$2505,$P25&amp;"."&amp;E$4)</f>
        <v>0</v>
      </c>
      <c r="F25" s="23">
        <f>COUNTIF('CN giai'!$O$20:$O$2505,$P25&amp;"."&amp;F$4)</f>
        <v>0</v>
      </c>
      <c r="G25" s="23">
        <f>COUNTIF('CN giai'!$O$20:$O$2505,$P25&amp;"."&amp;G$4)</f>
        <v>0</v>
      </c>
      <c r="H25" s="23">
        <f>COUNTIF('CN giai'!$O$20:$O$2505,$P25&amp;"."&amp;H$4)</f>
        <v>0</v>
      </c>
      <c r="I25" s="23">
        <f>COUNTIF('CN giai'!$O$20:$O$2505,$P25&amp;"."&amp;I$4)</f>
        <v>0</v>
      </c>
      <c r="J25" s="23">
        <f>COUNTIF('CN giai'!$O$20:$O$2505,$P25&amp;"."&amp;J$4)</f>
        <v>0</v>
      </c>
      <c r="K25" s="23">
        <f>COUNTIF('CN giai'!$O$20:$O$2505,$P25&amp;"."&amp;K$4)</f>
        <v>11</v>
      </c>
      <c r="L25" s="23">
        <f>COUNTIF('CN giai'!$O$20:$O$2505,$P25&amp;"."&amp;L$4)</f>
        <v>34</v>
      </c>
      <c r="M25" s="23">
        <f>COUNTIF('CN giai'!$O$20:$O$2505,$P25&amp;"."&amp;M$4)</f>
        <v>19</v>
      </c>
      <c r="N25" s="25">
        <f t="shared" si="1"/>
        <v>64</v>
      </c>
      <c r="O25" s="268">
        <f>N25-Thongkeduthi!N25</f>
        <v>-26</v>
      </c>
      <c r="P25" s="8">
        <f t="shared" si="2"/>
        <v>21</v>
      </c>
      <c r="Q25" s="272" t="s">
        <v>2713</v>
      </c>
      <c r="R25" s="272" t="s">
        <v>2713</v>
      </c>
    </row>
    <row r="26" spans="1:18" ht="15.75">
      <c r="A26" s="18" t="str">
        <f t="shared" si="0"/>
        <v>THPT Trần Phú</v>
      </c>
      <c r="B26" s="63">
        <v>22</v>
      </c>
      <c r="C26" s="13" t="s">
        <v>564</v>
      </c>
      <c r="D26" s="23">
        <f>COUNTIF('CN giai'!$O$20:$O$2505,$P26&amp;"."&amp;D$4)</f>
        <v>0</v>
      </c>
      <c r="E26" s="23">
        <f>COUNTIF('CN giai'!$O$20:$O$2505,$P26&amp;"."&amp;E$4)</f>
        <v>0</v>
      </c>
      <c r="F26" s="23">
        <f>COUNTIF('CN giai'!$O$20:$O$2505,$P26&amp;"."&amp;F$4)</f>
        <v>0</v>
      </c>
      <c r="G26" s="23">
        <f>COUNTIF('CN giai'!$O$20:$O$2505,$P26&amp;"."&amp;G$4)</f>
        <v>0</v>
      </c>
      <c r="H26" s="23">
        <f>COUNTIF('CN giai'!$O$20:$O$2505,$P26&amp;"."&amp;H$4)</f>
        <v>0</v>
      </c>
      <c r="I26" s="23">
        <f>COUNTIF('CN giai'!$O$20:$O$2505,$P26&amp;"."&amp;I$4)</f>
        <v>0</v>
      </c>
      <c r="J26" s="23">
        <f>COUNTIF('CN giai'!$O$20:$O$2505,$P26&amp;"."&amp;J$4)</f>
        <v>0</v>
      </c>
      <c r="K26" s="23">
        <f>COUNTIF('CN giai'!$O$20:$O$2505,$P26&amp;"."&amp;K$4)</f>
        <v>3</v>
      </c>
      <c r="L26" s="23">
        <f>COUNTIF('CN giai'!$O$20:$O$2505,$P26&amp;"."&amp;L$4)</f>
        <v>5</v>
      </c>
      <c r="M26" s="23">
        <f>COUNTIF('CN giai'!$O$20:$O$2505,$P26&amp;"."&amp;M$4)</f>
        <v>3</v>
      </c>
      <c r="N26" s="25">
        <f t="shared" si="1"/>
        <v>11</v>
      </c>
      <c r="O26" s="268">
        <f>N26-Thongkeduthi!N26</f>
        <v>-3</v>
      </c>
      <c r="P26" s="8">
        <f t="shared" si="2"/>
        <v>22</v>
      </c>
      <c r="Q26" s="272" t="s">
        <v>2713</v>
      </c>
      <c r="R26" s="272" t="s">
        <v>2713</v>
      </c>
    </row>
    <row r="27" spans="1:18" ht="15.75">
      <c r="A27" s="18" t="str">
        <f t="shared" si="0"/>
        <v>THPT Hùng Vương</v>
      </c>
      <c r="B27" s="63">
        <v>23</v>
      </c>
      <c r="C27" s="13" t="s">
        <v>185</v>
      </c>
      <c r="D27" s="23">
        <f>COUNTIF('CN giai'!$O$20:$O$2505,$P27&amp;"."&amp;D$4)</f>
        <v>0</v>
      </c>
      <c r="E27" s="23">
        <f>COUNTIF('CN giai'!$O$20:$O$2505,$P27&amp;"."&amp;E$4)</f>
        <v>0</v>
      </c>
      <c r="F27" s="23">
        <f>COUNTIF('CN giai'!$O$20:$O$2505,$P27&amp;"."&amp;F$4)</f>
        <v>0</v>
      </c>
      <c r="G27" s="23">
        <f>COUNTIF('CN giai'!$O$20:$O$2505,$P27&amp;"."&amp;G$4)</f>
        <v>0</v>
      </c>
      <c r="H27" s="23">
        <f>COUNTIF('CN giai'!$O$20:$O$2505,$P27&amp;"."&amp;H$4)</f>
        <v>0</v>
      </c>
      <c r="I27" s="23">
        <f>COUNTIF('CN giai'!$O$20:$O$2505,$P27&amp;"."&amp;I$4)</f>
        <v>0</v>
      </c>
      <c r="J27" s="23">
        <f>COUNTIF('CN giai'!$O$20:$O$2505,$P27&amp;"."&amp;J$4)</f>
        <v>0</v>
      </c>
      <c r="K27" s="23">
        <f>COUNTIF('CN giai'!$O$20:$O$2505,$P27&amp;"."&amp;K$4)</f>
        <v>7</v>
      </c>
      <c r="L27" s="23">
        <f>COUNTIF('CN giai'!$O$20:$O$2505,$P27&amp;"."&amp;L$4)</f>
        <v>5</v>
      </c>
      <c r="M27" s="23">
        <f>COUNTIF('CN giai'!$O$20:$O$2505,$P27&amp;"."&amp;M$4)</f>
        <v>9</v>
      </c>
      <c r="N27" s="25">
        <f t="shared" si="1"/>
        <v>21</v>
      </c>
      <c r="O27" s="268">
        <f>N27-Thongkeduthi!N27</f>
        <v>0</v>
      </c>
      <c r="P27" s="8">
        <f t="shared" si="2"/>
        <v>23</v>
      </c>
      <c r="Q27" s="272" t="s">
        <v>2713</v>
      </c>
      <c r="R27" s="18" t="s">
        <v>2713</v>
      </c>
    </row>
    <row r="28" spans="1:18" ht="15.75">
      <c r="A28" s="18" t="str">
        <f t="shared" si="0"/>
        <v>THPT DTNT N'Trang Lơng</v>
      </c>
      <c r="B28" s="63">
        <v>24</v>
      </c>
      <c r="C28" s="10" t="s">
        <v>2100</v>
      </c>
      <c r="D28" s="23">
        <f>COUNTIF('CN giai'!$O$20:$O$2505,$P28&amp;"."&amp;D$4)</f>
        <v>0</v>
      </c>
      <c r="E28" s="23">
        <f>COUNTIF('CN giai'!$O$20:$O$2505,$P28&amp;"."&amp;E$4)</f>
        <v>0</v>
      </c>
      <c r="F28" s="23">
        <f>COUNTIF('CN giai'!$O$20:$O$2505,$P28&amp;"."&amp;F$4)</f>
        <v>0</v>
      </c>
      <c r="G28" s="23">
        <f>COUNTIF('CN giai'!$O$20:$O$2505,$P28&amp;"."&amp;G$4)</f>
        <v>0</v>
      </c>
      <c r="H28" s="23">
        <f>COUNTIF('CN giai'!$O$20:$O$2505,$P28&amp;"."&amp;H$4)</f>
        <v>0</v>
      </c>
      <c r="I28" s="23">
        <f>COUNTIF('CN giai'!$O$20:$O$2505,$P28&amp;"."&amp;I$4)</f>
        <v>0</v>
      </c>
      <c r="J28" s="23">
        <f>COUNTIF('CN giai'!$O$20:$O$2505,$P28&amp;"."&amp;J$4)</f>
        <v>0</v>
      </c>
      <c r="K28" s="23">
        <f>COUNTIF('CN giai'!$O$20:$O$2505,$P28&amp;"."&amp;K$4)</f>
        <v>6</v>
      </c>
      <c r="L28" s="23">
        <f>COUNTIF('CN giai'!$O$20:$O$2505,$P28&amp;"."&amp;L$4)</f>
        <v>8</v>
      </c>
      <c r="M28" s="23">
        <f>COUNTIF('CN giai'!$O$20:$O$2505,$P28&amp;"."&amp;M$4)</f>
        <v>2</v>
      </c>
      <c r="N28" s="25">
        <f t="shared" si="1"/>
        <v>16</v>
      </c>
      <c r="O28" s="268">
        <f>N28-Thongkeduthi!N28</f>
        <v>0</v>
      </c>
      <c r="P28" s="8">
        <f t="shared" si="2"/>
        <v>24</v>
      </c>
      <c r="Q28" s="272" t="s">
        <v>2713</v>
      </c>
      <c r="R28" s="18"/>
    </row>
    <row r="29" spans="1:18" ht="15.75">
      <c r="A29" s="18" t="str">
        <f t="shared" si="0"/>
        <v>PTDTNT Đăk R'lấp</v>
      </c>
      <c r="B29" s="63">
        <v>25</v>
      </c>
      <c r="C29" s="13" t="s">
        <v>565</v>
      </c>
      <c r="D29" s="23">
        <f>COUNTIF('CN giai'!$O$20:$O$2505,$P29&amp;"."&amp;D$4)</f>
        <v>0</v>
      </c>
      <c r="E29" s="23">
        <f>COUNTIF('CN giai'!$O$20:$O$2505,$P29&amp;"."&amp;E$4)</f>
        <v>0</v>
      </c>
      <c r="F29" s="23">
        <f>COUNTIF('CN giai'!$O$20:$O$2505,$P29&amp;"."&amp;F$4)</f>
        <v>0</v>
      </c>
      <c r="G29" s="23">
        <f>COUNTIF('CN giai'!$O$20:$O$2505,$P29&amp;"."&amp;G$4)</f>
        <v>1</v>
      </c>
      <c r="H29" s="23">
        <f>COUNTIF('CN giai'!$O$20:$O$2505,$P29&amp;"."&amp;H$4)</f>
        <v>0</v>
      </c>
      <c r="I29" s="23">
        <f>COUNTIF('CN giai'!$O$20:$O$2505,$P29&amp;"."&amp;I$4)</f>
        <v>0</v>
      </c>
      <c r="J29" s="23">
        <f>COUNTIF('CN giai'!$O$20:$O$2505,$P29&amp;"."&amp;J$4)</f>
        <v>0</v>
      </c>
      <c r="K29" s="23">
        <f>COUNTIF('CN giai'!$O$20:$O$2505,$P29&amp;"."&amp;K$4)</f>
        <v>3</v>
      </c>
      <c r="L29" s="23">
        <f>COUNTIF('CN giai'!$O$20:$O$2505,$P29&amp;"."&amp;L$4)</f>
        <v>0</v>
      </c>
      <c r="M29" s="23">
        <f>COUNTIF('CN giai'!$O$20:$O$2505,$P29&amp;"."&amp;M$4)</f>
        <v>1</v>
      </c>
      <c r="N29" s="25">
        <f t="shared" si="1"/>
        <v>5</v>
      </c>
      <c r="O29" s="268">
        <f>N29-Thongkeduthi!N29</f>
        <v>0</v>
      </c>
      <c r="P29" s="8">
        <f t="shared" si="2"/>
        <v>25</v>
      </c>
      <c r="Q29" s="272" t="s">
        <v>2713</v>
      </c>
      <c r="R29" s="272" t="s">
        <v>2713</v>
      </c>
    </row>
    <row r="30" spans="1:18" ht="15.75">
      <c r="A30" s="18" t="str">
        <f t="shared" si="0"/>
        <v>THPT DTNT Đăk Glong</v>
      </c>
      <c r="B30" s="63">
        <v>26</v>
      </c>
      <c r="C30" s="13" t="s">
        <v>566</v>
      </c>
      <c r="D30" s="23">
        <f>COUNTIF('CN giai'!$O$20:$O$2505,$P30&amp;"."&amp;D$4)</f>
        <v>0</v>
      </c>
      <c r="E30" s="23">
        <f>COUNTIF('CN giai'!$O$20:$O$2505,$P30&amp;"."&amp;E$4)</f>
        <v>0</v>
      </c>
      <c r="F30" s="23">
        <f>COUNTIF('CN giai'!$O$20:$O$2505,$P30&amp;"."&amp;F$4)</f>
        <v>0</v>
      </c>
      <c r="G30" s="23">
        <f>COUNTIF('CN giai'!$O$20:$O$2505,$P30&amp;"."&amp;G$4)</f>
        <v>0</v>
      </c>
      <c r="H30" s="23">
        <f>COUNTIF('CN giai'!$O$20:$O$2505,$P30&amp;"."&amp;H$4)</f>
        <v>0</v>
      </c>
      <c r="I30" s="23">
        <f>COUNTIF('CN giai'!$O$20:$O$2505,$P30&amp;"."&amp;I$4)</f>
        <v>0</v>
      </c>
      <c r="J30" s="23">
        <f>COUNTIF('CN giai'!$O$20:$O$2505,$P30&amp;"."&amp;J$4)</f>
        <v>0</v>
      </c>
      <c r="K30" s="23">
        <f>COUNTIF('CN giai'!$O$20:$O$2505,$P30&amp;"."&amp;K$4)</f>
        <v>0</v>
      </c>
      <c r="L30" s="23">
        <f>COUNTIF('CN giai'!$O$20:$O$2505,$P30&amp;"."&amp;L$4)</f>
        <v>5</v>
      </c>
      <c r="M30" s="23">
        <f>COUNTIF('CN giai'!$O$20:$O$2505,$P30&amp;"."&amp;M$4)</f>
        <v>3</v>
      </c>
      <c r="N30" s="25">
        <f t="shared" si="1"/>
        <v>8</v>
      </c>
      <c r="O30" s="268">
        <f>N30-Thongkeduthi!N30</f>
        <v>0</v>
      </c>
      <c r="P30" s="8">
        <f t="shared" si="2"/>
        <v>26</v>
      </c>
      <c r="Q30" s="272" t="s">
        <v>2713</v>
      </c>
      <c r="R30" s="272" t="s">
        <v>2713</v>
      </c>
    </row>
    <row r="31" spans="1:18" ht="15.75">
      <c r="A31" s="18" t="str">
        <f t="shared" si="0"/>
        <v>PTDTNT Đăk Song</v>
      </c>
      <c r="B31" s="63">
        <v>27</v>
      </c>
      <c r="C31" s="13" t="s">
        <v>567</v>
      </c>
      <c r="D31" s="23">
        <f>COUNTIF('CN giai'!$O$20:$O$2505,$P31&amp;"."&amp;D$4)</f>
        <v>0</v>
      </c>
      <c r="E31" s="23">
        <f>COUNTIF('CN giai'!$O$20:$O$2505,$P31&amp;"."&amp;E$4)</f>
        <v>0</v>
      </c>
      <c r="F31" s="23">
        <f>COUNTIF('CN giai'!$O$20:$O$2505,$P31&amp;"."&amp;F$4)</f>
        <v>0</v>
      </c>
      <c r="G31" s="23">
        <f>COUNTIF('CN giai'!$O$20:$O$2505,$P31&amp;"."&amp;G$4)</f>
        <v>0</v>
      </c>
      <c r="H31" s="23">
        <f>COUNTIF('CN giai'!$O$20:$O$2505,$P31&amp;"."&amp;H$4)</f>
        <v>0</v>
      </c>
      <c r="I31" s="23">
        <f>COUNTIF('CN giai'!$O$20:$O$2505,$P31&amp;"."&amp;I$4)</f>
        <v>0</v>
      </c>
      <c r="J31" s="23">
        <f>COUNTIF('CN giai'!$O$20:$O$2505,$P31&amp;"."&amp;J$4)</f>
        <v>0</v>
      </c>
      <c r="K31" s="23">
        <f>COUNTIF('CN giai'!$O$20:$O$2505,$P31&amp;"."&amp;K$4)</f>
        <v>0</v>
      </c>
      <c r="L31" s="23">
        <f>COUNTIF('CN giai'!$O$20:$O$2505,$P31&amp;"."&amp;L$4)</f>
        <v>0</v>
      </c>
      <c r="M31" s="23">
        <f>COUNTIF('CN giai'!$O$20:$O$2505,$P31&amp;"."&amp;M$4)</f>
        <v>0</v>
      </c>
      <c r="N31" s="25">
        <f t="shared" si="1"/>
        <v>0</v>
      </c>
      <c r="O31" s="268">
        <f>N31-Thongkeduthi!N31</f>
        <v>0</v>
      </c>
      <c r="P31" s="8">
        <f t="shared" si="2"/>
        <v>27</v>
      </c>
      <c r="Q31" s="18"/>
      <c r="R31" s="18"/>
    </row>
    <row r="32" spans="1:18" ht="15.75">
      <c r="A32" s="18" t="str">
        <f t="shared" si="0"/>
        <v>PTDTNT Đăk Mil</v>
      </c>
      <c r="B32" s="63">
        <v>28</v>
      </c>
      <c r="C32" s="15" t="s">
        <v>568</v>
      </c>
      <c r="D32" s="23">
        <f>COUNTIF('CN giai'!$O$20:$O$2505,$P32&amp;"."&amp;D$4)</f>
        <v>0</v>
      </c>
      <c r="E32" s="23">
        <f>COUNTIF('CN giai'!$O$20:$O$2505,$P32&amp;"."&amp;E$4)</f>
        <v>0</v>
      </c>
      <c r="F32" s="23">
        <f>COUNTIF('CN giai'!$O$20:$O$2505,$P32&amp;"."&amp;F$4)</f>
        <v>0</v>
      </c>
      <c r="G32" s="23">
        <f>COUNTIF('CN giai'!$O$20:$O$2505,$P32&amp;"."&amp;G$4)</f>
        <v>0</v>
      </c>
      <c r="H32" s="23">
        <f>COUNTIF('CN giai'!$O$20:$O$2505,$P32&amp;"."&amp;H$4)</f>
        <v>0</v>
      </c>
      <c r="I32" s="23">
        <f>COUNTIF('CN giai'!$O$20:$O$2505,$P32&amp;"."&amp;I$4)</f>
        <v>0</v>
      </c>
      <c r="J32" s="23">
        <f>COUNTIF('CN giai'!$O$20:$O$2505,$P32&amp;"."&amp;J$4)</f>
        <v>0</v>
      </c>
      <c r="K32" s="23">
        <f>COUNTIF('CN giai'!$O$20:$O$2505,$P32&amp;"."&amp;K$4)</f>
        <v>0</v>
      </c>
      <c r="L32" s="23">
        <f>COUNTIF('CN giai'!$O$20:$O$2505,$P32&amp;"."&amp;L$4)</f>
        <v>0</v>
      </c>
      <c r="M32" s="23">
        <f>COUNTIF('CN giai'!$O$20:$O$2505,$P32&amp;"."&amp;M$4)</f>
        <v>0</v>
      </c>
      <c r="N32" s="25">
        <f t="shared" si="1"/>
        <v>0</v>
      </c>
      <c r="O32" s="268">
        <f>N32-Thongkeduthi!N32</f>
        <v>0</v>
      </c>
      <c r="P32" s="8">
        <f t="shared" si="2"/>
        <v>28</v>
      </c>
      <c r="Q32" s="18"/>
      <c r="R32" s="18"/>
    </row>
    <row r="33" spans="1:18" ht="15.75">
      <c r="A33" s="18" t="str">
        <f t="shared" si="0"/>
        <v>PTDTNT Krông Nô</v>
      </c>
      <c r="B33" s="63">
        <v>29</v>
      </c>
      <c r="C33" s="15" t="s">
        <v>569</v>
      </c>
      <c r="D33" s="23">
        <f>COUNTIF('CN giai'!$O$20:$O$2505,$P33&amp;"."&amp;D$4)</f>
        <v>0</v>
      </c>
      <c r="E33" s="23">
        <f>COUNTIF('CN giai'!$O$20:$O$2505,$P33&amp;"."&amp;E$4)</f>
        <v>0</v>
      </c>
      <c r="F33" s="23">
        <f>COUNTIF('CN giai'!$O$20:$O$2505,$P33&amp;"."&amp;F$4)</f>
        <v>0</v>
      </c>
      <c r="G33" s="23">
        <f>COUNTIF('CN giai'!$O$20:$O$2505,$P33&amp;"."&amp;G$4)</f>
        <v>0</v>
      </c>
      <c r="H33" s="23">
        <f>COUNTIF('CN giai'!$O$20:$O$2505,$P33&amp;"."&amp;H$4)</f>
        <v>0</v>
      </c>
      <c r="I33" s="23">
        <f>COUNTIF('CN giai'!$O$20:$O$2505,$P33&amp;"."&amp;I$4)</f>
        <v>0</v>
      </c>
      <c r="J33" s="23">
        <f>COUNTIF('CN giai'!$O$20:$O$2505,$P33&amp;"."&amp;J$4)</f>
        <v>0</v>
      </c>
      <c r="K33" s="23">
        <f>COUNTIF('CN giai'!$O$20:$O$2505,$P33&amp;"."&amp;K$4)</f>
        <v>0</v>
      </c>
      <c r="L33" s="23">
        <f>COUNTIF('CN giai'!$O$20:$O$2505,$P33&amp;"."&amp;L$4)</f>
        <v>0</v>
      </c>
      <c r="M33" s="23">
        <f>COUNTIF('CN giai'!$O$20:$O$2505,$P33&amp;"."&amp;M$4)</f>
        <v>0</v>
      </c>
      <c r="N33" s="25">
        <f t="shared" si="1"/>
        <v>0</v>
      </c>
      <c r="O33" s="268">
        <f>N33-Thongkeduthi!N33</f>
        <v>0</v>
      </c>
      <c r="P33" s="8">
        <f t="shared" si="2"/>
        <v>29</v>
      </c>
      <c r="Q33" s="18"/>
      <c r="R33" s="18"/>
    </row>
    <row r="34" spans="1:18" ht="15.75">
      <c r="A34" s="18" t="str">
        <f t="shared" si="0"/>
        <v>PTDTNT Cư Jút</v>
      </c>
      <c r="B34" s="63">
        <v>30</v>
      </c>
      <c r="C34" s="15" t="s">
        <v>570</v>
      </c>
      <c r="D34" s="23">
        <f>COUNTIF('CN giai'!$O$20:$O$2505,$P34&amp;"."&amp;D$4)</f>
        <v>0</v>
      </c>
      <c r="E34" s="23">
        <f>COUNTIF('CN giai'!$O$20:$O$2505,$P34&amp;"."&amp;E$4)</f>
        <v>0</v>
      </c>
      <c r="F34" s="23">
        <f>COUNTIF('CN giai'!$O$20:$O$2505,$P34&amp;"."&amp;F$4)</f>
        <v>0</v>
      </c>
      <c r="G34" s="23">
        <f>COUNTIF('CN giai'!$O$20:$O$2505,$P34&amp;"."&amp;G$4)</f>
        <v>0</v>
      </c>
      <c r="H34" s="23">
        <f>COUNTIF('CN giai'!$O$20:$O$2505,$P34&amp;"."&amp;H$4)</f>
        <v>0</v>
      </c>
      <c r="I34" s="23">
        <f>COUNTIF('CN giai'!$O$20:$O$2505,$P34&amp;"."&amp;I$4)</f>
        <v>0</v>
      </c>
      <c r="J34" s="23">
        <f>COUNTIF('CN giai'!$O$20:$O$2505,$P34&amp;"."&amp;J$4)</f>
        <v>0</v>
      </c>
      <c r="K34" s="23">
        <f>COUNTIF('CN giai'!$O$20:$O$2505,$P34&amp;"."&amp;K$4)</f>
        <v>2</v>
      </c>
      <c r="L34" s="23">
        <f>COUNTIF('CN giai'!$O$20:$O$2505,$P34&amp;"."&amp;L$4)</f>
        <v>0</v>
      </c>
      <c r="M34" s="23">
        <f>COUNTIF('CN giai'!$O$20:$O$2505,$P34&amp;"."&amp;M$4)</f>
        <v>0</v>
      </c>
      <c r="N34" s="25">
        <f t="shared" si="1"/>
        <v>2</v>
      </c>
      <c r="O34" s="268">
        <f>N34-Thongkeduthi!N34</f>
        <v>0</v>
      </c>
      <c r="P34" s="8">
        <f t="shared" si="2"/>
        <v>30</v>
      </c>
      <c r="Q34" s="272" t="s">
        <v>2713</v>
      </c>
      <c r="R34" s="18"/>
    </row>
    <row r="35" spans="1:18" ht="15.75">
      <c r="A35" s="18" t="str">
        <f t="shared" si="0"/>
        <v>PTDTNT Tuy Đức</v>
      </c>
      <c r="B35" s="63">
        <v>31</v>
      </c>
      <c r="C35" s="15" t="s">
        <v>571</v>
      </c>
      <c r="D35" s="23">
        <f>COUNTIF('CN giai'!$O$20:$O$2505,$P35&amp;"."&amp;D$4)</f>
        <v>0</v>
      </c>
      <c r="E35" s="23">
        <f>COUNTIF('CN giai'!$O$20:$O$2505,$P35&amp;"."&amp;E$4)</f>
        <v>0</v>
      </c>
      <c r="F35" s="23">
        <f>COUNTIF('CN giai'!$O$20:$O$2505,$P35&amp;"."&amp;F$4)</f>
        <v>0</v>
      </c>
      <c r="G35" s="23">
        <f>COUNTIF('CN giai'!$O$20:$O$2505,$P35&amp;"."&amp;G$4)</f>
        <v>0</v>
      </c>
      <c r="H35" s="23">
        <f>COUNTIF('CN giai'!$O$20:$O$2505,$P35&amp;"."&amp;H$4)</f>
        <v>0</v>
      </c>
      <c r="I35" s="23">
        <f>COUNTIF('CN giai'!$O$20:$O$2505,$P35&amp;"."&amp;I$4)</f>
        <v>0</v>
      </c>
      <c r="J35" s="23">
        <f>COUNTIF('CN giai'!$O$20:$O$2505,$P35&amp;"."&amp;J$4)</f>
        <v>0</v>
      </c>
      <c r="K35" s="23">
        <f>COUNTIF('CN giai'!$O$20:$O$2505,$P35&amp;"."&amp;K$4)</f>
        <v>0</v>
      </c>
      <c r="L35" s="23">
        <f>COUNTIF('CN giai'!$O$20:$O$2505,$P35&amp;"."&amp;L$4)</f>
        <v>0</v>
      </c>
      <c r="M35" s="23">
        <f>COUNTIF('CN giai'!$O$20:$O$2505,$P35&amp;"."&amp;M$4)</f>
        <v>0</v>
      </c>
      <c r="N35" s="25">
        <f t="shared" si="1"/>
        <v>0</v>
      </c>
      <c r="O35" s="268">
        <f>N35-Thongkeduthi!N35</f>
        <v>0</v>
      </c>
      <c r="P35" s="8">
        <f t="shared" si="2"/>
        <v>31</v>
      </c>
      <c r="Q35" s="18"/>
      <c r="R35" s="18"/>
    </row>
    <row r="36" spans="1:18" ht="15.75">
      <c r="A36" s="18" t="str">
        <f>MID(C36,7,20)</f>
        <v>Gia Nghĩa</v>
      </c>
      <c r="B36" s="63">
        <v>32</v>
      </c>
      <c r="C36" s="16" t="s">
        <v>572</v>
      </c>
      <c r="D36" s="23">
        <f>COUNTIF('CN giai'!$O$20:$O$2505,$P36&amp;"."&amp;D$4)</f>
        <v>31</v>
      </c>
      <c r="E36" s="23">
        <f>COUNTIF('CN giai'!$O$20:$O$2505,$P36&amp;"."&amp;E$4)</f>
        <v>21</v>
      </c>
      <c r="F36" s="23">
        <f>COUNTIF('CN giai'!$O$20:$O$2505,$P36&amp;"."&amp;F$4)</f>
        <v>57</v>
      </c>
      <c r="G36" s="23">
        <f>COUNTIF('CN giai'!$O$20:$O$2505,$P36&amp;"."&amp;G$4)</f>
        <v>38</v>
      </c>
      <c r="H36" s="23">
        <f>COUNTIF('CN giai'!$O$20:$O$2505,$P36&amp;"."&amp;H$4)</f>
        <v>60</v>
      </c>
      <c r="I36" s="23">
        <f>COUNTIF('CN giai'!$O$20:$O$2505,$P36&amp;"."&amp;I$4)</f>
        <v>22</v>
      </c>
      <c r="J36" s="23">
        <f>COUNTIF('CN giai'!$O$20:$O$2505,$P36&amp;"."&amp;J$4)</f>
        <v>37</v>
      </c>
      <c r="K36" s="23">
        <f>COUNTIF('CN giai'!$O$20:$O$2505,$P36&amp;"."&amp;K$4)</f>
        <v>0</v>
      </c>
      <c r="L36" s="23">
        <f>COUNTIF('CN giai'!$O$20:$O$2505,$P36&amp;"."&amp;L$4)</f>
        <v>0</v>
      </c>
      <c r="M36" s="23">
        <f>COUNTIF('CN giai'!$O$20:$O$2505,$P36&amp;"."&amp;M$4)</f>
        <v>0</v>
      </c>
      <c r="N36" s="25">
        <f t="shared" si="1"/>
        <v>266</v>
      </c>
      <c r="O36" s="268">
        <f>N36-Thongkeduthi!N36</f>
        <v>-1</v>
      </c>
      <c r="P36" s="8">
        <f t="shared" si="2"/>
        <v>32</v>
      </c>
      <c r="Q36" s="272" t="s">
        <v>2713</v>
      </c>
      <c r="R36" s="272" t="s">
        <v>2713</v>
      </c>
    </row>
    <row r="37" spans="1:18" ht="15.75">
      <c r="A37" s="18" t="str">
        <f t="shared" ref="A37:A43" si="3">MID(C37,7,20)</f>
        <v>Đăk Glong</v>
      </c>
      <c r="B37" s="63">
        <v>33</v>
      </c>
      <c r="C37" s="16" t="s">
        <v>573</v>
      </c>
      <c r="D37" s="23">
        <f>COUNTIF('CN giai'!$O$20:$O$2505,$P37&amp;"."&amp;D$4)</f>
        <v>17</v>
      </c>
      <c r="E37" s="23">
        <f>COUNTIF('CN giai'!$O$20:$O$2505,$P37&amp;"."&amp;E$4)</f>
        <v>3</v>
      </c>
      <c r="F37" s="23">
        <f>COUNTIF('CN giai'!$O$20:$O$2505,$P37&amp;"."&amp;F$4)</f>
        <v>4</v>
      </c>
      <c r="G37" s="23">
        <f>COUNTIF('CN giai'!$O$20:$O$2505,$P37&amp;"."&amp;G$4)</f>
        <v>4</v>
      </c>
      <c r="H37" s="23">
        <f>COUNTIF('CN giai'!$O$20:$O$2505,$P37&amp;"."&amp;H$4)</f>
        <v>25</v>
      </c>
      <c r="I37" s="23">
        <f>COUNTIF('CN giai'!$O$20:$O$2505,$P37&amp;"."&amp;I$4)</f>
        <v>5</v>
      </c>
      <c r="J37" s="23">
        <f>COUNTIF('CN giai'!$O$20:$O$2505,$P37&amp;"."&amp;J$4)</f>
        <v>11</v>
      </c>
      <c r="K37" s="23">
        <f>COUNTIF('CN giai'!$O$20:$O$2505,$P37&amp;"."&amp;K$4)</f>
        <v>0</v>
      </c>
      <c r="L37" s="23">
        <f>COUNTIF('CN giai'!$O$20:$O$2505,$P37&amp;"."&amp;L$4)</f>
        <v>0</v>
      </c>
      <c r="M37" s="23">
        <f>COUNTIF('CN giai'!$O$20:$O$2505,$P37&amp;"."&amp;M$4)</f>
        <v>0</v>
      </c>
      <c r="N37" s="25">
        <f t="shared" si="1"/>
        <v>69</v>
      </c>
      <c r="O37" s="268">
        <f>N37-Thongkeduthi!N37</f>
        <v>0</v>
      </c>
      <c r="P37" s="8">
        <f t="shared" si="2"/>
        <v>33</v>
      </c>
      <c r="Q37" s="272" t="s">
        <v>2713</v>
      </c>
      <c r="R37" s="18"/>
    </row>
    <row r="38" spans="1:18" ht="15.75">
      <c r="A38" s="18" t="str">
        <f t="shared" si="3"/>
        <v>Cư Jút</v>
      </c>
      <c r="B38" s="63">
        <v>34</v>
      </c>
      <c r="C38" s="16" t="s">
        <v>574</v>
      </c>
      <c r="D38" s="23">
        <f>COUNTIF('CN giai'!$O$20:$O$2505,$P38&amp;"."&amp;D$4)</f>
        <v>49</v>
      </c>
      <c r="E38" s="23">
        <f>COUNTIF('CN giai'!$O$20:$O$2505,$P38&amp;"."&amp;E$4)</f>
        <v>19</v>
      </c>
      <c r="F38" s="23">
        <f>COUNTIF('CN giai'!$O$20:$O$2505,$P38&amp;"."&amp;F$4)</f>
        <v>17</v>
      </c>
      <c r="G38" s="23">
        <f>COUNTIF('CN giai'!$O$20:$O$2505,$P38&amp;"."&amp;G$4)</f>
        <v>22</v>
      </c>
      <c r="H38" s="23">
        <f>COUNTIF('CN giai'!$O$20:$O$2505,$P38&amp;"."&amp;H$4)</f>
        <v>54</v>
      </c>
      <c r="I38" s="23">
        <f>COUNTIF('CN giai'!$O$20:$O$2505,$P38&amp;"."&amp;I$4)</f>
        <v>19</v>
      </c>
      <c r="J38" s="23">
        <f>COUNTIF('CN giai'!$O$20:$O$2505,$P38&amp;"."&amp;J$4)</f>
        <v>19</v>
      </c>
      <c r="K38" s="23">
        <f>COUNTIF('CN giai'!$O$20:$O$2505,$P38&amp;"."&amp;K$4)</f>
        <v>0</v>
      </c>
      <c r="L38" s="23">
        <f>COUNTIF('CN giai'!$O$20:$O$2505,$P38&amp;"."&amp;L$4)</f>
        <v>0</v>
      </c>
      <c r="M38" s="23">
        <f>COUNTIF('CN giai'!$O$20:$O$2505,$P38&amp;"."&amp;M$4)</f>
        <v>0</v>
      </c>
      <c r="N38" s="25">
        <f t="shared" si="1"/>
        <v>199</v>
      </c>
      <c r="O38" s="268">
        <f>N38-Thongkeduthi!N38</f>
        <v>-2</v>
      </c>
      <c r="P38" s="8">
        <f t="shared" si="2"/>
        <v>34</v>
      </c>
      <c r="Q38" s="272" t="s">
        <v>2713</v>
      </c>
      <c r="R38" s="18"/>
    </row>
    <row r="39" spans="1:18" ht="15.75">
      <c r="A39" s="18" t="str">
        <f t="shared" si="3"/>
        <v>Đăk Mil</v>
      </c>
      <c r="B39" s="63">
        <v>35</v>
      </c>
      <c r="C39" s="17" t="s">
        <v>575</v>
      </c>
      <c r="D39" s="23">
        <f>COUNTIF('CN giai'!$O$20:$O$2505,$P39&amp;"."&amp;D$4)</f>
        <v>30</v>
      </c>
      <c r="E39" s="23">
        <f>COUNTIF('CN giai'!$O$20:$O$2505,$P39&amp;"."&amp;E$4)</f>
        <v>24</v>
      </c>
      <c r="F39" s="23">
        <f>COUNTIF('CN giai'!$O$20:$O$2505,$P39&amp;"."&amp;F$4)</f>
        <v>24</v>
      </c>
      <c r="G39" s="23">
        <f>COUNTIF('CN giai'!$O$20:$O$2505,$P39&amp;"."&amp;G$4)</f>
        <v>20</v>
      </c>
      <c r="H39" s="23">
        <f>COUNTIF('CN giai'!$O$20:$O$2505,$P39&amp;"."&amp;H$4)</f>
        <v>43</v>
      </c>
      <c r="I39" s="23">
        <f>COUNTIF('CN giai'!$O$20:$O$2505,$P39&amp;"."&amp;I$4)</f>
        <v>24</v>
      </c>
      <c r="J39" s="23">
        <f>COUNTIF('CN giai'!$O$20:$O$2505,$P39&amp;"."&amp;J$4)</f>
        <v>20</v>
      </c>
      <c r="K39" s="23">
        <f>COUNTIF('CN giai'!$O$20:$O$2505,$P39&amp;"."&amp;K$4)</f>
        <v>0</v>
      </c>
      <c r="L39" s="23">
        <f>COUNTIF('CN giai'!$O$20:$O$2505,$P39&amp;"."&amp;L$4)</f>
        <v>0</v>
      </c>
      <c r="M39" s="23">
        <f>COUNTIF('CN giai'!$O$20:$O$2505,$P39&amp;"."&amp;M$4)</f>
        <v>0</v>
      </c>
      <c r="N39" s="25">
        <f t="shared" si="1"/>
        <v>185</v>
      </c>
      <c r="O39" s="268">
        <f>N39-Thongkeduthi!N39</f>
        <v>-1</v>
      </c>
      <c r="P39" s="8">
        <f t="shared" si="2"/>
        <v>35</v>
      </c>
      <c r="Q39" s="272" t="s">
        <v>2713</v>
      </c>
      <c r="R39" s="18"/>
    </row>
    <row r="40" spans="1:18" ht="15.75">
      <c r="A40" s="18" t="str">
        <f t="shared" si="3"/>
        <v>Krông Nô</v>
      </c>
      <c r="B40" s="63">
        <v>36</v>
      </c>
      <c r="C40" s="16" t="s">
        <v>576</v>
      </c>
      <c r="D40" s="23">
        <f>COUNTIF('CN giai'!$O$20:$O$2505,$P40&amp;"."&amp;D$4)</f>
        <v>23</v>
      </c>
      <c r="E40" s="23">
        <f>COUNTIF('CN giai'!$O$20:$O$2505,$P40&amp;"."&amp;E$4)</f>
        <v>12</v>
      </c>
      <c r="F40" s="23">
        <f>COUNTIF('CN giai'!$O$20:$O$2505,$P40&amp;"."&amp;F$4)</f>
        <v>11</v>
      </c>
      <c r="G40" s="23">
        <f>COUNTIF('CN giai'!$O$20:$O$2505,$P40&amp;"."&amp;G$4)</f>
        <v>10</v>
      </c>
      <c r="H40" s="23">
        <f>COUNTIF('CN giai'!$O$20:$O$2505,$P40&amp;"."&amp;H$4)</f>
        <v>38</v>
      </c>
      <c r="I40" s="23">
        <f>COUNTIF('CN giai'!$O$20:$O$2505,$P40&amp;"."&amp;I$4)</f>
        <v>14</v>
      </c>
      <c r="J40" s="23">
        <f>COUNTIF('CN giai'!$O$20:$O$2505,$P40&amp;"."&amp;J$4)</f>
        <v>12</v>
      </c>
      <c r="K40" s="23">
        <f>COUNTIF('CN giai'!$O$20:$O$2505,$P40&amp;"."&amp;K$4)</f>
        <v>0</v>
      </c>
      <c r="L40" s="23">
        <f>COUNTIF('CN giai'!$O$20:$O$2505,$P40&amp;"."&amp;L$4)</f>
        <v>0</v>
      </c>
      <c r="M40" s="23">
        <f>COUNTIF('CN giai'!$O$20:$O$2505,$P40&amp;"."&amp;M$4)</f>
        <v>0</v>
      </c>
      <c r="N40" s="25">
        <f t="shared" si="1"/>
        <v>120</v>
      </c>
      <c r="O40" s="268">
        <f>N40-Thongkeduthi!N40</f>
        <v>-1</v>
      </c>
      <c r="P40" s="8">
        <f t="shared" si="2"/>
        <v>36</v>
      </c>
      <c r="Q40" s="272" t="s">
        <v>2713</v>
      </c>
      <c r="R40" s="272" t="s">
        <v>2713</v>
      </c>
    </row>
    <row r="41" spans="1:18" ht="15.75">
      <c r="A41" s="18" t="str">
        <f t="shared" si="3"/>
        <v>Đăk Song</v>
      </c>
      <c r="B41" s="63">
        <v>37</v>
      </c>
      <c r="C41" s="17" t="s">
        <v>577</v>
      </c>
      <c r="D41" s="23">
        <f>COUNTIF('CN giai'!$O$20:$O$2505,$P41&amp;"."&amp;D$4)</f>
        <v>13</v>
      </c>
      <c r="E41" s="23">
        <f>COUNTIF('CN giai'!$O$20:$O$2505,$P41&amp;"."&amp;E$4)</f>
        <v>3</v>
      </c>
      <c r="F41" s="23">
        <f>COUNTIF('CN giai'!$O$20:$O$2505,$P41&amp;"."&amp;F$4)</f>
        <v>13</v>
      </c>
      <c r="G41" s="23">
        <f>COUNTIF('CN giai'!$O$20:$O$2505,$P41&amp;"."&amp;G$4)</f>
        <v>4</v>
      </c>
      <c r="H41" s="23">
        <f>COUNTIF('CN giai'!$O$20:$O$2505,$P41&amp;"."&amp;H$4)</f>
        <v>19</v>
      </c>
      <c r="I41" s="23">
        <f>COUNTIF('CN giai'!$O$20:$O$2505,$P41&amp;"."&amp;I$4)</f>
        <v>2</v>
      </c>
      <c r="J41" s="23">
        <f>COUNTIF('CN giai'!$O$20:$O$2505,$P41&amp;"."&amp;J$4)</f>
        <v>4</v>
      </c>
      <c r="K41" s="23">
        <f>COUNTIF('CN giai'!$O$20:$O$2505,$P41&amp;"."&amp;K$4)</f>
        <v>0</v>
      </c>
      <c r="L41" s="23">
        <f>COUNTIF('CN giai'!$O$20:$O$2505,$P41&amp;"."&amp;L$4)</f>
        <v>0</v>
      </c>
      <c r="M41" s="23">
        <f>COUNTIF('CN giai'!$O$20:$O$2505,$P41&amp;"."&amp;M$4)</f>
        <v>0</v>
      </c>
      <c r="N41" s="25">
        <f t="shared" si="1"/>
        <v>58</v>
      </c>
      <c r="O41" s="268">
        <f>N41-Thongkeduthi!N41</f>
        <v>-3</v>
      </c>
      <c r="P41" s="8">
        <f t="shared" si="2"/>
        <v>37</v>
      </c>
      <c r="Q41" s="272" t="s">
        <v>2713</v>
      </c>
      <c r="R41" s="272" t="s">
        <v>2713</v>
      </c>
    </row>
    <row r="42" spans="1:18" ht="15.75">
      <c r="A42" s="18" t="str">
        <f t="shared" si="3"/>
        <v>Đăk R'lấp</v>
      </c>
      <c r="B42" s="63">
        <v>38</v>
      </c>
      <c r="C42" s="16" t="s">
        <v>578</v>
      </c>
      <c r="D42" s="23">
        <f>COUNTIF('CN giai'!$O$20:$O$2505,$P42&amp;"."&amp;D$4)</f>
        <v>85</v>
      </c>
      <c r="E42" s="23">
        <f>COUNTIF('CN giai'!$O$20:$O$2505,$P42&amp;"."&amp;E$4)</f>
        <v>50</v>
      </c>
      <c r="F42" s="23">
        <f>COUNTIF('CN giai'!$O$20:$O$2505,$P42&amp;"."&amp;F$4)</f>
        <v>62</v>
      </c>
      <c r="G42" s="23">
        <f>COUNTIF('CN giai'!$O$20:$O$2505,$P42&amp;"."&amp;G$4)</f>
        <v>59</v>
      </c>
      <c r="H42" s="23">
        <f>COUNTIF('CN giai'!$O$20:$O$2505,$P42&amp;"."&amp;H$4)</f>
        <v>87</v>
      </c>
      <c r="I42" s="23">
        <f>COUNTIF('CN giai'!$O$20:$O$2505,$P42&amp;"."&amp;I$4)</f>
        <v>45</v>
      </c>
      <c r="J42" s="23">
        <f>COUNTIF('CN giai'!$O$20:$O$2505,$P42&amp;"."&amp;J$4)</f>
        <v>40</v>
      </c>
      <c r="K42" s="23">
        <f>COUNTIF('CN giai'!$O$20:$O$2505,$P42&amp;"."&amp;K$4)</f>
        <v>0</v>
      </c>
      <c r="L42" s="23">
        <f>COUNTIF('CN giai'!$O$20:$O$2505,$P42&amp;"."&amp;L$4)</f>
        <v>0</v>
      </c>
      <c r="M42" s="23">
        <f>COUNTIF('CN giai'!$O$20:$O$2505,$P42&amp;"."&amp;M$4)</f>
        <v>0</v>
      </c>
      <c r="N42" s="25">
        <f t="shared" si="1"/>
        <v>428</v>
      </c>
      <c r="O42" s="268">
        <f>N42-Thongkeduthi!N42</f>
        <v>-6</v>
      </c>
      <c r="P42" s="8">
        <f t="shared" si="2"/>
        <v>38</v>
      </c>
      <c r="Q42" s="18" t="s">
        <v>2713</v>
      </c>
      <c r="R42" s="272" t="s">
        <v>2713</v>
      </c>
    </row>
    <row r="43" spans="1:18" ht="15.75">
      <c r="A43" s="18" t="str">
        <f t="shared" si="3"/>
        <v>Tuy Đức</v>
      </c>
      <c r="B43" s="63">
        <v>39</v>
      </c>
      <c r="C43" s="17" t="s">
        <v>579</v>
      </c>
      <c r="D43" s="23">
        <f>COUNTIF('CN giai'!$O$20:$O$2505,$P43&amp;"."&amp;D$4)</f>
        <v>25</v>
      </c>
      <c r="E43" s="23">
        <f>COUNTIF('CN giai'!$O$20:$O$2505,$P43&amp;"."&amp;E$4)</f>
        <v>14</v>
      </c>
      <c r="F43" s="23">
        <f>COUNTIF('CN giai'!$O$20:$O$2505,$P43&amp;"."&amp;F$4)</f>
        <v>13</v>
      </c>
      <c r="G43" s="23">
        <f>COUNTIF('CN giai'!$O$20:$O$2505,$P43&amp;"."&amp;G$4)</f>
        <v>7</v>
      </c>
      <c r="H43" s="23">
        <f>COUNTIF('CN giai'!$O$20:$O$2505,$P43&amp;"."&amp;H$4)</f>
        <v>11</v>
      </c>
      <c r="I43" s="23">
        <f>COUNTIF('CN giai'!$O$20:$O$2505,$P43&amp;"."&amp;I$4)</f>
        <v>5</v>
      </c>
      <c r="J43" s="23">
        <f>COUNTIF('CN giai'!$O$20:$O$2505,$P43&amp;"."&amp;J$4)</f>
        <v>3</v>
      </c>
      <c r="K43" s="23">
        <f>COUNTIF('CN giai'!$O$20:$O$2505,$P43&amp;"."&amp;K$4)</f>
        <v>0</v>
      </c>
      <c r="L43" s="23">
        <f>COUNTIF('CN giai'!$O$20:$O$2505,$P43&amp;"."&amp;L$4)</f>
        <v>0</v>
      </c>
      <c r="M43" s="23">
        <f>COUNTIF('CN giai'!$O$20:$O$2505,$P43&amp;"."&amp;M$4)</f>
        <v>0</v>
      </c>
      <c r="N43" s="25">
        <f t="shared" si="1"/>
        <v>78</v>
      </c>
      <c r="O43" s="268">
        <f>N43-Thongkeduthi!N43</f>
        <v>-1</v>
      </c>
      <c r="P43" s="8">
        <f t="shared" si="2"/>
        <v>39</v>
      </c>
      <c r="Q43" s="272" t="s">
        <v>2713</v>
      </c>
      <c r="R43" s="18" t="s">
        <v>2713</v>
      </c>
    </row>
    <row r="44" spans="1:18" ht="15.75">
      <c r="A44" s="18"/>
      <c r="B44" s="18"/>
      <c r="C44" s="15" t="s">
        <v>584</v>
      </c>
      <c r="D44" s="25">
        <f>SUM(D5:D43)</f>
        <v>273</v>
      </c>
      <c r="E44" s="25">
        <f t="shared" ref="E44:M44" si="4">SUM(E5:E43)</f>
        <v>146</v>
      </c>
      <c r="F44" s="25">
        <f t="shared" si="4"/>
        <v>201</v>
      </c>
      <c r="G44" s="25">
        <f t="shared" si="4"/>
        <v>165</v>
      </c>
      <c r="H44" s="25">
        <f t="shared" si="4"/>
        <v>337</v>
      </c>
      <c r="I44" s="25">
        <f t="shared" si="4"/>
        <v>136</v>
      </c>
      <c r="J44" s="25">
        <f t="shared" si="4"/>
        <v>146</v>
      </c>
      <c r="K44" s="25">
        <f t="shared" si="4"/>
        <v>291</v>
      </c>
      <c r="L44" s="25">
        <f t="shared" si="4"/>
        <v>275</v>
      </c>
      <c r="M44" s="25">
        <f t="shared" si="4"/>
        <v>233</v>
      </c>
      <c r="N44" s="25">
        <f t="shared" si="1"/>
        <v>2203</v>
      </c>
      <c r="O44" s="268">
        <f>N44-Thongkeduthi!N44</f>
        <v>-91</v>
      </c>
      <c r="P44" s="18"/>
      <c r="Q44" s="18"/>
      <c r="R44" s="18"/>
    </row>
    <row r="45" spans="1:18" ht="15.75">
      <c r="A45" s="60"/>
      <c r="B45" s="283">
        <v>0.05</v>
      </c>
      <c r="C45" s="236" t="s">
        <v>5481</v>
      </c>
      <c r="D45" s="284">
        <f>ROUND(D$44*$B45,0)</f>
        <v>14</v>
      </c>
      <c r="E45" s="284">
        <f t="shared" ref="E45:L47" si="5">ROUND(E$44*$B45,0)</f>
        <v>7</v>
      </c>
      <c r="F45" s="596">
        <v>11</v>
      </c>
      <c r="G45" s="596">
        <v>9</v>
      </c>
      <c r="H45" s="284">
        <f t="shared" si="5"/>
        <v>17</v>
      </c>
      <c r="I45" s="596">
        <v>9</v>
      </c>
      <c r="J45" s="284">
        <f t="shared" si="5"/>
        <v>7</v>
      </c>
      <c r="K45" s="284">
        <f t="shared" si="5"/>
        <v>15</v>
      </c>
      <c r="L45" s="596">
        <v>15</v>
      </c>
      <c r="M45" s="596">
        <v>14</v>
      </c>
      <c r="N45" s="67">
        <f t="shared" si="1"/>
        <v>118</v>
      </c>
      <c r="O45" s="282"/>
      <c r="P45" s="60"/>
      <c r="Q45" s="60"/>
      <c r="R45" s="60"/>
    </row>
    <row r="46" spans="1:18" ht="15.75">
      <c r="A46" s="60"/>
      <c r="B46" s="283">
        <v>0.1</v>
      </c>
      <c r="C46" s="236" t="s">
        <v>5482</v>
      </c>
      <c r="D46" s="596">
        <v>28</v>
      </c>
      <c r="E46" s="284">
        <f t="shared" si="5"/>
        <v>15</v>
      </c>
      <c r="F46" s="284">
        <f t="shared" si="5"/>
        <v>20</v>
      </c>
      <c r="G46" s="596">
        <v>19</v>
      </c>
      <c r="H46" s="596">
        <v>35</v>
      </c>
      <c r="I46" s="284">
        <f t="shared" si="5"/>
        <v>14</v>
      </c>
      <c r="J46" s="284">
        <v>16</v>
      </c>
      <c r="K46" s="596">
        <v>30</v>
      </c>
      <c r="L46" s="284">
        <f t="shared" si="5"/>
        <v>28</v>
      </c>
      <c r="M46" s="596">
        <v>25</v>
      </c>
      <c r="N46" s="67">
        <f t="shared" si="1"/>
        <v>230</v>
      </c>
      <c r="O46" s="282"/>
      <c r="P46" s="60"/>
      <c r="Q46" s="60"/>
      <c r="R46" s="60"/>
    </row>
    <row r="47" spans="1:18" ht="15.75">
      <c r="A47" s="60"/>
      <c r="B47" s="283">
        <v>0.15</v>
      </c>
      <c r="C47" s="236" t="s">
        <v>5483</v>
      </c>
      <c r="D47" s="284">
        <f t="shared" ref="D47" si="6">ROUND(D$44*$B47,0)</f>
        <v>41</v>
      </c>
      <c r="E47" s="284">
        <f t="shared" si="5"/>
        <v>22</v>
      </c>
      <c r="F47" s="596">
        <v>31</v>
      </c>
      <c r="G47" s="284">
        <f t="shared" si="5"/>
        <v>25</v>
      </c>
      <c r="H47" s="284">
        <f t="shared" si="5"/>
        <v>51</v>
      </c>
      <c r="I47" s="596">
        <v>23</v>
      </c>
      <c r="J47" s="284">
        <f t="shared" si="5"/>
        <v>22</v>
      </c>
      <c r="K47" s="596">
        <v>44</v>
      </c>
      <c r="L47" s="284">
        <f t="shared" si="5"/>
        <v>41</v>
      </c>
      <c r="M47" s="284">
        <v>36</v>
      </c>
      <c r="N47" s="67">
        <f t="shared" si="1"/>
        <v>336</v>
      </c>
      <c r="O47" s="282"/>
      <c r="P47" s="60"/>
      <c r="Q47" s="60"/>
      <c r="R47" s="60"/>
    </row>
    <row r="48" spans="1:18" ht="15.75">
      <c r="A48" s="60"/>
      <c r="B48" s="60"/>
      <c r="C48" s="236" t="s">
        <v>584</v>
      </c>
      <c r="D48" s="284">
        <f>SUM(D45:D47)</f>
        <v>83</v>
      </c>
      <c r="E48" s="284">
        <f t="shared" ref="E48:M48" si="7">SUM(E45:E47)</f>
        <v>44</v>
      </c>
      <c r="F48" s="284">
        <f t="shared" si="7"/>
        <v>62</v>
      </c>
      <c r="G48" s="284">
        <f t="shared" si="7"/>
        <v>53</v>
      </c>
      <c r="H48" s="284">
        <f t="shared" si="7"/>
        <v>103</v>
      </c>
      <c r="I48" s="284">
        <f t="shared" si="7"/>
        <v>46</v>
      </c>
      <c r="J48" s="284">
        <f t="shared" si="7"/>
        <v>45</v>
      </c>
      <c r="K48" s="284">
        <f t="shared" si="7"/>
        <v>89</v>
      </c>
      <c r="L48" s="284">
        <f t="shared" si="7"/>
        <v>84</v>
      </c>
      <c r="M48" s="284">
        <f t="shared" si="7"/>
        <v>75</v>
      </c>
      <c r="N48" s="67">
        <f t="shared" si="1"/>
        <v>684</v>
      </c>
      <c r="O48" s="282"/>
      <c r="P48" s="60"/>
      <c r="Q48" s="60"/>
      <c r="R48" s="60"/>
    </row>
    <row r="50" spans="2:13">
      <c r="B50" s="272" t="s">
        <v>5520</v>
      </c>
      <c r="C50" s="18"/>
      <c r="D50" s="24">
        <v>3</v>
      </c>
      <c r="E50" s="24">
        <v>4</v>
      </c>
      <c r="F50" s="24">
        <v>5</v>
      </c>
      <c r="G50" s="24">
        <v>6</v>
      </c>
      <c r="H50" s="24">
        <v>7</v>
      </c>
      <c r="I50" s="24">
        <v>8</v>
      </c>
      <c r="J50" s="24">
        <v>9</v>
      </c>
      <c r="K50" s="24">
        <v>10</v>
      </c>
      <c r="L50" s="24">
        <v>11</v>
      </c>
      <c r="M50" s="24">
        <v>12</v>
      </c>
    </row>
    <row r="51" spans="2:13" ht="15.75">
      <c r="B51" s="594">
        <v>0.05</v>
      </c>
      <c r="C51" s="15" t="s">
        <v>5481</v>
      </c>
      <c r="D51" s="23">
        <f>D45</f>
        <v>14</v>
      </c>
      <c r="E51" s="23">
        <f t="shared" ref="E51:M51" si="8">E45</f>
        <v>7</v>
      </c>
      <c r="F51" s="23">
        <f t="shared" si="8"/>
        <v>11</v>
      </c>
      <c r="G51" s="23">
        <f t="shared" si="8"/>
        <v>9</v>
      </c>
      <c r="H51" s="23">
        <f t="shared" si="8"/>
        <v>17</v>
      </c>
      <c r="I51" s="23">
        <f t="shared" si="8"/>
        <v>9</v>
      </c>
      <c r="J51" s="23">
        <f t="shared" si="8"/>
        <v>7</v>
      </c>
      <c r="K51" s="23">
        <f t="shared" si="8"/>
        <v>15</v>
      </c>
      <c r="L51" s="23">
        <f t="shared" si="8"/>
        <v>15</v>
      </c>
      <c r="M51" s="23">
        <f t="shared" si="8"/>
        <v>14</v>
      </c>
    </row>
    <row r="52" spans="2:13" ht="15.75">
      <c r="B52" s="594">
        <v>0.1</v>
      </c>
      <c r="C52" s="15" t="s">
        <v>5482</v>
      </c>
      <c r="D52" s="23">
        <f>D46+D51</f>
        <v>42</v>
      </c>
      <c r="E52" s="23">
        <f t="shared" ref="E52:M52" si="9">E46+E51</f>
        <v>22</v>
      </c>
      <c r="F52" s="23">
        <f t="shared" si="9"/>
        <v>31</v>
      </c>
      <c r="G52" s="23">
        <f t="shared" si="9"/>
        <v>28</v>
      </c>
      <c r="H52" s="23">
        <f t="shared" si="9"/>
        <v>52</v>
      </c>
      <c r="I52" s="23">
        <f t="shared" si="9"/>
        <v>23</v>
      </c>
      <c r="J52" s="23">
        <f t="shared" si="9"/>
        <v>23</v>
      </c>
      <c r="K52" s="23">
        <f t="shared" si="9"/>
        <v>45</v>
      </c>
      <c r="L52" s="23">
        <f t="shared" si="9"/>
        <v>43</v>
      </c>
      <c r="M52" s="23">
        <f t="shared" si="9"/>
        <v>39</v>
      </c>
    </row>
    <row r="53" spans="2:13" ht="15.75">
      <c r="B53" s="594">
        <v>0.15</v>
      </c>
      <c r="C53" s="15" t="s">
        <v>5483</v>
      </c>
      <c r="D53" s="23">
        <f>D47+D52</f>
        <v>83</v>
      </c>
      <c r="E53" s="23">
        <f t="shared" ref="E53:M53" si="10">E47+E52</f>
        <v>44</v>
      </c>
      <c r="F53" s="23">
        <f t="shared" si="10"/>
        <v>62</v>
      </c>
      <c r="G53" s="23">
        <f t="shared" si="10"/>
        <v>53</v>
      </c>
      <c r="H53" s="23">
        <f t="shared" si="10"/>
        <v>103</v>
      </c>
      <c r="I53" s="23">
        <f t="shared" si="10"/>
        <v>46</v>
      </c>
      <c r="J53" s="23">
        <f t="shared" si="10"/>
        <v>45</v>
      </c>
      <c r="K53" s="23">
        <f t="shared" si="10"/>
        <v>89</v>
      </c>
      <c r="L53" s="23">
        <f t="shared" si="10"/>
        <v>84</v>
      </c>
      <c r="M53" s="23">
        <f t="shared" si="10"/>
        <v>75</v>
      </c>
    </row>
    <row r="54" spans="2:13" ht="15.75">
      <c r="C54" s="595" t="s">
        <v>5524</v>
      </c>
      <c r="D54" s="266" t="s">
        <v>5525</v>
      </c>
    </row>
  </sheetData>
  <autoFilter ref="A4:R4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2318"/>
  <sheetViews>
    <sheetView tabSelected="1" view="pageLayout" topLeftCell="A1277" zoomScaleNormal="100" workbookViewId="0">
      <selection activeCell="E1272" sqref="E1272:E1316"/>
    </sheetView>
  </sheetViews>
  <sheetFormatPr defaultRowHeight="15"/>
  <cols>
    <col min="1" max="1" width="6.85546875" style="381" customWidth="1"/>
    <col min="2" max="2" width="12.5703125" style="381" hidden="1" customWidth="1"/>
    <col min="3" max="3" width="18.7109375" style="381" hidden="1" customWidth="1"/>
    <col min="4" max="4" width="23.7109375" style="381" customWidth="1"/>
    <col min="5" max="5" width="8.5703125" style="381" customWidth="1"/>
    <col min="6" max="6" width="25.140625" style="381" customWidth="1"/>
    <col min="7" max="7" width="11.85546875" style="381" customWidth="1"/>
    <col min="8" max="8" width="6.28515625" style="381" customWidth="1"/>
    <col min="9" max="9" width="9.140625" style="381"/>
    <col min="10" max="10" width="7" style="381" customWidth="1"/>
    <col min="11" max="11" width="13.42578125" style="381" hidden="1" customWidth="1"/>
    <col min="12" max="17" width="9.140625" style="381" hidden="1" customWidth="1"/>
    <col min="18" max="18" width="0" style="381" hidden="1" customWidth="1"/>
    <col min="19" max="16384" width="9.140625" style="381"/>
  </cols>
  <sheetData>
    <row r="1" spans="1:10" s="285" customFormat="1" hidden="1">
      <c r="A1" s="285" t="s">
        <v>2671</v>
      </c>
    </row>
    <row r="2" spans="1:10" s="285" customFormat="1" hidden="1">
      <c r="A2" s="285" t="s">
        <v>87</v>
      </c>
    </row>
    <row r="3" spans="1:10" s="285" customFormat="1" hidden="1">
      <c r="D3" s="285" t="s">
        <v>2672</v>
      </c>
    </row>
    <row r="4" spans="1:10" s="285" customFormat="1" hidden="1">
      <c r="A4" s="285" t="s">
        <v>2673</v>
      </c>
      <c r="B4" s="285" t="s">
        <v>2674</v>
      </c>
      <c r="D4" s="285" t="s">
        <v>2675</v>
      </c>
      <c r="E4" s="285" t="s">
        <v>2676</v>
      </c>
      <c r="F4" s="285" t="s">
        <v>2677</v>
      </c>
    </row>
    <row r="5" spans="1:10" s="285" customFormat="1" hidden="1">
      <c r="A5" s="285">
        <v>3</v>
      </c>
      <c r="B5" s="286">
        <v>22011610063412</v>
      </c>
      <c r="C5" s="286"/>
      <c r="D5" s="287" t="s">
        <v>4330</v>
      </c>
      <c r="E5" s="288"/>
      <c r="F5" s="289">
        <v>22011610080374</v>
      </c>
      <c r="H5" s="290"/>
      <c r="I5" s="290"/>
      <c r="J5" s="290"/>
    </row>
    <row r="6" spans="1:10" s="285" customFormat="1" hidden="1">
      <c r="A6" s="285">
        <v>4</v>
      </c>
      <c r="B6" s="286">
        <v>22011610064237</v>
      </c>
      <c r="C6" s="286"/>
      <c r="D6" s="291" t="s">
        <v>4258</v>
      </c>
      <c r="E6" s="288"/>
      <c r="F6" s="289"/>
      <c r="G6" s="289"/>
      <c r="H6" s="290"/>
      <c r="I6" s="290"/>
      <c r="J6" s="290"/>
    </row>
    <row r="7" spans="1:10" s="285" customFormat="1" hidden="1">
      <c r="A7" s="285">
        <v>5</v>
      </c>
      <c r="B7" s="286">
        <v>22011610064647</v>
      </c>
      <c r="C7" s="286"/>
      <c r="D7" s="291" t="s">
        <v>4259</v>
      </c>
      <c r="E7" s="292"/>
      <c r="F7" s="289"/>
      <c r="G7" s="289"/>
      <c r="H7" s="290"/>
      <c r="I7" s="290"/>
      <c r="J7" s="290"/>
    </row>
    <row r="8" spans="1:10" s="285" customFormat="1" hidden="1">
      <c r="A8" s="285">
        <v>6</v>
      </c>
      <c r="B8" s="286">
        <v>22011610070867</v>
      </c>
      <c r="C8" s="286"/>
      <c r="D8" s="293"/>
      <c r="E8" s="292"/>
      <c r="F8" s="294">
        <v>22011610092251</v>
      </c>
      <c r="G8" s="289"/>
      <c r="H8" s="290"/>
      <c r="I8" s="290"/>
      <c r="J8" s="290"/>
    </row>
    <row r="9" spans="1:10" s="285" customFormat="1" hidden="1">
      <c r="A9" s="285">
        <v>7</v>
      </c>
      <c r="B9" s="286">
        <v>22011610092722</v>
      </c>
      <c r="C9" s="286"/>
      <c r="D9" s="293" t="s">
        <v>2704</v>
      </c>
      <c r="E9" s="292"/>
      <c r="F9" s="289"/>
      <c r="G9" s="289"/>
      <c r="H9" s="290"/>
      <c r="I9" s="290"/>
      <c r="J9" s="290"/>
    </row>
    <row r="10" spans="1:10" s="285" customFormat="1" hidden="1">
      <c r="A10" s="285">
        <v>8</v>
      </c>
      <c r="B10" s="286">
        <v>22011610071920</v>
      </c>
      <c r="C10" s="286"/>
      <c r="D10" s="295">
        <v>22011610092999</v>
      </c>
      <c r="E10" s="292"/>
      <c r="F10" s="289">
        <v>12011611244477</v>
      </c>
      <c r="G10" s="289"/>
      <c r="H10" s="290"/>
      <c r="I10" s="290"/>
      <c r="J10" s="290"/>
    </row>
    <row r="11" spans="1:10" s="285" customFormat="1" hidden="1">
      <c r="A11" s="285">
        <v>9</v>
      </c>
      <c r="B11" s="286">
        <v>22011610072293</v>
      </c>
      <c r="C11" s="286"/>
      <c r="D11" s="286">
        <v>12011611244838</v>
      </c>
      <c r="E11" s="292"/>
      <c r="F11" s="289">
        <v>22011610093494</v>
      </c>
      <c r="G11" s="289"/>
      <c r="H11" s="290"/>
      <c r="I11" s="290"/>
      <c r="J11" s="290"/>
    </row>
    <row r="12" spans="1:10" s="285" customFormat="1" hidden="1">
      <c r="A12" s="285">
        <v>10</v>
      </c>
      <c r="B12" s="290">
        <v>22011610072686</v>
      </c>
      <c r="C12" s="290"/>
      <c r="D12" s="296">
        <v>22011610094013</v>
      </c>
      <c r="E12" s="290"/>
      <c r="F12" s="297"/>
      <c r="G12" s="290"/>
      <c r="H12" s="290"/>
      <c r="I12" s="290"/>
      <c r="J12" s="290"/>
    </row>
    <row r="13" spans="1:10" s="285" customFormat="1" hidden="1">
      <c r="A13" s="285">
        <v>11</v>
      </c>
      <c r="B13" s="290">
        <v>22011610073129</v>
      </c>
      <c r="C13" s="290"/>
      <c r="D13" s="298" t="s">
        <v>4260</v>
      </c>
      <c r="E13" s="290"/>
      <c r="F13" s="297"/>
      <c r="G13" s="290"/>
      <c r="H13" s="290"/>
      <c r="I13" s="290"/>
      <c r="J13" s="290"/>
    </row>
    <row r="14" spans="1:10" s="285" customFormat="1" hidden="1">
      <c r="A14" s="285">
        <v>12</v>
      </c>
      <c r="B14" s="299">
        <v>22011610073619</v>
      </c>
      <c r="C14" s="299"/>
      <c r="D14" s="298" t="s">
        <v>4261</v>
      </c>
      <c r="E14" s="290"/>
      <c r="F14" s="297"/>
      <c r="G14" s="290"/>
      <c r="H14" s="290"/>
      <c r="I14" s="290"/>
      <c r="J14" s="290"/>
    </row>
    <row r="15" spans="1:10" s="285" customFormat="1" hidden="1">
      <c r="B15" s="620"/>
      <c r="C15" s="620"/>
      <c r="D15" s="621"/>
      <c r="E15" s="290"/>
      <c r="F15" s="297"/>
      <c r="G15" s="290"/>
      <c r="H15" s="290"/>
      <c r="I15" s="290"/>
      <c r="J15" s="290"/>
    </row>
    <row r="16" spans="1:10" s="285" customFormat="1">
      <c r="A16" s="659" t="s">
        <v>5562</v>
      </c>
      <c r="B16" s="623"/>
      <c r="C16" s="620"/>
      <c r="D16" s="624"/>
      <c r="E16" s="625"/>
      <c r="F16" s="626"/>
      <c r="G16" s="625"/>
      <c r="H16" s="625"/>
      <c r="I16" s="625"/>
      <c r="J16" s="625"/>
    </row>
    <row r="17" spans="1:18" s="285" customFormat="1">
      <c r="A17" s="659" t="s">
        <v>5563</v>
      </c>
      <c r="B17" s="622"/>
      <c r="D17" s="622"/>
      <c r="E17" s="622"/>
      <c r="F17" s="622"/>
      <c r="G17" s="622"/>
      <c r="H17" s="622"/>
      <c r="I17" s="622"/>
      <c r="J17" s="622"/>
    </row>
    <row r="18" spans="1:18" s="285" customFormat="1">
      <c r="A18" s="754" t="s">
        <v>5566</v>
      </c>
      <c r="B18" s="622"/>
      <c r="D18" s="622"/>
      <c r="E18" s="622"/>
      <c r="F18" s="622"/>
      <c r="G18" s="622"/>
      <c r="H18" s="622"/>
      <c r="I18" s="622"/>
      <c r="J18" s="622"/>
    </row>
    <row r="19" spans="1:18" s="285" customFormat="1" ht="42.75">
      <c r="A19" s="256" t="s">
        <v>0</v>
      </c>
      <c r="B19" s="660" t="s">
        <v>1</v>
      </c>
      <c r="C19" s="385" t="s">
        <v>5487</v>
      </c>
      <c r="D19" s="256" t="s">
        <v>2</v>
      </c>
      <c r="E19" s="256" t="s">
        <v>3</v>
      </c>
      <c r="F19" s="256" t="s">
        <v>4</v>
      </c>
      <c r="G19" s="256" t="s">
        <v>2496</v>
      </c>
      <c r="H19" s="256" t="s">
        <v>2495</v>
      </c>
      <c r="I19" s="300" t="s">
        <v>2660</v>
      </c>
      <c r="J19" s="300" t="s">
        <v>5489</v>
      </c>
      <c r="K19" s="679" t="s">
        <v>2487</v>
      </c>
      <c r="L19" s="386" t="s">
        <v>4672</v>
      </c>
      <c r="M19" s="386" t="s">
        <v>5486</v>
      </c>
      <c r="N19" s="386" t="s">
        <v>2679</v>
      </c>
      <c r="O19" s="386" t="s">
        <v>2680</v>
      </c>
      <c r="P19" s="285" t="s">
        <v>5527</v>
      </c>
      <c r="Q19" s="285" t="s">
        <v>5529</v>
      </c>
      <c r="R19" s="285" t="s">
        <v>5561</v>
      </c>
    </row>
    <row r="20" spans="1:18" s="285" customFormat="1">
      <c r="A20" s="630">
        <f>SUBTOTAL(3,$B$20:B20)</f>
        <v>1</v>
      </c>
      <c r="B20" s="661">
        <v>1224262407</v>
      </c>
      <c r="C20" s="301" t="str">
        <f>VLOOKUP(B20,'ds thisinh'!$B$5:$C$2298,2,FALSE)</f>
        <v>Đào Thị Khánh Linh</v>
      </c>
      <c r="D20" s="630" t="s">
        <v>1107</v>
      </c>
      <c r="E20" s="630" t="s">
        <v>849</v>
      </c>
      <c r="F20" s="630" t="s">
        <v>2725</v>
      </c>
      <c r="G20" s="630" t="s">
        <v>1108</v>
      </c>
      <c r="H20" s="631">
        <v>3</v>
      </c>
      <c r="I20" s="630">
        <v>1960</v>
      </c>
      <c r="J20" s="630" t="s">
        <v>5521</v>
      </c>
      <c r="K20" s="679"/>
      <c r="L20" s="301">
        <f>VLOOKUP(B20,KQtrangIOE!$B$2:$D$2509,3,FALSE)</f>
        <v>1960</v>
      </c>
      <c r="M20" s="301" t="str">
        <f t="shared" ref="M20:M83" si="0">IF(L20&lt;&gt;I20,1,"")</f>
        <v/>
      </c>
      <c r="N20" s="301">
        <f>VLOOKUP(IF(G20&lt;&gt;"",G20,F20),ThongkeKQ!$A$4:$P$43,COUNTA(ThongkeKQ!$A$4:$P$4),FALSE)</f>
        <v>39</v>
      </c>
      <c r="O20" s="301" t="str">
        <f t="shared" ref="O20:O83" si="1">N20&amp;"."&amp;IF(I20&lt;&gt;"",H20,"")</f>
        <v>39.3</v>
      </c>
      <c r="P20" s="285" t="str">
        <f>N20&amp;J20</f>
        <v>39Nhất</v>
      </c>
      <c r="Q20" s="285" t="str">
        <f>H20&amp;J20</f>
        <v>3Nhất</v>
      </c>
      <c r="R20" s="285">
        <f>VLOOKUP(B20,'ds thisinh'!B$5:J$2299,COUNTA('ds thisinh'!$B$5:$J$5),FALSE)</f>
        <v>1850</v>
      </c>
    </row>
    <row r="21" spans="1:18" s="285" customFormat="1">
      <c r="A21" s="630">
        <f>SUBTOTAL(3,$B$20:B21)</f>
        <v>2</v>
      </c>
      <c r="B21" s="662">
        <v>1221283157</v>
      </c>
      <c r="C21" s="301" t="str">
        <f>VLOOKUP(B21,'ds thisinh'!$B$5:$C$2298,2,FALSE)</f>
        <v>Luu Quang Tung </v>
      </c>
      <c r="D21" s="630" t="s">
        <v>5531</v>
      </c>
      <c r="E21" s="630" t="s">
        <v>821</v>
      </c>
      <c r="F21" s="630" t="s">
        <v>5534</v>
      </c>
      <c r="G21" s="630" t="s">
        <v>91</v>
      </c>
      <c r="H21" s="630">
        <v>3</v>
      </c>
      <c r="I21" s="630">
        <v>1920</v>
      </c>
      <c r="J21" s="630" t="s">
        <v>5521</v>
      </c>
      <c r="K21" s="679"/>
      <c r="L21" s="301">
        <f>VLOOKUP(B21,KQtrangIOE!$B$2:$D$2509,3,FALSE)</f>
        <v>1920</v>
      </c>
      <c r="M21" s="301" t="str">
        <f t="shared" si="0"/>
        <v/>
      </c>
      <c r="N21" s="301">
        <f>VLOOKUP(IF(G21&lt;&gt;"",G21,F21),ThongkeKQ!$A$4:$P$43,COUNTA(ThongkeKQ!$A$4:$P$4),FALSE)</f>
        <v>35</v>
      </c>
      <c r="O21" s="301" t="str">
        <f t="shared" si="1"/>
        <v>35.3</v>
      </c>
      <c r="P21" s="285" t="str">
        <f t="shared" ref="P21:P84" si="2">N21&amp;J21</f>
        <v>35Nhất</v>
      </c>
      <c r="Q21" s="285" t="str">
        <f t="shared" ref="Q21:Q84" si="3">H21&amp;J21</f>
        <v>3Nhất</v>
      </c>
      <c r="R21" s="285">
        <f>VLOOKUP(B21,'ds thisinh'!B$5:J$2299,COUNTA('ds thisinh'!$B$5:$J$5),FALSE)</f>
        <v>1800</v>
      </c>
    </row>
    <row r="22" spans="1:18" s="285" customFormat="1">
      <c r="A22" s="630">
        <f>SUBTOTAL(3,$B$20:B22)</f>
        <v>3</v>
      </c>
      <c r="B22" s="663">
        <v>1223202188</v>
      </c>
      <c r="C22" s="301" t="str">
        <f>VLOOKUP(B22,'ds thisinh'!$B$5:$C$2298,2,FALSE)</f>
        <v>Nguyễn Sỹ Sơn</v>
      </c>
      <c r="D22" s="630" t="s">
        <v>600</v>
      </c>
      <c r="E22" s="630">
        <v>3</v>
      </c>
      <c r="F22" s="630" t="s">
        <v>5535</v>
      </c>
      <c r="G22" s="630" t="s">
        <v>188</v>
      </c>
      <c r="H22" s="630">
        <v>3</v>
      </c>
      <c r="I22" s="632">
        <v>1910</v>
      </c>
      <c r="J22" s="630" t="s">
        <v>5521</v>
      </c>
      <c r="K22" s="679"/>
      <c r="L22" s="301">
        <f>VLOOKUP(B22,KQtrangIOE!$B$2:$D$2509,3,FALSE)</f>
        <v>1910</v>
      </c>
      <c r="M22" s="301" t="str">
        <f t="shared" si="0"/>
        <v/>
      </c>
      <c r="N22" s="301">
        <f>VLOOKUP(IF(G22&lt;&gt;"",G22,F22),ThongkeKQ!$A$4:$P$43,COUNTA(ThongkeKQ!$A$4:$P$4),FALSE)</f>
        <v>34</v>
      </c>
      <c r="O22" s="301" t="str">
        <f t="shared" si="1"/>
        <v>34.3</v>
      </c>
      <c r="P22" s="285" t="str">
        <f t="shared" si="2"/>
        <v>34Nhất</v>
      </c>
      <c r="Q22" s="285" t="str">
        <f t="shared" si="3"/>
        <v>3Nhất</v>
      </c>
      <c r="R22" s="285">
        <f>VLOOKUP(B22,'ds thisinh'!B$5:J$2299,COUNTA('ds thisinh'!$B$5:$J$5),FALSE)</f>
        <v>1810</v>
      </c>
    </row>
    <row r="23" spans="1:18" s="285" customFormat="1">
      <c r="A23" s="630">
        <f>SUBTOTAL(3,$B$20:B23)</f>
        <v>4</v>
      </c>
      <c r="B23" s="664">
        <v>1227309160</v>
      </c>
      <c r="C23" s="301" t="str">
        <f>VLOOKUP(B23,'ds thisinh'!$B$5:$C$2298,2,FALSE)</f>
        <v>Nguyễn Đình Ngọc Khoa</v>
      </c>
      <c r="D23" s="632" t="s">
        <v>814</v>
      </c>
      <c r="E23" s="632" t="s">
        <v>815</v>
      </c>
      <c r="F23" s="633" t="s">
        <v>5536</v>
      </c>
      <c r="G23" s="630" t="s">
        <v>91</v>
      </c>
      <c r="H23" s="630">
        <v>3</v>
      </c>
      <c r="I23" s="630">
        <v>1900</v>
      </c>
      <c r="J23" s="630" t="s">
        <v>5521</v>
      </c>
      <c r="K23" s="679"/>
      <c r="L23" s="301">
        <f>VLOOKUP(B23,KQtrangIOE!$B$2:$D$2509,3,FALSE)</f>
        <v>1900</v>
      </c>
      <c r="M23" s="301" t="str">
        <f t="shared" si="0"/>
        <v/>
      </c>
      <c r="N23" s="301">
        <f>VLOOKUP(IF(G23&lt;&gt;"",G23,F23),ThongkeKQ!$A$4:$P$43,COUNTA(ThongkeKQ!$A$4:$P$4),FALSE)</f>
        <v>35</v>
      </c>
      <c r="O23" s="301" t="str">
        <f t="shared" si="1"/>
        <v>35.3</v>
      </c>
      <c r="P23" s="285" t="str">
        <f t="shared" si="2"/>
        <v>35Nhất</v>
      </c>
      <c r="Q23" s="285" t="str">
        <f t="shared" si="3"/>
        <v>3Nhất</v>
      </c>
      <c r="R23" s="285">
        <f>VLOOKUP(B23,'ds thisinh'!B$5:J$2299,COUNTA('ds thisinh'!$B$5:$J$5),FALSE)</f>
        <v>1880</v>
      </c>
    </row>
    <row r="24" spans="1:18" s="285" customFormat="1">
      <c r="A24" s="630">
        <f>SUBTOTAL(3,$B$20:B24)</f>
        <v>5</v>
      </c>
      <c r="B24" s="662">
        <v>1228052690</v>
      </c>
      <c r="C24" s="301" t="str">
        <f>VLOOKUP(B24,'ds thisinh'!$B$5:$C$2298,2,FALSE)</f>
        <v>Nguyễn Quỳnh Trang </v>
      </c>
      <c r="D24" s="630" t="s">
        <v>817</v>
      </c>
      <c r="E24" s="630" t="s">
        <v>818</v>
      </c>
      <c r="F24" s="630" t="s">
        <v>5534</v>
      </c>
      <c r="G24" s="630" t="s">
        <v>91</v>
      </c>
      <c r="H24" s="630">
        <v>3</v>
      </c>
      <c r="I24" s="630">
        <v>1900</v>
      </c>
      <c r="J24" s="630" t="s">
        <v>5521</v>
      </c>
      <c r="K24" s="679"/>
      <c r="L24" s="301">
        <f>VLOOKUP(B24,KQtrangIOE!$B$2:$D$2509,3,FALSE)</f>
        <v>1900</v>
      </c>
      <c r="M24" s="301" t="str">
        <f t="shared" si="0"/>
        <v/>
      </c>
      <c r="N24" s="301">
        <f>VLOOKUP(IF(G24&lt;&gt;"",G24,F24),ThongkeKQ!$A$4:$P$43,COUNTA(ThongkeKQ!$A$4:$P$4),FALSE)</f>
        <v>35</v>
      </c>
      <c r="O24" s="301" t="str">
        <f t="shared" si="1"/>
        <v>35.3</v>
      </c>
      <c r="P24" s="285" t="str">
        <f t="shared" si="2"/>
        <v>35Nhất</v>
      </c>
      <c r="Q24" s="285" t="str">
        <f t="shared" si="3"/>
        <v>3Nhất</v>
      </c>
      <c r="R24" s="285">
        <f>VLOOKUP(B24,'ds thisinh'!B$5:J$2299,COUNTA('ds thisinh'!$B$5:$J$5),FALSE)</f>
        <v>1870</v>
      </c>
    </row>
    <row r="25" spans="1:18" s="285" customFormat="1">
      <c r="A25" s="630">
        <f>SUBTOTAL(3,$B$20:B25)</f>
        <v>6</v>
      </c>
      <c r="B25" s="665">
        <v>1223018750</v>
      </c>
      <c r="C25" s="301" t="str">
        <f>VLOOKUP(B25,'ds thisinh'!$B$5:$C$2298,2,FALSE)</f>
        <v>Trương Văn Cường</v>
      </c>
      <c r="D25" s="634" t="s">
        <v>598</v>
      </c>
      <c r="E25" s="630">
        <v>3</v>
      </c>
      <c r="F25" s="630" t="s">
        <v>2725</v>
      </c>
      <c r="G25" s="630" t="s">
        <v>188</v>
      </c>
      <c r="H25" s="630">
        <v>3</v>
      </c>
      <c r="I25" s="630">
        <v>1880</v>
      </c>
      <c r="J25" s="630" t="s">
        <v>5521</v>
      </c>
      <c r="K25" s="679"/>
      <c r="L25" s="301">
        <f>VLOOKUP(B25,KQtrangIOE!$B$2:$D$2509,3,FALSE)</f>
        <v>1880</v>
      </c>
      <c r="M25" s="301" t="str">
        <f t="shared" si="0"/>
        <v/>
      </c>
      <c r="N25" s="301">
        <f>VLOOKUP(IF(G25&lt;&gt;"",G25,F25),ThongkeKQ!$A$4:$P$43,COUNTA(ThongkeKQ!$A$4:$P$4),FALSE)</f>
        <v>34</v>
      </c>
      <c r="O25" s="301" t="str">
        <f t="shared" si="1"/>
        <v>34.3</v>
      </c>
      <c r="P25" s="285" t="str">
        <f t="shared" si="2"/>
        <v>34Nhất</v>
      </c>
      <c r="Q25" s="285" t="str">
        <f t="shared" si="3"/>
        <v>3Nhất</v>
      </c>
      <c r="R25" s="285">
        <f>VLOOKUP(B25,'ds thisinh'!B$5:J$2299,COUNTA('ds thisinh'!$B$5:$J$5),FALSE)</f>
        <v>1830</v>
      </c>
    </row>
    <row r="26" spans="1:18" s="285" customFormat="1">
      <c r="A26" s="630">
        <f>SUBTOTAL(3,$B$20:B26)</f>
        <v>7</v>
      </c>
      <c r="B26" s="666">
        <v>1229799153</v>
      </c>
      <c r="C26" s="301" t="str">
        <f>VLOOKUP(B26,'ds thisinh'!$B$5:$C$2298,2,FALSE)</f>
        <v>Mai Văn Trường Giang</v>
      </c>
      <c r="D26" s="635" t="s">
        <v>1406</v>
      </c>
      <c r="E26" s="630" t="s">
        <v>849</v>
      </c>
      <c r="F26" s="630" t="s">
        <v>5537</v>
      </c>
      <c r="G26" s="630" t="s">
        <v>1342</v>
      </c>
      <c r="H26" s="630">
        <v>3</v>
      </c>
      <c r="I26" s="636">
        <v>1880</v>
      </c>
      <c r="J26" s="630" t="s">
        <v>5521</v>
      </c>
      <c r="K26" s="679"/>
      <c r="L26" s="301">
        <f>VLOOKUP(B26,KQtrangIOE!$B$2:$D$2509,3,FALSE)</f>
        <v>1880</v>
      </c>
      <c r="M26" s="301" t="str">
        <f t="shared" si="0"/>
        <v/>
      </c>
      <c r="N26" s="301">
        <f>VLOOKUP(IF(G26&lt;&gt;"",G26,F26),ThongkeKQ!$A$4:$P$43,COUNTA(ThongkeKQ!$A$4:$P$4),FALSE)</f>
        <v>38</v>
      </c>
      <c r="O26" s="301" t="str">
        <f t="shared" si="1"/>
        <v>38.3</v>
      </c>
      <c r="P26" s="285" t="str">
        <f t="shared" si="2"/>
        <v>38Nhất</v>
      </c>
      <c r="Q26" s="285" t="str">
        <f t="shared" si="3"/>
        <v>3Nhất</v>
      </c>
      <c r="R26" s="285">
        <f>VLOOKUP(B26,'ds thisinh'!B$5:J$2299,COUNTA('ds thisinh'!$B$5:$J$5),FALSE)</f>
        <v>1850</v>
      </c>
    </row>
    <row r="27" spans="1:18" s="285" customFormat="1">
      <c r="A27" s="630">
        <f>SUBTOTAL(3,$B$20:B27)</f>
        <v>8</v>
      </c>
      <c r="B27" s="662">
        <v>1222931168</v>
      </c>
      <c r="C27" s="301" t="str">
        <f>VLOOKUP(B27,'ds thisinh'!$B$5:$C$2298,2,FALSE)</f>
        <v>Lê Trần Bảo Lộc</v>
      </c>
      <c r="D27" s="630" t="s">
        <v>825</v>
      </c>
      <c r="E27" s="630" t="s">
        <v>818</v>
      </c>
      <c r="F27" s="630" t="s">
        <v>5534</v>
      </c>
      <c r="G27" s="630" t="s">
        <v>91</v>
      </c>
      <c r="H27" s="630">
        <v>3</v>
      </c>
      <c r="I27" s="630">
        <v>1850</v>
      </c>
      <c r="J27" s="630" t="s">
        <v>5521</v>
      </c>
      <c r="K27" s="679"/>
      <c r="L27" s="301">
        <f>VLOOKUP(B27,KQtrangIOE!$B$2:$D$2509,3,FALSE)</f>
        <v>1850</v>
      </c>
      <c r="M27" s="301" t="str">
        <f t="shared" si="0"/>
        <v/>
      </c>
      <c r="N27" s="301">
        <f>VLOOKUP(IF(G27&lt;&gt;"",G27,F27),ThongkeKQ!$A$4:$P$43,COUNTA(ThongkeKQ!$A$4:$P$4),FALSE)</f>
        <v>35</v>
      </c>
      <c r="O27" s="301" t="str">
        <f t="shared" si="1"/>
        <v>35.3</v>
      </c>
      <c r="P27" s="285" t="str">
        <f t="shared" si="2"/>
        <v>35Nhất</v>
      </c>
      <c r="Q27" s="285" t="str">
        <f t="shared" si="3"/>
        <v>3Nhất</v>
      </c>
      <c r="R27" s="285">
        <f>VLOOKUP(B27,'ds thisinh'!B$5:J$2299,COUNTA('ds thisinh'!$B$5:$J$5),FALSE)</f>
        <v>1770</v>
      </c>
    </row>
    <row r="28" spans="1:18" s="285" customFormat="1">
      <c r="A28" s="630">
        <f>SUBTOTAL(3,$B$20:B28)</f>
        <v>9</v>
      </c>
      <c r="B28" s="662">
        <v>1219714488</v>
      </c>
      <c r="C28" s="301" t="str">
        <f>VLOOKUP(B28,'ds thisinh'!$B$5:$C$2298,2,FALSE)</f>
        <v>Dương Đình Huy Hoàng </v>
      </c>
      <c r="D28" s="630" t="s">
        <v>820</v>
      </c>
      <c r="E28" s="630" t="s">
        <v>821</v>
      </c>
      <c r="F28" s="630" t="s">
        <v>5534</v>
      </c>
      <c r="G28" s="630" t="s">
        <v>91</v>
      </c>
      <c r="H28" s="630">
        <v>3</v>
      </c>
      <c r="I28" s="630">
        <v>1840</v>
      </c>
      <c r="J28" s="630" t="s">
        <v>5521</v>
      </c>
      <c r="K28" s="679"/>
      <c r="L28" s="301">
        <f>VLOOKUP(B28,KQtrangIOE!$B$2:$D$2509,3,FALSE)</f>
        <v>1840</v>
      </c>
      <c r="M28" s="301" t="str">
        <f t="shared" si="0"/>
        <v/>
      </c>
      <c r="N28" s="301">
        <f>VLOOKUP(IF(G28&lt;&gt;"",G28,F28),ThongkeKQ!$A$4:$P$43,COUNTA(ThongkeKQ!$A$4:$P$4),FALSE)</f>
        <v>35</v>
      </c>
      <c r="O28" s="301" t="str">
        <f t="shared" si="1"/>
        <v>35.3</v>
      </c>
      <c r="P28" s="285" t="str">
        <f t="shared" si="2"/>
        <v>35Nhất</v>
      </c>
      <c r="Q28" s="285" t="str">
        <f t="shared" si="3"/>
        <v>3Nhất</v>
      </c>
      <c r="R28" s="285">
        <f>VLOOKUP(B28,'ds thisinh'!B$5:J$2299,COUNTA('ds thisinh'!$B$5:$J$5),FALSE)</f>
        <v>1840</v>
      </c>
    </row>
    <row r="29" spans="1:18" s="285" customFormat="1">
      <c r="A29" s="630">
        <f>SUBTOTAL(3,$B$20:B29)</f>
        <v>10</v>
      </c>
      <c r="B29" s="667">
        <v>1221409501</v>
      </c>
      <c r="C29" s="301" t="str">
        <f>VLOOKUP(B29,'ds thisinh'!$B$5:$C$2298,2,FALSE)</f>
        <v>Phạm Anh Nguyên</v>
      </c>
      <c r="D29" s="371" t="s">
        <v>1842</v>
      </c>
      <c r="E29" s="371">
        <v>3</v>
      </c>
      <c r="F29" s="371" t="s">
        <v>5538</v>
      </c>
      <c r="G29" s="433" t="s">
        <v>10</v>
      </c>
      <c r="H29" s="371">
        <v>3</v>
      </c>
      <c r="I29" s="433">
        <v>1840</v>
      </c>
      <c r="J29" s="630" t="s">
        <v>5521</v>
      </c>
      <c r="K29" s="680"/>
      <c r="L29" s="301">
        <f>VLOOKUP(B29,KQtrangIOE!$B$2:$D$2509,3,FALSE)</f>
        <v>1840</v>
      </c>
      <c r="M29" s="301" t="str">
        <f t="shared" si="0"/>
        <v/>
      </c>
      <c r="N29" s="301">
        <f>VLOOKUP(IF(G29&lt;&gt;"",G29,F29),ThongkeKQ!$A$4:$P$43,COUNTA(ThongkeKQ!$A$4:$P$4),FALSE)</f>
        <v>32</v>
      </c>
      <c r="O29" s="301" t="str">
        <f t="shared" si="1"/>
        <v>32.3</v>
      </c>
      <c r="P29" s="285" t="str">
        <f t="shared" si="2"/>
        <v>32Nhất</v>
      </c>
      <c r="Q29" s="285" t="str">
        <f t="shared" si="3"/>
        <v>3Nhất</v>
      </c>
      <c r="R29" s="285">
        <f>VLOOKUP(B29,'ds thisinh'!B$5:J$2299,COUNTA('ds thisinh'!$B$5:$J$5),FALSE)</f>
        <v>1830</v>
      </c>
    </row>
    <row r="30" spans="1:18" s="285" customFormat="1" ht="30">
      <c r="A30" s="630">
        <f>SUBTOTAL(3,$B$20:B30)</f>
        <v>11</v>
      </c>
      <c r="B30" s="668">
        <v>1225186343</v>
      </c>
      <c r="C30" s="301" t="str">
        <f>VLOOKUP(B30,'ds thisinh'!$B$5:$C$2298,2,FALSE)</f>
        <v>Phan Nguyên Vũ </v>
      </c>
      <c r="D30" s="371" t="s">
        <v>1844</v>
      </c>
      <c r="E30" s="371">
        <v>3</v>
      </c>
      <c r="F30" s="371" t="s">
        <v>5539</v>
      </c>
      <c r="G30" s="433" t="s">
        <v>10</v>
      </c>
      <c r="H30" s="371">
        <v>3</v>
      </c>
      <c r="I30" s="433">
        <v>1830</v>
      </c>
      <c r="J30" s="630" t="s">
        <v>5521</v>
      </c>
      <c r="K30" s="680"/>
      <c r="L30" s="301">
        <f>VLOOKUP(B30,KQtrangIOE!$B$2:$D$2509,3,FALSE)</f>
        <v>1830</v>
      </c>
      <c r="M30" s="301" t="str">
        <f t="shared" si="0"/>
        <v/>
      </c>
      <c r="N30" s="301">
        <f>VLOOKUP(IF(G30&lt;&gt;"",G30,F30),ThongkeKQ!$A$4:$P$43,COUNTA(ThongkeKQ!$A$4:$P$4),FALSE)</f>
        <v>32</v>
      </c>
      <c r="O30" s="301" t="str">
        <f t="shared" si="1"/>
        <v>32.3</v>
      </c>
      <c r="P30" s="285" t="str">
        <f t="shared" si="2"/>
        <v>32Nhất</v>
      </c>
      <c r="Q30" s="285" t="str">
        <f t="shared" si="3"/>
        <v>3Nhất</v>
      </c>
      <c r="R30" s="285">
        <f>VLOOKUP(B30,'ds thisinh'!B$5:J$2299,COUNTA('ds thisinh'!$B$5:$J$5),FALSE)</f>
        <v>1810</v>
      </c>
    </row>
    <row r="31" spans="1:18" s="285" customFormat="1">
      <c r="A31" s="630">
        <f>SUBTOTAL(3,$B$20:B31)</f>
        <v>12</v>
      </c>
      <c r="B31" s="669">
        <v>1222009525</v>
      </c>
      <c r="C31" s="301" t="str">
        <f>VLOOKUP(B31,'ds thisinh'!$B$5:$C$2298,2,FALSE)</f>
        <v>Trịnh Ngô Đức Châu</v>
      </c>
      <c r="D31" s="372" t="s">
        <v>1864</v>
      </c>
      <c r="E31" s="372">
        <v>3</v>
      </c>
      <c r="F31" s="372" t="s">
        <v>5540</v>
      </c>
      <c r="G31" s="433" t="s">
        <v>10</v>
      </c>
      <c r="H31" s="372">
        <v>3</v>
      </c>
      <c r="I31" s="433">
        <v>1830</v>
      </c>
      <c r="J31" s="630" t="s">
        <v>5521</v>
      </c>
      <c r="K31" s="669">
        <v>1222009525</v>
      </c>
      <c r="L31" s="301">
        <f>VLOOKUP(B31,KQtrangIOE!$B$2:$D$2509,3,FALSE)</f>
        <v>1830</v>
      </c>
      <c r="M31" s="301" t="str">
        <f t="shared" si="0"/>
        <v/>
      </c>
      <c r="N31" s="301">
        <f>VLOOKUP(IF(G31&lt;&gt;"",G31,F31),ThongkeKQ!$A$4:$P$43,COUNTA(ThongkeKQ!$A$4:$P$4),FALSE)</f>
        <v>32</v>
      </c>
      <c r="O31" s="301" t="str">
        <f t="shared" si="1"/>
        <v>32.3</v>
      </c>
      <c r="P31" s="285" t="str">
        <f t="shared" si="2"/>
        <v>32Nhất</v>
      </c>
      <c r="Q31" s="285" t="str">
        <f t="shared" si="3"/>
        <v>3Nhất</v>
      </c>
      <c r="R31" s="285">
        <f>VLOOKUP(B31,'ds thisinh'!B$5:J$2299,COUNTA('ds thisinh'!$B$5:$J$5),FALSE)</f>
        <v>1700</v>
      </c>
    </row>
    <row r="32" spans="1:18" s="285" customFormat="1" ht="30">
      <c r="A32" s="630">
        <f>SUBTOTAL(3,$B$20:B32)</f>
        <v>13</v>
      </c>
      <c r="B32" s="668">
        <v>1222078069</v>
      </c>
      <c r="C32" s="301" t="str">
        <f>VLOOKUP(B32,'ds thisinh'!$B$5:$C$2298,2,FALSE)</f>
        <v>Hoàng Minh Hằng </v>
      </c>
      <c r="D32" s="371" t="s">
        <v>1856</v>
      </c>
      <c r="E32" s="371">
        <v>3</v>
      </c>
      <c r="F32" s="371" t="s">
        <v>5539</v>
      </c>
      <c r="G32" s="433" t="s">
        <v>10</v>
      </c>
      <c r="H32" s="371">
        <v>3</v>
      </c>
      <c r="I32" s="433">
        <v>1820</v>
      </c>
      <c r="J32" s="630" t="s">
        <v>5521</v>
      </c>
      <c r="K32" s="680"/>
      <c r="L32" s="301">
        <f>VLOOKUP(B32,KQtrangIOE!$B$2:$D$2509,3,FALSE)</f>
        <v>1820</v>
      </c>
      <c r="M32" s="301" t="str">
        <f t="shared" si="0"/>
        <v/>
      </c>
      <c r="N32" s="301">
        <f>VLOOKUP(IF(G32&lt;&gt;"",G32,F32),ThongkeKQ!$A$4:$P$43,COUNTA(ThongkeKQ!$A$4:$P$4),FALSE)</f>
        <v>32</v>
      </c>
      <c r="O32" s="301" t="str">
        <f t="shared" si="1"/>
        <v>32.3</v>
      </c>
      <c r="P32" s="285" t="str">
        <f t="shared" si="2"/>
        <v>32Nhất</v>
      </c>
      <c r="Q32" s="285" t="str">
        <f t="shared" si="3"/>
        <v>3Nhất</v>
      </c>
      <c r="R32" s="285">
        <f>VLOOKUP(B32,'ds thisinh'!B$5:J$2299,COUNTA('ds thisinh'!$B$5:$J$5),FALSE)</f>
        <v>1730</v>
      </c>
    </row>
    <row r="33" spans="1:18" s="285" customFormat="1" ht="30">
      <c r="A33" s="630">
        <f>SUBTOTAL(3,$B$20:B33)</f>
        <v>14</v>
      </c>
      <c r="B33" s="661">
        <v>1226762366</v>
      </c>
      <c r="C33" s="301" t="str">
        <f>VLOOKUP(B33,'ds thisinh'!$B$5:$C$2298,2,FALSE)</f>
        <v>Nguyễn Đào Phương Uyên</v>
      </c>
      <c r="D33" s="630" t="s">
        <v>1122</v>
      </c>
      <c r="E33" s="630" t="s">
        <v>849</v>
      </c>
      <c r="F33" s="630" t="s">
        <v>2725</v>
      </c>
      <c r="G33" s="630" t="s">
        <v>1108</v>
      </c>
      <c r="H33" s="631">
        <v>3</v>
      </c>
      <c r="I33" s="630">
        <v>1800</v>
      </c>
      <c r="J33" s="630" t="s">
        <v>5521</v>
      </c>
      <c r="K33" s="679"/>
      <c r="L33" s="301">
        <f>VLOOKUP(B33,KQtrangIOE!$B$2:$D$2509,3,FALSE)</f>
        <v>1800</v>
      </c>
      <c r="M33" s="301" t="str">
        <f t="shared" si="0"/>
        <v/>
      </c>
      <c r="N33" s="301">
        <f>VLOOKUP(IF(G33&lt;&gt;"",G33,F33),ThongkeKQ!$A$4:$P$43,COUNTA(ThongkeKQ!$A$4:$P$4),FALSE)</f>
        <v>39</v>
      </c>
      <c r="O33" s="301" t="str">
        <f t="shared" si="1"/>
        <v>39.3</v>
      </c>
      <c r="P33" s="285" t="str">
        <f t="shared" si="2"/>
        <v>39Nhất</v>
      </c>
      <c r="Q33" s="285" t="str">
        <f t="shared" si="3"/>
        <v>3Nhất</v>
      </c>
      <c r="R33" s="285">
        <f>VLOOKUP(B33,'ds thisinh'!B$5:J$2299,COUNTA('ds thisinh'!$B$5:$J$5),FALSE)</f>
        <v>1440</v>
      </c>
    </row>
    <row r="34" spans="1:18" s="285" customFormat="1" ht="30">
      <c r="A34" s="630">
        <f>SUBTOTAL(3,$B$20:B34)</f>
        <v>15</v>
      </c>
      <c r="B34" s="670">
        <v>1222302978</v>
      </c>
      <c r="C34" s="301" t="str">
        <f>VLOOKUP(B34,'ds thisinh'!$B$5:$C$2298,2,FALSE)</f>
        <v>Nguyễn Quang Minh Tâm </v>
      </c>
      <c r="D34" s="637" t="s">
        <v>612</v>
      </c>
      <c r="E34" s="637">
        <v>3</v>
      </c>
      <c r="F34" s="630" t="s">
        <v>5541</v>
      </c>
      <c r="G34" s="630" t="s">
        <v>188</v>
      </c>
      <c r="H34" s="630">
        <v>3</v>
      </c>
      <c r="I34" s="637">
        <v>1790</v>
      </c>
      <c r="J34" s="637" t="s">
        <v>5522</v>
      </c>
      <c r="K34" s="679"/>
      <c r="L34" s="301">
        <f>VLOOKUP(B34,KQtrangIOE!$B$2:$D$2509,3,FALSE)</f>
        <v>1790</v>
      </c>
      <c r="M34" s="301" t="str">
        <f t="shared" si="0"/>
        <v/>
      </c>
      <c r="N34" s="301">
        <f>VLOOKUP(IF(G34&lt;&gt;"",G34,F34),ThongkeKQ!$A$4:$P$43,COUNTA(ThongkeKQ!$A$4:$P$4),FALSE)</f>
        <v>34</v>
      </c>
      <c r="O34" s="301" t="str">
        <f t="shared" si="1"/>
        <v>34.3</v>
      </c>
      <c r="P34" s="285" t="str">
        <f t="shared" si="2"/>
        <v>34Nhì</v>
      </c>
      <c r="Q34" s="285" t="str">
        <f t="shared" si="3"/>
        <v>3Nhì</v>
      </c>
      <c r="R34" s="285">
        <f>VLOOKUP(B34,'ds thisinh'!B$5:J$2299,COUNTA('ds thisinh'!$B$5:$J$5),FALSE)</f>
        <v>1700</v>
      </c>
    </row>
    <row r="35" spans="1:18" s="285" customFormat="1">
      <c r="A35" s="630">
        <f>SUBTOTAL(3,$B$20:B35)</f>
        <v>16</v>
      </c>
      <c r="B35" s="664">
        <v>1225006052</v>
      </c>
      <c r="C35" s="301" t="str">
        <f>VLOOKUP(B35,'ds thisinh'!$B$5:$C$2298,2,FALSE)</f>
        <v>Nguyễn Đăng Nguyên</v>
      </c>
      <c r="D35" s="632" t="s">
        <v>823</v>
      </c>
      <c r="E35" s="632" t="s">
        <v>824</v>
      </c>
      <c r="F35" s="633" t="s">
        <v>5536</v>
      </c>
      <c r="G35" s="630" t="s">
        <v>91</v>
      </c>
      <c r="H35" s="630">
        <v>3</v>
      </c>
      <c r="I35" s="630">
        <v>1790</v>
      </c>
      <c r="J35" s="637" t="s">
        <v>5522</v>
      </c>
      <c r="K35" s="679"/>
      <c r="L35" s="301">
        <f>VLOOKUP(B35,KQtrangIOE!$B$2:$D$2509,3,FALSE)</f>
        <v>1790</v>
      </c>
      <c r="M35" s="301" t="str">
        <f t="shared" si="0"/>
        <v/>
      </c>
      <c r="N35" s="301">
        <f>VLOOKUP(IF(G35&lt;&gt;"",G35,F35),ThongkeKQ!$A$4:$P$43,COUNTA(ThongkeKQ!$A$4:$P$4),FALSE)</f>
        <v>35</v>
      </c>
      <c r="O35" s="301" t="str">
        <f t="shared" si="1"/>
        <v>35.3</v>
      </c>
      <c r="P35" s="285" t="str">
        <f t="shared" si="2"/>
        <v>35Nhì</v>
      </c>
      <c r="Q35" s="285" t="str">
        <f t="shared" si="3"/>
        <v>3Nhì</v>
      </c>
      <c r="R35" s="285">
        <f>VLOOKUP(B35,'ds thisinh'!B$5:J$2299,COUNTA('ds thisinh'!$B$5:$J$5),FALSE)</f>
        <v>1800</v>
      </c>
    </row>
    <row r="36" spans="1:18" s="285" customFormat="1">
      <c r="A36" s="630">
        <f>SUBTOTAL(3,$B$20:B36)</f>
        <v>17</v>
      </c>
      <c r="B36" s="666">
        <v>1218001839</v>
      </c>
      <c r="C36" s="301" t="str">
        <f>VLOOKUP(B36,'ds thisinh'!$B$5:$C$2298,2,FALSE)</f>
        <v>Nguyễn Thành Tâm</v>
      </c>
      <c r="D36" s="635" t="s">
        <v>1409</v>
      </c>
      <c r="E36" s="630" t="s">
        <v>849</v>
      </c>
      <c r="F36" s="630" t="s">
        <v>5537</v>
      </c>
      <c r="G36" s="630" t="s">
        <v>1342</v>
      </c>
      <c r="H36" s="630">
        <v>3</v>
      </c>
      <c r="I36" s="636">
        <v>1790</v>
      </c>
      <c r="J36" s="637" t="s">
        <v>5522</v>
      </c>
      <c r="K36" s="679"/>
      <c r="L36" s="301">
        <f>VLOOKUP(B36,KQtrangIOE!$B$2:$D$2509,3,FALSE)</f>
        <v>1790</v>
      </c>
      <c r="M36" s="301" t="str">
        <f t="shared" si="0"/>
        <v/>
      </c>
      <c r="N36" s="301">
        <f>VLOOKUP(IF(G36&lt;&gt;"",G36,F36),ThongkeKQ!$A$4:$P$43,COUNTA(ThongkeKQ!$A$4:$P$4),FALSE)</f>
        <v>38</v>
      </c>
      <c r="O36" s="301" t="str">
        <f t="shared" si="1"/>
        <v>38.3</v>
      </c>
      <c r="P36" s="285" t="str">
        <f t="shared" si="2"/>
        <v>38Nhì</v>
      </c>
      <c r="Q36" s="285" t="str">
        <f t="shared" si="3"/>
        <v>3Nhì</v>
      </c>
      <c r="R36" s="285">
        <f>VLOOKUP(B36,'ds thisinh'!B$5:J$2299,COUNTA('ds thisinh'!$B$5:$J$5),FALSE)</f>
        <v>1760</v>
      </c>
    </row>
    <row r="37" spans="1:18" s="285" customFormat="1">
      <c r="A37" s="630">
        <f>SUBTOTAL(3,$B$20:B37)</f>
        <v>18</v>
      </c>
      <c r="B37" s="671">
        <v>1222363635</v>
      </c>
      <c r="C37" s="301" t="str">
        <f>VLOOKUP(B37,'ds thisinh'!$B$5:$C$2298,2,FALSE)</f>
        <v>Nguyễn Thị Minh Nguyệt</v>
      </c>
      <c r="D37" s="630" t="s">
        <v>603</v>
      </c>
      <c r="E37" s="630">
        <v>3</v>
      </c>
      <c r="F37" s="630" t="s">
        <v>5542</v>
      </c>
      <c r="G37" s="630" t="s">
        <v>188</v>
      </c>
      <c r="H37" s="630">
        <v>3</v>
      </c>
      <c r="I37" s="630">
        <v>1760</v>
      </c>
      <c r="J37" s="637" t="s">
        <v>5522</v>
      </c>
      <c r="K37" s="679"/>
      <c r="L37" s="301">
        <f>VLOOKUP(B37,KQtrangIOE!$B$2:$D$2509,3,FALSE)</f>
        <v>1760</v>
      </c>
      <c r="M37" s="301" t="str">
        <f t="shared" si="0"/>
        <v/>
      </c>
      <c r="N37" s="301">
        <f>VLOOKUP(IF(G37&lt;&gt;"",G37,F37),ThongkeKQ!$A$4:$P$43,COUNTA(ThongkeKQ!$A$4:$P$4),FALSE)</f>
        <v>34</v>
      </c>
      <c r="O37" s="301" t="str">
        <f t="shared" si="1"/>
        <v>34.3</v>
      </c>
      <c r="P37" s="285" t="str">
        <f t="shared" si="2"/>
        <v>34Nhì</v>
      </c>
      <c r="Q37" s="285" t="str">
        <f t="shared" si="3"/>
        <v>3Nhì</v>
      </c>
      <c r="R37" s="285">
        <f>VLOOKUP(B37,'ds thisinh'!B$5:J$2299,COUNTA('ds thisinh'!$B$5:$J$5),FALSE)</f>
        <v>1790</v>
      </c>
    </row>
    <row r="38" spans="1:18" s="285" customFormat="1">
      <c r="A38" s="630">
        <f>SUBTOTAL(3,$B$20:B38)</f>
        <v>19</v>
      </c>
      <c r="B38" s="661">
        <v>1227300954</v>
      </c>
      <c r="C38" s="301" t="str">
        <f>VLOOKUP(B38,'ds thisinh'!$B$5:$C$2298,2,FALSE)</f>
        <v>Lê Thị Huệ Nhi</v>
      </c>
      <c r="D38" s="630" t="s">
        <v>1111</v>
      </c>
      <c r="E38" s="630" t="s">
        <v>849</v>
      </c>
      <c r="F38" s="630" t="s">
        <v>2725</v>
      </c>
      <c r="G38" s="630" t="s">
        <v>1108</v>
      </c>
      <c r="H38" s="631">
        <v>3</v>
      </c>
      <c r="I38" s="630">
        <v>1760</v>
      </c>
      <c r="J38" s="637" t="s">
        <v>5522</v>
      </c>
      <c r="K38" s="679"/>
      <c r="L38" s="301">
        <f>VLOOKUP(B38,KQtrangIOE!$B$2:$D$2509,3,FALSE)</f>
        <v>1760</v>
      </c>
      <c r="M38" s="301" t="str">
        <f t="shared" si="0"/>
        <v/>
      </c>
      <c r="N38" s="301">
        <f>VLOOKUP(IF(G38&lt;&gt;"",G38,F38),ThongkeKQ!$A$4:$P$43,COUNTA(ThongkeKQ!$A$4:$P$4),FALSE)</f>
        <v>39</v>
      </c>
      <c r="O38" s="301" t="str">
        <f t="shared" si="1"/>
        <v>39.3</v>
      </c>
      <c r="P38" s="285" t="str">
        <f t="shared" si="2"/>
        <v>39Nhì</v>
      </c>
      <c r="Q38" s="285" t="str">
        <f t="shared" si="3"/>
        <v>3Nhì</v>
      </c>
      <c r="R38" s="285">
        <f>VLOOKUP(B38,'ds thisinh'!B$5:J$2299,COUNTA('ds thisinh'!$B$5:$J$5),FALSE)</f>
        <v>1700</v>
      </c>
    </row>
    <row r="39" spans="1:18" s="285" customFormat="1">
      <c r="A39" s="630">
        <f>SUBTOTAL(3,$B$20:B39)</f>
        <v>20</v>
      </c>
      <c r="B39" s="672">
        <v>1227775091</v>
      </c>
      <c r="C39" s="301" t="str">
        <f>VLOOKUP(B39,'ds thisinh'!$B$5:$C$2298,2,FALSE)</f>
        <v>Nguyễn Đăng Trưởng</v>
      </c>
      <c r="D39" s="644" t="s">
        <v>2274</v>
      </c>
      <c r="E39" s="630">
        <v>3</v>
      </c>
      <c r="F39" s="630" t="s">
        <v>5543</v>
      </c>
      <c r="G39" s="638" t="s">
        <v>2262</v>
      </c>
      <c r="H39" s="630">
        <v>3</v>
      </c>
      <c r="I39" s="630">
        <v>1760</v>
      </c>
      <c r="J39" s="637" t="s">
        <v>5522</v>
      </c>
      <c r="K39" s="679"/>
      <c r="L39" s="301">
        <f>VLOOKUP(B39,KQtrangIOE!$B$2:$D$2509,3,FALSE)</f>
        <v>1760</v>
      </c>
      <c r="M39" s="301" t="str">
        <f t="shared" si="0"/>
        <v/>
      </c>
      <c r="N39" s="301">
        <f>VLOOKUP(IF(G39&lt;&gt;"",G39,F39),ThongkeKQ!$A$4:$P$43,COUNTA(ThongkeKQ!$A$4:$P$4),FALSE)</f>
        <v>37</v>
      </c>
      <c r="O39" s="301" t="str">
        <f t="shared" si="1"/>
        <v>37.3</v>
      </c>
      <c r="P39" s="285" t="str">
        <f t="shared" si="2"/>
        <v>37Nhì</v>
      </c>
      <c r="Q39" s="285" t="str">
        <f t="shared" si="3"/>
        <v>3Nhì</v>
      </c>
      <c r="R39" s="285">
        <f>VLOOKUP(B39,'ds thisinh'!B$5:J$2299,COUNTA('ds thisinh'!$B$5:$J$5),FALSE)</f>
        <v>1370</v>
      </c>
    </row>
    <row r="40" spans="1:18" s="285" customFormat="1">
      <c r="A40" s="630">
        <f>SUBTOTAL(3,$B$20:B40)</f>
        <v>21</v>
      </c>
      <c r="B40" s="673">
        <v>1221879457</v>
      </c>
      <c r="C40" s="301" t="str">
        <f>VLOOKUP(B40,'ds thisinh'!$B$5:$C$2298,2,FALSE)</f>
        <v>Đặng Hoàng Hải Đăng</v>
      </c>
      <c r="D40" s="372" t="s">
        <v>1857</v>
      </c>
      <c r="E40" s="372">
        <v>3</v>
      </c>
      <c r="F40" s="372" t="s">
        <v>5540</v>
      </c>
      <c r="G40" s="433" t="s">
        <v>10</v>
      </c>
      <c r="H40" s="372">
        <v>3</v>
      </c>
      <c r="I40" s="433">
        <v>1760</v>
      </c>
      <c r="J40" s="637" t="s">
        <v>5522</v>
      </c>
      <c r="K40" s="680"/>
      <c r="L40" s="301">
        <f>VLOOKUP(B40,KQtrangIOE!$B$2:$D$2509,3,FALSE)</f>
        <v>1760</v>
      </c>
      <c r="M40" s="301" t="str">
        <f t="shared" si="0"/>
        <v/>
      </c>
      <c r="N40" s="301">
        <f>VLOOKUP(IF(G40&lt;&gt;"",G40,F40),ThongkeKQ!$A$4:$P$43,COUNTA(ThongkeKQ!$A$4:$P$4),FALSE)</f>
        <v>32</v>
      </c>
      <c r="O40" s="301" t="str">
        <f t="shared" si="1"/>
        <v>32.3</v>
      </c>
      <c r="P40" s="285" t="str">
        <f t="shared" si="2"/>
        <v>32Nhì</v>
      </c>
      <c r="Q40" s="285" t="str">
        <f t="shared" si="3"/>
        <v>3Nhì</v>
      </c>
      <c r="R40" s="285">
        <f>VLOOKUP(B40,'ds thisinh'!B$5:J$2299,COUNTA('ds thisinh'!$B$5:$J$5),FALSE)</f>
        <v>1730</v>
      </c>
    </row>
    <row r="41" spans="1:18" s="285" customFormat="1">
      <c r="A41" s="630">
        <f>SUBTOTAL(3,$B$20:B41)</f>
        <v>22</v>
      </c>
      <c r="B41" s="665">
        <v>1226859840</v>
      </c>
      <c r="C41" s="301" t="str">
        <f>VLOOKUP(B41,'ds thisinh'!$B$5:$C$2298,2,FALSE)</f>
        <v>Hoàng Xuân Kiến Quốc </v>
      </c>
      <c r="D41" s="630" t="s">
        <v>1222</v>
      </c>
      <c r="E41" s="630" t="s">
        <v>846</v>
      </c>
      <c r="F41" s="630" t="s">
        <v>5544</v>
      </c>
      <c r="G41" s="630" t="s">
        <v>180</v>
      </c>
      <c r="H41" s="630">
        <v>3</v>
      </c>
      <c r="I41" s="630">
        <v>1750</v>
      </c>
      <c r="J41" s="637" t="s">
        <v>5522</v>
      </c>
      <c r="K41" s="679"/>
      <c r="L41" s="301">
        <f>VLOOKUP(B41,KQtrangIOE!$B$2:$D$2509,3,FALSE)</f>
        <v>1750</v>
      </c>
      <c r="M41" s="301" t="str">
        <f t="shared" si="0"/>
        <v/>
      </c>
      <c r="N41" s="301">
        <f>VLOOKUP(IF(G41&lt;&gt;"",G41,F41),ThongkeKQ!$A$4:$P$43,COUNTA(ThongkeKQ!$A$4:$P$4),FALSE)</f>
        <v>36</v>
      </c>
      <c r="O41" s="301" t="str">
        <f t="shared" si="1"/>
        <v>36.3</v>
      </c>
      <c r="P41" s="285" t="str">
        <f t="shared" si="2"/>
        <v>36Nhì</v>
      </c>
      <c r="Q41" s="285" t="str">
        <f t="shared" si="3"/>
        <v>3Nhì</v>
      </c>
      <c r="R41" s="285">
        <f>VLOOKUP(B41,'ds thisinh'!B$5:J$2299,COUNTA('ds thisinh'!$B$5:$J$5),FALSE)</f>
        <v>1710</v>
      </c>
    </row>
    <row r="42" spans="1:18" s="285" customFormat="1">
      <c r="A42" s="630">
        <f>SUBTOTAL(3,$B$20:B42)</f>
        <v>23</v>
      </c>
      <c r="B42" s="673">
        <v>1223988430</v>
      </c>
      <c r="C42" s="301" t="str">
        <f>VLOOKUP(B42,'ds thisinh'!$B$5:$C$2298,2,FALSE)</f>
        <v>Nguyễn Đăng Phát</v>
      </c>
      <c r="D42" s="372" t="s">
        <v>1851</v>
      </c>
      <c r="E42" s="372">
        <v>3</v>
      </c>
      <c r="F42" s="372" t="s">
        <v>5540</v>
      </c>
      <c r="G42" s="433" t="s">
        <v>10</v>
      </c>
      <c r="H42" s="372">
        <v>3</v>
      </c>
      <c r="I42" s="433">
        <v>1740</v>
      </c>
      <c r="J42" s="637" t="s">
        <v>5522</v>
      </c>
      <c r="K42" s="680"/>
      <c r="L42" s="301">
        <f>VLOOKUP(B42,KQtrangIOE!$B$2:$D$2509,3,FALSE)</f>
        <v>1740</v>
      </c>
      <c r="M42" s="301" t="str">
        <f t="shared" si="0"/>
        <v/>
      </c>
      <c r="N42" s="301">
        <f>VLOOKUP(IF(G42&lt;&gt;"",G42,F42),ThongkeKQ!$A$4:$P$43,COUNTA(ThongkeKQ!$A$4:$P$4),FALSE)</f>
        <v>32</v>
      </c>
      <c r="O42" s="301" t="str">
        <f t="shared" si="1"/>
        <v>32.3</v>
      </c>
      <c r="P42" s="285" t="str">
        <f t="shared" si="2"/>
        <v>32Nhì</v>
      </c>
      <c r="Q42" s="285" t="str">
        <f t="shared" si="3"/>
        <v>3Nhì</v>
      </c>
      <c r="R42" s="285">
        <f>VLOOKUP(B42,'ds thisinh'!B$5:J$2299,COUNTA('ds thisinh'!$B$5:$J$5),FALSE)</f>
        <v>1760</v>
      </c>
    </row>
    <row r="43" spans="1:18" s="285" customFormat="1">
      <c r="A43" s="630">
        <f>SUBTOTAL(3,$B$20:B43)</f>
        <v>24</v>
      </c>
      <c r="B43" s="673">
        <v>1216924497</v>
      </c>
      <c r="C43" s="301" t="str">
        <f>VLOOKUP(B43,'ds thisinh'!$B$5:$C$2298,2,FALSE)</f>
        <v>Huỳnh Minh Quý</v>
      </c>
      <c r="D43" s="372" t="s">
        <v>1858</v>
      </c>
      <c r="E43" s="372">
        <v>3</v>
      </c>
      <c r="F43" s="372" t="s">
        <v>5540</v>
      </c>
      <c r="G43" s="433" t="s">
        <v>10</v>
      </c>
      <c r="H43" s="372">
        <v>3</v>
      </c>
      <c r="I43" s="433">
        <v>1730</v>
      </c>
      <c r="J43" s="637" t="s">
        <v>5522</v>
      </c>
      <c r="K43" s="680"/>
      <c r="L43" s="301">
        <f>VLOOKUP(B43,KQtrangIOE!$B$2:$D$2509,3,FALSE)</f>
        <v>1730</v>
      </c>
      <c r="M43" s="301" t="str">
        <f t="shared" si="0"/>
        <v/>
      </c>
      <c r="N43" s="301">
        <f>VLOOKUP(IF(G43&lt;&gt;"",G43,F43),ThongkeKQ!$A$4:$P$43,COUNTA(ThongkeKQ!$A$4:$P$4),FALSE)</f>
        <v>32</v>
      </c>
      <c r="O43" s="301" t="str">
        <f t="shared" si="1"/>
        <v>32.3</v>
      </c>
      <c r="P43" s="285" t="str">
        <f t="shared" si="2"/>
        <v>32Nhì</v>
      </c>
      <c r="Q43" s="285" t="str">
        <f t="shared" si="3"/>
        <v>3Nhì</v>
      </c>
      <c r="R43" s="285">
        <f>VLOOKUP(B43,'ds thisinh'!B$5:J$2299,COUNTA('ds thisinh'!$B$5:$J$5),FALSE)</f>
        <v>1730</v>
      </c>
    </row>
    <row r="44" spans="1:18" s="285" customFormat="1">
      <c r="A44" s="630">
        <f>SUBTOTAL(3,$B$20:B44)</f>
        <v>25</v>
      </c>
      <c r="B44" s="661">
        <v>1221687173</v>
      </c>
      <c r="C44" s="301" t="str">
        <f>VLOOKUP(B44,'ds thisinh'!$B$5:$C$2298,2,FALSE)</f>
        <v>Lê Tuấn Kiệt</v>
      </c>
      <c r="D44" s="630" t="s">
        <v>1121</v>
      </c>
      <c r="E44" s="630" t="s">
        <v>849</v>
      </c>
      <c r="F44" s="630" t="s">
        <v>2725</v>
      </c>
      <c r="G44" s="630" t="s">
        <v>1108</v>
      </c>
      <c r="H44" s="631">
        <v>3</v>
      </c>
      <c r="I44" s="630">
        <v>1720</v>
      </c>
      <c r="J44" s="637" t="s">
        <v>5522</v>
      </c>
      <c r="K44" s="679"/>
      <c r="L44" s="301">
        <f>VLOOKUP(B44,KQtrangIOE!$B$2:$D$2509,3,FALSE)</f>
        <v>1720</v>
      </c>
      <c r="M44" s="301" t="str">
        <f t="shared" si="0"/>
        <v/>
      </c>
      <c r="N44" s="301">
        <f>VLOOKUP(IF(G44&lt;&gt;"",G44,F44),ThongkeKQ!$A$4:$P$43,COUNTA(ThongkeKQ!$A$4:$P$4),FALSE)</f>
        <v>39</v>
      </c>
      <c r="O44" s="301" t="str">
        <f t="shared" si="1"/>
        <v>39.3</v>
      </c>
      <c r="P44" s="285" t="str">
        <f t="shared" si="2"/>
        <v>39Nhì</v>
      </c>
      <c r="Q44" s="285" t="str">
        <f t="shared" si="3"/>
        <v>3Nhì</v>
      </c>
      <c r="R44" s="285">
        <f>VLOOKUP(B44,'ds thisinh'!B$5:J$2299,COUNTA('ds thisinh'!$B$5:$J$5),FALSE)</f>
        <v>1450</v>
      </c>
    </row>
    <row r="45" spans="1:18" s="285" customFormat="1">
      <c r="A45" s="630">
        <f>SUBTOTAL(3,$B$20:B45)</f>
        <v>26</v>
      </c>
      <c r="B45" s="664">
        <v>1229605689</v>
      </c>
      <c r="C45" s="301" t="str">
        <f>VLOOKUP(B45,'ds thisinh'!$B$5:$C$2298,2,FALSE)</f>
        <v>Hoàng Trần Thảo Minh</v>
      </c>
      <c r="D45" s="632" t="s">
        <v>832</v>
      </c>
      <c r="E45" s="632" t="s">
        <v>815</v>
      </c>
      <c r="F45" s="633" t="s">
        <v>5536</v>
      </c>
      <c r="G45" s="630" t="s">
        <v>91</v>
      </c>
      <c r="H45" s="630">
        <v>3</v>
      </c>
      <c r="I45" s="630">
        <v>1720</v>
      </c>
      <c r="J45" s="637" t="s">
        <v>5522</v>
      </c>
      <c r="K45" s="679"/>
      <c r="L45" s="301">
        <f>VLOOKUP(B45,KQtrangIOE!$B$2:$D$2509,3,FALSE)</f>
        <v>1720</v>
      </c>
      <c r="M45" s="301" t="str">
        <f t="shared" si="0"/>
        <v/>
      </c>
      <c r="N45" s="301">
        <f>VLOOKUP(IF(G45&lt;&gt;"",G45,F45),ThongkeKQ!$A$4:$P$43,COUNTA(ThongkeKQ!$A$4:$P$4),FALSE)</f>
        <v>35</v>
      </c>
      <c r="O45" s="301" t="str">
        <f t="shared" si="1"/>
        <v>35.3</v>
      </c>
      <c r="P45" s="285" t="str">
        <f t="shared" si="2"/>
        <v>35Nhì</v>
      </c>
      <c r="Q45" s="285" t="str">
        <f t="shared" si="3"/>
        <v>3Nhì</v>
      </c>
      <c r="R45" s="285">
        <f>VLOOKUP(B45,'ds thisinh'!B$5:J$2299,COUNTA('ds thisinh'!$B$5:$J$5),FALSE)</f>
        <v>1580</v>
      </c>
    </row>
    <row r="46" spans="1:18" s="285" customFormat="1">
      <c r="A46" s="630">
        <f>SUBTOTAL(3,$B$20:B46)</f>
        <v>27</v>
      </c>
      <c r="B46" s="668">
        <v>1223563041</v>
      </c>
      <c r="C46" s="301" t="str">
        <f>VLOOKUP(B46,'ds thisinh'!$B$5:$C$2298,2,FALSE)</f>
        <v>Phạm Quang Khoa</v>
      </c>
      <c r="D46" s="371" t="s">
        <v>1859</v>
      </c>
      <c r="E46" s="371">
        <v>3</v>
      </c>
      <c r="F46" s="371" t="s">
        <v>2725</v>
      </c>
      <c r="G46" s="433" t="s">
        <v>10</v>
      </c>
      <c r="H46" s="371">
        <v>3</v>
      </c>
      <c r="I46" s="433">
        <v>1720</v>
      </c>
      <c r="J46" s="637" t="s">
        <v>5522</v>
      </c>
      <c r="K46" s="680"/>
      <c r="L46" s="301">
        <f>VLOOKUP(B46,KQtrangIOE!$B$2:$D$2509,3,FALSE)</f>
        <v>1720</v>
      </c>
      <c r="M46" s="301" t="str">
        <f t="shared" si="0"/>
        <v/>
      </c>
      <c r="N46" s="301">
        <f>VLOOKUP(IF(G46&lt;&gt;"",G46,F46),ThongkeKQ!$A$4:$P$43,COUNTA(ThongkeKQ!$A$4:$P$4),FALSE)</f>
        <v>32</v>
      </c>
      <c r="O46" s="301" t="str">
        <f t="shared" si="1"/>
        <v>32.3</v>
      </c>
      <c r="P46" s="285" t="str">
        <f t="shared" si="2"/>
        <v>32Nhì</v>
      </c>
      <c r="Q46" s="285" t="str">
        <f t="shared" si="3"/>
        <v>3Nhì</v>
      </c>
      <c r="R46" s="285">
        <f>VLOOKUP(B46,'ds thisinh'!B$5:J$2299,COUNTA('ds thisinh'!$B$5:$J$5),FALSE)</f>
        <v>1730</v>
      </c>
    </row>
    <row r="47" spans="1:18" s="285" customFormat="1">
      <c r="A47" s="630">
        <f>SUBTOTAL(3,$B$20:B47)</f>
        <v>28</v>
      </c>
      <c r="B47" s="668">
        <v>1219385303</v>
      </c>
      <c r="C47" s="301" t="str">
        <f>VLOOKUP(B47,'ds thisinh'!$B$5:$C$2298,2,FALSE)</f>
        <v>Lương Ngọc Hà</v>
      </c>
      <c r="D47" s="371" t="s">
        <v>1848</v>
      </c>
      <c r="E47" s="371">
        <v>3</v>
      </c>
      <c r="F47" s="371" t="s">
        <v>2725</v>
      </c>
      <c r="G47" s="433" t="s">
        <v>10</v>
      </c>
      <c r="H47" s="371">
        <v>3</v>
      </c>
      <c r="I47" s="433">
        <v>1710</v>
      </c>
      <c r="J47" s="637" t="s">
        <v>5522</v>
      </c>
      <c r="K47" s="680"/>
      <c r="L47" s="301">
        <f>VLOOKUP(B47,KQtrangIOE!$B$2:$D$2509,3,FALSE)</f>
        <v>1710</v>
      </c>
      <c r="M47" s="301" t="str">
        <f t="shared" si="0"/>
        <v/>
      </c>
      <c r="N47" s="301">
        <f>VLOOKUP(IF(G47&lt;&gt;"",G47,F47),ThongkeKQ!$A$4:$P$43,COUNTA(ThongkeKQ!$A$4:$P$4),FALSE)</f>
        <v>32</v>
      </c>
      <c r="O47" s="301" t="str">
        <f t="shared" si="1"/>
        <v>32.3</v>
      </c>
      <c r="P47" s="285" t="str">
        <f t="shared" si="2"/>
        <v>32Nhì</v>
      </c>
      <c r="Q47" s="285" t="str">
        <f t="shared" si="3"/>
        <v>3Nhì</v>
      </c>
      <c r="R47" s="285">
        <f>VLOOKUP(B47,'ds thisinh'!B$5:J$2299,COUNTA('ds thisinh'!$B$5:$J$5),FALSE)</f>
        <v>1770</v>
      </c>
    </row>
    <row r="48" spans="1:18" s="285" customFormat="1" ht="30">
      <c r="A48" s="630">
        <f>SUBTOTAL(3,$B$20:B48)</f>
        <v>29</v>
      </c>
      <c r="B48" s="668">
        <v>1222132179</v>
      </c>
      <c r="C48" s="301" t="str">
        <f>VLOOKUP(B48,'ds thisinh'!$B$5:$C$2298,2,FALSE)</f>
        <v>Trần Phương Anh </v>
      </c>
      <c r="D48" s="371" t="s">
        <v>1855</v>
      </c>
      <c r="E48" s="371">
        <v>3</v>
      </c>
      <c r="F48" s="371" t="s">
        <v>5539</v>
      </c>
      <c r="G48" s="433" t="s">
        <v>10</v>
      </c>
      <c r="H48" s="371">
        <v>3</v>
      </c>
      <c r="I48" s="433">
        <v>1710</v>
      </c>
      <c r="J48" s="637" t="s">
        <v>5522</v>
      </c>
      <c r="K48" s="680"/>
      <c r="L48" s="301">
        <f>VLOOKUP(B48,KQtrangIOE!$B$2:$D$2509,3,FALSE)</f>
        <v>1710</v>
      </c>
      <c r="M48" s="301" t="str">
        <f t="shared" si="0"/>
        <v/>
      </c>
      <c r="N48" s="301">
        <f>VLOOKUP(IF(G48&lt;&gt;"",G48,F48),ThongkeKQ!$A$4:$P$43,COUNTA(ThongkeKQ!$A$4:$P$4),FALSE)</f>
        <v>32</v>
      </c>
      <c r="O48" s="301" t="str">
        <f t="shared" si="1"/>
        <v>32.3</v>
      </c>
      <c r="P48" s="285" t="str">
        <f t="shared" si="2"/>
        <v>32Nhì</v>
      </c>
      <c r="Q48" s="285" t="str">
        <f t="shared" si="3"/>
        <v>3Nhì</v>
      </c>
      <c r="R48" s="285">
        <f>VLOOKUP(B48,'ds thisinh'!B$5:J$2299,COUNTA('ds thisinh'!$B$5:$J$5),FALSE)</f>
        <v>1740</v>
      </c>
    </row>
    <row r="49" spans="1:18" s="285" customFormat="1" ht="30">
      <c r="A49" s="630">
        <f>SUBTOTAL(3,$B$20:B49)</f>
        <v>30</v>
      </c>
      <c r="B49" s="668">
        <v>1211523538</v>
      </c>
      <c r="C49" s="301" t="str">
        <f>VLOOKUP(B49,'ds thisinh'!$B$5:$C$2298,2,FALSE)</f>
        <v>Cao Quang Minh </v>
      </c>
      <c r="D49" s="371" t="s">
        <v>1854</v>
      </c>
      <c r="E49" s="371">
        <v>3</v>
      </c>
      <c r="F49" s="371" t="s">
        <v>5539</v>
      </c>
      <c r="G49" s="433" t="s">
        <v>10</v>
      </c>
      <c r="H49" s="371">
        <v>3</v>
      </c>
      <c r="I49" s="433">
        <v>1700</v>
      </c>
      <c r="J49" s="637" t="s">
        <v>5522</v>
      </c>
      <c r="K49" s="680"/>
      <c r="L49" s="301">
        <f>VLOOKUP(B49,KQtrangIOE!$B$2:$D$2509,3,FALSE)</f>
        <v>1700</v>
      </c>
      <c r="M49" s="301" t="str">
        <f t="shared" si="0"/>
        <v/>
      </c>
      <c r="N49" s="301">
        <f>VLOOKUP(IF(G49&lt;&gt;"",G49,F49),ThongkeKQ!$A$4:$P$43,COUNTA(ThongkeKQ!$A$4:$P$4),FALSE)</f>
        <v>32</v>
      </c>
      <c r="O49" s="301" t="str">
        <f t="shared" si="1"/>
        <v>32.3</v>
      </c>
      <c r="P49" s="285" t="str">
        <f t="shared" si="2"/>
        <v>32Nhì</v>
      </c>
      <c r="Q49" s="285" t="str">
        <f t="shared" si="3"/>
        <v>3Nhì</v>
      </c>
      <c r="R49" s="285">
        <f>VLOOKUP(B49,'ds thisinh'!B$5:J$2299,COUNTA('ds thisinh'!$B$5:$J$5),FALSE)</f>
        <v>1750</v>
      </c>
    </row>
    <row r="50" spans="1:18" s="285" customFormat="1">
      <c r="A50" s="630">
        <f>SUBTOTAL(3,$B$20:B50)</f>
        <v>31</v>
      </c>
      <c r="B50" s="661">
        <v>1229249442</v>
      </c>
      <c r="C50" s="301" t="str">
        <f>VLOOKUP(B50,'ds thisinh'!$B$5:$C$2298,2,FALSE)</f>
        <v>Hoàng Thị Bảo Yến</v>
      </c>
      <c r="D50" s="630" t="s">
        <v>1124</v>
      </c>
      <c r="E50" s="630" t="s">
        <v>849</v>
      </c>
      <c r="F50" s="630" t="s">
        <v>2725</v>
      </c>
      <c r="G50" s="630" t="s">
        <v>1108</v>
      </c>
      <c r="H50" s="631">
        <v>3</v>
      </c>
      <c r="I50" s="630">
        <v>1690</v>
      </c>
      <c r="J50" s="637" t="s">
        <v>5522</v>
      </c>
      <c r="K50" s="679"/>
      <c r="L50" s="301">
        <f>VLOOKUP(B50,KQtrangIOE!$B$2:$D$2509,3,FALSE)</f>
        <v>1690</v>
      </c>
      <c r="M50" s="301" t="str">
        <f t="shared" si="0"/>
        <v/>
      </c>
      <c r="N50" s="301">
        <f>VLOOKUP(IF(G50&lt;&gt;"",G50,F50),ThongkeKQ!$A$4:$P$43,COUNTA(ThongkeKQ!$A$4:$P$4),FALSE)</f>
        <v>39</v>
      </c>
      <c r="O50" s="301" t="str">
        <f t="shared" si="1"/>
        <v>39.3</v>
      </c>
      <c r="P50" s="285" t="str">
        <f t="shared" si="2"/>
        <v>39Nhì</v>
      </c>
      <c r="Q50" s="285" t="str">
        <f t="shared" si="3"/>
        <v>3Nhì</v>
      </c>
      <c r="R50" s="285">
        <f>VLOOKUP(B50,'ds thisinh'!B$5:J$2299,COUNTA('ds thisinh'!$B$5:$J$5),FALSE)</f>
        <v>1330</v>
      </c>
    </row>
    <row r="51" spans="1:18" s="285" customFormat="1">
      <c r="A51" s="630">
        <f>SUBTOTAL(3,$B$20:B51)</f>
        <v>32</v>
      </c>
      <c r="B51" s="664">
        <v>1225095664</v>
      </c>
      <c r="C51" s="301" t="str">
        <f>VLOOKUP(B51,'ds thisinh'!$B$5:$C$2298,2,FALSE)</f>
        <v>Đào Ngọc Tiên</v>
      </c>
      <c r="D51" s="632" t="s">
        <v>826</v>
      </c>
      <c r="E51" s="632" t="s">
        <v>815</v>
      </c>
      <c r="F51" s="633" t="s">
        <v>5536</v>
      </c>
      <c r="G51" s="630" t="s">
        <v>91</v>
      </c>
      <c r="H51" s="630">
        <v>3</v>
      </c>
      <c r="I51" s="630">
        <v>1690</v>
      </c>
      <c r="J51" s="637" t="s">
        <v>5522</v>
      </c>
      <c r="K51" s="679"/>
      <c r="L51" s="301">
        <f>VLOOKUP(B51,KQtrangIOE!$B$2:$D$2509,3,FALSE)</f>
        <v>1690</v>
      </c>
      <c r="M51" s="301" t="str">
        <f t="shared" si="0"/>
        <v/>
      </c>
      <c r="N51" s="301">
        <f>VLOOKUP(IF(G51&lt;&gt;"",G51,F51),ThongkeKQ!$A$4:$P$43,COUNTA(ThongkeKQ!$A$4:$P$4),FALSE)</f>
        <v>35</v>
      </c>
      <c r="O51" s="301" t="str">
        <f t="shared" si="1"/>
        <v>35.3</v>
      </c>
      <c r="P51" s="285" t="str">
        <f t="shared" si="2"/>
        <v>35Nhì</v>
      </c>
      <c r="Q51" s="285" t="str">
        <f t="shared" si="3"/>
        <v>3Nhì</v>
      </c>
      <c r="R51" s="285">
        <f>VLOOKUP(B51,'ds thisinh'!B$5:J$2299,COUNTA('ds thisinh'!$B$5:$J$5),FALSE)</f>
        <v>1750</v>
      </c>
    </row>
    <row r="52" spans="1:18" s="285" customFormat="1">
      <c r="A52" s="630">
        <f>SUBTOTAL(3,$B$20:B52)</f>
        <v>33</v>
      </c>
      <c r="B52" s="664">
        <v>1222910206</v>
      </c>
      <c r="C52" s="301" t="str">
        <f>VLOOKUP(B52,'ds thisinh'!$B$5:$C$2298,2,FALSE)</f>
        <v>Nguyễn Dư Yến Nhi </v>
      </c>
      <c r="D52" s="632" t="s">
        <v>828</v>
      </c>
      <c r="E52" s="632" t="s">
        <v>815</v>
      </c>
      <c r="F52" s="633" t="s">
        <v>5536</v>
      </c>
      <c r="G52" s="630" t="s">
        <v>91</v>
      </c>
      <c r="H52" s="630">
        <v>3</v>
      </c>
      <c r="I52" s="630">
        <v>1690</v>
      </c>
      <c r="J52" s="637" t="s">
        <v>5522</v>
      </c>
      <c r="K52" s="679"/>
      <c r="L52" s="301">
        <f>VLOOKUP(B52,KQtrangIOE!$B$2:$D$2509,3,FALSE)</f>
        <v>1690</v>
      </c>
      <c r="M52" s="301" t="str">
        <f t="shared" si="0"/>
        <v/>
      </c>
      <c r="N52" s="301">
        <f>VLOOKUP(IF(G52&lt;&gt;"",G52,F52),ThongkeKQ!$A$4:$P$43,COUNTA(ThongkeKQ!$A$4:$P$4),FALSE)</f>
        <v>35</v>
      </c>
      <c r="O52" s="301" t="str">
        <f t="shared" si="1"/>
        <v>35.3</v>
      </c>
      <c r="P52" s="285" t="str">
        <f t="shared" si="2"/>
        <v>35Nhì</v>
      </c>
      <c r="Q52" s="285" t="str">
        <f t="shared" si="3"/>
        <v>3Nhì</v>
      </c>
      <c r="R52" s="285">
        <f>VLOOKUP(B52,'ds thisinh'!B$5:J$2299,COUNTA('ds thisinh'!$B$5:$J$5),FALSE)</f>
        <v>1660</v>
      </c>
    </row>
    <row r="53" spans="1:18" s="285" customFormat="1">
      <c r="A53" s="630">
        <f>SUBTOTAL(3,$B$20:B53)</f>
        <v>34</v>
      </c>
      <c r="B53" s="667">
        <v>1229183435</v>
      </c>
      <c r="C53" s="301" t="str">
        <f>VLOOKUP(B53,'ds thisinh'!$B$5:$C$2298,2,FALSE)</f>
        <v>Đặng Thái Huyền</v>
      </c>
      <c r="D53" s="371" t="s">
        <v>1849</v>
      </c>
      <c r="E53" s="371">
        <v>3</v>
      </c>
      <c r="F53" s="371" t="s">
        <v>5538</v>
      </c>
      <c r="G53" s="433" t="s">
        <v>10</v>
      </c>
      <c r="H53" s="371">
        <v>3</v>
      </c>
      <c r="I53" s="433">
        <v>1680</v>
      </c>
      <c r="J53" s="637" t="s">
        <v>5522</v>
      </c>
      <c r="K53" s="680"/>
      <c r="L53" s="301">
        <f>VLOOKUP(B53,KQtrangIOE!$B$2:$D$2509,3,FALSE)</f>
        <v>1680</v>
      </c>
      <c r="M53" s="301" t="str">
        <f t="shared" si="0"/>
        <v/>
      </c>
      <c r="N53" s="301">
        <f>VLOOKUP(IF(G53&lt;&gt;"",G53,F53),ThongkeKQ!$A$4:$P$43,COUNTA(ThongkeKQ!$A$4:$P$4),FALSE)</f>
        <v>32</v>
      </c>
      <c r="O53" s="301" t="str">
        <f t="shared" si="1"/>
        <v>32.3</v>
      </c>
      <c r="P53" s="285" t="str">
        <f t="shared" si="2"/>
        <v>32Nhì</v>
      </c>
      <c r="Q53" s="285" t="str">
        <f t="shared" si="3"/>
        <v>3Nhì</v>
      </c>
      <c r="R53" s="285">
        <f>VLOOKUP(B53,'ds thisinh'!B$5:J$2299,COUNTA('ds thisinh'!$B$5:$J$5),FALSE)</f>
        <v>1770</v>
      </c>
    </row>
    <row r="54" spans="1:18" s="285" customFormat="1">
      <c r="A54" s="630">
        <f>SUBTOTAL(3,$B$20:B54)</f>
        <v>35</v>
      </c>
      <c r="B54" s="663">
        <v>1221949182</v>
      </c>
      <c r="C54" s="301" t="str">
        <f>VLOOKUP(B54,'ds thisinh'!$B$5:$C$2298,2,FALSE)</f>
        <v>Nguyễn Tuấn Nhật</v>
      </c>
      <c r="D54" s="630" t="s">
        <v>609</v>
      </c>
      <c r="E54" s="630">
        <v>3</v>
      </c>
      <c r="F54" s="630" t="s">
        <v>5535</v>
      </c>
      <c r="G54" s="630" t="s">
        <v>188</v>
      </c>
      <c r="H54" s="630">
        <v>3</v>
      </c>
      <c r="I54" s="632">
        <v>1670</v>
      </c>
      <c r="J54" s="637" t="s">
        <v>5522</v>
      </c>
      <c r="K54" s="679"/>
      <c r="L54" s="301">
        <f>VLOOKUP(B54,KQtrangIOE!$B$2:$D$2509,3,FALSE)</f>
        <v>1670</v>
      </c>
      <c r="M54" s="301" t="str">
        <f t="shared" si="0"/>
        <v/>
      </c>
      <c r="N54" s="301">
        <f>VLOOKUP(IF(G54&lt;&gt;"",G54,F54),ThongkeKQ!$A$4:$P$43,COUNTA(ThongkeKQ!$A$4:$P$4),FALSE)</f>
        <v>34</v>
      </c>
      <c r="O54" s="301" t="str">
        <f t="shared" si="1"/>
        <v>34.3</v>
      </c>
      <c r="P54" s="285" t="str">
        <f t="shared" si="2"/>
        <v>34Nhì</v>
      </c>
      <c r="Q54" s="285" t="str">
        <f t="shared" si="3"/>
        <v>3Nhì</v>
      </c>
      <c r="R54" s="285">
        <f>VLOOKUP(B54,'ds thisinh'!B$5:J$2299,COUNTA('ds thisinh'!$B$5:$J$5),FALSE)</f>
        <v>1700</v>
      </c>
    </row>
    <row r="55" spans="1:18" s="285" customFormat="1" ht="30">
      <c r="A55" s="630">
        <f>SUBTOTAL(3,$B$20:B55)</f>
        <v>36</v>
      </c>
      <c r="B55" s="668">
        <v>1222275404</v>
      </c>
      <c r="C55" s="301" t="str">
        <f>VLOOKUP(B55,'ds thisinh'!$B$5:$C$2298,2,FALSE)</f>
        <v>Hồ Hạnh Dung</v>
      </c>
      <c r="D55" s="371" t="s">
        <v>1862</v>
      </c>
      <c r="E55" s="371">
        <v>3</v>
      </c>
      <c r="F55" s="371" t="s">
        <v>5539</v>
      </c>
      <c r="G55" s="433" t="s">
        <v>10</v>
      </c>
      <c r="H55" s="371">
        <v>3</v>
      </c>
      <c r="I55" s="433">
        <v>1660</v>
      </c>
      <c r="J55" s="637" t="s">
        <v>5522</v>
      </c>
      <c r="K55" s="680"/>
      <c r="L55" s="301">
        <f>VLOOKUP(B55,KQtrangIOE!$B$2:$D$2509,3,FALSE)</f>
        <v>1660</v>
      </c>
      <c r="M55" s="301" t="str">
        <f t="shared" si="0"/>
        <v/>
      </c>
      <c r="N55" s="301">
        <f>VLOOKUP(IF(G55&lt;&gt;"",G55,F55),ThongkeKQ!$A$4:$P$43,COUNTA(ThongkeKQ!$A$4:$P$4),FALSE)</f>
        <v>32</v>
      </c>
      <c r="O55" s="301" t="str">
        <f t="shared" si="1"/>
        <v>32.3</v>
      </c>
      <c r="P55" s="285" t="str">
        <f t="shared" si="2"/>
        <v>32Nhì</v>
      </c>
      <c r="Q55" s="285" t="str">
        <f t="shared" si="3"/>
        <v>3Nhì</v>
      </c>
      <c r="R55" s="285">
        <f>VLOOKUP(B55,'ds thisinh'!B$5:J$2299,COUNTA('ds thisinh'!$B$5:$J$5),FALSE)</f>
        <v>1710</v>
      </c>
    </row>
    <row r="56" spans="1:18" s="285" customFormat="1">
      <c r="A56" s="630">
        <f>SUBTOTAL(3,$B$20:B56)</f>
        <v>37</v>
      </c>
      <c r="B56" s="669">
        <v>1223957388</v>
      </c>
      <c r="C56" s="301" t="str">
        <f>VLOOKUP(B56,'ds thisinh'!$B$5:$C$2298,2,FALSE)</f>
        <v xml:space="preserve">Đặng Trần Uyên Như </v>
      </c>
      <c r="D56" s="372" t="s">
        <v>1866</v>
      </c>
      <c r="E56" s="372">
        <v>3</v>
      </c>
      <c r="F56" s="372" t="s">
        <v>5540</v>
      </c>
      <c r="G56" s="433" t="s">
        <v>10</v>
      </c>
      <c r="H56" s="372">
        <v>3</v>
      </c>
      <c r="I56" s="433">
        <v>1660</v>
      </c>
      <c r="J56" s="637" t="s">
        <v>5522</v>
      </c>
      <c r="K56" s="669">
        <v>1223957388</v>
      </c>
      <c r="L56" s="301">
        <f>VLOOKUP(B56,KQtrangIOE!$B$2:$D$2509,3,FALSE)</f>
        <v>1660</v>
      </c>
      <c r="M56" s="301" t="str">
        <f t="shared" si="0"/>
        <v/>
      </c>
      <c r="N56" s="301">
        <f>VLOOKUP(IF(G56&lt;&gt;"",G56,F56),ThongkeKQ!$A$4:$P$43,COUNTA(ThongkeKQ!$A$4:$P$4),FALSE)</f>
        <v>32</v>
      </c>
      <c r="O56" s="301" t="str">
        <f t="shared" si="1"/>
        <v>32.3</v>
      </c>
      <c r="P56" s="285" t="str">
        <f t="shared" si="2"/>
        <v>32Nhì</v>
      </c>
      <c r="Q56" s="285" t="str">
        <f t="shared" si="3"/>
        <v>3Nhì</v>
      </c>
      <c r="R56" s="285">
        <f>VLOOKUP(B56,'ds thisinh'!B$5:J$2299,COUNTA('ds thisinh'!$B$5:$J$5),FALSE)</f>
        <v>1690</v>
      </c>
    </row>
    <row r="57" spans="1:18" s="285" customFormat="1">
      <c r="A57" s="630">
        <f>SUBTOTAL(3,$B$20:B57)</f>
        <v>38</v>
      </c>
      <c r="B57" s="670">
        <v>1219531812</v>
      </c>
      <c r="C57" s="301" t="str">
        <f>VLOOKUP(B57,'ds thisinh'!$B$5:$C$2298,2,FALSE)</f>
        <v>Nguyễn Lê Quang Minh </v>
      </c>
      <c r="D57" s="637" t="s">
        <v>607</v>
      </c>
      <c r="E57" s="637">
        <v>3</v>
      </c>
      <c r="F57" s="630" t="s">
        <v>5541</v>
      </c>
      <c r="G57" s="630" t="s">
        <v>188</v>
      </c>
      <c r="H57" s="630">
        <v>3</v>
      </c>
      <c r="I57" s="637">
        <v>1650</v>
      </c>
      <c r="J57" s="637" t="s">
        <v>5522</v>
      </c>
      <c r="K57" s="679"/>
      <c r="L57" s="301">
        <f>VLOOKUP(B57,KQtrangIOE!$B$2:$D$2509,3,FALSE)</f>
        <v>1650</v>
      </c>
      <c r="M57" s="301" t="str">
        <f t="shared" si="0"/>
        <v/>
      </c>
      <c r="N57" s="301">
        <f>VLOOKUP(IF(G57&lt;&gt;"",G57,F57),ThongkeKQ!$A$4:$P$43,COUNTA(ThongkeKQ!$A$4:$P$4),FALSE)</f>
        <v>34</v>
      </c>
      <c r="O57" s="301" t="str">
        <f t="shared" si="1"/>
        <v>34.3</v>
      </c>
      <c r="P57" s="285" t="str">
        <f t="shared" si="2"/>
        <v>34Nhì</v>
      </c>
      <c r="Q57" s="285" t="str">
        <f t="shared" si="3"/>
        <v>3Nhì</v>
      </c>
      <c r="R57" s="285">
        <f>VLOOKUP(B57,'ds thisinh'!B$5:J$2299,COUNTA('ds thisinh'!$B$5:$J$5),FALSE)</f>
        <v>1770</v>
      </c>
    </row>
    <row r="58" spans="1:18" s="285" customFormat="1">
      <c r="A58" s="630">
        <f>SUBTOTAL(3,$B$20:B58)</f>
        <v>39</v>
      </c>
      <c r="B58" s="664">
        <v>1224190459</v>
      </c>
      <c r="C58" s="301" t="str">
        <f>VLOOKUP(B58,'ds thisinh'!$B$5:$C$2298,2,FALSE)</f>
        <v>Nguyễn Bảo Huy</v>
      </c>
      <c r="D58" s="632" t="s">
        <v>827</v>
      </c>
      <c r="E58" s="632" t="s">
        <v>815</v>
      </c>
      <c r="F58" s="633" t="s">
        <v>5536</v>
      </c>
      <c r="G58" s="630" t="s">
        <v>91</v>
      </c>
      <c r="H58" s="630">
        <v>3</v>
      </c>
      <c r="I58" s="630">
        <v>1640</v>
      </c>
      <c r="J58" s="637" t="s">
        <v>5522</v>
      </c>
      <c r="K58" s="679"/>
      <c r="L58" s="301">
        <f>VLOOKUP(B58,KQtrangIOE!$B$2:$D$2509,3,FALSE)</f>
        <v>1640</v>
      </c>
      <c r="M58" s="301" t="str">
        <f t="shared" si="0"/>
        <v/>
      </c>
      <c r="N58" s="301">
        <f>VLOOKUP(IF(G58&lt;&gt;"",G58,F58),ThongkeKQ!$A$4:$P$43,COUNTA(ThongkeKQ!$A$4:$P$4),FALSE)</f>
        <v>35</v>
      </c>
      <c r="O58" s="301" t="str">
        <f t="shared" si="1"/>
        <v>35.3</v>
      </c>
      <c r="P58" s="285" t="str">
        <f t="shared" si="2"/>
        <v>35Nhì</v>
      </c>
      <c r="Q58" s="285" t="str">
        <f t="shared" si="3"/>
        <v>3Nhì</v>
      </c>
      <c r="R58" s="285">
        <f>VLOOKUP(B58,'ds thisinh'!B$5:J$2299,COUNTA('ds thisinh'!$B$5:$J$5),FALSE)</f>
        <v>1670</v>
      </c>
    </row>
    <row r="59" spans="1:18" s="285" customFormat="1">
      <c r="A59" s="630">
        <f>SUBTOTAL(3,$B$20:B59)</f>
        <v>40</v>
      </c>
      <c r="B59" s="666">
        <v>1228865679</v>
      </c>
      <c r="C59" s="301" t="str">
        <f>VLOOKUP(B59,'ds thisinh'!$B$5:$C$2298,2,FALSE)</f>
        <v>Nguyễn Lê Thùy Linh</v>
      </c>
      <c r="D59" s="635" t="s">
        <v>1405</v>
      </c>
      <c r="E59" s="630" t="s">
        <v>849</v>
      </c>
      <c r="F59" s="630" t="s">
        <v>5537</v>
      </c>
      <c r="G59" s="630" t="s">
        <v>1342</v>
      </c>
      <c r="H59" s="630">
        <v>3</v>
      </c>
      <c r="I59" s="636">
        <v>1640</v>
      </c>
      <c r="J59" s="637" t="s">
        <v>5522</v>
      </c>
      <c r="K59" s="679"/>
      <c r="L59" s="301">
        <f>VLOOKUP(B59,KQtrangIOE!$B$2:$D$2509,3,FALSE)</f>
        <v>1640</v>
      </c>
      <c r="M59" s="301" t="str">
        <f t="shared" si="0"/>
        <v/>
      </c>
      <c r="N59" s="301">
        <f>VLOOKUP(IF(G59&lt;&gt;"",G59,F59),ThongkeKQ!$A$4:$P$43,COUNTA(ThongkeKQ!$A$4:$P$4),FALSE)</f>
        <v>38</v>
      </c>
      <c r="O59" s="301" t="str">
        <f t="shared" si="1"/>
        <v>38.3</v>
      </c>
      <c r="P59" s="285" t="str">
        <f t="shared" si="2"/>
        <v>38Nhì</v>
      </c>
      <c r="Q59" s="285" t="str">
        <f t="shared" si="3"/>
        <v>3Nhì</v>
      </c>
      <c r="R59" s="285">
        <f>VLOOKUP(B59,'ds thisinh'!B$5:J$2299,COUNTA('ds thisinh'!$B$5:$J$5),FALSE)</f>
        <v>1880</v>
      </c>
    </row>
    <row r="60" spans="1:18" s="285" customFormat="1" ht="30">
      <c r="A60" s="630">
        <f>SUBTOTAL(3,$B$20:B60)</f>
        <v>41</v>
      </c>
      <c r="B60" s="668">
        <v>1212059714</v>
      </c>
      <c r="C60" s="301" t="str">
        <f>VLOOKUP(B60,'ds thisinh'!$B$5:$C$2298,2,FALSE)</f>
        <v>Trương Văn Bảo Khang</v>
      </c>
      <c r="D60" s="371" t="s">
        <v>1845</v>
      </c>
      <c r="E60" s="371">
        <v>3</v>
      </c>
      <c r="F60" s="371" t="s">
        <v>5539</v>
      </c>
      <c r="G60" s="433" t="s">
        <v>10</v>
      </c>
      <c r="H60" s="371">
        <v>3</v>
      </c>
      <c r="I60" s="433">
        <v>1640</v>
      </c>
      <c r="J60" s="637" t="s">
        <v>5522</v>
      </c>
      <c r="K60" s="680"/>
      <c r="L60" s="301">
        <f>VLOOKUP(B60,KQtrangIOE!$B$2:$D$2509,3,FALSE)</f>
        <v>1640</v>
      </c>
      <c r="M60" s="301" t="str">
        <f t="shared" si="0"/>
        <v/>
      </c>
      <c r="N60" s="301">
        <f>VLOOKUP(IF(G60&lt;&gt;"",G60,F60),ThongkeKQ!$A$4:$P$43,COUNTA(ThongkeKQ!$A$4:$P$4),FALSE)</f>
        <v>32</v>
      </c>
      <c r="O60" s="301" t="str">
        <f t="shared" si="1"/>
        <v>32.3</v>
      </c>
      <c r="P60" s="285" t="str">
        <f t="shared" si="2"/>
        <v>32Nhì</v>
      </c>
      <c r="Q60" s="285" t="str">
        <f t="shared" si="3"/>
        <v>3Nhì</v>
      </c>
      <c r="R60" s="285">
        <f>VLOOKUP(B60,'ds thisinh'!B$5:J$2299,COUNTA('ds thisinh'!$B$5:$J$5),FALSE)</f>
        <v>1810</v>
      </c>
    </row>
    <row r="61" spans="1:18" s="285" customFormat="1">
      <c r="A61" s="630">
        <f>SUBTOTAL(3,$B$20:B61)</f>
        <v>42</v>
      </c>
      <c r="B61" s="668">
        <v>1223484914</v>
      </c>
      <c r="C61" s="301" t="str">
        <f>VLOOKUP(B61,'ds thisinh'!$B$5:$C$2298,2,FALSE)</f>
        <v>Đào Thị Ngọc Ánh</v>
      </c>
      <c r="D61" s="371" t="s">
        <v>1847</v>
      </c>
      <c r="E61" s="371">
        <v>3</v>
      </c>
      <c r="F61" s="371" t="s">
        <v>2725</v>
      </c>
      <c r="G61" s="433" t="s">
        <v>10</v>
      </c>
      <c r="H61" s="371">
        <v>3</v>
      </c>
      <c r="I61" s="433">
        <v>1640</v>
      </c>
      <c r="J61" s="637" t="s">
        <v>5522</v>
      </c>
      <c r="K61" s="680"/>
      <c r="L61" s="301">
        <f>VLOOKUP(B61,KQtrangIOE!$B$2:$D$2509,3,FALSE)</f>
        <v>1640</v>
      </c>
      <c r="M61" s="301" t="str">
        <f t="shared" si="0"/>
        <v/>
      </c>
      <c r="N61" s="301">
        <f>VLOOKUP(IF(G61&lt;&gt;"",G61,F61),ThongkeKQ!$A$4:$P$43,COUNTA(ThongkeKQ!$A$4:$P$4),FALSE)</f>
        <v>32</v>
      </c>
      <c r="O61" s="301" t="str">
        <f t="shared" si="1"/>
        <v>32.3</v>
      </c>
      <c r="P61" s="285" t="str">
        <f t="shared" si="2"/>
        <v>32Nhì</v>
      </c>
      <c r="Q61" s="285" t="str">
        <f t="shared" si="3"/>
        <v>3Nhì</v>
      </c>
      <c r="R61" s="285">
        <f>VLOOKUP(B61,'ds thisinh'!B$5:J$2299,COUNTA('ds thisinh'!$B$5:$J$5),FALSE)</f>
        <v>1790</v>
      </c>
    </row>
    <row r="62" spans="1:18" s="285" customFormat="1">
      <c r="A62" s="630">
        <f>SUBTOTAL(3,$B$20:B62)</f>
        <v>43</v>
      </c>
      <c r="B62" s="666">
        <v>1229510605</v>
      </c>
      <c r="C62" s="301" t="str">
        <f>VLOOKUP(B62,'ds thisinh'!$B$5:$C$2298,2,FALSE)</f>
        <v>Nguyễn Đoàn Minh Vy</v>
      </c>
      <c r="D62" s="635" t="s">
        <v>1411</v>
      </c>
      <c r="E62" s="630" t="s">
        <v>824</v>
      </c>
      <c r="F62" s="630" t="s">
        <v>5537</v>
      </c>
      <c r="G62" s="630" t="s">
        <v>1342</v>
      </c>
      <c r="H62" s="630">
        <v>3</v>
      </c>
      <c r="I62" s="636">
        <v>1630</v>
      </c>
      <c r="J62" s="433" t="s">
        <v>5523</v>
      </c>
      <c r="K62" s="679"/>
      <c r="L62" s="301">
        <f>VLOOKUP(B62,KQtrangIOE!$B$2:$D$2509,3,FALSE)</f>
        <v>1630</v>
      </c>
      <c r="M62" s="301" t="str">
        <f t="shared" si="0"/>
        <v/>
      </c>
      <c r="N62" s="301">
        <f>VLOOKUP(IF(G62&lt;&gt;"",G62,F62),ThongkeKQ!$A$4:$P$43,COUNTA(ThongkeKQ!$A$4:$P$4),FALSE)</f>
        <v>38</v>
      </c>
      <c r="O62" s="301" t="str">
        <f t="shared" si="1"/>
        <v>38.3</v>
      </c>
      <c r="P62" s="285" t="str">
        <f t="shared" si="2"/>
        <v>38Ba</v>
      </c>
      <c r="Q62" s="285" t="str">
        <f t="shared" si="3"/>
        <v>3Ba</v>
      </c>
      <c r="R62" s="285">
        <f>VLOOKUP(B62,'ds thisinh'!B$5:J$2299,COUNTA('ds thisinh'!$B$5:$J$5),FALSE)</f>
        <v>1720</v>
      </c>
    </row>
    <row r="63" spans="1:18" s="285" customFormat="1" ht="30">
      <c r="A63" s="630">
        <f>SUBTOTAL(3,$B$20:B63)</f>
        <v>44</v>
      </c>
      <c r="B63" s="668">
        <v>1224748571</v>
      </c>
      <c r="C63" s="301" t="str">
        <f>VLOOKUP(B63,'ds thisinh'!$B$5:$C$2298,2,FALSE)</f>
        <v>Hoàng Thị Thanh Vân </v>
      </c>
      <c r="D63" s="371" t="s">
        <v>1865</v>
      </c>
      <c r="E63" s="371">
        <v>3</v>
      </c>
      <c r="F63" s="371" t="s">
        <v>5539</v>
      </c>
      <c r="G63" s="433" t="s">
        <v>10</v>
      </c>
      <c r="H63" s="371">
        <v>3</v>
      </c>
      <c r="I63" s="433">
        <v>1630</v>
      </c>
      <c r="J63" s="433" t="s">
        <v>5523</v>
      </c>
      <c r="K63" s="680"/>
      <c r="L63" s="301">
        <f>VLOOKUP(B63,KQtrangIOE!$B$2:$D$2509,3,FALSE)</f>
        <v>1630</v>
      </c>
      <c r="M63" s="301" t="str">
        <f t="shared" si="0"/>
        <v/>
      </c>
      <c r="N63" s="301">
        <f>VLOOKUP(IF(G63&lt;&gt;"",G63,F63),ThongkeKQ!$A$4:$P$43,COUNTA(ThongkeKQ!$A$4:$P$4),FALSE)</f>
        <v>32</v>
      </c>
      <c r="O63" s="301" t="str">
        <f t="shared" si="1"/>
        <v>32.3</v>
      </c>
      <c r="P63" s="285" t="str">
        <f t="shared" si="2"/>
        <v>32Ba</v>
      </c>
      <c r="Q63" s="285" t="str">
        <f t="shared" si="3"/>
        <v>3Ba</v>
      </c>
      <c r="R63" s="285">
        <f>VLOOKUP(B63,'ds thisinh'!B$5:J$2299,COUNTA('ds thisinh'!$B$5:$J$5),FALSE)</f>
        <v>1690</v>
      </c>
    </row>
    <row r="64" spans="1:18" s="285" customFormat="1" ht="30">
      <c r="A64" s="630">
        <f>SUBTOTAL(3,$B$20:B64)</f>
        <v>45</v>
      </c>
      <c r="B64" s="674">
        <v>1225552444</v>
      </c>
      <c r="C64" s="301" t="str">
        <f>VLOOKUP(B64,'ds thisinh'!$B$5:$C$2298,2,FALSE)</f>
        <v>Cao Thanh Hiếu </v>
      </c>
      <c r="D64" s="636" t="s">
        <v>605</v>
      </c>
      <c r="E64" s="630">
        <v>3</v>
      </c>
      <c r="F64" s="630" t="s">
        <v>5545</v>
      </c>
      <c r="G64" s="630" t="s">
        <v>188</v>
      </c>
      <c r="H64" s="630">
        <v>3</v>
      </c>
      <c r="I64" s="636">
        <v>1620</v>
      </c>
      <c r="J64" s="433" t="s">
        <v>5523</v>
      </c>
      <c r="K64" s="679"/>
      <c r="L64" s="301">
        <f>VLOOKUP(B64,KQtrangIOE!$B$2:$D$2509,3,FALSE)</f>
        <v>1620</v>
      </c>
      <c r="M64" s="301" t="str">
        <f t="shared" si="0"/>
        <v/>
      </c>
      <c r="N64" s="301">
        <f>VLOOKUP(IF(G64&lt;&gt;"",G64,F64),ThongkeKQ!$A$4:$P$43,COUNTA(ThongkeKQ!$A$4:$P$4),FALSE)</f>
        <v>34</v>
      </c>
      <c r="O64" s="301" t="str">
        <f t="shared" si="1"/>
        <v>34.3</v>
      </c>
      <c r="P64" s="285" t="str">
        <f t="shared" si="2"/>
        <v>34Ba</v>
      </c>
      <c r="Q64" s="285" t="str">
        <f t="shared" si="3"/>
        <v>3Ba</v>
      </c>
      <c r="R64" s="285">
        <f>VLOOKUP(B64,'ds thisinh'!B$5:J$2299,COUNTA('ds thisinh'!$B$5:$J$5),FALSE)</f>
        <v>1770</v>
      </c>
    </row>
    <row r="65" spans="1:18" s="285" customFormat="1">
      <c r="A65" s="630">
        <f>SUBTOTAL(3,$B$20:B65)</f>
        <v>46</v>
      </c>
      <c r="B65" s="663">
        <v>1226282186</v>
      </c>
      <c r="C65" s="301" t="str">
        <f>VLOOKUP(B65,'ds thisinh'!$B$5:$C$2298,2,FALSE)</f>
        <v>Ngô Nữ Hoàng Anh </v>
      </c>
      <c r="D65" s="630" t="s">
        <v>830</v>
      </c>
      <c r="E65" s="630" t="s">
        <v>815</v>
      </c>
      <c r="F65" s="633" t="s">
        <v>5536</v>
      </c>
      <c r="G65" s="630" t="s">
        <v>91</v>
      </c>
      <c r="H65" s="630">
        <v>3</v>
      </c>
      <c r="I65" s="630">
        <v>1620</v>
      </c>
      <c r="J65" s="433" t="s">
        <v>5523</v>
      </c>
      <c r="K65" s="679"/>
      <c r="L65" s="301">
        <f>VLOOKUP(B65,KQtrangIOE!$B$2:$D$2509,3,FALSE)</f>
        <v>1620</v>
      </c>
      <c r="M65" s="301" t="str">
        <f t="shared" si="0"/>
        <v/>
      </c>
      <c r="N65" s="301">
        <f>VLOOKUP(IF(G65&lt;&gt;"",G65,F65),ThongkeKQ!$A$4:$P$43,COUNTA(ThongkeKQ!$A$4:$P$4),FALSE)</f>
        <v>35</v>
      </c>
      <c r="O65" s="301" t="str">
        <f t="shared" si="1"/>
        <v>35.3</v>
      </c>
      <c r="P65" s="285" t="str">
        <f t="shared" si="2"/>
        <v>35Ba</v>
      </c>
      <c r="Q65" s="285" t="str">
        <f t="shared" si="3"/>
        <v>3Ba</v>
      </c>
      <c r="R65" s="285">
        <f>VLOOKUP(B65,'ds thisinh'!B$5:J$2299,COUNTA('ds thisinh'!$B$5:$J$5),FALSE)</f>
        <v>1600</v>
      </c>
    </row>
    <row r="66" spans="1:18" s="285" customFormat="1">
      <c r="A66" s="630">
        <f>SUBTOTAL(3,$B$20:B66)</f>
        <v>47</v>
      </c>
      <c r="B66" s="666">
        <v>1223878368</v>
      </c>
      <c r="C66" s="301" t="str">
        <f>VLOOKUP(B66,'ds thisinh'!$B$5:$C$2298,2,FALSE)</f>
        <v>Bùi Hữu Đăng Khoa</v>
      </c>
      <c r="D66" s="635" t="s">
        <v>1408</v>
      </c>
      <c r="E66" s="630" t="s">
        <v>1344</v>
      </c>
      <c r="F66" s="630" t="s">
        <v>5543</v>
      </c>
      <c r="G66" s="630" t="s">
        <v>1342</v>
      </c>
      <c r="H66" s="630">
        <v>3</v>
      </c>
      <c r="I66" s="636">
        <v>1620</v>
      </c>
      <c r="J66" s="433" t="s">
        <v>5523</v>
      </c>
      <c r="K66" s="679"/>
      <c r="L66" s="301">
        <f>VLOOKUP(B66,KQtrangIOE!$B$2:$D$2509,3,FALSE)</f>
        <v>1620</v>
      </c>
      <c r="M66" s="301" t="str">
        <f t="shared" si="0"/>
        <v/>
      </c>
      <c r="N66" s="301">
        <f>VLOOKUP(IF(G66&lt;&gt;"",G66,F66),ThongkeKQ!$A$4:$P$43,COUNTA(ThongkeKQ!$A$4:$P$4),FALSE)</f>
        <v>38</v>
      </c>
      <c r="O66" s="301" t="str">
        <f t="shared" si="1"/>
        <v>38.3</v>
      </c>
      <c r="P66" s="285" t="str">
        <f t="shared" si="2"/>
        <v>38Ba</v>
      </c>
      <c r="Q66" s="285" t="str">
        <f t="shared" si="3"/>
        <v>3Ba</v>
      </c>
      <c r="R66" s="285">
        <f>VLOOKUP(B66,'ds thisinh'!B$5:J$2299,COUNTA('ds thisinh'!$B$5:$J$5),FALSE)</f>
        <v>1770</v>
      </c>
    </row>
    <row r="67" spans="1:18" s="285" customFormat="1">
      <c r="A67" s="630">
        <f>SUBTOTAL(3,$B$20:B67)</f>
        <v>48</v>
      </c>
      <c r="B67" s="673">
        <v>1222243943</v>
      </c>
      <c r="C67" s="301" t="str">
        <f>VLOOKUP(B67,'ds thisinh'!$B$5:$C$2298,2,FALSE)</f>
        <v xml:space="preserve">Dương Hoàng Trâm </v>
      </c>
      <c r="D67" s="372" t="s">
        <v>1874</v>
      </c>
      <c r="E67" s="372">
        <v>3</v>
      </c>
      <c r="F67" s="372" t="s">
        <v>5540</v>
      </c>
      <c r="G67" s="433" t="s">
        <v>10</v>
      </c>
      <c r="H67" s="372">
        <v>3</v>
      </c>
      <c r="I67" s="433">
        <v>1620</v>
      </c>
      <c r="J67" s="433" t="s">
        <v>5523</v>
      </c>
      <c r="K67" s="680"/>
      <c r="L67" s="301">
        <f>VLOOKUP(B67,KQtrangIOE!$B$2:$D$2509,3,FALSE)</f>
        <v>1620</v>
      </c>
      <c r="M67" s="301" t="str">
        <f t="shared" si="0"/>
        <v/>
      </c>
      <c r="N67" s="301">
        <f>VLOOKUP(IF(G67&lt;&gt;"",G67,F67),ThongkeKQ!$A$4:$P$43,COUNTA(ThongkeKQ!$A$4:$P$4),FALSE)</f>
        <v>32</v>
      </c>
      <c r="O67" s="301" t="str">
        <f t="shared" si="1"/>
        <v>32.3</v>
      </c>
      <c r="P67" s="285" t="str">
        <f t="shared" si="2"/>
        <v>32Ba</v>
      </c>
      <c r="Q67" s="285" t="str">
        <f t="shared" si="3"/>
        <v>3Ba</v>
      </c>
      <c r="R67" s="285">
        <f>VLOOKUP(B67,'ds thisinh'!B$5:J$2299,COUNTA('ds thisinh'!$B$5:$J$5),FALSE)</f>
        <v>1600</v>
      </c>
    </row>
    <row r="68" spans="1:18" s="285" customFormat="1">
      <c r="A68" s="630">
        <f>SUBTOTAL(3,$B$20:B68)</f>
        <v>49</v>
      </c>
      <c r="B68" s="668">
        <v>1224120414</v>
      </c>
      <c r="C68" s="301" t="str">
        <f>VLOOKUP(B68,'ds thisinh'!$B$5:$C$2298,2,FALSE)</f>
        <v>Mai  Phương Thúy</v>
      </c>
      <c r="D68" s="371" t="s">
        <v>1871</v>
      </c>
      <c r="E68" s="371">
        <v>3</v>
      </c>
      <c r="F68" s="371" t="s">
        <v>2725</v>
      </c>
      <c r="G68" s="433" t="s">
        <v>10</v>
      </c>
      <c r="H68" s="371">
        <v>3</v>
      </c>
      <c r="I68" s="433">
        <v>1610</v>
      </c>
      <c r="J68" s="433" t="s">
        <v>5523</v>
      </c>
      <c r="K68" s="680"/>
      <c r="L68" s="301">
        <f>VLOOKUP(B68,KQtrangIOE!$B$2:$D$2509,3,FALSE)</f>
        <v>1610</v>
      </c>
      <c r="M68" s="301" t="str">
        <f t="shared" si="0"/>
        <v/>
      </c>
      <c r="N68" s="301">
        <f>VLOOKUP(IF(G68&lt;&gt;"",G68,F68),ThongkeKQ!$A$4:$P$43,COUNTA(ThongkeKQ!$A$4:$P$4),FALSE)</f>
        <v>32</v>
      </c>
      <c r="O68" s="301" t="str">
        <f t="shared" si="1"/>
        <v>32.3</v>
      </c>
      <c r="P68" s="285" t="str">
        <f t="shared" si="2"/>
        <v>32Ba</v>
      </c>
      <c r="Q68" s="285" t="str">
        <f t="shared" si="3"/>
        <v>3Ba</v>
      </c>
      <c r="R68" s="285">
        <f>VLOOKUP(B68,'ds thisinh'!B$5:J$2299,COUNTA('ds thisinh'!$B$5:$J$5),FALSE)</f>
        <v>1640</v>
      </c>
    </row>
    <row r="69" spans="1:18" s="285" customFormat="1">
      <c r="A69" s="630">
        <f>SUBTOTAL(3,$B$20:B69)</f>
        <v>50</v>
      </c>
      <c r="B69" s="662">
        <v>1221886666</v>
      </c>
      <c r="C69" s="301" t="str">
        <f>VLOOKUP(B69,'ds thisinh'!$B$5:$C$2298,2,FALSE)</f>
        <v>Đào Xuân Anh </v>
      </c>
      <c r="D69" s="630" t="s">
        <v>829</v>
      </c>
      <c r="E69" s="630" t="s">
        <v>818</v>
      </c>
      <c r="F69" s="630" t="s">
        <v>5534</v>
      </c>
      <c r="G69" s="630" t="s">
        <v>91</v>
      </c>
      <c r="H69" s="630">
        <v>3</v>
      </c>
      <c r="I69" s="630">
        <v>1600</v>
      </c>
      <c r="J69" s="433" t="s">
        <v>5523</v>
      </c>
      <c r="K69" s="679"/>
      <c r="L69" s="301">
        <f>VLOOKUP(B69,KQtrangIOE!$B$2:$D$2509,3,FALSE)</f>
        <v>1600</v>
      </c>
      <c r="M69" s="301" t="str">
        <f t="shared" si="0"/>
        <v/>
      </c>
      <c r="N69" s="301">
        <f>VLOOKUP(IF(G69&lt;&gt;"",G69,F69),ThongkeKQ!$A$4:$P$43,COUNTA(ThongkeKQ!$A$4:$P$4),FALSE)</f>
        <v>35</v>
      </c>
      <c r="O69" s="301" t="str">
        <f t="shared" si="1"/>
        <v>35.3</v>
      </c>
      <c r="P69" s="285" t="str">
        <f t="shared" si="2"/>
        <v>35Ba</v>
      </c>
      <c r="Q69" s="285" t="str">
        <f t="shared" si="3"/>
        <v>3Ba</v>
      </c>
      <c r="R69" s="285">
        <f>VLOOKUP(B69,'ds thisinh'!B$5:J$2299,COUNTA('ds thisinh'!$B$5:$J$5),FALSE)</f>
        <v>1610</v>
      </c>
    </row>
    <row r="70" spans="1:18" s="285" customFormat="1">
      <c r="A70" s="630">
        <f>SUBTOTAL(3,$B$20:B70)</f>
        <v>51</v>
      </c>
      <c r="B70" s="666">
        <v>1229175806</v>
      </c>
      <c r="C70" s="301" t="str">
        <f>VLOOKUP(B70,'ds thisinh'!$B$5:$C$2298,2,FALSE)</f>
        <v>Hoàng Thu Thảo</v>
      </c>
      <c r="D70" s="635" t="s">
        <v>1410</v>
      </c>
      <c r="E70" s="630" t="s">
        <v>849</v>
      </c>
      <c r="F70" s="630" t="s">
        <v>5537</v>
      </c>
      <c r="G70" s="630" t="s">
        <v>1342</v>
      </c>
      <c r="H70" s="630">
        <v>3</v>
      </c>
      <c r="I70" s="636">
        <v>1600</v>
      </c>
      <c r="J70" s="433" t="s">
        <v>5523</v>
      </c>
      <c r="K70" s="679"/>
      <c r="L70" s="301">
        <f>VLOOKUP(B70,KQtrangIOE!$B$2:$D$2509,3,FALSE)</f>
        <v>1600</v>
      </c>
      <c r="M70" s="301" t="str">
        <f t="shared" si="0"/>
        <v/>
      </c>
      <c r="N70" s="301">
        <f>VLOOKUP(IF(G70&lt;&gt;"",G70,F70),ThongkeKQ!$A$4:$P$43,COUNTA(ThongkeKQ!$A$4:$P$4),FALSE)</f>
        <v>38</v>
      </c>
      <c r="O70" s="301" t="str">
        <f t="shared" si="1"/>
        <v>38.3</v>
      </c>
      <c r="P70" s="285" t="str">
        <f t="shared" si="2"/>
        <v>38Ba</v>
      </c>
      <c r="Q70" s="285" t="str">
        <f t="shared" si="3"/>
        <v>3Ba</v>
      </c>
      <c r="R70" s="285">
        <f>VLOOKUP(B70,'ds thisinh'!B$5:J$2299,COUNTA('ds thisinh'!$B$5:$J$5),FALSE)</f>
        <v>1730</v>
      </c>
    </row>
    <row r="71" spans="1:18" s="285" customFormat="1" ht="30">
      <c r="A71" s="630">
        <f>SUBTOTAL(3,$B$20:B71)</f>
        <v>52</v>
      </c>
      <c r="B71" s="668">
        <v>1223869370</v>
      </c>
      <c r="C71" s="301" t="str">
        <f>VLOOKUP(B71,'ds thisinh'!$B$5:$C$2298,2,FALSE)</f>
        <v>Nguyễn Hương Giang </v>
      </c>
      <c r="D71" s="371" t="s">
        <v>1850</v>
      </c>
      <c r="E71" s="371">
        <v>3</v>
      </c>
      <c r="F71" s="371" t="s">
        <v>5539</v>
      </c>
      <c r="G71" s="433" t="s">
        <v>10</v>
      </c>
      <c r="H71" s="371">
        <v>3</v>
      </c>
      <c r="I71" s="433">
        <v>1600</v>
      </c>
      <c r="J71" s="433" t="s">
        <v>5523</v>
      </c>
      <c r="K71" s="680"/>
      <c r="L71" s="301">
        <f>VLOOKUP(B71,KQtrangIOE!$B$2:$D$2509,3,FALSE)</f>
        <v>1600</v>
      </c>
      <c r="M71" s="301" t="str">
        <f t="shared" si="0"/>
        <v/>
      </c>
      <c r="N71" s="301">
        <f>VLOOKUP(IF(G71&lt;&gt;"",G71,F71),ThongkeKQ!$A$4:$P$43,COUNTA(ThongkeKQ!$A$4:$P$4),FALSE)</f>
        <v>32</v>
      </c>
      <c r="O71" s="301" t="str">
        <f t="shared" si="1"/>
        <v>32.3</v>
      </c>
      <c r="P71" s="285" t="str">
        <f t="shared" si="2"/>
        <v>32Ba</v>
      </c>
      <c r="Q71" s="285" t="str">
        <f t="shared" si="3"/>
        <v>3Ba</v>
      </c>
      <c r="R71" s="285">
        <f>VLOOKUP(B71,'ds thisinh'!B$5:J$2299,COUNTA('ds thisinh'!$B$5:$J$5),FALSE)</f>
        <v>1770</v>
      </c>
    </row>
    <row r="72" spans="1:18" s="285" customFormat="1" ht="30">
      <c r="A72" s="630">
        <f>SUBTOTAL(3,$B$20:B72)</f>
        <v>53</v>
      </c>
      <c r="B72" s="674">
        <v>1225253185</v>
      </c>
      <c r="C72" s="301" t="str">
        <f>VLOOKUP(B72,'ds thisinh'!$B$5:$C$2298,2,FALSE)</f>
        <v>Võ Thị Thanh Nhàn</v>
      </c>
      <c r="D72" s="636" t="s">
        <v>613</v>
      </c>
      <c r="E72" s="630">
        <v>3</v>
      </c>
      <c r="F72" s="630" t="s">
        <v>5545</v>
      </c>
      <c r="G72" s="630" t="s">
        <v>188</v>
      </c>
      <c r="H72" s="630">
        <v>3</v>
      </c>
      <c r="I72" s="636">
        <v>1590</v>
      </c>
      <c r="J72" s="433" t="s">
        <v>5523</v>
      </c>
      <c r="K72" s="679"/>
      <c r="L72" s="301">
        <f>VLOOKUP(B72,KQtrangIOE!$B$2:$D$2509,3,FALSE)</f>
        <v>1590</v>
      </c>
      <c r="M72" s="301" t="str">
        <f t="shared" si="0"/>
        <v/>
      </c>
      <c r="N72" s="301">
        <f>VLOOKUP(IF(G72&lt;&gt;"",G72,F72),ThongkeKQ!$A$4:$P$43,COUNTA(ThongkeKQ!$A$4:$P$4),FALSE)</f>
        <v>34</v>
      </c>
      <c r="O72" s="301" t="str">
        <f t="shared" si="1"/>
        <v>34.3</v>
      </c>
      <c r="P72" s="285" t="str">
        <f t="shared" si="2"/>
        <v>34Ba</v>
      </c>
      <c r="Q72" s="285" t="str">
        <f t="shared" si="3"/>
        <v>3Ba</v>
      </c>
      <c r="R72" s="285">
        <f>VLOOKUP(B72,'ds thisinh'!B$5:J$2299,COUNTA('ds thisinh'!$B$5:$J$5),FALSE)</f>
        <v>1650</v>
      </c>
    </row>
    <row r="73" spans="1:18" s="285" customFormat="1">
      <c r="A73" s="630">
        <f>SUBTOTAL(3,$B$20:B73)</f>
        <v>54</v>
      </c>
      <c r="B73" s="670">
        <v>1225219669</v>
      </c>
      <c r="C73" s="301" t="str">
        <f>VLOOKUP(B73,'ds thisinh'!$B$5:$C$2298,2,FALSE)</f>
        <v>Phan Quỳnh Thy </v>
      </c>
      <c r="D73" s="637" t="s">
        <v>639</v>
      </c>
      <c r="E73" s="637">
        <v>3</v>
      </c>
      <c r="F73" s="630" t="s">
        <v>5541</v>
      </c>
      <c r="G73" s="630" t="s">
        <v>188</v>
      </c>
      <c r="H73" s="630">
        <v>3</v>
      </c>
      <c r="I73" s="637">
        <v>1590</v>
      </c>
      <c r="J73" s="433" t="s">
        <v>5523</v>
      </c>
      <c r="K73" s="679"/>
      <c r="L73" s="301">
        <f>VLOOKUP(B73,KQtrangIOE!$B$2:$D$2509,3,FALSE)</f>
        <v>1590</v>
      </c>
      <c r="M73" s="301" t="str">
        <f t="shared" si="0"/>
        <v/>
      </c>
      <c r="N73" s="301">
        <f>VLOOKUP(IF(G73&lt;&gt;"",G73,F73),ThongkeKQ!$A$4:$P$43,COUNTA(ThongkeKQ!$A$4:$P$4),FALSE)</f>
        <v>34</v>
      </c>
      <c r="O73" s="301" t="str">
        <f t="shared" si="1"/>
        <v>34.3</v>
      </c>
      <c r="P73" s="285" t="str">
        <f t="shared" si="2"/>
        <v>34Ba</v>
      </c>
      <c r="Q73" s="285" t="str">
        <f t="shared" si="3"/>
        <v>3Ba</v>
      </c>
      <c r="R73" s="285">
        <f>VLOOKUP(B73,'ds thisinh'!B$5:J$2299,COUNTA('ds thisinh'!$B$5:$J$5),FALSE)</f>
        <v>1610</v>
      </c>
    </row>
    <row r="74" spans="1:18" s="285" customFormat="1">
      <c r="A74" s="630">
        <f>SUBTOTAL(3,$B$20:B74)</f>
        <v>55</v>
      </c>
      <c r="B74" s="675">
        <v>1224882368</v>
      </c>
      <c r="C74" s="301" t="str">
        <f>VLOOKUP(B74,'ds thisinh'!$B$5:$C$2298,2,FALSE)</f>
        <v>Nguyễn Thanh Định</v>
      </c>
      <c r="D74" s="630" t="s">
        <v>1112</v>
      </c>
      <c r="E74" s="630" t="s">
        <v>849</v>
      </c>
      <c r="F74" s="630" t="s">
        <v>1110</v>
      </c>
      <c r="G74" s="630" t="s">
        <v>1108</v>
      </c>
      <c r="H74" s="631">
        <v>3</v>
      </c>
      <c r="I74" s="630">
        <v>1590</v>
      </c>
      <c r="J74" s="433" t="s">
        <v>5523</v>
      </c>
      <c r="K74" s="679"/>
      <c r="L74" s="301">
        <f>VLOOKUP(B74,KQtrangIOE!$B$2:$D$2509,3,FALSE)</f>
        <v>1590</v>
      </c>
      <c r="M74" s="301" t="str">
        <f t="shared" si="0"/>
        <v/>
      </c>
      <c r="N74" s="301">
        <f>VLOOKUP(IF(G74&lt;&gt;"",G74,F74),ThongkeKQ!$A$4:$P$43,COUNTA(ThongkeKQ!$A$4:$P$4),FALSE)</f>
        <v>39</v>
      </c>
      <c r="O74" s="301" t="str">
        <f t="shared" si="1"/>
        <v>39.3</v>
      </c>
      <c r="P74" s="285" t="str">
        <f t="shared" si="2"/>
        <v>39Ba</v>
      </c>
      <c r="Q74" s="285" t="str">
        <f t="shared" si="3"/>
        <v>3Ba</v>
      </c>
      <c r="R74" s="285">
        <f>VLOOKUP(B74,'ds thisinh'!B$5:J$2299,COUNTA('ds thisinh'!$B$5:$J$5),FALSE)</f>
        <v>1670</v>
      </c>
    </row>
    <row r="75" spans="1:18" s="285" customFormat="1">
      <c r="A75" s="630">
        <f>SUBTOTAL(3,$B$20:B75)</f>
        <v>56</v>
      </c>
      <c r="B75" s="671">
        <v>1229836984</v>
      </c>
      <c r="C75" s="301" t="str">
        <f>VLOOKUP(B75,'ds thisinh'!$B$5:$C$2298,2,FALSE)</f>
        <v>Võ Tấn Khải</v>
      </c>
      <c r="D75" s="630" t="s">
        <v>628</v>
      </c>
      <c r="E75" s="630">
        <v>3</v>
      </c>
      <c r="F75" s="630" t="s">
        <v>5534</v>
      </c>
      <c r="G75" s="630" t="s">
        <v>188</v>
      </c>
      <c r="H75" s="630">
        <v>3</v>
      </c>
      <c r="I75" s="630">
        <v>1580</v>
      </c>
      <c r="J75" s="433" t="s">
        <v>5523</v>
      </c>
      <c r="K75" s="679"/>
      <c r="L75" s="301">
        <f>VLOOKUP(B75,KQtrangIOE!$B$2:$D$2509,3,FALSE)</f>
        <v>1580</v>
      </c>
      <c r="M75" s="301" t="str">
        <f t="shared" si="0"/>
        <v/>
      </c>
      <c r="N75" s="301">
        <f>VLOOKUP(IF(G75&lt;&gt;"",G75,F75),ThongkeKQ!$A$4:$P$43,COUNTA(ThongkeKQ!$A$4:$P$4),FALSE)</f>
        <v>34</v>
      </c>
      <c r="O75" s="301" t="str">
        <f t="shared" si="1"/>
        <v>34.3</v>
      </c>
      <c r="P75" s="285" t="str">
        <f t="shared" si="2"/>
        <v>34Ba</v>
      </c>
      <c r="Q75" s="285" t="str">
        <f t="shared" si="3"/>
        <v>3Ba</v>
      </c>
      <c r="R75" s="285">
        <f>VLOOKUP(B75,'ds thisinh'!B$5:J$2299,COUNTA('ds thisinh'!$B$5:$J$5),FALSE)</f>
        <v>1460</v>
      </c>
    </row>
    <row r="76" spans="1:18" s="285" customFormat="1">
      <c r="A76" s="630">
        <f>SUBTOTAL(3,$B$20:B76)</f>
        <v>57</v>
      </c>
      <c r="B76" s="664">
        <v>1229464217</v>
      </c>
      <c r="C76" s="301" t="str">
        <f>VLOOKUP(B76,'ds thisinh'!$B$5:$C$2298,2,FALSE)</f>
        <v>Ngô Hoàng Ngân </v>
      </c>
      <c r="D76" s="632" t="s">
        <v>833</v>
      </c>
      <c r="E76" s="632" t="s">
        <v>815</v>
      </c>
      <c r="F76" s="633" t="s">
        <v>5536</v>
      </c>
      <c r="G76" s="630" t="s">
        <v>91</v>
      </c>
      <c r="H76" s="630">
        <v>3</v>
      </c>
      <c r="I76" s="630">
        <v>1580</v>
      </c>
      <c r="J76" s="433" t="s">
        <v>5523</v>
      </c>
      <c r="K76" s="679"/>
      <c r="L76" s="301">
        <f>VLOOKUP(B76,KQtrangIOE!$B$2:$D$2509,3,FALSE)</f>
        <v>1580</v>
      </c>
      <c r="M76" s="301" t="str">
        <f t="shared" si="0"/>
        <v/>
      </c>
      <c r="N76" s="301">
        <f>VLOOKUP(IF(G76&lt;&gt;"",G76,F76),ThongkeKQ!$A$4:$P$43,COUNTA(ThongkeKQ!$A$4:$P$4),FALSE)</f>
        <v>35</v>
      </c>
      <c r="O76" s="301" t="str">
        <f t="shared" si="1"/>
        <v>35.3</v>
      </c>
      <c r="P76" s="285" t="str">
        <f t="shared" si="2"/>
        <v>35Ba</v>
      </c>
      <c r="Q76" s="285" t="str">
        <f t="shared" si="3"/>
        <v>3Ba</v>
      </c>
      <c r="R76" s="285">
        <f>VLOOKUP(B76,'ds thisinh'!B$5:J$2299,COUNTA('ds thisinh'!$B$5:$J$5),FALSE)</f>
        <v>1560</v>
      </c>
    </row>
    <row r="77" spans="1:18" s="285" customFormat="1">
      <c r="A77" s="630">
        <f>SUBTOTAL(3,$B$20:B77)</f>
        <v>58</v>
      </c>
      <c r="B77" s="667">
        <v>1224611820</v>
      </c>
      <c r="C77" s="301" t="str">
        <f>VLOOKUP(B77,'ds thisinh'!$B$5:$C$2298,2,FALSE)</f>
        <v>Phan Tấn Phong</v>
      </c>
      <c r="D77" s="371" t="s">
        <v>1846</v>
      </c>
      <c r="E77" s="371">
        <v>3</v>
      </c>
      <c r="F77" s="371" t="s">
        <v>5538</v>
      </c>
      <c r="G77" s="433" t="s">
        <v>10</v>
      </c>
      <c r="H77" s="371">
        <v>3</v>
      </c>
      <c r="I77" s="433">
        <v>1580</v>
      </c>
      <c r="J77" s="433" t="s">
        <v>5523</v>
      </c>
      <c r="K77" s="680"/>
      <c r="L77" s="301">
        <f>VLOOKUP(B77,KQtrangIOE!$B$2:$D$2509,3,FALSE)</f>
        <v>1580</v>
      </c>
      <c r="M77" s="301" t="str">
        <f t="shared" si="0"/>
        <v/>
      </c>
      <c r="N77" s="301">
        <f>VLOOKUP(IF(G77&lt;&gt;"",G77,F77),ThongkeKQ!$A$4:$P$43,COUNTA(ThongkeKQ!$A$4:$P$4),FALSE)</f>
        <v>32</v>
      </c>
      <c r="O77" s="301" t="str">
        <f t="shared" si="1"/>
        <v>32.3</v>
      </c>
      <c r="P77" s="285" t="str">
        <f t="shared" si="2"/>
        <v>32Ba</v>
      </c>
      <c r="Q77" s="285" t="str">
        <f t="shared" si="3"/>
        <v>3Ba</v>
      </c>
      <c r="R77" s="285">
        <f>VLOOKUP(B77,'ds thisinh'!B$5:J$2299,COUNTA('ds thisinh'!$B$5:$J$5),FALSE)</f>
        <v>1810</v>
      </c>
    </row>
    <row r="78" spans="1:18" s="285" customFormat="1">
      <c r="A78" s="630">
        <f>SUBTOTAL(3,$B$20:B78)</f>
        <v>59</v>
      </c>
      <c r="B78" s="667">
        <v>1226071247</v>
      </c>
      <c r="C78" s="301" t="str">
        <f>VLOOKUP(B78,'ds thisinh'!$B$5:$C$2298,2,FALSE)</f>
        <v>Lương Thị Lệ Xuân</v>
      </c>
      <c r="D78" s="371" t="s">
        <v>1867</v>
      </c>
      <c r="E78" s="371">
        <v>3</v>
      </c>
      <c r="F78" s="371" t="s">
        <v>5538</v>
      </c>
      <c r="G78" s="433" t="s">
        <v>10</v>
      </c>
      <c r="H78" s="371">
        <v>3</v>
      </c>
      <c r="I78" s="433">
        <v>1580</v>
      </c>
      <c r="J78" s="433" t="s">
        <v>5523</v>
      </c>
      <c r="K78" s="680"/>
      <c r="L78" s="301">
        <f>VLOOKUP(B78,KQtrangIOE!$B$2:$D$2509,3,FALSE)</f>
        <v>1580</v>
      </c>
      <c r="M78" s="301" t="str">
        <f t="shared" si="0"/>
        <v/>
      </c>
      <c r="N78" s="301">
        <f>VLOOKUP(IF(G78&lt;&gt;"",G78,F78),ThongkeKQ!$A$4:$P$43,COUNTA(ThongkeKQ!$A$4:$P$4),FALSE)</f>
        <v>32</v>
      </c>
      <c r="O78" s="301" t="str">
        <f t="shared" si="1"/>
        <v>32.3</v>
      </c>
      <c r="P78" s="285" t="str">
        <f t="shared" si="2"/>
        <v>32Ba</v>
      </c>
      <c r="Q78" s="285" t="str">
        <f t="shared" si="3"/>
        <v>3Ba</v>
      </c>
      <c r="R78" s="285">
        <f>VLOOKUP(B78,'ds thisinh'!B$5:J$2299,COUNTA('ds thisinh'!$B$5:$J$5),FALSE)</f>
        <v>1670</v>
      </c>
    </row>
    <row r="79" spans="1:18" s="285" customFormat="1">
      <c r="A79" s="630">
        <f>SUBTOTAL(3,$B$20:B79)</f>
        <v>60</v>
      </c>
      <c r="B79" s="670">
        <v>1224907523</v>
      </c>
      <c r="C79" s="301" t="str">
        <f>VLOOKUP(B79,'ds thisinh'!$B$5:$C$2298,2,FALSE)</f>
        <v>Tăng Ngọc Khánh </v>
      </c>
      <c r="D79" s="637" t="s">
        <v>648</v>
      </c>
      <c r="E79" s="637">
        <v>3</v>
      </c>
      <c r="F79" s="630" t="s">
        <v>5541</v>
      </c>
      <c r="G79" s="630" t="s">
        <v>188</v>
      </c>
      <c r="H79" s="630">
        <v>3</v>
      </c>
      <c r="I79" s="637">
        <v>1570</v>
      </c>
      <c r="J79" s="433" t="s">
        <v>5523</v>
      </c>
      <c r="K79" s="679"/>
      <c r="L79" s="301">
        <f>VLOOKUP(B79,KQtrangIOE!$B$2:$D$2509,3,FALSE)</f>
        <v>1570</v>
      </c>
      <c r="M79" s="301" t="str">
        <f t="shared" si="0"/>
        <v/>
      </c>
      <c r="N79" s="301">
        <f>VLOOKUP(IF(G79&lt;&gt;"",G79,F79),ThongkeKQ!$A$4:$P$43,COUNTA(ThongkeKQ!$A$4:$P$4),FALSE)</f>
        <v>34</v>
      </c>
      <c r="O79" s="301" t="str">
        <f t="shared" si="1"/>
        <v>34.3</v>
      </c>
      <c r="P79" s="285" t="str">
        <f t="shared" si="2"/>
        <v>34Ba</v>
      </c>
      <c r="Q79" s="285" t="str">
        <f t="shared" si="3"/>
        <v>3Ba</v>
      </c>
      <c r="R79" s="285">
        <f>VLOOKUP(B79,'ds thisinh'!B$5:J$2299,COUNTA('ds thisinh'!$B$5:$J$5),FALSE)</f>
        <v>1280</v>
      </c>
    </row>
    <row r="80" spans="1:18" s="285" customFormat="1">
      <c r="A80" s="630">
        <f>SUBTOTAL(3,$B$20:B80)</f>
        <v>61</v>
      </c>
      <c r="B80" s="675">
        <v>1229783780</v>
      </c>
      <c r="C80" s="301" t="str">
        <f>VLOOKUP(B80,'ds thisinh'!$B$5:$C$2298,2,FALSE)</f>
        <v>Hà Vũ Phong</v>
      </c>
      <c r="D80" s="630" t="s">
        <v>1109</v>
      </c>
      <c r="E80" s="630" t="s">
        <v>849</v>
      </c>
      <c r="F80" s="630" t="s">
        <v>1110</v>
      </c>
      <c r="G80" s="630" t="s">
        <v>1108</v>
      </c>
      <c r="H80" s="631">
        <v>3</v>
      </c>
      <c r="I80" s="630">
        <v>1560</v>
      </c>
      <c r="J80" s="433" t="s">
        <v>5523</v>
      </c>
      <c r="K80" s="679"/>
      <c r="L80" s="301">
        <f>VLOOKUP(B80,KQtrangIOE!$B$2:$D$2509,3,FALSE)</f>
        <v>1560</v>
      </c>
      <c r="M80" s="301" t="str">
        <f t="shared" si="0"/>
        <v/>
      </c>
      <c r="N80" s="301">
        <f>VLOOKUP(IF(G80&lt;&gt;"",G80,F80),ThongkeKQ!$A$4:$P$43,COUNTA(ThongkeKQ!$A$4:$P$4),FALSE)</f>
        <v>39</v>
      </c>
      <c r="O80" s="301" t="str">
        <f t="shared" si="1"/>
        <v>39.3</v>
      </c>
      <c r="P80" s="285" t="str">
        <f t="shared" si="2"/>
        <v>39Ba</v>
      </c>
      <c r="Q80" s="285" t="str">
        <f t="shared" si="3"/>
        <v>3Ba</v>
      </c>
      <c r="R80" s="285">
        <f>VLOOKUP(B80,'ds thisinh'!B$5:J$2299,COUNTA('ds thisinh'!$B$5:$J$5),FALSE)</f>
        <v>1730</v>
      </c>
    </row>
    <row r="81" spans="1:18" s="285" customFormat="1">
      <c r="A81" s="630">
        <f>SUBTOTAL(3,$B$20:B81)</f>
        <v>62</v>
      </c>
      <c r="B81" s="672">
        <v>1222973793</v>
      </c>
      <c r="C81" s="301" t="str">
        <f>VLOOKUP(B81,'ds thisinh'!$B$5:$C$2298,2,FALSE)</f>
        <v>Trần Thị Yến Nhi</v>
      </c>
      <c r="D81" s="644" t="s">
        <v>2266</v>
      </c>
      <c r="E81" s="630">
        <v>3</v>
      </c>
      <c r="F81" s="630" t="s">
        <v>5543</v>
      </c>
      <c r="G81" s="638" t="s">
        <v>2262</v>
      </c>
      <c r="H81" s="630">
        <v>3</v>
      </c>
      <c r="I81" s="630">
        <v>1560</v>
      </c>
      <c r="J81" s="433" t="s">
        <v>5523</v>
      </c>
      <c r="K81" s="679"/>
      <c r="L81" s="301">
        <f>VLOOKUP(B81,KQtrangIOE!$B$2:$D$2509,3,FALSE)</f>
        <v>1560</v>
      </c>
      <c r="M81" s="301" t="str">
        <f t="shared" si="0"/>
        <v/>
      </c>
      <c r="N81" s="301">
        <f>VLOOKUP(IF(G81&lt;&gt;"",G81,F81),ThongkeKQ!$A$4:$P$43,COUNTA(ThongkeKQ!$A$4:$P$4),FALSE)</f>
        <v>37</v>
      </c>
      <c r="O81" s="301" t="str">
        <f t="shared" si="1"/>
        <v>37.3</v>
      </c>
      <c r="P81" s="285" t="str">
        <f t="shared" si="2"/>
        <v>37Ba</v>
      </c>
      <c r="Q81" s="285" t="str">
        <f t="shared" si="3"/>
        <v>3Ba</v>
      </c>
      <c r="R81" s="285">
        <f>VLOOKUP(B81,'ds thisinh'!B$5:J$2299,COUNTA('ds thisinh'!$B$5:$J$5),FALSE)</f>
        <v>1550</v>
      </c>
    </row>
    <row r="82" spans="1:18" s="285" customFormat="1">
      <c r="A82" s="630">
        <f>SUBTOTAL(3,$B$20:B82)</f>
        <v>63</v>
      </c>
      <c r="B82" s="675">
        <v>1223933069</v>
      </c>
      <c r="C82" s="301" t="str">
        <f>VLOOKUP(B82,'ds thisinh'!$B$5:$C$2298,2,FALSE)</f>
        <v>Trần Thế Phú</v>
      </c>
      <c r="D82" s="630" t="s">
        <v>1120</v>
      </c>
      <c r="E82" s="630" t="s">
        <v>120</v>
      </c>
      <c r="F82" s="630" t="s">
        <v>5535</v>
      </c>
      <c r="G82" s="630" t="s">
        <v>1108</v>
      </c>
      <c r="H82" s="631">
        <v>3</v>
      </c>
      <c r="I82" s="630">
        <v>1550</v>
      </c>
      <c r="J82" s="433" t="s">
        <v>5523</v>
      </c>
      <c r="K82" s="679"/>
      <c r="L82" s="301">
        <f>VLOOKUP(B82,KQtrangIOE!$B$2:$D$2509,3,FALSE)</f>
        <v>1550</v>
      </c>
      <c r="M82" s="301" t="str">
        <f t="shared" si="0"/>
        <v/>
      </c>
      <c r="N82" s="301">
        <f>VLOOKUP(IF(G82&lt;&gt;"",G82,F82),ThongkeKQ!$A$4:$P$43,COUNTA(ThongkeKQ!$A$4:$P$4),FALSE)</f>
        <v>39</v>
      </c>
      <c r="O82" s="301" t="str">
        <f t="shared" si="1"/>
        <v>39.3</v>
      </c>
      <c r="P82" s="285" t="str">
        <f t="shared" si="2"/>
        <v>39Ba</v>
      </c>
      <c r="Q82" s="285" t="str">
        <f t="shared" si="3"/>
        <v>3Ba</v>
      </c>
      <c r="R82" s="285">
        <f>VLOOKUP(B82,'ds thisinh'!B$5:J$2299,COUNTA('ds thisinh'!$B$5:$J$5),FALSE)</f>
        <v>1480</v>
      </c>
    </row>
    <row r="83" spans="1:18" s="285" customFormat="1">
      <c r="A83" s="630">
        <f>SUBTOTAL(3,$B$20:B83)</f>
        <v>64</v>
      </c>
      <c r="B83" s="666">
        <v>1224508988</v>
      </c>
      <c r="C83" s="301" t="str">
        <f>VLOOKUP(B83,'ds thisinh'!$B$5:$C$2298,2,FALSE)</f>
        <v>Vũ Thị Khánh Huyền</v>
      </c>
      <c r="D83" s="635" t="s">
        <v>1407</v>
      </c>
      <c r="E83" s="630" t="s">
        <v>846</v>
      </c>
      <c r="F83" s="630" t="s">
        <v>5546</v>
      </c>
      <c r="G83" s="630" t="s">
        <v>1342</v>
      </c>
      <c r="H83" s="630">
        <v>3</v>
      </c>
      <c r="I83" s="636">
        <v>1550</v>
      </c>
      <c r="J83" s="433" t="s">
        <v>5523</v>
      </c>
      <c r="K83" s="679"/>
      <c r="L83" s="301">
        <f>VLOOKUP(B83,KQtrangIOE!$B$2:$D$2509,3,FALSE)</f>
        <v>1550</v>
      </c>
      <c r="M83" s="301" t="str">
        <f t="shared" si="0"/>
        <v/>
      </c>
      <c r="N83" s="301">
        <f>VLOOKUP(IF(G83&lt;&gt;"",G83,F83),ThongkeKQ!$A$4:$P$43,COUNTA(ThongkeKQ!$A$4:$P$4),FALSE)</f>
        <v>38</v>
      </c>
      <c r="O83" s="301" t="str">
        <f t="shared" si="1"/>
        <v>38.3</v>
      </c>
      <c r="P83" s="285" t="str">
        <f t="shared" si="2"/>
        <v>38Ba</v>
      </c>
      <c r="Q83" s="285" t="str">
        <f t="shared" si="3"/>
        <v>3Ba</v>
      </c>
      <c r="R83" s="285">
        <f>VLOOKUP(B83,'ds thisinh'!B$5:J$2299,COUNTA('ds thisinh'!$B$5:$J$5),FALSE)</f>
        <v>1770</v>
      </c>
    </row>
    <row r="84" spans="1:18" s="285" customFormat="1">
      <c r="A84" s="630">
        <f>SUBTOTAL(3,$B$20:B84)</f>
        <v>65</v>
      </c>
      <c r="B84" s="666">
        <v>1224041589</v>
      </c>
      <c r="C84" s="301" t="str">
        <f>VLOOKUP(B84,'ds thisinh'!$B$5:$C$2298,2,FALSE)</f>
        <v>Đoàn Thùy Trâm</v>
      </c>
      <c r="D84" s="635" t="s">
        <v>1412</v>
      </c>
      <c r="E84" s="630" t="s">
        <v>849</v>
      </c>
      <c r="F84" s="630" t="s">
        <v>5543</v>
      </c>
      <c r="G84" s="630" t="s">
        <v>1342</v>
      </c>
      <c r="H84" s="630">
        <v>3</v>
      </c>
      <c r="I84" s="636">
        <v>1550</v>
      </c>
      <c r="J84" s="433" t="s">
        <v>5523</v>
      </c>
      <c r="K84" s="679"/>
      <c r="L84" s="301">
        <f>VLOOKUP(B84,KQtrangIOE!$B$2:$D$2509,3,FALSE)</f>
        <v>1550</v>
      </c>
      <c r="M84" s="301" t="str">
        <f t="shared" ref="M84:M147" si="4">IF(L84&lt;&gt;I84,1,"")</f>
        <v/>
      </c>
      <c r="N84" s="301">
        <f>VLOOKUP(IF(G84&lt;&gt;"",G84,F84),ThongkeKQ!$A$4:$P$43,COUNTA(ThongkeKQ!$A$4:$P$4),FALSE)</f>
        <v>38</v>
      </c>
      <c r="O84" s="301" t="str">
        <f t="shared" ref="O84:O147" si="5">N84&amp;"."&amp;IF(I84&lt;&gt;"",H84,"")</f>
        <v>38.3</v>
      </c>
      <c r="P84" s="285" t="str">
        <f t="shared" si="2"/>
        <v>38Ba</v>
      </c>
      <c r="Q84" s="285" t="str">
        <f t="shared" si="3"/>
        <v>3Ba</v>
      </c>
      <c r="R84" s="285">
        <f>VLOOKUP(B84,'ds thisinh'!B$5:J$2299,COUNTA('ds thisinh'!$B$5:$J$5),FALSE)</f>
        <v>1650</v>
      </c>
    </row>
    <row r="85" spans="1:18" s="285" customFormat="1">
      <c r="A85" s="630">
        <f>SUBTOTAL(3,$B$20:B85)</f>
        <v>66</v>
      </c>
      <c r="B85" s="661">
        <v>1222758362</v>
      </c>
      <c r="C85" s="301" t="str">
        <f>VLOOKUP(B85,'ds thisinh'!$B$5:$C$2298,2,FALSE)</f>
        <v>Nguyễn Hữu Đồng</v>
      </c>
      <c r="D85" s="630" t="s">
        <v>1113</v>
      </c>
      <c r="E85" s="630" t="s">
        <v>849</v>
      </c>
      <c r="F85" s="630" t="s">
        <v>2725</v>
      </c>
      <c r="G85" s="630" t="s">
        <v>1108</v>
      </c>
      <c r="H85" s="631">
        <v>3</v>
      </c>
      <c r="I85" s="630">
        <v>1540</v>
      </c>
      <c r="J85" s="433" t="s">
        <v>5523</v>
      </c>
      <c r="K85" s="679"/>
      <c r="L85" s="301">
        <f>VLOOKUP(B85,KQtrangIOE!$B$2:$D$2509,3,FALSE)</f>
        <v>1540</v>
      </c>
      <c r="M85" s="301" t="str">
        <f t="shared" si="4"/>
        <v/>
      </c>
      <c r="N85" s="301">
        <f>VLOOKUP(IF(G85&lt;&gt;"",G85,F85),ThongkeKQ!$A$4:$P$43,COUNTA(ThongkeKQ!$A$4:$P$4),FALSE)</f>
        <v>39</v>
      </c>
      <c r="O85" s="301" t="str">
        <f t="shared" si="5"/>
        <v>39.3</v>
      </c>
      <c r="P85" s="285" t="str">
        <f t="shared" ref="P85:P148" si="6">N85&amp;J85</f>
        <v>39Ba</v>
      </c>
      <c r="Q85" s="285" t="str">
        <f t="shared" ref="Q85:Q148" si="7">H85&amp;J85</f>
        <v>3Ba</v>
      </c>
      <c r="R85" s="285">
        <f>VLOOKUP(B85,'ds thisinh'!B$5:J$2299,COUNTA('ds thisinh'!$B$5:$J$5),FALSE)</f>
        <v>1650</v>
      </c>
    </row>
    <row r="86" spans="1:18" s="285" customFormat="1">
      <c r="A86" s="630">
        <f>SUBTOTAL(3,$B$20:B86)</f>
        <v>67</v>
      </c>
      <c r="B86" s="672">
        <v>1222987167</v>
      </c>
      <c r="C86" s="301" t="str">
        <f>VLOOKUP(B86,'ds thisinh'!$B$5:$C$2298,2,FALSE)</f>
        <v>Nguyễn Trần Hải Đăng</v>
      </c>
      <c r="D86" s="644" t="s">
        <v>2261</v>
      </c>
      <c r="E86" s="630">
        <v>3</v>
      </c>
      <c r="F86" s="630" t="s">
        <v>5543</v>
      </c>
      <c r="G86" s="638" t="s">
        <v>2262</v>
      </c>
      <c r="H86" s="630">
        <v>3</v>
      </c>
      <c r="I86" s="630">
        <v>1540</v>
      </c>
      <c r="J86" s="433" t="s">
        <v>5523</v>
      </c>
      <c r="K86" s="679"/>
      <c r="L86" s="301">
        <f>VLOOKUP(B86,KQtrangIOE!$B$2:$D$2509,3,FALSE)</f>
        <v>1540</v>
      </c>
      <c r="M86" s="301" t="str">
        <f t="shared" si="4"/>
        <v/>
      </c>
      <c r="N86" s="301">
        <f>VLOOKUP(IF(G86&lt;&gt;"",G86,F86),ThongkeKQ!$A$4:$P$43,COUNTA(ThongkeKQ!$A$4:$P$4),FALSE)</f>
        <v>37</v>
      </c>
      <c r="O86" s="301" t="str">
        <f t="shared" si="5"/>
        <v>37.3</v>
      </c>
      <c r="P86" s="285" t="str">
        <f t="shared" si="6"/>
        <v>37Ba</v>
      </c>
      <c r="Q86" s="285" t="str">
        <f t="shared" si="7"/>
        <v>3Ba</v>
      </c>
      <c r="R86" s="285">
        <f>VLOOKUP(B86,'ds thisinh'!B$5:J$2299,COUNTA('ds thisinh'!$B$5:$J$5),FALSE)</f>
        <v>1660</v>
      </c>
    </row>
    <row r="87" spans="1:18" s="285" customFormat="1" ht="30">
      <c r="A87" s="630">
        <f>SUBTOTAL(3,$B$20:B87)</f>
        <v>68</v>
      </c>
      <c r="B87" s="676">
        <v>1227231307</v>
      </c>
      <c r="C87" s="301" t="str">
        <f>VLOOKUP(B87,'ds thisinh'!$B$5:$C$2298,2,FALSE)</f>
        <v>Lê Thị Nhi</v>
      </c>
      <c r="D87" s="630" t="s">
        <v>2263</v>
      </c>
      <c r="E87" s="630" t="s">
        <v>846</v>
      </c>
      <c r="F87" s="630" t="s">
        <v>5547</v>
      </c>
      <c r="G87" s="638" t="s">
        <v>2262</v>
      </c>
      <c r="H87" s="630">
        <v>3</v>
      </c>
      <c r="I87" s="630">
        <v>1540</v>
      </c>
      <c r="J87" s="433" t="s">
        <v>5523</v>
      </c>
      <c r="K87" s="679"/>
      <c r="L87" s="301">
        <f>VLOOKUP(B87,KQtrangIOE!$B$2:$D$2509,3,FALSE)</f>
        <v>1540</v>
      </c>
      <c r="M87" s="301" t="str">
        <f t="shared" si="4"/>
        <v/>
      </c>
      <c r="N87" s="301">
        <f>VLOOKUP(IF(G87&lt;&gt;"",G87,F87),ThongkeKQ!$A$4:$P$43,COUNTA(ThongkeKQ!$A$4:$P$4),FALSE)</f>
        <v>37</v>
      </c>
      <c r="O87" s="301" t="str">
        <f t="shared" si="5"/>
        <v>37.3</v>
      </c>
      <c r="P87" s="285" t="str">
        <f t="shared" si="6"/>
        <v>37Ba</v>
      </c>
      <c r="Q87" s="285" t="str">
        <f t="shared" si="7"/>
        <v>3Ba</v>
      </c>
      <c r="R87" s="285">
        <f>VLOOKUP(B87,'ds thisinh'!B$5:J$2299,COUNTA('ds thisinh'!$B$5:$J$5),FALSE)</f>
        <v>1590</v>
      </c>
    </row>
    <row r="88" spans="1:18" s="285" customFormat="1" ht="30">
      <c r="A88" s="630">
        <f>SUBTOTAL(3,$B$20:B88)</f>
        <v>69</v>
      </c>
      <c r="B88" s="674">
        <v>1223158378</v>
      </c>
      <c r="C88" s="301" t="str">
        <f>VLOOKUP(B88,'ds thisinh'!$B$5:$C$2298,2,FALSE)</f>
        <v>Lê Nguyên Khoa </v>
      </c>
      <c r="D88" s="636" t="s">
        <v>611</v>
      </c>
      <c r="E88" s="630">
        <v>3</v>
      </c>
      <c r="F88" s="630" t="s">
        <v>5545</v>
      </c>
      <c r="G88" s="630" t="s">
        <v>188</v>
      </c>
      <c r="H88" s="630">
        <v>3</v>
      </c>
      <c r="I88" s="636">
        <v>1530</v>
      </c>
      <c r="J88" s="433" t="s">
        <v>5523</v>
      </c>
      <c r="K88" s="679"/>
      <c r="L88" s="301">
        <f>VLOOKUP(B88,KQtrangIOE!$B$2:$D$2509,3,FALSE)</f>
        <v>1530</v>
      </c>
      <c r="M88" s="301" t="str">
        <f t="shared" si="4"/>
        <v/>
      </c>
      <c r="N88" s="301">
        <f>VLOOKUP(IF(G88&lt;&gt;"",G88,F88),ThongkeKQ!$A$4:$P$43,COUNTA(ThongkeKQ!$A$4:$P$4),FALSE)</f>
        <v>34</v>
      </c>
      <c r="O88" s="301" t="str">
        <f t="shared" si="5"/>
        <v>34.3</v>
      </c>
      <c r="P88" s="285" t="str">
        <f t="shared" si="6"/>
        <v>34Ba</v>
      </c>
      <c r="Q88" s="285" t="str">
        <f t="shared" si="7"/>
        <v>3Ba</v>
      </c>
      <c r="R88" s="285">
        <f>VLOOKUP(B88,'ds thisinh'!B$5:J$2299,COUNTA('ds thisinh'!$B$5:$J$5),FALSE)</f>
        <v>1720</v>
      </c>
    </row>
    <row r="89" spans="1:18" s="285" customFormat="1">
      <c r="A89" s="630">
        <f>SUBTOTAL(3,$B$20:B89)</f>
        <v>70</v>
      </c>
      <c r="B89" s="663">
        <v>1229002246</v>
      </c>
      <c r="C89" s="301" t="str">
        <f>VLOOKUP(B89,'ds thisinh'!$B$5:$C$2298,2,FALSE)</f>
        <v>Vũ Lê Trung Kiên</v>
      </c>
      <c r="D89" s="630" t="s">
        <v>834</v>
      </c>
      <c r="E89" s="630" t="s">
        <v>835</v>
      </c>
      <c r="F89" s="630" t="s">
        <v>5548</v>
      </c>
      <c r="G89" s="630" t="s">
        <v>91</v>
      </c>
      <c r="H89" s="630">
        <v>3</v>
      </c>
      <c r="I89" s="630">
        <v>1520</v>
      </c>
      <c r="J89" s="433" t="s">
        <v>5523</v>
      </c>
      <c r="K89" s="679"/>
      <c r="L89" s="301">
        <f>VLOOKUP(B89,KQtrangIOE!$B$2:$D$2509,3,FALSE)</f>
        <v>1520</v>
      </c>
      <c r="M89" s="301" t="str">
        <f t="shared" si="4"/>
        <v/>
      </c>
      <c r="N89" s="301">
        <f>VLOOKUP(IF(G89&lt;&gt;"",G89,F89),ThongkeKQ!$A$4:$P$43,COUNTA(ThongkeKQ!$A$4:$P$4),FALSE)</f>
        <v>35</v>
      </c>
      <c r="O89" s="301" t="str">
        <f t="shared" si="5"/>
        <v>35.3</v>
      </c>
      <c r="P89" s="285" t="str">
        <f t="shared" si="6"/>
        <v>35Ba</v>
      </c>
      <c r="Q89" s="285" t="str">
        <f t="shared" si="7"/>
        <v>3Ba</v>
      </c>
      <c r="R89" s="285">
        <f>VLOOKUP(B89,'ds thisinh'!B$5:J$2299,COUNTA('ds thisinh'!$B$5:$J$5),FALSE)</f>
        <v>1410</v>
      </c>
    </row>
    <row r="90" spans="1:18" s="285" customFormat="1">
      <c r="A90" s="630">
        <f>SUBTOTAL(3,$B$20:B90)</f>
        <v>71</v>
      </c>
      <c r="B90" s="677">
        <v>1223756872</v>
      </c>
      <c r="C90" s="301" t="str">
        <f>VLOOKUP(B90,'ds thisinh'!$B$5:$C$2298,2,FALSE)</f>
        <v xml:space="preserve">Phan Hoàng Kiều Trang  </v>
      </c>
      <c r="D90" s="639" t="s">
        <v>2271</v>
      </c>
      <c r="E90" s="630" t="s">
        <v>1344</v>
      </c>
      <c r="F90" s="630" t="s">
        <v>5533</v>
      </c>
      <c r="G90" s="638" t="s">
        <v>2262</v>
      </c>
      <c r="H90" s="630">
        <v>3</v>
      </c>
      <c r="I90" s="630">
        <v>1520</v>
      </c>
      <c r="J90" s="433" t="s">
        <v>5523</v>
      </c>
      <c r="K90" s="679"/>
      <c r="L90" s="301">
        <f>VLOOKUP(B90,KQtrangIOE!$B$2:$D$2509,3,FALSE)</f>
        <v>1520</v>
      </c>
      <c r="M90" s="301" t="str">
        <f t="shared" si="4"/>
        <v/>
      </c>
      <c r="N90" s="301">
        <f>VLOOKUP(IF(G90&lt;&gt;"",G90,F90),ThongkeKQ!$A$4:$P$43,COUNTA(ThongkeKQ!$A$4:$P$4),FALSE)</f>
        <v>37</v>
      </c>
      <c r="O90" s="301" t="str">
        <f t="shared" si="5"/>
        <v>37.3</v>
      </c>
      <c r="P90" s="285" t="str">
        <f t="shared" si="6"/>
        <v>37Ba</v>
      </c>
      <c r="Q90" s="285" t="str">
        <f t="shared" si="7"/>
        <v>3Ba</v>
      </c>
      <c r="R90" s="285">
        <f>VLOOKUP(B90,'ds thisinh'!B$5:J$2299,COUNTA('ds thisinh'!$B$5:$J$5),FALSE)</f>
        <v>1380</v>
      </c>
    </row>
    <row r="91" spans="1:18" s="285" customFormat="1">
      <c r="A91" s="630">
        <f>SUBTOTAL(3,$B$20:B91)</f>
        <v>72</v>
      </c>
      <c r="B91" s="663">
        <v>1228069413</v>
      </c>
      <c r="C91" s="301" t="str">
        <f>VLOOKUP(B91,'ds thisinh'!$B$5:$C$2298,2,FALSE)</f>
        <v>Nguyễn Đình Trung</v>
      </c>
      <c r="D91" s="630" t="s">
        <v>2186</v>
      </c>
      <c r="E91" s="630" t="s">
        <v>824</v>
      </c>
      <c r="F91" s="630" t="s">
        <v>5541</v>
      </c>
      <c r="G91" s="630" t="s">
        <v>2167</v>
      </c>
      <c r="H91" s="630">
        <v>3</v>
      </c>
      <c r="I91" s="630">
        <v>1510</v>
      </c>
      <c r="J91" s="433" t="s">
        <v>5523</v>
      </c>
      <c r="K91" s="679"/>
      <c r="L91" s="301">
        <f>VLOOKUP(B91,KQtrangIOE!$B$2:$D$2509,3,FALSE)</f>
        <v>1510</v>
      </c>
      <c r="M91" s="301" t="str">
        <f t="shared" si="4"/>
        <v/>
      </c>
      <c r="N91" s="301">
        <f>VLOOKUP(IF(G91&lt;&gt;"",G91,F91),ThongkeKQ!$A$4:$P$43,COUNTA(ThongkeKQ!$A$4:$P$4),FALSE)</f>
        <v>33</v>
      </c>
      <c r="O91" s="301" t="str">
        <f t="shared" si="5"/>
        <v>33.3</v>
      </c>
      <c r="P91" s="285" t="str">
        <f t="shared" si="6"/>
        <v>33Ba</v>
      </c>
      <c r="Q91" s="285" t="str">
        <f t="shared" si="7"/>
        <v>3Ba</v>
      </c>
      <c r="R91" s="285">
        <f>VLOOKUP(B91,'ds thisinh'!B$5:J$2299,COUNTA('ds thisinh'!$B$5:$J$5),FALSE)</f>
        <v>1300</v>
      </c>
    </row>
    <row r="92" spans="1:18" s="285" customFormat="1">
      <c r="A92" s="630">
        <f>SUBTOTAL(3,$B$20:B92)</f>
        <v>73</v>
      </c>
      <c r="B92" s="666">
        <v>1225689307</v>
      </c>
      <c r="C92" s="301" t="str">
        <f>VLOOKUP(B92,'ds thisinh'!$B$5:$C$2298,2,FALSE)</f>
        <v>Đoàn Dương Việt Huy</v>
      </c>
      <c r="D92" s="635" t="s">
        <v>1415</v>
      </c>
      <c r="E92" s="630" t="s">
        <v>849</v>
      </c>
      <c r="F92" s="630" t="s">
        <v>5537</v>
      </c>
      <c r="G92" s="630" t="s">
        <v>1342</v>
      </c>
      <c r="H92" s="630">
        <v>3</v>
      </c>
      <c r="I92" s="636">
        <v>1510</v>
      </c>
      <c r="J92" s="433" t="s">
        <v>5523</v>
      </c>
      <c r="K92" s="679"/>
      <c r="L92" s="301">
        <f>VLOOKUP(B92,KQtrangIOE!$B$2:$D$2509,3,FALSE)</f>
        <v>1510</v>
      </c>
      <c r="M92" s="301" t="str">
        <f t="shared" si="4"/>
        <v/>
      </c>
      <c r="N92" s="301">
        <f>VLOOKUP(IF(G92&lt;&gt;"",G92,F92),ThongkeKQ!$A$4:$P$43,COUNTA(ThongkeKQ!$A$4:$P$4),FALSE)</f>
        <v>38</v>
      </c>
      <c r="O92" s="301" t="str">
        <f t="shared" si="5"/>
        <v>38.3</v>
      </c>
      <c r="P92" s="285" t="str">
        <f t="shared" si="6"/>
        <v>38Ba</v>
      </c>
      <c r="Q92" s="285" t="str">
        <f t="shared" si="7"/>
        <v>3Ba</v>
      </c>
      <c r="R92" s="285">
        <f>VLOOKUP(B92,'ds thisinh'!B$5:J$2299,COUNTA('ds thisinh'!$B$5:$J$5),FALSE)</f>
        <v>1620</v>
      </c>
    </row>
    <row r="93" spans="1:18" s="285" customFormat="1">
      <c r="A93" s="630">
        <f>SUBTOTAL(3,$B$20:B93)</f>
        <v>74</v>
      </c>
      <c r="B93" s="667">
        <v>1226040555</v>
      </c>
      <c r="C93" s="301" t="str">
        <f>VLOOKUP(B93,'ds thisinh'!$B$5:$C$2298,2,FALSE)</f>
        <v>Trịnh Thị Quỳnh Anh</v>
      </c>
      <c r="D93" s="371" t="s">
        <v>1860</v>
      </c>
      <c r="E93" s="371">
        <v>3</v>
      </c>
      <c r="F93" s="371" t="s">
        <v>5538</v>
      </c>
      <c r="G93" s="433" t="s">
        <v>10</v>
      </c>
      <c r="H93" s="371">
        <v>3</v>
      </c>
      <c r="I93" s="433">
        <v>1510</v>
      </c>
      <c r="J93" s="433" t="s">
        <v>5523</v>
      </c>
      <c r="K93" s="680"/>
      <c r="L93" s="301">
        <f>VLOOKUP(B93,KQtrangIOE!$B$2:$D$2509,3,FALSE)</f>
        <v>1510</v>
      </c>
      <c r="M93" s="301" t="str">
        <f t="shared" si="4"/>
        <v/>
      </c>
      <c r="N93" s="301">
        <f>VLOOKUP(IF(G93&lt;&gt;"",G93,F93),ThongkeKQ!$A$4:$P$43,COUNTA(ThongkeKQ!$A$4:$P$4),FALSE)</f>
        <v>32</v>
      </c>
      <c r="O93" s="301" t="str">
        <f t="shared" si="5"/>
        <v>32.3</v>
      </c>
      <c r="P93" s="285" t="str">
        <f t="shared" si="6"/>
        <v>32Ba</v>
      </c>
      <c r="Q93" s="285" t="str">
        <f t="shared" si="7"/>
        <v>3Ba</v>
      </c>
      <c r="R93" s="285">
        <f>VLOOKUP(B93,'ds thisinh'!B$5:J$2299,COUNTA('ds thisinh'!$B$5:$J$5),FALSE)</f>
        <v>1720</v>
      </c>
    </row>
    <row r="94" spans="1:18" s="285" customFormat="1">
      <c r="A94" s="630">
        <f>SUBTOTAL(3,$B$20:B94)</f>
        <v>75</v>
      </c>
      <c r="B94" s="673">
        <v>1223973475</v>
      </c>
      <c r="C94" s="301" t="str">
        <f>VLOOKUP(B94,'ds thisinh'!$B$5:$C$2298,2,FALSE)</f>
        <v>Võ Hoài Kiều An</v>
      </c>
      <c r="D94" s="372" t="s">
        <v>1873</v>
      </c>
      <c r="E94" s="372">
        <v>3</v>
      </c>
      <c r="F94" s="372" t="s">
        <v>5540</v>
      </c>
      <c r="G94" s="433" t="s">
        <v>10</v>
      </c>
      <c r="H94" s="372">
        <v>3</v>
      </c>
      <c r="I94" s="433">
        <v>1510</v>
      </c>
      <c r="J94" s="433" t="s">
        <v>5523</v>
      </c>
      <c r="K94" s="680"/>
      <c r="L94" s="301">
        <f>VLOOKUP(B94,KQtrangIOE!$B$2:$D$2509,3,FALSE)</f>
        <v>1510</v>
      </c>
      <c r="M94" s="301" t="str">
        <f t="shared" si="4"/>
        <v/>
      </c>
      <c r="N94" s="301">
        <f>VLOOKUP(IF(G94&lt;&gt;"",G94,F94),ThongkeKQ!$A$4:$P$43,COUNTA(ThongkeKQ!$A$4:$P$4),FALSE)</f>
        <v>32</v>
      </c>
      <c r="O94" s="301" t="str">
        <f t="shared" si="5"/>
        <v>32.3</v>
      </c>
      <c r="P94" s="285" t="str">
        <f t="shared" si="6"/>
        <v>32Ba</v>
      </c>
      <c r="Q94" s="285" t="str">
        <f t="shared" si="7"/>
        <v>3Ba</v>
      </c>
      <c r="R94" s="285">
        <f>VLOOKUP(B94,'ds thisinh'!B$5:J$2299,COUNTA('ds thisinh'!$B$5:$J$5),FALSE)</f>
        <v>1610</v>
      </c>
    </row>
    <row r="95" spans="1:18" s="285" customFormat="1">
      <c r="A95" s="630">
        <f>SUBTOTAL(3,$B$20:B95)</f>
        <v>76</v>
      </c>
      <c r="B95" s="665">
        <v>1228699178</v>
      </c>
      <c r="C95" s="301" t="str">
        <f>VLOOKUP(B95,'ds thisinh'!$B$5:$C$2298,2,FALSE)</f>
        <v>Dương Thảo Ngọc</v>
      </c>
      <c r="D95" s="634" t="s">
        <v>615</v>
      </c>
      <c r="E95" s="630">
        <v>3</v>
      </c>
      <c r="F95" s="630" t="s">
        <v>2725</v>
      </c>
      <c r="G95" s="630" t="s">
        <v>188</v>
      </c>
      <c r="H95" s="630">
        <v>3</v>
      </c>
      <c r="I95" s="630">
        <v>1500</v>
      </c>
      <c r="J95" s="433" t="s">
        <v>5523</v>
      </c>
      <c r="K95" s="679"/>
      <c r="L95" s="301">
        <f>VLOOKUP(B95,KQtrangIOE!$B$2:$D$2509,3,FALSE)</f>
        <v>1500</v>
      </c>
      <c r="M95" s="301" t="str">
        <f t="shared" si="4"/>
        <v/>
      </c>
      <c r="N95" s="301">
        <f>VLOOKUP(IF(G95&lt;&gt;"",G95,F95),ThongkeKQ!$A$4:$P$43,COUNTA(ThongkeKQ!$A$4:$P$4),FALSE)</f>
        <v>34</v>
      </c>
      <c r="O95" s="301" t="str">
        <f t="shared" si="5"/>
        <v>34.3</v>
      </c>
      <c r="P95" s="285" t="str">
        <f t="shared" si="6"/>
        <v>34Ba</v>
      </c>
      <c r="Q95" s="285" t="str">
        <f t="shared" si="7"/>
        <v>3Ba</v>
      </c>
      <c r="R95" s="285">
        <f>VLOOKUP(B95,'ds thisinh'!B$5:J$2299,COUNTA('ds thisinh'!$B$5:$J$5),FALSE)</f>
        <v>1330</v>
      </c>
    </row>
    <row r="96" spans="1:18" s="285" customFormat="1">
      <c r="A96" s="630">
        <f>SUBTOTAL(3,$B$20:B96)</f>
        <v>77</v>
      </c>
      <c r="B96" s="666">
        <v>1225102598</v>
      </c>
      <c r="C96" s="301" t="str">
        <f>VLOOKUP(B96,'ds thisinh'!$B$5:$C$2298,2,FALSE)</f>
        <v>Trương Thị Quỳnh  Như</v>
      </c>
      <c r="D96" s="635" t="s">
        <v>1417</v>
      </c>
      <c r="E96" s="630" t="s">
        <v>849</v>
      </c>
      <c r="F96" s="630" t="s">
        <v>5536</v>
      </c>
      <c r="G96" s="630" t="s">
        <v>1342</v>
      </c>
      <c r="H96" s="630">
        <v>3</v>
      </c>
      <c r="I96" s="636">
        <v>1500</v>
      </c>
      <c r="J96" s="433" t="s">
        <v>5523</v>
      </c>
      <c r="K96" s="679"/>
      <c r="L96" s="301">
        <f>VLOOKUP(B96,KQtrangIOE!$B$2:$D$2509,3,FALSE)</f>
        <v>1500</v>
      </c>
      <c r="M96" s="301" t="str">
        <f t="shared" si="4"/>
        <v/>
      </c>
      <c r="N96" s="301">
        <f>VLOOKUP(IF(G96&lt;&gt;"",G96,F96),ThongkeKQ!$A$4:$P$43,COUNTA(ThongkeKQ!$A$4:$P$4),FALSE)</f>
        <v>38</v>
      </c>
      <c r="O96" s="301" t="str">
        <f t="shared" si="5"/>
        <v>38.3</v>
      </c>
      <c r="P96" s="285" t="str">
        <f t="shared" si="6"/>
        <v>38Ba</v>
      </c>
      <c r="Q96" s="285" t="str">
        <f t="shared" si="7"/>
        <v>3Ba</v>
      </c>
      <c r="R96" s="285">
        <f>VLOOKUP(B96,'ds thisinh'!B$5:J$2299,COUNTA('ds thisinh'!$B$5:$J$5),FALSE)</f>
        <v>1540</v>
      </c>
    </row>
    <row r="97" spans="1:18" s="285" customFormat="1">
      <c r="A97" s="630">
        <f>SUBTOTAL(3,$B$20:B97)</f>
        <v>78</v>
      </c>
      <c r="B97" s="668">
        <v>1225288464</v>
      </c>
      <c r="C97" s="301" t="str">
        <f>VLOOKUP(B97,'ds thisinh'!$B$5:$C$2298,2,FALSE)</f>
        <v>Ngô Nguyễn Minh Trang</v>
      </c>
      <c r="D97" s="371" t="s">
        <v>1861</v>
      </c>
      <c r="E97" s="371">
        <v>3</v>
      </c>
      <c r="F97" s="371" t="s">
        <v>2725</v>
      </c>
      <c r="G97" s="433" t="s">
        <v>10</v>
      </c>
      <c r="H97" s="371">
        <v>3</v>
      </c>
      <c r="I97" s="433">
        <v>1500</v>
      </c>
      <c r="J97" s="433" t="s">
        <v>5523</v>
      </c>
      <c r="K97" s="680"/>
      <c r="L97" s="301">
        <f>VLOOKUP(B97,KQtrangIOE!$B$2:$D$2509,3,FALSE)</f>
        <v>1500</v>
      </c>
      <c r="M97" s="301" t="str">
        <f t="shared" si="4"/>
        <v/>
      </c>
      <c r="N97" s="301">
        <f>VLOOKUP(IF(G97&lt;&gt;"",G97,F97),ThongkeKQ!$A$4:$P$43,COUNTA(ThongkeKQ!$A$4:$P$4),FALSE)</f>
        <v>32</v>
      </c>
      <c r="O97" s="301" t="str">
        <f t="shared" si="5"/>
        <v>32.3</v>
      </c>
      <c r="P97" s="285" t="str">
        <f t="shared" si="6"/>
        <v>32Ba</v>
      </c>
      <c r="Q97" s="285" t="str">
        <f t="shared" si="7"/>
        <v>3Ba</v>
      </c>
      <c r="R97" s="285">
        <f>VLOOKUP(B97,'ds thisinh'!B$5:J$2299,COUNTA('ds thisinh'!$B$5:$J$5),FALSE)</f>
        <v>1710</v>
      </c>
    </row>
    <row r="98" spans="1:18" s="285" customFormat="1" ht="30">
      <c r="A98" s="630">
        <f>SUBTOTAL(3,$B$20:B98)</f>
        <v>79</v>
      </c>
      <c r="B98" s="674">
        <v>1220312850</v>
      </c>
      <c r="C98" s="301" t="str">
        <f>VLOOKUP(B98,'ds thisinh'!$B$5:$C$2298,2,FALSE)</f>
        <v>Bùi Quốc Hưng</v>
      </c>
      <c r="D98" s="636" t="s">
        <v>610</v>
      </c>
      <c r="E98" s="630">
        <v>3</v>
      </c>
      <c r="F98" s="630" t="s">
        <v>5545</v>
      </c>
      <c r="G98" s="630" t="s">
        <v>188</v>
      </c>
      <c r="H98" s="630">
        <v>3</v>
      </c>
      <c r="I98" s="636">
        <v>1490</v>
      </c>
      <c r="J98" s="433" t="s">
        <v>5523</v>
      </c>
      <c r="K98" s="679"/>
      <c r="L98" s="301">
        <f>VLOOKUP(B98,KQtrangIOE!$B$2:$D$2509,3,FALSE)</f>
        <v>1490</v>
      </c>
      <c r="M98" s="301" t="str">
        <f t="shared" si="4"/>
        <v/>
      </c>
      <c r="N98" s="301">
        <f>VLOOKUP(IF(G98&lt;&gt;"",G98,F98),ThongkeKQ!$A$4:$P$43,COUNTA(ThongkeKQ!$A$4:$P$4),FALSE)</f>
        <v>34</v>
      </c>
      <c r="O98" s="301" t="str">
        <f t="shared" si="5"/>
        <v>34.3</v>
      </c>
      <c r="P98" s="285" t="str">
        <f t="shared" si="6"/>
        <v>34Ba</v>
      </c>
      <c r="Q98" s="285" t="str">
        <f t="shared" si="7"/>
        <v>3Ba</v>
      </c>
      <c r="R98" s="285">
        <f>VLOOKUP(B98,'ds thisinh'!B$5:J$2299,COUNTA('ds thisinh'!$B$5:$J$5),FALSE)</f>
        <v>1670</v>
      </c>
    </row>
    <row r="99" spans="1:18" s="285" customFormat="1">
      <c r="A99" s="630">
        <f>SUBTOTAL(3,$B$20:B99)</f>
        <v>80</v>
      </c>
      <c r="B99" s="666">
        <v>1225527281</v>
      </c>
      <c r="C99" s="301" t="str">
        <f>VLOOKUP(B99,'ds thisinh'!$B$5:$C$2298,2,FALSE)</f>
        <v>Đặng Anh  Thư</v>
      </c>
      <c r="D99" s="635" t="s">
        <v>1413</v>
      </c>
      <c r="E99" s="630" t="s">
        <v>846</v>
      </c>
      <c r="F99" s="630" t="s">
        <v>5546</v>
      </c>
      <c r="G99" s="630" t="s">
        <v>1342</v>
      </c>
      <c r="H99" s="630">
        <v>3</v>
      </c>
      <c r="I99" s="636">
        <v>1490</v>
      </c>
      <c r="J99" s="433" t="s">
        <v>5523</v>
      </c>
      <c r="K99" s="679"/>
      <c r="L99" s="301">
        <f>VLOOKUP(B99,KQtrangIOE!$B$2:$D$2509,3,FALSE)</f>
        <v>1490</v>
      </c>
      <c r="M99" s="301" t="str">
        <f t="shared" si="4"/>
        <v/>
      </c>
      <c r="N99" s="301">
        <f>VLOOKUP(IF(G99&lt;&gt;"",G99,F99),ThongkeKQ!$A$4:$P$43,COUNTA(ThongkeKQ!$A$4:$P$4),FALSE)</f>
        <v>38</v>
      </c>
      <c r="O99" s="301" t="str">
        <f t="shared" si="5"/>
        <v>38.3</v>
      </c>
      <c r="P99" s="285" t="str">
        <f t="shared" si="6"/>
        <v>38Ba</v>
      </c>
      <c r="Q99" s="285" t="str">
        <f t="shared" si="7"/>
        <v>3Ba</v>
      </c>
      <c r="R99" s="285">
        <f>VLOOKUP(B99,'ds thisinh'!B$5:J$2299,COUNTA('ds thisinh'!$B$5:$J$5),FALSE)</f>
        <v>1630</v>
      </c>
    </row>
    <row r="100" spans="1:18" s="285" customFormat="1">
      <c r="A100" s="630">
        <f>SUBTOTAL(3,$B$20:B100)</f>
        <v>81</v>
      </c>
      <c r="B100" s="666">
        <v>1229631445</v>
      </c>
      <c r="C100" s="301" t="str">
        <f>VLOOKUP(B100,'ds thisinh'!$B$5:$C$2298,2,FALSE)</f>
        <v>Nguyễn Phương  Dung</v>
      </c>
      <c r="D100" s="635" t="s">
        <v>1424</v>
      </c>
      <c r="E100" s="630" t="s">
        <v>846</v>
      </c>
      <c r="F100" s="630" t="s">
        <v>5536</v>
      </c>
      <c r="G100" s="630" t="s">
        <v>1342</v>
      </c>
      <c r="H100" s="630">
        <v>3</v>
      </c>
      <c r="I100" s="636">
        <v>1460</v>
      </c>
      <c r="J100" s="433" t="s">
        <v>5523</v>
      </c>
      <c r="K100" s="679"/>
      <c r="L100" s="301">
        <f>VLOOKUP(B100,KQtrangIOE!$B$2:$D$2509,3,FALSE)</f>
        <v>1460</v>
      </c>
      <c r="M100" s="301" t="str">
        <f t="shared" si="4"/>
        <v/>
      </c>
      <c r="N100" s="301">
        <f>VLOOKUP(IF(G100&lt;&gt;"",G100,F100),ThongkeKQ!$A$4:$P$43,COUNTA(ThongkeKQ!$A$4:$P$4),FALSE)</f>
        <v>38</v>
      </c>
      <c r="O100" s="301" t="str">
        <f t="shared" si="5"/>
        <v>38.3</v>
      </c>
      <c r="P100" s="285" t="str">
        <f t="shared" si="6"/>
        <v>38Ba</v>
      </c>
      <c r="Q100" s="285" t="str">
        <f t="shared" si="7"/>
        <v>3Ba</v>
      </c>
      <c r="R100" s="285">
        <f>VLOOKUP(B100,'ds thisinh'!B$5:J$2299,COUNTA('ds thisinh'!$B$5:$J$5),FALSE)</f>
        <v>1450</v>
      </c>
    </row>
    <row r="101" spans="1:18" s="285" customFormat="1">
      <c r="A101" s="630">
        <f>SUBTOTAL(3,$B$20:B101)</f>
        <v>82</v>
      </c>
      <c r="B101" s="672">
        <v>1222973969</v>
      </c>
      <c r="C101" s="301" t="str">
        <f>VLOOKUP(B101,'ds thisinh'!$B$5:$C$2298,2,FALSE)</f>
        <v>Nguyễn Khánh Gia Bảo</v>
      </c>
      <c r="D101" s="644" t="s">
        <v>2276</v>
      </c>
      <c r="E101" s="630">
        <v>3</v>
      </c>
      <c r="F101" s="630" t="s">
        <v>5543</v>
      </c>
      <c r="G101" s="638" t="s">
        <v>2262</v>
      </c>
      <c r="H101" s="630">
        <v>3</v>
      </c>
      <c r="I101" s="630">
        <v>1460</v>
      </c>
      <c r="J101" s="433" t="s">
        <v>5523</v>
      </c>
      <c r="K101" s="679"/>
      <c r="L101" s="301">
        <f>VLOOKUP(B101,KQtrangIOE!$B$2:$D$2509,3,FALSE)</f>
        <v>1460</v>
      </c>
      <c r="M101" s="301" t="str">
        <f t="shared" si="4"/>
        <v/>
      </c>
      <c r="N101" s="301">
        <f>VLOOKUP(IF(G101&lt;&gt;"",G101,F101),ThongkeKQ!$A$4:$P$43,COUNTA(ThongkeKQ!$A$4:$P$4),FALSE)</f>
        <v>37</v>
      </c>
      <c r="O101" s="301" t="str">
        <f t="shared" si="5"/>
        <v>37.3</v>
      </c>
      <c r="P101" s="285" t="str">
        <f t="shared" si="6"/>
        <v>37Ba</v>
      </c>
      <c r="Q101" s="285" t="str">
        <f t="shared" si="7"/>
        <v>3Ba</v>
      </c>
      <c r="R101" s="285">
        <f>VLOOKUP(B101,'ds thisinh'!B$5:J$2299,COUNTA('ds thisinh'!$B$5:$J$5),FALSE)</f>
        <v>1270</v>
      </c>
    </row>
    <row r="102" spans="1:18" s="285" customFormat="1">
      <c r="A102" s="630">
        <f>SUBTOTAL(3,$B$20:B102)</f>
        <v>83</v>
      </c>
      <c r="B102" s="678">
        <v>1226726473</v>
      </c>
      <c r="C102" s="301" t="str">
        <f>VLOOKUP(B102,'ds thisinh'!$B$5:$C$2298,2,FALSE)</f>
        <v>Đoàn Thị Thanh Huyền</v>
      </c>
      <c r="D102" s="634" t="s">
        <v>2277</v>
      </c>
      <c r="E102" s="630">
        <v>3</v>
      </c>
      <c r="F102" s="630" t="s">
        <v>5543</v>
      </c>
      <c r="G102" s="638" t="s">
        <v>2262</v>
      </c>
      <c r="H102" s="630">
        <v>3</v>
      </c>
      <c r="I102" s="630">
        <v>1460</v>
      </c>
      <c r="J102" s="433" t="s">
        <v>5523</v>
      </c>
      <c r="K102" s="679"/>
      <c r="L102" s="301">
        <f>VLOOKUP(B102,KQtrangIOE!$B$2:$D$2509,3,FALSE)</f>
        <v>1460</v>
      </c>
      <c r="M102" s="301" t="str">
        <f t="shared" si="4"/>
        <v/>
      </c>
      <c r="N102" s="301">
        <f>VLOOKUP(IF(G102&lt;&gt;"",G102,F102),ThongkeKQ!$A$4:$P$43,COUNTA(ThongkeKQ!$A$4:$P$4),FALSE)</f>
        <v>37</v>
      </c>
      <c r="O102" s="301" t="str">
        <f t="shared" si="5"/>
        <v>37.3</v>
      </c>
      <c r="P102" s="285" t="str">
        <f t="shared" si="6"/>
        <v>37Ba</v>
      </c>
      <c r="Q102" s="285" t="str">
        <f t="shared" si="7"/>
        <v>3Ba</v>
      </c>
      <c r="R102" s="285">
        <f>VLOOKUP(B102,'ds thisinh'!B$5:J$2299,COUNTA('ds thisinh'!$B$5:$J$5),FALSE)</f>
        <v>1230</v>
      </c>
    </row>
    <row r="103" spans="1:18" s="285" customFormat="1" hidden="1">
      <c r="A103" s="629">
        <f>SUBTOTAL(3,$B$20:B103)</f>
        <v>83</v>
      </c>
      <c r="B103" s="315">
        <v>1224356672</v>
      </c>
      <c r="C103" s="301" t="str">
        <f>VLOOKUP(B103,'ds thisinh'!$B$5:$C$2298,2,FALSE)</f>
        <v>Đỗ Thị Phương Uyên</v>
      </c>
      <c r="D103" s="629" t="s">
        <v>831</v>
      </c>
      <c r="E103" s="629" t="s">
        <v>815</v>
      </c>
      <c r="F103" s="733" t="s">
        <v>1346</v>
      </c>
      <c r="G103" s="629" t="s">
        <v>91</v>
      </c>
      <c r="H103" s="629">
        <v>3</v>
      </c>
      <c r="I103" s="734">
        <v>1450</v>
      </c>
      <c r="J103" s="734"/>
      <c r="K103" s="301"/>
      <c r="L103" s="301">
        <f>VLOOKUP(B103,KQtrangIOE!$B$2:$D$2509,3,FALSE)</f>
        <v>1450</v>
      </c>
      <c r="M103" s="301" t="str">
        <f t="shared" si="4"/>
        <v/>
      </c>
      <c r="N103" s="301">
        <f>VLOOKUP(IF(G103&lt;&gt;"",G103,F103),ThongkeKQ!$A$4:$P$43,COUNTA(ThongkeKQ!$A$4:$P$4),FALSE)</f>
        <v>35</v>
      </c>
      <c r="O103" s="301" t="str">
        <f t="shared" si="5"/>
        <v>35.3</v>
      </c>
      <c r="P103" s="285" t="str">
        <f t="shared" si="6"/>
        <v>35</v>
      </c>
      <c r="Q103" s="285" t="str">
        <f t="shared" si="7"/>
        <v>3</v>
      </c>
    </row>
    <row r="104" spans="1:18" s="285" customFormat="1" hidden="1">
      <c r="A104" s="315">
        <f>SUBTOTAL(3,$B$20:B104)</f>
        <v>83</v>
      </c>
      <c r="B104" s="318">
        <v>1226937525</v>
      </c>
      <c r="C104" s="301" t="str">
        <f>VLOOKUP(B104,'ds thisinh'!$B$5:$C$2298,2,FALSE)</f>
        <v>Nguyễn Vũ Tố Uyên</v>
      </c>
      <c r="D104" s="318" t="s">
        <v>1425</v>
      </c>
      <c r="E104" s="315" t="s">
        <v>849</v>
      </c>
      <c r="F104" s="315" t="s">
        <v>1349</v>
      </c>
      <c r="G104" s="325" t="s">
        <v>1342</v>
      </c>
      <c r="H104" s="325">
        <v>3</v>
      </c>
      <c r="I104" s="344">
        <v>1440</v>
      </c>
      <c r="J104" s="344"/>
      <c r="K104" s="301"/>
      <c r="L104" s="301">
        <f>VLOOKUP(B104,KQtrangIOE!$B$2:$D$2509,3,FALSE)</f>
        <v>1440</v>
      </c>
      <c r="M104" s="301" t="str">
        <f t="shared" si="4"/>
        <v/>
      </c>
      <c r="N104" s="301">
        <f>VLOOKUP(IF(G104&lt;&gt;"",G104,F104),ThongkeKQ!$A$4:$P$43,COUNTA(ThongkeKQ!$A$4:$P$4),FALSE)</f>
        <v>38</v>
      </c>
      <c r="O104" s="301" t="str">
        <f t="shared" si="5"/>
        <v>38.3</v>
      </c>
      <c r="P104" s="285" t="str">
        <f t="shared" si="6"/>
        <v>38</v>
      </c>
      <c r="Q104" s="285" t="str">
        <f t="shared" si="7"/>
        <v>3</v>
      </c>
    </row>
    <row r="105" spans="1:18" s="285" customFormat="1" hidden="1">
      <c r="A105" s="315">
        <f>SUBTOTAL(3,$B$20:B105)</f>
        <v>83</v>
      </c>
      <c r="B105" s="303">
        <v>1228060672</v>
      </c>
      <c r="C105" s="301" t="str">
        <f>VLOOKUP(B105,'ds thisinh'!$B$5:$C$2298,2,FALSE)</f>
        <v>Nguyễn Thị Lan Anh</v>
      </c>
      <c r="D105" s="303" t="s">
        <v>630</v>
      </c>
      <c r="E105" s="303">
        <v>3</v>
      </c>
      <c r="F105" s="303" t="s">
        <v>1002</v>
      </c>
      <c r="G105" s="303" t="s">
        <v>188</v>
      </c>
      <c r="H105" s="303">
        <v>3</v>
      </c>
      <c r="I105" s="303">
        <v>1430</v>
      </c>
      <c r="J105" s="303"/>
      <c r="K105" s="301"/>
      <c r="L105" s="301">
        <f>VLOOKUP(B105,KQtrangIOE!$B$2:$D$2509,3,FALSE)</f>
        <v>1430</v>
      </c>
      <c r="M105" s="301" t="str">
        <f t="shared" si="4"/>
        <v/>
      </c>
      <c r="N105" s="301">
        <f>VLOOKUP(IF(G105&lt;&gt;"",G105,F105),ThongkeKQ!$A$4:$P$43,COUNTA(ThongkeKQ!$A$4:$P$4),FALSE)</f>
        <v>34</v>
      </c>
      <c r="O105" s="301" t="str">
        <f t="shared" si="5"/>
        <v>34.3</v>
      </c>
      <c r="P105" s="285" t="str">
        <f t="shared" si="6"/>
        <v>34</v>
      </c>
      <c r="Q105" s="285" t="str">
        <f t="shared" si="7"/>
        <v>3</v>
      </c>
    </row>
    <row r="106" spans="1:18" s="285" customFormat="1" hidden="1">
      <c r="A106" s="315">
        <f>SUBTOTAL(3,$B$20:B106)</f>
        <v>83</v>
      </c>
      <c r="B106" s="315">
        <v>1224163576</v>
      </c>
      <c r="C106" s="301" t="str">
        <f>VLOOKUP(B106,'ds thisinh'!$B$5:$C$2298,2,FALSE)</f>
        <v>Phạm Tuấn Khanh</v>
      </c>
      <c r="D106" s="315" t="s">
        <v>837</v>
      </c>
      <c r="E106" s="315" t="s">
        <v>815</v>
      </c>
      <c r="F106" s="342" t="s">
        <v>1346</v>
      </c>
      <c r="G106" s="315" t="s">
        <v>91</v>
      </c>
      <c r="H106" s="315">
        <v>3</v>
      </c>
      <c r="I106" s="271">
        <v>1430</v>
      </c>
      <c r="J106" s="271"/>
      <c r="K106" s="301"/>
      <c r="L106" s="301">
        <f>VLOOKUP(B106,KQtrangIOE!$B$2:$D$2509,3,FALSE)</f>
        <v>1430</v>
      </c>
      <c r="M106" s="301" t="str">
        <f t="shared" si="4"/>
        <v/>
      </c>
      <c r="N106" s="301">
        <f>VLOOKUP(IF(G106&lt;&gt;"",G106,F106),ThongkeKQ!$A$4:$P$43,COUNTA(ThongkeKQ!$A$4:$P$4),FALSE)</f>
        <v>35</v>
      </c>
      <c r="O106" s="301" t="str">
        <f t="shared" si="5"/>
        <v>35.3</v>
      </c>
      <c r="P106" s="285" t="str">
        <f t="shared" si="6"/>
        <v>35</v>
      </c>
      <c r="Q106" s="285" t="str">
        <f t="shared" si="7"/>
        <v>3</v>
      </c>
    </row>
    <row r="107" spans="1:18" s="285" customFormat="1" hidden="1">
      <c r="A107" s="315">
        <f>SUBTOTAL(3,$B$20:B107)</f>
        <v>83</v>
      </c>
      <c r="B107" s="318">
        <v>1227346241</v>
      </c>
      <c r="C107" s="301" t="str">
        <f>VLOOKUP(B107,'ds thisinh'!$B$5:$C$2298,2,FALSE)</f>
        <v>Lâm Phương Ngọc</v>
      </c>
      <c r="D107" s="318" t="s">
        <v>1420</v>
      </c>
      <c r="E107" s="315">
        <v>3</v>
      </c>
      <c r="F107" s="315" t="s">
        <v>1347</v>
      </c>
      <c r="G107" s="325" t="s">
        <v>1342</v>
      </c>
      <c r="H107" s="325">
        <v>3</v>
      </c>
      <c r="I107" s="344">
        <v>1430</v>
      </c>
      <c r="J107" s="344"/>
      <c r="K107" s="301"/>
      <c r="L107" s="301">
        <f>VLOOKUP(B107,KQtrangIOE!$B$2:$D$2509,3,FALSE)</f>
        <v>1430</v>
      </c>
      <c r="M107" s="301" t="str">
        <f t="shared" si="4"/>
        <v/>
      </c>
      <c r="N107" s="301">
        <f>VLOOKUP(IF(G107&lt;&gt;"",G107,F107),ThongkeKQ!$A$4:$P$43,COUNTA(ThongkeKQ!$A$4:$P$4),FALSE)</f>
        <v>38</v>
      </c>
      <c r="O107" s="301" t="str">
        <f t="shared" si="5"/>
        <v>38.3</v>
      </c>
      <c r="P107" s="285" t="str">
        <f t="shared" si="6"/>
        <v>38</v>
      </c>
      <c r="Q107" s="285" t="str">
        <f t="shared" si="7"/>
        <v>3</v>
      </c>
    </row>
    <row r="108" spans="1:18" s="285" customFormat="1" hidden="1">
      <c r="A108" s="315">
        <f>SUBTOTAL(3,$B$20:B108)</f>
        <v>83</v>
      </c>
      <c r="B108" s="403">
        <v>1226498603</v>
      </c>
      <c r="C108" s="301" t="str">
        <f>VLOOKUP(B108,'ds thisinh'!$B$5:$C$2298,2,FALSE)</f>
        <v>Nguyễn Bình An </v>
      </c>
      <c r="D108" s="403" t="s">
        <v>631</v>
      </c>
      <c r="E108" s="303">
        <v>3</v>
      </c>
      <c r="F108" s="303" t="s">
        <v>2690</v>
      </c>
      <c r="G108" s="303" t="s">
        <v>188</v>
      </c>
      <c r="H108" s="303">
        <v>3</v>
      </c>
      <c r="I108" s="344">
        <v>1420</v>
      </c>
      <c r="J108" s="344"/>
      <c r="K108" s="301"/>
      <c r="L108" s="301">
        <f>VLOOKUP(B108,KQtrangIOE!$B$2:$D$2509,3,FALSE)</f>
        <v>1420</v>
      </c>
      <c r="M108" s="301" t="str">
        <f t="shared" si="4"/>
        <v/>
      </c>
      <c r="N108" s="301">
        <f>VLOOKUP(IF(G108&lt;&gt;"",G108,F108),ThongkeKQ!$A$4:$P$43,COUNTA(ThongkeKQ!$A$4:$P$4),FALSE)</f>
        <v>34</v>
      </c>
      <c r="O108" s="301" t="str">
        <f t="shared" si="5"/>
        <v>34.3</v>
      </c>
      <c r="P108" s="285" t="str">
        <f t="shared" si="6"/>
        <v>34</v>
      </c>
      <c r="Q108" s="285" t="str">
        <f t="shared" si="7"/>
        <v>3</v>
      </c>
    </row>
    <row r="109" spans="1:18" s="285" customFormat="1" hidden="1">
      <c r="A109" s="315">
        <f>SUBTOTAL(3,$B$20:B109)</f>
        <v>83</v>
      </c>
      <c r="B109" s="328">
        <v>1225496157</v>
      </c>
      <c r="C109" s="301" t="str">
        <f>VLOOKUP(B109,'ds thisinh'!$B$5:$C$2298,2,FALSE)</f>
        <v>Đỗ Ngọc Huy </v>
      </c>
      <c r="D109" s="328" t="s">
        <v>621</v>
      </c>
      <c r="E109" s="328">
        <v>3</v>
      </c>
      <c r="F109" s="301" t="s">
        <v>2691</v>
      </c>
      <c r="G109" s="303" t="s">
        <v>188</v>
      </c>
      <c r="H109" s="303">
        <v>3</v>
      </c>
      <c r="I109" s="328">
        <v>1400</v>
      </c>
      <c r="J109" s="328"/>
      <c r="K109" s="301"/>
      <c r="L109" s="301">
        <f>VLOOKUP(B109,KQtrangIOE!$B$2:$D$2509,3,FALSE)</f>
        <v>1400</v>
      </c>
      <c r="M109" s="301" t="str">
        <f t="shared" si="4"/>
        <v/>
      </c>
      <c r="N109" s="301">
        <f>VLOOKUP(IF(G109&lt;&gt;"",G109,F109),ThongkeKQ!$A$4:$P$43,COUNTA(ThongkeKQ!$A$4:$P$4),FALSE)</f>
        <v>34</v>
      </c>
      <c r="O109" s="301" t="str">
        <f t="shared" si="5"/>
        <v>34.3</v>
      </c>
      <c r="P109" s="285" t="str">
        <f t="shared" si="6"/>
        <v>34</v>
      </c>
      <c r="Q109" s="285" t="str">
        <f t="shared" si="7"/>
        <v>3</v>
      </c>
    </row>
    <row r="110" spans="1:18" s="285" customFormat="1" hidden="1">
      <c r="A110" s="315">
        <f>SUBTOTAL(3,$B$20:B110)</f>
        <v>83</v>
      </c>
      <c r="B110" s="348">
        <v>1228010102</v>
      </c>
      <c r="C110" s="301" t="str">
        <f>VLOOKUP(B110,'ds thisinh'!$B$5:$C$2298,2,FALSE)</f>
        <v>Đặng Trúc Diễm</v>
      </c>
      <c r="D110" s="301" t="s">
        <v>2268</v>
      </c>
      <c r="E110" s="301" t="s">
        <v>849</v>
      </c>
      <c r="F110" s="301" t="s">
        <v>2264</v>
      </c>
      <c r="G110" s="425" t="s">
        <v>2262</v>
      </c>
      <c r="H110" s="387">
        <v>3</v>
      </c>
      <c r="I110" s="301">
        <v>1400</v>
      </c>
      <c r="J110" s="301"/>
      <c r="K110" s="301"/>
      <c r="L110" s="301">
        <f>VLOOKUP(B110,KQtrangIOE!$B$2:$D$2509,3,FALSE)</f>
        <v>1400</v>
      </c>
      <c r="M110" s="301" t="str">
        <f t="shared" si="4"/>
        <v/>
      </c>
      <c r="N110" s="301">
        <f>VLOOKUP(IF(G110&lt;&gt;"",G110,F110),ThongkeKQ!$A$4:$P$43,COUNTA(ThongkeKQ!$A$4:$P$4),FALSE)</f>
        <v>37</v>
      </c>
      <c r="O110" s="301" t="str">
        <f t="shared" si="5"/>
        <v>37.3</v>
      </c>
      <c r="P110" s="285" t="str">
        <f t="shared" si="6"/>
        <v>37</v>
      </c>
      <c r="Q110" s="285" t="str">
        <f t="shared" si="7"/>
        <v>3</v>
      </c>
    </row>
    <row r="111" spans="1:18" s="285" customFormat="1" hidden="1">
      <c r="A111" s="315">
        <f>SUBTOTAL(3,$B$20:B111)</f>
        <v>83</v>
      </c>
      <c r="B111" s="430">
        <v>1229651558</v>
      </c>
      <c r="C111" s="301" t="str">
        <f>VLOOKUP(B111,'ds thisinh'!$B$5:$C$2298,2,FALSE)</f>
        <v>Trần Hà Vy</v>
      </c>
      <c r="D111" s="375" t="s">
        <v>1869</v>
      </c>
      <c r="E111" s="378">
        <v>3</v>
      </c>
      <c r="F111" s="370" t="s">
        <v>1870</v>
      </c>
      <c r="G111" s="429" t="s">
        <v>10</v>
      </c>
      <c r="H111" s="378">
        <v>3</v>
      </c>
      <c r="I111" s="429">
        <v>1400</v>
      </c>
      <c r="J111" s="429"/>
      <c r="K111" s="378"/>
      <c r="L111" s="301">
        <f>VLOOKUP(B111,KQtrangIOE!$B$2:$D$2509,3,FALSE)</f>
        <v>1400</v>
      </c>
      <c r="M111" s="301" t="str">
        <f t="shared" si="4"/>
        <v/>
      </c>
      <c r="N111" s="301">
        <f>VLOOKUP(IF(G111&lt;&gt;"",G111,F111),ThongkeKQ!$A$4:$P$43,COUNTA(ThongkeKQ!$A$4:$P$4),FALSE)</f>
        <v>32</v>
      </c>
      <c r="O111" s="301" t="str">
        <f t="shared" si="5"/>
        <v>32.3</v>
      </c>
      <c r="P111" s="285" t="str">
        <f t="shared" si="6"/>
        <v>32</v>
      </c>
      <c r="Q111" s="285" t="str">
        <f t="shared" si="7"/>
        <v>3</v>
      </c>
    </row>
    <row r="112" spans="1:18" s="285" customFormat="1" hidden="1">
      <c r="A112" s="315">
        <f>SUBTOTAL(3,$B$20:B112)</f>
        <v>83</v>
      </c>
      <c r="B112" s="318">
        <v>1225466323</v>
      </c>
      <c r="C112" s="301" t="str">
        <f>VLOOKUP(B112,'ds thisinh'!$B$5:$C$2298,2,FALSE)</f>
        <v>Bàn Thị Ngọc  Thảo</v>
      </c>
      <c r="D112" s="318" t="s">
        <v>1423</v>
      </c>
      <c r="E112" s="315" t="s">
        <v>846</v>
      </c>
      <c r="F112" s="315" t="s">
        <v>1115</v>
      </c>
      <c r="G112" s="325" t="s">
        <v>1342</v>
      </c>
      <c r="H112" s="325">
        <v>3</v>
      </c>
      <c r="I112" s="344">
        <v>1390</v>
      </c>
      <c r="J112" s="344"/>
      <c r="K112" s="301"/>
      <c r="L112" s="301">
        <f>VLOOKUP(B112,KQtrangIOE!$B$2:$D$2509,3,FALSE)</f>
        <v>1390</v>
      </c>
      <c r="M112" s="301" t="str">
        <f t="shared" si="4"/>
        <v/>
      </c>
      <c r="N112" s="301">
        <f>VLOOKUP(IF(G112&lt;&gt;"",G112,F112),ThongkeKQ!$A$4:$P$43,COUNTA(ThongkeKQ!$A$4:$P$4),FALSE)</f>
        <v>38</v>
      </c>
      <c r="O112" s="301" t="str">
        <f t="shared" si="5"/>
        <v>38.3</v>
      </c>
      <c r="P112" s="285" t="str">
        <f t="shared" si="6"/>
        <v>38</v>
      </c>
      <c r="Q112" s="285" t="str">
        <f t="shared" si="7"/>
        <v>3</v>
      </c>
    </row>
    <row r="113" spans="1:17" s="285" customFormat="1" hidden="1">
      <c r="A113" s="315">
        <f>SUBTOTAL(3,$B$20:B113)</f>
        <v>83</v>
      </c>
      <c r="B113" s="318">
        <v>1228139383</v>
      </c>
      <c r="C113" s="301" t="str">
        <f>VLOOKUP(B113,'ds thisinh'!$B$5:$C$2298,2,FALSE)</f>
        <v>Lê Hải Trí</v>
      </c>
      <c r="D113" s="318" t="s">
        <v>1414</v>
      </c>
      <c r="E113" s="315" t="s">
        <v>846</v>
      </c>
      <c r="F113" s="315" t="s">
        <v>1343</v>
      </c>
      <c r="G113" s="325" t="s">
        <v>1342</v>
      </c>
      <c r="H113" s="325">
        <v>3</v>
      </c>
      <c r="I113" s="344">
        <v>1390</v>
      </c>
      <c r="J113" s="344"/>
      <c r="K113" s="301"/>
      <c r="L113" s="301">
        <f>VLOOKUP(B113,KQtrangIOE!$B$2:$D$2509,3,FALSE)</f>
        <v>1390</v>
      </c>
      <c r="M113" s="301" t="str">
        <f t="shared" si="4"/>
        <v/>
      </c>
      <c r="N113" s="301">
        <f>VLOOKUP(IF(G113&lt;&gt;"",G113,F113),ThongkeKQ!$A$4:$P$43,COUNTA(ThongkeKQ!$A$4:$P$4),FALSE)</f>
        <v>38</v>
      </c>
      <c r="O113" s="301" t="str">
        <f t="shared" si="5"/>
        <v>38.3</v>
      </c>
      <c r="P113" s="285" t="str">
        <f t="shared" si="6"/>
        <v>38</v>
      </c>
      <c r="Q113" s="285" t="str">
        <f t="shared" si="7"/>
        <v>3</v>
      </c>
    </row>
    <row r="114" spans="1:17" s="285" customFormat="1" hidden="1">
      <c r="A114" s="315">
        <f>SUBTOTAL(3,$B$20:B114)</f>
        <v>83</v>
      </c>
      <c r="B114" s="350">
        <v>1221940700</v>
      </c>
      <c r="C114" s="301" t="str">
        <f>VLOOKUP(B114,'ds thisinh'!$B$5:$C$2298,2,FALSE)</f>
        <v>Võ Phan Anh Kiệt</v>
      </c>
      <c r="D114" s="351" t="s">
        <v>2265</v>
      </c>
      <c r="E114" s="303">
        <v>3</v>
      </c>
      <c r="F114" s="271" t="s">
        <v>1345</v>
      </c>
      <c r="G114" s="425" t="s">
        <v>2262</v>
      </c>
      <c r="H114" s="387">
        <v>3</v>
      </c>
      <c r="I114" s="301">
        <v>1390</v>
      </c>
      <c r="J114" s="301"/>
      <c r="K114" s="301"/>
      <c r="L114" s="301">
        <f>VLOOKUP(B114,KQtrangIOE!$B$2:$D$2509,3,FALSE)</f>
        <v>1390</v>
      </c>
      <c r="M114" s="301" t="str">
        <f t="shared" si="4"/>
        <v/>
      </c>
      <c r="N114" s="301">
        <f>VLOOKUP(IF(G114&lt;&gt;"",G114,F114),ThongkeKQ!$A$4:$P$43,COUNTA(ThongkeKQ!$A$4:$P$4),FALSE)</f>
        <v>37</v>
      </c>
      <c r="O114" s="301" t="str">
        <f t="shared" si="5"/>
        <v>37.3</v>
      </c>
      <c r="P114" s="285" t="str">
        <f t="shared" si="6"/>
        <v>37</v>
      </c>
      <c r="Q114" s="285" t="str">
        <f t="shared" si="7"/>
        <v>3</v>
      </c>
    </row>
    <row r="115" spans="1:17" s="285" customFormat="1" hidden="1">
      <c r="A115" s="315">
        <f>SUBTOTAL(3,$B$20:B115)</f>
        <v>83</v>
      </c>
      <c r="B115" s="369">
        <v>1228725735</v>
      </c>
      <c r="C115" s="301" t="str">
        <f>VLOOKUP(B115,'ds thisinh'!$B$5:$C$2298,2,FALSE)</f>
        <v>Nguyễn Thị Khánh Linh</v>
      </c>
      <c r="D115" s="369" t="s">
        <v>1557</v>
      </c>
      <c r="E115" s="378">
        <v>3</v>
      </c>
      <c r="F115" s="370" t="s">
        <v>1843</v>
      </c>
      <c r="G115" s="429" t="s">
        <v>10</v>
      </c>
      <c r="H115" s="378">
        <v>3</v>
      </c>
      <c r="I115" s="429">
        <v>1380</v>
      </c>
      <c r="J115" s="429"/>
      <c r="K115" s="378"/>
      <c r="L115" s="301">
        <f>VLOOKUP(B115,KQtrangIOE!$B$2:$D$2509,3,FALSE)</f>
        <v>1380</v>
      </c>
      <c r="M115" s="301" t="str">
        <f t="shared" si="4"/>
        <v/>
      </c>
      <c r="N115" s="301">
        <f>VLOOKUP(IF(G115&lt;&gt;"",G115,F115),ThongkeKQ!$A$4:$P$43,COUNTA(ThongkeKQ!$A$4:$P$4),FALSE)</f>
        <v>32</v>
      </c>
      <c r="O115" s="301" t="str">
        <f t="shared" si="5"/>
        <v>32.3</v>
      </c>
      <c r="P115" s="285" t="str">
        <f t="shared" si="6"/>
        <v>32</v>
      </c>
      <c r="Q115" s="285" t="str">
        <f t="shared" si="7"/>
        <v>3</v>
      </c>
    </row>
    <row r="116" spans="1:17" s="285" customFormat="1" hidden="1">
      <c r="A116" s="315">
        <f>SUBTOTAL(3,$B$20:B116)</f>
        <v>83</v>
      </c>
      <c r="B116" s="369">
        <v>1224838296</v>
      </c>
      <c r="C116" s="301" t="str">
        <f>VLOOKUP(B116,'ds thisinh'!$B$5:$C$2298,2,FALSE)</f>
        <v>Nguyễn Minh Tuệ</v>
      </c>
      <c r="D116" s="369" t="s">
        <v>1863</v>
      </c>
      <c r="E116" s="378">
        <v>3</v>
      </c>
      <c r="F116" s="370" t="s">
        <v>1843</v>
      </c>
      <c r="G116" s="429" t="s">
        <v>10</v>
      </c>
      <c r="H116" s="378">
        <v>3</v>
      </c>
      <c r="I116" s="429">
        <v>1380</v>
      </c>
      <c r="J116" s="429"/>
      <c r="K116" s="378"/>
      <c r="L116" s="301">
        <f>VLOOKUP(B116,KQtrangIOE!$B$2:$D$2509,3,FALSE)</f>
        <v>1380</v>
      </c>
      <c r="M116" s="301" t="str">
        <f t="shared" si="4"/>
        <v/>
      </c>
      <c r="N116" s="301">
        <f>VLOOKUP(IF(G116&lt;&gt;"",G116,F116),ThongkeKQ!$A$4:$P$43,COUNTA(ThongkeKQ!$A$4:$P$4),FALSE)</f>
        <v>32</v>
      </c>
      <c r="O116" s="301" t="str">
        <f t="shared" si="5"/>
        <v>32.3</v>
      </c>
      <c r="P116" s="285" t="str">
        <f t="shared" si="6"/>
        <v>32</v>
      </c>
      <c r="Q116" s="285" t="str">
        <f t="shared" si="7"/>
        <v>3</v>
      </c>
    </row>
    <row r="117" spans="1:17" s="285" customFormat="1" ht="30" hidden="1">
      <c r="A117" s="315">
        <f>SUBTOTAL(3,$B$20:B117)</f>
        <v>83</v>
      </c>
      <c r="B117" s="318">
        <v>1225564511</v>
      </c>
      <c r="C117" s="301" t="str">
        <f>VLOOKUP(B117,'ds thisinh'!$B$5:$C$2298,2,FALSE)</f>
        <v>Trần Nguyễn Phương Anh</v>
      </c>
      <c r="D117" s="318" t="s">
        <v>1427</v>
      </c>
      <c r="E117" s="315">
        <v>3</v>
      </c>
      <c r="F117" s="315" t="s">
        <v>1347</v>
      </c>
      <c r="G117" s="325" t="s">
        <v>1342</v>
      </c>
      <c r="H117" s="325">
        <v>3</v>
      </c>
      <c r="I117" s="344">
        <v>1370</v>
      </c>
      <c r="J117" s="344"/>
      <c r="K117" s="301"/>
      <c r="L117" s="301">
        <f>VLOOKUP(B117,KQtrangIOE!$B$2:$D$2509,3,FALSE)</f>
        <v>1370</v>
      </c>
      <c r="M117" s="301" t="str">
        <f t="shared" si="4"/>
        <v/>
      </c>
      <c r="N117" s="301">
        <f>VLOOKUP(IF(G117&lt;&gt;"",G117,F117),ThongkeKQ!$A$4:$P$43,COUNTA(ThongkeKQ!$A$4:$P$4),FALSE)</f>
        <v>38</v>
      </c>
      <c r="O117" s="301" t="str">
        <f t="shared" si="5"/>
        <v>38.3</v>
      </c>
      <c r="P117" s="285" t="str">
        <f t="shared" si="6"/>
        <v>38</v>
      </c>
      <c r="Q117" s="285" t="str">
        <f t="shared" si="7"/>
        <v>3</v>
      </c>
    </row>
    <row r="118" spans="1:17" s="285" customFormat="1" hidden="1">
      <c r="A118" s="315">
        <f>SUBTOTAL(3,$B$20:B118)</f>
        <v>83</v>
      </c>
      <c r="B118" s="369">
        <v>1224335245</v>
      </c>
      <c r="C118" s="301" t="str">
        <f>VLOOKUP(B118,'ds thisinh'!$B$5:$C$2298,2,FALSE)</f>
        <v>Ngô Thị Minh Anh</v>
      </c>
      <c r="D118" s="369" t="s">
        <v>1872</v>
      </c>
      <c r="E118" s="378">
        <v>3</v>
      </c>
      <c r="F118" s="370" t="s">
        <v>1843</v>
      </c>
      <c r="G118" s="429" t="s">
        <v>10</v>
      </c>
      <c r="H118" s="378">
        <v>3</v>
      </c>
      <c r="I118" s="429">
        <v>1370</v>
      </c>
      <c r="J118" s="429"/>
      <c r="K118" s="378"/>
      <c r="L118" s="301">
        <f>VLOOKUP(B118,KQtrangIOE!$B$2:$D$2509,3,FALSE)</f>
        <v>1370</v>
      </c>
      <c r="M118" s="301" t="str">
        <f t="shared" si="4"/>
        <v/>
      </c>
      <c r="N118" s="301">
        <f>VLOOKUP(IF(G118&lt;&gt;"",G118,F118),ThongkeKQ!$A$4:$P$43,COUNTA(ThongkeKQ!$A$4:$P$4),FALSE)</f>
        <v>32</v>
      </c>
      <c r="O118" s="301" t="str">
        <f t="shared" si="5"/>
        <v>32.3</v>
      </c>
      <c r="P118" s="285" t="str">
        <f t="shared" si="6"/>
        <v>32</v>
      </c>
      <c r="Q118" s="285" t="str">
        <f t="shared" si="7"/>
        <v>3</v>
      </c>
    </row>
    <row r="119" spans="1:17" s="285" customFormat="1" hidden="1">
      <c r="A119" s="315">
        <f>SUBTOTAL(3,$B$20:B119)</f>
        <v>83</v>
      </c>
      <c r="B119" s="403">
        <v>1225320192</v>
      </c>
      <c r="C119" s="301" t="str">
        <f>VLOOKUP(B119,'ds thisinh'!$B$5:$C$2298,2,FALSE)</f>
        <v>Lê Ngọc Bảo Thi </v>
      </c>
      <c r="D119" s="403" t="s">
        <v>629</v>
      </c>
      <c r="E119" s="303">
        <v>3</v>
      </c>
      <c r="F119" s="303" t="s">
        <v>2690</v>
      </c>
      <c r="G119" s="303" t="s">
        <v>188</v>
      </c>
      <c r="H119" s="303">
        <v>3</v>
      </c>
      <c r="I119" s="344">
        <v>1360</v>
      </c>
      <c r="J119" s="344"/>
      <c r="K119" s="301"/>
      <c r="L119" s="301">
        <f>VLOOKUP(B119,KQtrangIOE!$B$2:$D$2509,3,FALSE)</f>
        <v>1360</v>
      </c>
      <c r="M119" s="301" t="str">
        <f t="shared" si="4"/>
        <v/>
      </c>
      <c r="N119" s="301">
        <f>VLOOKUP(IF(G119&lt;&gt;"",G119,F119),ThongkeKQ!$A$4:$P$43,COUNTA(ThongkeKQ!$A$4:$P$4),FALSE)</f>
        <v>34</v>
      </c>
      <c r="O119" s="301" t="str">
        <f t="shared" si="5"/>
        <v>34.3</v>
      </c>
      <c r="P119" s="285" t="str">
        <f t="shared" si="6"/>
        <v>34</v>
      </c>
      <c r="Q119" s="285" t="str">
        <f t="shared" si="7"/>
        <v>3</v>
      </c>
    </row>
    <row r="120" spans="1:17" s="285" customFormat="1" hidden="1">
      <c r="A120" s="315">
        <f>SUBTOTAL(3,$B$20:B120)</f>
        <v>83</v>
      </c>
      <c r="B120" s="315">
        <v>1224734084</v>
      </c>
      <c r="C120" s="301" t="str">
        <f>VLOOKUP(B120,'ds thisinh'!$B$5:$C$2298,2,FALSE)</f>
        <v>Bùi Phương Thế Vinh</v>
      </c>
      <c r="D120" s="315" t="s">
        <v>841</v>
      </c>
      <c r="E120" s="315" t="s">
        <v>815</v>
      </c>
      <c r="F120" s="342" t="s">
        <v>1346</v>
      </c>
      <c r="G120" s="315" t="s">
        <v>91</v>
      </c>
      <c r="H120" s="315">
        <v>3</v>
      </c>
      <c r="I120" s="271">
        <v>1360</v>
      </c>
      <c r="J120" s="271"/>
      <c r="K120" s="301"/>
      <c r="L120" s="301">
        <f>VLOOKUP(B120,KQtrangIOE!$B$2:$D$2509,3,FALSE)</f>
        <v>1360</v>
      </c>
      <c r="M120" s="301" t="str">
        <f t="shared" si="4"/>
        <v/>
      </c>
      <c r="N120" s="301">
        <f>VLOOKUP(IF(G120&lt;&gt;"",G120,F120),ThongkeKQ!$A$4:$P$43,COUNTA(ThongkeKQ!$A$4:$P$4),FALSE)</f>
        <v>35</v>
      </c>
      <c r="O120" s="301" t="str">
        <f t="shared" si="5"/>
        <v>35.3</v>
      </c>
      <c r="P120" s="285" t="str">
        <f t="shared" si="6"/>
        <v>35</v>
      </c>
      <c r="Q120" s="285" t="str">
        <f t="shared" si="7"/>
        <v>3</v>
      </c>
    </row>
    <row r="121" spans="1:17" s="285" customFormat="1" hidden="1">
      <c r="A121" s="315">
        <f>SUBTOTAL(3,$B$20:B121)</f>
        <v>83</v>
      </c>
      <c r="B121" s="371">
        <v>1222344745</v>
      </c>
      <c r="C121" s="301" t="str">
        <f>VLOOKUP(B121,'ds thisinh'!$B$5:$C$2298,2,FALSE)</f>
        <v>Phạm Tâm Như </v>
      </c>
      <c r="D121" s="371" t="s">
        <v>1853</v>
      </c>
      <c r="E121" s="378">
        <v>3</v>
      </c>
      <c r="F121" s="369" t="s">
        <v>1217</v>
      </c>
      <c r="G121" s="429" t="s">
        <v>10</v>
      </c>
      <c r="H121" s="378">
        <v>3</v>
      </c>
      <c r="I121" s="429">
        <v>1360</v>
      </c>
      <c r="J121" s="429"/>
      <c r="K121" s="378"/>
      <c r="L121" s="301">
        <f>VLOOKUP(B121,KQtrangIOE!$B$2:$D$2509,3,FALSE)</f>
        <v>1360</v>
      </c>
      <c r="M121" s="301" t="str">
        <f t="shared" si="4"/>
        <v/>
      </c>
      <c r="N121" s="301">
        <f>VLOOKUP(IF(G121&lt;&gt;"",G121,F121),ThongkeKQ!$A$4:$P$43,COUNTA(ThongkeKQ!$A$4:$P$4),FALSE)</f>
        <v>32</v>
      </c>
      <c r="O121" s="301" t="str">
        <f t="shared" si="5"/>
        <v>32.3</v>
      </c>
      <c r="P121" s="285" t="str">
        <f t="shared" si="6"/>
        <v>32</v>
      </c>
      <c r="Q121" s="285" t="str">
        <f t="shared" si="7"/>
        <v>3</v>
      </c>
    </row>
    <row r="122" spans="1:17" s="285" customFormat="1" hidden="1">
      <c r="A122" s="315">
        <f>SUBTOTAL(3,$B$20:B122)</f>
        <v>83</v>
      </c>
      <c r="B122" s="328">
        <v>1223196300</v>
      </c>
      <c r="C122" s="301" t="str">
        <f>VLOOKUP(B122,'ds thisinh'!$B$5:$C$2298,2,FALSE)</f>
        <v>Dương Ngọc Thu Hà </v>
      </c>
      <c r="D122" s="328" t="s">
        <v>643</v>
      </c>
      <c r="E122" s="328">
        <v>3</v>
      </c>
      <c r="F122" s="301" t="s">
        <v>2691</v>
      </c>
      <c r="G122" s="303" t="s">
        <v>188</v>
      </c>
      <c r="H122" s="303">
        <v>3</v>
      </c>
      <c r="I122" s="328">
        <v>1350</v>
      </c>
      <c r="J122" s="328"/>
      <c r="K122" s="301"/>
      <c r="L122" s="301">
        <f>VLOOKUP(B122,KQtrangIOE!$B$2:$D$2509,3,FALSE)</f>
        <v>1350</v>
      </c>
      <c r="M122" s="301" t="str">
        <f t="shared" si="4"/>
        <v/>
      </c>
      <c r="N122" s="301">
        <f>VLOOKUP(IF(G122&lt;&gt;"",G122,F122),ThongkeKQ!$A$4:$P$43,COUNTA(ThongkeKQ!$A$4:$P$4),FALSE)</f>
        <v>34</v>
      </c>
      <c r="O122" s="301" t="str">
        <f t="shared" si="5"/>
        <v>34.3</v>
      </c>
      <c r="P122" s="285" t="str">
        <f t="shared" si="6"/>
        <v>34</v>
      </c>
      <c r="Q122" s="285" t="str">
        <f t="shared" si="7"/>
        <v>3</v>
      </c>
    </row>
    <row r="123" spans="1:17" s="285" customFormat="1" hidden="1">
      <c r="A123" s="315">
        <f>SUBTOTAL(3,$B$20:B123)</f>
        <v>83</v>
      </c>
      <c r="B123" s="315">
        <v>1232066733</v>
      </c>
      <c r="C123" s="301" t="str">
        <f>VLOOKUP(B123,'ds thisinh'!$B$5:$C$2298,2,FALSE)</f>
        <v>Cù Thị Ngọc Nguyên</v>
      </c>
      <c r="D123" s="406" t="s">
        <v>2176</v>
      </c>
      <c r="E123" s="303" t="s">
        <v>853</v>
      </c>
      <c r="F123" s="303" t="s">
        <v>2166</v>
      </c>
      <c r="G123" s="315" t="s">
        <v>2167</v>
      </c>
      <c r="H123" s="315">
        <v>3</v>
      </c>
      <c r="I123" s="384">
        <v>1350</v>
      </c>
      <c r="J123" s="384"/>
      <c r="K123" s="301"/>
      <c r="L123" s="301">
        <f>VLOOKUP(B123,KQtrangIOE!$B$2:$D$2509,3,FALSE)</f>
        <v>1350</v>
      </c>
      <c r="M123" s="301" t="str">
        <f t="shared" si="4"/>
        <v/>
      </c>
      <c r="N123" s="301">
        <f>VLOOKUP(IF(G123&lt;&gt;"",G123,F123),ThongkeKQ!$A$4:$P$43,COUNTA(ThongkeKQ!$A$4:$P$4),FALSE)</f>
        <v>33</v>
      </c>
      <c r="O123" s="301" t="str">
        <f t="shared" si="5"/>
        <v>33.3</v>
      </c>
      <c r="P123" s="285" t="str">
        <f t="shared" si="6"/>
        <v>33</v>
      </c>
      <c r="Q123" s="285" t="str">
        <f t="shared" si="7"/>
        <v>3</v>
      </c>
    </row>
    <row r="124" spans="1:17" s="285" customFormat="1" hidden="1">
      <c r="A124" s="315">
        <f>SUBTOTAL(3,$B$20:B124)</f>
        <v>83</v>
      </c>
      <c r="B124" s="453">
        <v>1225385342</v>
      </c>
      <c r="C124" s="301" t="str">
        <f>VLOOKUP(B124,'ds thisinh'!$B$5:$C$2298,2,FALSE)</f>
        <v>Mai Trần Ngọc Anh</v>
      </c>
      <c r="D124" s="361" t="s">
        <v>1135</v>
      </c>
      <c r="E124" s="361" t="s">
        <v>120</v>
      </c>
      <c r="F124" s="361" t="s">
        <v>602</v>
      </c>
      <c r="G124" s="361" t="s">
        <v>1108</v>
      </c>
      <c r="H124" s="304">
        <v>3</v>
      </c>
      <c r="I124" s="301">
        <v>1350</v>
      </c>
      <c r="J124" s="301"/>
      <c r="K124" s="301"/>
      <c r="L124" s="301">
        <f>VLOOKUP(B124,KQtrangIOE!$B$2:$D$2509,3,FALSE)</f>
        <v>1350</v>
      </c>
      <c r="M124" s="301" t="str">
        <f t="shared" si="4"/>
        <v/>
      </c>
      <c r="N124" s="301">
        <f>VLOOKUP(IF(G124&lt;&gt;"",G124,F124),ThongkeKQ!$A$4:$P$43,COUNTA(ThongkeKQ!$A$4:$P$4),FALSE)</f>
        <v>39</v>
      </c>
      <c r="O124" s="301" t="str">
        <f t="shared" si="5"/>
        <v>39.3</v>
      </c>
      <c r="P124" s="285" t="str">
        <f t="shared" si="6"/>
        <v>39</v>
      </c>
      <c r="Q124" s="285" t="str">
        <f t="shared" si="7"/>
        <v>3</v>
      </c>
    </row>
    <row r="125" spans="1:17" s="285" customFormat="1" hidden="1">
      <c r="A125" s="315">
        <f>SUBTOTAL(3,$B$20:B125)</f>
        <v>83</v>
      </c>
      <c r="B125" s="315">
        <v>1229560560</v>
      </c>
      <c r="C125" s="301" t="str">
        <f>VLOOKUP(B125,'ds thisinh'!$B$5:$C$2298,2,FALSE)</f>
        <v>Nguyễn Phương Anh</v>
      </c>
      <c r="D125" s="315" t="s">
        <v>850</v>
      </c>
      <c r="E125" s="315" t="s">
        <v>846</v>
      </c>
      <c r="F125" s="315" t="s">
        <v>2706</v>
      </c>
      <c r="G125" s="315" t="s">
        <v>91</v>
      </c>
      <c r="H125" s="315">
        <v>3</v>
      </c>
      <c r="I125" s="271">
        <v>1350</v>
      </c>
      <c r="J125" s="271"/>
      <c r="K125" s="301"/>
      <c r="L125" s="301">
        <f>VLOOKUP(B125,KQtrangIOE!$B$2:$D$2509,3,FALSE)</f>
        <v>1350</v>
      </c>
      <c r="M125" s="301" t="str">
        <f t="shared" si="4"/>
        <v/>
      </c>
      <c r="N125" s="301">
        <f>VLOOKUP(IF(G125&lt;&gt;"",G125,F125),ThongkeKQ!$A$4:$P$43,COUNTA(ThongkeKQ!$A$4:$P$4),FALSE)</f>
        <v>35</v>
      </c>
      <c r="O125" s="301" t="str">
        <f t="shared" si="5"/>
        <v>35.3</v>
      </c>
      <c r="P125" s="285" t="str">
        <f t="shared" si="6"/>
        <v>35</v>
      </c>
      <c r="Q125" s="285" t="str">
        <f t="shared" si="7"/>
        <v>3</v>
      </c>
    </row>
    <row r="126" spans="1:17" s="285" customFormat="1" hidden="1">
      <c r="A126" s="315">
        <f>SUBTOTAL(3,$B$20:B126)</f>
        <v>83</v>
      </c>
      <c r="B126" s="318">
        <v>1226637435</v>
      </c>
      <c r="C126" s="301" t="str">
        <f>VLOOKUP(B126,'ds thisinh'!$B$5:$C$2298,2,FALSE)</f>
        <v>Trần Đình  Khoa</v>
      </c>
      <c r="D126" s="318" t="s">
        <v>1433</v>
      </c>
      <c r="E126" s="315" t="s">
        <v>846</v>
      </c>
      <c r="F126" s="315" t="s">
        <v>1353</v>
      </c>
      <c r="G126" s="325" t="s">
        <v>1342</v>
      </c>
      <c r="H126" s="325">
        <v>3</v>
      </c>
      <c r="I126" s="344">
        <v>1340</v>
      </c>
      <c r="J126" s="344"/>
      <c r="K126" s="301"/>
      <c r="L126" s="301">
        <f>VLOOKUP(B126,KQtrangIOE!$B$2:$D$2509,3,FALSE)</f>
        <v>1340</v>
      </c>
      <c r="M126" s="301" t="str">
        <f t="shared" si="4"/>
        <v/>
      </c>
      <c r="N126" s="301">
        <f>VLOOKUP(IF(G126&lt;&gt;"",G126,F126),ThongkeKQ!$A$4:$P$43,COUNTA(ThongkeKQ!$A$4:$P$4),FALSE)</f>
        <v>38</v>
      </c>
      <c r="O126" s="301" t="str">
        <f t="shared" si="5"/>
        <v>38.3</v>
      </c>
      <c r="P126" s="285" t="str">
        <f t="shared" si="6"/>
        <v>38</v>
      </c>
      <c r="Q126" s="285" t="str">
        <f t="shared" si="7"/>
        <v>3</v>
      </c>
    </row>
    <row r="127" spans="1:17" s="285" customFormat="1" hidden="1">
      <c r="A127" s="315">
        <f>SUBTOTAL(3,$B$20:B127)</f>
        <v>83</v>
      </c>
      <c r="B127" s="318">
        <v>1223549861</v>
      </c>
      <c r="C127" s="301" t="str">
        <f>VLOOKUP(B127,'ds thisinh'!$B$5:$C$2298,2,FALSE)</f>
        <v>Nguyễn Vũ Hải Bình</v>
      </c>
      <c r="D127" s="318" t="s">
        <v>1422</v>
      </c>
      <c r="E127" s="315" t="s">
        <v>818</v>
      </c>
      <c r="F127" s="315" t="s">
        <v>1348</v>
      </c>
      <c r="G127" s="325" t="s">
        <v>1342</v>
      </c>
      <c r="H127" s="325">
        <v>3</v>
      </c>
      <c r="I127" s="344">
        <v>1340</v>
      </c>
      <c r="J127" s="344"/>
      <c r="K127" s="301"/>
      <c r="L127" s="301">
        <f>VLOOKUP(B127,KQtrangIOE!$B$2:$D$2509,3,FALSE)</f>
        <v>1340</v>
      </c>
      <c r="M127" s="301" t="str">
        <f t="shared" si="4"/>
        <v/>
      </c>
      <c r="N127" s="301">
        <f>VLOOKUP(IF(G127&lt;&gt;"",G127,F127),ThongkeKQ!$A$4:$P$43,COUNTA(ThongkeKQ!$A$4:$P$4),FALSE)</f>
        <v>38</v>
      </c>
      <c r="O127" s="301" t="str">
        <f t="shared" si="5"/>
        <v>38.3</v>
      </c>
      <c r="P127" s="285" t="str">
        <f t="shared" si="6"/>
        <v>38</v>
      </c>
      <c r="Q127" s="285" t="str">
        <f t="shared" si="7"/>
        <v>3</v>
      </c>
    </row>
    <row r="128" spans="1:17" s="285" customFormat="1" hidden="1">
      <c r="A128" s="315">
        <f>SUBTOTAL(3,$B$20:B128)</f>
        <v>83</v>
      </c>
      <c r="B128" s="348">
        <v>1223857648</v>
      </c>
      <c r="C128" s="301" t="str">
        <f>VLOOKUP(B128,'ds thisinh'!$B$5:$C$2298,2,FALSE)</f>
        <v>Nguyễn Thị Nhàn</v>
      </c>
      <c r="D128" s="301" t="s">
        <v>2273</v>
      </c>
      <c r="E128" s="301" t="s">
        <v>849</v>
      </c>
      <c r="F128" s="301" t="s">
        <v>2264</v>
      </c>
      <c r="G128" s="425" t="s">
        <v>2262</v>
      </c>
      <c r="H128" s="387">
        <v>3</v>
      </c>
      <c r="I128" s="301">
        <v>1340</v>
      </c>
      <c r="J128" s="301"/>
      <c r="K128" s="301"/>
      <c r="L128" s="301">
        <f>VLOOKUP(B128,KQtrangIOE!$B$2:$D$2509,3,FALSE)</f>
        <v>1340</v>
      </c>
      <c r="M128" s="301" t="str">
        <f t="shared" si="4"/>
        <v/>
      </c>
      <c r="N128" s="301">
        <f>VLOOKUP(IF(G128&lt;&gt;"",G128,F128),ThongkeKQ!$A$4:$P$43,COUNTA(ThongkeKQ!$A$4:$P$4),FALSE)</f>
        <v>37</v>
      </c>
      <c r="O128" s="301" t="str">
        <f t="shared" si="5"/>
        <v>37.3</v>
      </c>
      <c r="P128" s="285" t="str">
        <f t="shared" si="6"/>
        <v>37</v>
      </c>
      <c r="Q128" s="285" t="str">
        <f t="shared" si="7"/>
        <v>3</v>
      </c>
    </row>
    <row r="129" spans="1:17" s="285" customFormat="1" hidden="1">
      <c r="A129" s="315">
        <f>SUBTOTAL(3,$B$20:B129)</f>
        <v>83</v>
      </c>
      <c r="B129" s="303">
        <v>1223556562</v>
      </c>
      <c r="C129" s="301" t="str">
        <f>VLOOKUP(B129,'ds thisinh'!$B$5:$C$2298,2,FALSE)</f>
        <v>Nguyễn Trọng Hùng</v>
      </c>
      <c r="D129" s="302" t="s">
        <v>651</v>
      </c>
      <c r="E129" s="302">
        <v>3</v>
      </c>
      <c r="F129" s="303" t="s">
        <v>819</v>
      </c>
      <c r="G129" s="303" t="s">
        <v>188</v>
      </c>
      <c r="H129" s="303">
        <v>3</v>
      </c>
      <c r="I129" s="301">
        <v>1330</v>
      </c>
      <c r="J129" s="301"/>
      <c r="K129" s="301"/>
      <c r="L129" s="301">
        <f>VLOOKUP(B129,KQtrangIOE!$B$2:$D$2509,3,FALSE)</f>
        <v>1330</v>
      </c>
      <c r="M129" s="301" t="str">
        <f t="shared" si="4"/>
        <v/>
      </c>
      <c r="N129" s="301">
        <f>VLOOKUP(IF(G129&lt;&gt;"",G129,F129),ThongkeKQ!$A$4:$P$43,COUNTA(ThongkeKQ!$A$4:$P$4),FALSE)</f>
        <v>34</v>
      </c>
      <c r="O129" s="301" t="str">
        <f t="shared" si="5"/>
        <v>34.3</v>
      </c>
      <c r="P129" s="285" t="str">
        <f t="shared" si="6"/>
        <v>34</v>
      </c>
      <c r="Q129" s="285" t="str">
        <f t="shared" si="7"/>
        <v>3</v>
      </c>
    </row>
    <row r="130" spans="1:17" s="285" customFormat="1" hidden="1">
      <c r="A130" s="315">
        <f>SUBTOTAL(3,$B$20:B130)</f>
        <v>83</v>
      </c>
      <c r="B130" s="317">
        <v>1226756087</v>
      </c>
      <c r="C130" s="301" t="str">
        <f>VLOOKUP(B130,'ds thisinh'!$B$5:$C$2298,2,FALSE)</f>
        <v>Nguyễn Tiến Duy </v>
      </c>
      <c r="D130" s="301" t="s">
        <v>1223</v>
      </c>
      <c r="E130" s="317" t="s">
        <v>846</v>
      </c>
      <c r="F130" s="303" t="s">
        <v>1214</v>
      </c>
      <c r="G130" s="303" t="s">
        <v>180</v>
      </c>
      <c r="H130" s="301">
        <v>3</v>
      </c>
      <c r="I130" s="301">
        <v>1330</v>
      </c>
      <c r="J130" s="301"/>
      <c r="K130" s="301"/>
      <c r="L130" s="301">
        <f>VLOOKUP(B130,KQtrangIOE!$B$2:$D$2509,3,FALSE)</f>
        <v>1330</v>
      </c>
      <c r="M130" s="301" t="str">
        <f t="shared" si="4"/>
        <v/>
      </c>
      <c r="N130" s="301">
        <f>VLOOKUP(IF(G130&lt;&gt;"",G130,F130),ThongkeKQ!$A$4:$P$43,COUNTA(ThongkeKQ!$A$4:$P$4),FALSE)</f>
        <v>36</v>
      </c>
      <c r="O130" s="301" t="str">
        <f t="shared" si="5"/>
        <v>36.3</v>
      </c>
      <c r="P130" s="285" t="str">
        <f t="shared" si="6"/>
        <v>36</v>
      </c>
      <c r="Q130" s="285" t="str">
        <f t="shared" si="7"/>
        <v>3</v>
      </c>
    </row>
    <row r="131" spans="1:17" s="285" customFormat="1" hidden="1">
      <c r="A131" s="315">
        <f>SUBTOTAL(3,$B$20:B131)</f>
        <v>83</v>
      </c>
      <c r="B131" s="430">
        <v>1222936477</v>
      </c>
      <c r="C131" s="301" t="str">
        <f>VLOOKUP(B131,'ds thisinh'!$B$5:$C$2298,2,FALSE)</f>
        <v xml:space="preserve">Lê Nguyên Bảo </v>
      </c>
      <c r="D131" s="374" t="s">
        <v>1868</v>
      </c>
      <c r="E131" s="378">
        <v>3</v>
      </c>
      <c r="F131" s="369" t="s">
        <v>1217</v>
      </c>
      <c r="G131" s="429" t="s">
        <v>10</v>
      </c>
      <c r="H131" s="378">
        <v>3</v>
      </c>
      <c r="I131" s="429">
        <v>1330</v>
      </c>
      <c r="J131" s="429"/>
      <c r="K131" s="430">
        <v>1222936477</v>
      </c>
      <c r="L131" s="301">
        <f>VLOOKUP(B131,KQtrangIOE!$B$2:$D$2509,3,FALSE)</f>
        <v>1330</v>
      </c>
      <c r="M131" s="301" t="str">
        <f t="shared" si="4"/>
        <v/>
      </c>
      <c r="N131" s="301">
        <f>VLOOKUP(IF(G131&lt;&gt;"",G131,F131),ThongkeKQ!$A$4:$P$43,COUNTA(ThongkeKQ!$A$4:$P$4),FALSE)</f>
        <v>32</v>
      </c>
      <c r="O131" s="301" t="str">
        <f t="shared" si="5"/>
        <v>32.3</v>
      </c>
      <c r="P131" s="285" t="str">
        <f t="shared" si="6"/>
        <v>32</v>
      </c>
      <c r="Q131" s="285" t="str">
        <f t="shared" si="7"/>
        <v>3</v>
      </c>
    </row>
    <row r="132" spans="1:17" s="285" customFormat="1" hidden="1">
      <c r="A132" s="315">
        <f>SUBTOTAL(3,$B$20:B132)</f>
        <v>83</v>
      </c>
      <c r="B132" s="318">
        <v>1228538240</v>
      </c>
      <c r="C132" s="301" t="str">
        <f>VLOOKUP(B132,'ds thisinh'!$B$5:$C$2298,2,FALSE)</f>
        <v>Đoàn Nguyễn Hưng Thịnh</v>
      </c>
      <c r="D132" s="318" t="s">
        <v>1448</v>
      </c>
      <c r="E132" s="315" t="s">
        <v>818</v>
      </c>
      <c r="F132" s="315" t="s">
        <v>1348</v>
      </c>
      <c r="G132" s="325" t="s">
        <v>1342</v>
      </c>
      <c r="H132" s="325">
        <v>3</v>
      </c>
      <c r="I132" s="344">
        <v>1310</v>
      </c>
      <c r="J132" s="344"/>
      <c r="K132" s="301"/>
      <c r="L132" s="301">
        <f>VLOOKUP(B132,KQtrangIOE!$B$2:$D$2509,3,FALSE)</f>
        <v>1310</v>
      </c>
      <c r="M132" s="301" t="str">
        <f t="shared" si="4"/>
        <v/>
      </c>
      <c r="N132" s="301">
        <f>VLOOKUP(IF(G132&lt;&gt;"",G132,F132),ThongkeKQ!$A$4:$P$43,COUNTA(ThongkeKQ!$A$4:$P$4),FALSE)</f>
        <v>38</v>
      </c>
      <c r="O132" s="301" t="str">
        <f t="shared" si="5"/>
        <v>38.3</v>
      </c>
      <c r="P132" s="285" t="str">
        <f t="shared" si="6"/>
        <v>38</v>
      </c>
      <c r="Q132" s="285" t="str">
        <f t="shared" si="7"/>
        <v>3</v>
      </c>
    </row>
    <row r="133" spans="1:17" s="285" customFormat="1" ht="30" hidden="1">
      <c r="A133" s="315">
        <f>SUBTOTAL(3,$B$20:B133)</f>
        <v>83</v>
      </c>
      <c r="B133" s="301">
        <v>1222203884</v>
      </c>
      <c r="C133" s="301" t="str">
        <f>VLOOKUP(B133,'ds thisinh'!$B$5:$C$2298,2,FALSE)</f>
        <v>Nguyễn Hoàng Hồng Minh</v>
      </c>
      <c r="D133" s="303" t="s">
        <v>1215</v>
      </c>
      <c r="E133" s="303" t="s">
        <v>853</v>
      </c>
      <c r="F133" s="303" t="s">
        <v>1115</v>
      </c>
      <c r="G133" s="303" t="s">
        <v>180</v>
      </c>
      <c r="H133" s="301">
        <v>3</v>
      </c>
      <c r="I133" s="301">
        <v>1300</v>
      </c>
      <c r="J133" s="301"/>
      <c r="K133" s="301"/>
      <c r="L133" s="301">
        <f>VLOOKUP(B133,KQtrangIOE!$B$2:$D$2509,3,FALSE)</f>
        <v>1300</v>
      </c>
      <c r="M133" s="301" t="str">
        <f t="shared" si="4"/>
        <v/>
      </c>
      <c r="N133" s="301">
        <f>VLOOKUP(IF(G133&lt;&gt;"",G133,F133),ThongkeKQ!$A$4:$P$43,COUNTA(ThongkeKQ!$A$4:$P$4),FALSE)</f>
        <v>36</v>
      </c>
      <c r="O133" s="301" t="str">
        <f t="shared" si="5"/>
        <v>36.3</v>
      </c>
      <c r="P133" s="285" t="str">
        <f t="shared" si="6"/>
        <v>36</v>
      </c>
      <c r="Q133" s="285" t="str">
        <f t="shared" si="7"/>
        <v>3</v>
      </c>
    </row>
    <row r="134" spans="1:17" s="285" customFormat="1" hidden="1">
      <c r="A134" s="315">
        <f>SUBTOTAL(3,$B$20:B134)</f>
        <v>83</v>
      </c>
      <c r="B134" s="303">
        <v>1224625068</v>
      </c>
      <c r="C134" s="301" t="str">
        <f>VLOOKUP(B134,'ds thisinh'!$B$5:$C$2298,2,FALSE)</f>
        <v>Đỗ Phạm Yến Linh</v>
      </c>
      <c r="D134" s="302" t="s">
        <v>622</v>
      </c>
      <c r="E134" s="302">
        <v>3</v>
      </c>
      <c r="F134" s="303" t="s">
        <v>819</v>
      </c>
      <c r="G134" s="303" t="s">
        <v>188</v>
      </c>
      <c r="H134" s="303">
        <v>3</v>
      </c>
      <c r="I134" s="303">
        <v>1290</v>
      </c>
      <c r="J134" s="303"/>
      <c r="K134" s="301"/>
      <c r="L134" s="301">
        <f>VLOOKUP(B134,KQtrangIOE!$B$2:$D$2509,3,FALSE)</f>
        <v>1290</v>
      </c>
      <c r="M134" s="301" t="str">
        <f t="shared" si="4"/>
        <v/>
      </c>
      <c r="N134" s="301">
        <f>VLOOKUP(IF(G134&lt;&gt;"",G134,F134),ThongkeKQ!$A$4:$P$43,COUNTA(ThongkeKQ!$A$4:$P$4),FALSE)</f>
        <v>34</v>
      </c>
      <c r="O134" s="301" t="str">
        <f t="shared" si="5"/>
        <v>34.3</v>
      </c>
      <c r="P134" s="285" t="str">
        <f t="shared" si="6"/>
        <v>34</v>
      </c>
      <c r="Q134" s="285" t="str">
        <f t="shared" si="7"/>
        <v>3</v>
      </c>
    </row>
    <row r="135" spans="1:17" s="285" customFormat="1" hidden="1">
      <c r="A135" s="315">
        <f>SUBTOTAL(3,$B$20:B135)</f>
        <v>83</v>
      </c>
      <c r="B135" s="403">
        <v>1225906034</v>
      </c>
      <c r="C135" s="301" t="str">
        <f>VLOOKUP(B135,'ds thisinh'!$B$5:$C$2298,2,FALSE)</f>
        <v>Vũ Hoàng Yến Nhi </v>
      </c>
      <c r="D135" s="403" t="s">
        <v>640</v>
      </c>
      <c r="E135" s="303">
        <v>3</v>
      </c>
      <c r="F135" s="303" t="s">
        <v>2690</v>
      </c>
      <c r="G135" s="303" t="s">
        <v>188</v>
      </c>
      <c r="H135" s="303">
        <v>3</v>
      </c>
      <c r="I135" s="315">
        <v>1290</v>
      </c>
      <c r="J135" s="315"/>
      <c r="K135" s="301"/>
      <c r="L135" s="301">
        <f>VLOOKUP(B135,KQtrangIOE!$B$2:$D$2509,3,FALSE)</f>
        <v>1290</v>
      </c>
      <c r="M135" s="301" t="str">
        <f t="shared" si="4"/>
        <v/>
      </c>
      <c r="N135" s="301">
        <f>VLOOKUP(IF(G135&lt;&gt;"",G135,F135),ThongkeKQ!$A$4:$P$43,COUNTA(ThongkeKQ!$A$4:$P$4),FALSE)</f>
        <v>34</v>
      </c>
      <c r="O135" s="301" t="str">
        <f t="shared" si="5"/>
        <v>34.3</v>
      </c>
      <c r="P135" s="285" t="str">
        <f t="shared" si="6"/>
        <v>34</v>
      </c>
      <c r="Q135" s="285" t="str">
        <f t="shared" si="7"/>
        <v>3</v>
      </c>
    </row>
    <row r="136" spans="1:17" s="285" customFormat="1" hidden="1">
      <c r="A136" s="315">
        <f>SUBTOTAL(3,$B$20:B136)</f>
        <v>83</v>
      </c>
      <c r="B136" s="403">
        <v>1219637147</v>
      </c>
      <c r="C136" s="301" t="str">
        <f>VLOOKUP(B136,'ds thisinh'!$B$5:$C$2298,2,FALSE)</f>
        <v>Huỳnh Phương Ngọc</v>
      </c>
      <c r="D136" s="403" t="s">
        <v>620</v>
      </c>
      <c r="E136" s="303">
        <v>3</v>
      </c>
      <c r="F136" s="303" t="s">
        <v>2690</v>
      </c>
      <c r="G136" s="303" t="s">
        <v>188</v>
      </c>
      <c r="H136" s="303">
        <v>3</v>
      </c>
      <c r="I136" s="344">
        <v>1280</v>
      </c>
      <c r="J136" s="344"/>
      <c r="K136" s="301"/>
      <c r="L136" s="301">
        <f>VLOOKUP(B136,KQtrangIOE!$B$2:$D$2509,3,FALSE)</f>
        <v>1280</v>
      </c>
      <c r="M136" s="301" t="str">
        <f t="shared" si="4"/>
        <v/>
      </c>
      <c r="N136" s="301">
        <f>VLOOKUP(IF(G136&lt;&gt;"",G136,F136),ThongkeKQ!$A$4:$P$43,COUNTA(ThongkeKQ!$A$4:$P$4),FALSE)</f>
        <v>34</v>
      </c>
      <c r="O136" s="301" t="str">
        <f t="shared" si="5"/>
        <v>34.3</v>
      </c>
      <c r="P136" s="285" t="str">
        <f t="shared" si="6"/>
        <v>34</v>
      </c>
      <c r="Q136" s="285" t="str">
        <f t="shared" si="7"/>
        <v>3</v>
      </c>
    </row>
    <row r="137" spans="1:17" s="285" customFormat="1" hidden="1">
      <c r="A137" s="315">
        <f>SUBTOTAL(3,$B$20:B137)</f>
        <v>83</v>
      </c>
      <c r="B137" s="315">
        <v>1223784587</v>
      </c>
      <c r="C137" s="301" t="str">
        <f>VLOOKUP(B137,'ds thisinh'!$B$5:$C$2298,2,FALSE)</f>
        <v>Bùi Duy Phúc</v>
      </c>
      <c r="D137" s="315" t="s">
        <v>852</v>
      </c>
      <c r="E137" s="315" t="s">
        <v>853</v>
      </c>
      <c r="F137" s="315" t="s">
        <v>2705</v>
      </c>
      <c r="G137" s="315" t="s">
        <v>91</v>
      </c>
      <c r="H137" s="315">
        <v>3</v>
      </c>
      <c r="I137" s="271">
        <v>1280</v>
      </c>
      <c r="J137" s="271"/>
      <c r="K137" s="301"/>
      <c r="L137" s="301">
        <f>VLOOKUP(B137,KQtrangIOE!$B$2:$D$2509,3,FALSE)</f>
        <v>1280</v>
      </c>
      <c r="M137" s="301" t="str">
        <f t="shared" si="4"/>
        <v/>
      </c>
      <c r="N137" s="301">
        <f>VLOOKUP(IF(G137&lt;&gt;"",G137,F137),ThongkeKQ!$A$4:$P$43,COUNTA(ThongkeKQ!$A$4:$P$4),FALSE)</f>
        <v>35</v>
      </c>
      <c r="O137" s="301" t="str">
        <f t="shared" si="5"/>
        <v>35.3</v>
      </c>
      <c r="P137" s="285" t="str">
        <f t="shared" si="6"/>
        <v>35</v>
      </c>
      <c r="Q137" s="285" t="str">
        <f t="shared" si="7"/>
        <v>3</v>
      </c>
    </row>
    <row r="138" spans="1:17" s="285" customFormat="1" hidden="1">
      <c r="A138" s="315">
        <f>SUBTOTAL(3,$B$20:B138)</f>
        <v>83</v>
      </c>
      <c r="B138" s="318">
        <v>1221989367</v>
      </c>
      <c r="C138" s="301" t="str">
        <f>VLOOKUP(B138,'ds thisinh'!$B$5:$C$2298,2,FALSE)</f>
        <v>Nguyễn Sally Ngọc</v>
      </c>
      <c r="D138" s="318" t="s">
        <v>1416</v>
      </c>
      <c r="E138" s="315" t="s">
        <v>849</v>
      </c>
      <c r="F138" s="315" t="s">
        <v>1341</v>
      </c>
      <c r="G138" s="325" t="s">
        <v>1342</v>
      </c>
      <c r="H138" s="325">
        <v>3</v>
      </c>
      <c r="I138" s="344">
        <v>1280</v>
      </c>
      <c r="J138" s="344"/>
      <c r="K138" s="301"/>
      <c r="L138" s="301">
        <f>VLOOKUP(B138,KQtrangIOE!$B$2:$D$2509,3,FALSE)</f>
        <v>1280</v>
      </c>
      <c r="M138" s="301" t="str">
        <f t="shared" si="4"/>
        <v/>
      </c>
      <c r="N138" s="301">
        <f>VLOOKUP(IF(G138&lt;&gt;"",G138,F138),ThongkeKQ!$A$4:$P$43,COUNTA(ThongkeKQ!$A$4:$P$4),FALSE)</f>
        <v>38</v>
      </c>
      <c r="O138" s="301" t="str">
        <f t="shared" si="5"/>
        <v>38.3</v>
      </c>
      <c r="P138" s="285" t="str">
        <f t="shared" si="6"/>
        <v>38</v>
      </c>
      <c r="Q138" s="285" t="str">
        <f t="shared" si="7"/>
        <v>3</v>
      </c>
    </row>
    <row r="139" spans="1:17" s="285" customFormat="1" hidden="1">
      <c r="A139" s="315">
        <f>SUBTOTAL(3,$B$20:B139)</f>
        <v>83</v>
      </c>
      <c r="B139" s="318">
        <v>1224056400</v>
      </c>
      <c r="C139" s="301" t="str">
        <f>VLOOKUP(B139,'ds thisinh'!$B$5:$C$2298,2,FALSE)</f>
        <v>Nguyễn Yên Nguyên</v>
      </c>
      <c r="D139" s="318" t="s">
        <v>1419</v>
      </c>
      <c r="E139" s="315" t="s">
        <v>849</v>
      </c>
      <c r="F139" s="315" t="s">
        <v>1341</v>
      </c>
      <c r="G139" s="325" t="s">
        <v>1342</v>
      </c>
      <c r="H139" s="325">
        <v>3</v>
      </c>
      <c r="I139" s="344">
        <v>1280</v>
      </c>
      <c r="J139" s="344"/>
      <c r="K139" s="301"/>
      <c r="L139" s="301">
        <f>VLOOKUP(B139,KQtrangIOE!$B$2:$D$2509,3,FALSE)</f>
        <v>1280</v>
      </c>
      <c r="M139" s="301" t="str">
        <f t="shared" si="4"/>
        <v/>
      </c>
      <c r="N139" s="301">
        <f>VLOOKUP(IF(G139&lt;&gt;"",G139,F139),ThongkeKQ!$A$4:$P$43,COUNTA(ThongkeKQ!$A$4:$P$4),FALSE)</f>
        <v>38</v>
      </c>
      <c r="O139" s="301" t="str">
        <f t="shared" si="5"/>
        <v>38.3</v>
      </c>
      <c r="P139" s="285" t="str">
        <f t="shared" si="6"/>
        <v>38</v>
      </c>
      <c r="Q139" s="285" t="str">
        <f t="shared" si="7"/>
        <v>3</v>
      </c>
    </row>
    <row r="140" spans="1:17" s="285" customFormat="1" hidden="1">
      <c r="A140" s="315">
        <f>SUBTOTAL(3,$B$20:B140)</f>
        <v>83</v>
      </c>
      <c r="B140" s="403">
        <v>1226966424</v>
      </c>
      <c r="C140" s="301" t="str">
        <f>VLOOKUP(B140,'ds thisinh'!$B$5:$C$2298,2,FALSE)</f>
        <v>Trần Quốc Đại </v>
      </c>
      <c r="D140" s="403" t="s">
        <v>624</v>
      </c>
      <c r="E140" s="303">
        <v>3</v>
      </c>
      <c r="F140" s="303" t="s">
        <v>2690</v>
      </c>
      <c r="G140" s="303" t="s">
        <v>188</v>
      </c>
      <c r="H140" s="303">
        <v>3</v>
      </c>
      <c r="I140" s="315">
        <v>1260</v>
      </c>
      <c r="J140" s="315"/>
      <c r="K140" s="301"/>
      <c r="L140" s="301">
        <f>VLOOKUP(B140,KQtrangIOE!$B$2:$D$2509,3,FALSE)</f>
        <v>1260</v>
      </c>
      <c r="M140" s="301" t="str">
        <f t="shared" si="4"/>
        <v/>
      </c>
      <c r="N140" s="301">
        <f>VLOOKUP(IF(G140&lt;&gt;"",G140,F140),ThongkeKQ!$A$4:$P$43,COUNTA(ThongkeKQ!$A$4:$P$4),FALSE)</f>
        <v>34</v>
      </c>
      <c r="O140" s="301" t="str">
        <f t="shared" si="5"/>
        <v>34.3</v>
      </c>
      <c r="P140" s="285" t="str">
        <f t="shared" si="6"/>
        <v>34</v>
      </c>
      <c r="Q140" s="285" t="str">
        <f t="shared" si="7"/>
        <v>3</v>
      </c>
    </row>
    <row r="141" spans="1:17" s="285" customFormat="1" hidden="1">
      <c r="A141" s="315">
        <f>SUBTOTAL(3,$B$20:B141)</f>
        <v>83</v>
      </c>
      <c r="B141" s="318">
        <v>1229331397</v>
      </c>
      <c r="C141" s="301" t="str">
        <f>VLOOKUP(B141,'ds thisinh'!$B$5:$C$2298,2,FALSE)</f>
        <v>Bùi Thế Hùng</v>
      </c>
      <c r="D141" s="318" t="s">
        <v>1426</v>
      </c>
      <c r="E141" s="315" t="s">
        <v>849</v>
      </c>
      <c r="F141" s="315" t="s">
        <v>1341</v>
      </c>
      <c r="G141" s="325" t="s">
        <v>1342</v>
      </c>
      <c r="H141" s="325">
        <v>3</v>
      </c>
      <c r="I141" s="344">
        <v>1260</v>
      </c>
      <c r="J141" s="344"/>
      <c r="K141" s="301"/>
      <c r="L141" s="301">
        <f>VLOOKUP(B141,KQtrangIOE!$B$2:$D$2509,3,FALSE)</f>
        <v>1260</v>
      </c>
      <c r="M141" s="301" t="str">
        <f t="shared" si="4"/>
        <v/>
      </c>
      <c r="N141" s="301">
        <f>VLOOKUP(IF(G141&lt;&gt;"",G141,F141),ThongkeKQ!$A$4:$P$43,COUNTA(ThongkeKQ!$A$4:$P$4),FALSE)</f>
        <v>38</v>
      </c>
      <c r="O141" s="301" t="str">
        <f t="shared" si="5"/>
        <v>38.3</v>
      </c>
      <c r="P141" s="285" t="str">
        <f t="shared" si="6"/>
        <v>38</v>
      </c>
      <c r="Q141" s="285" t="str">
        <f t="shared" si="7"/>
        <v>3</v>
      </c>
    </row>
    <row r="142" spans="1:17" s="285" customFormat="1" hidden="1">
      <c r="A142" s="315">
        <f>SUBTOTAL(3,$B$20:B142)</f>
        <v>83</v>
      </c>
      <c r="B142" s="329">
        <v>1223578016</v>
      </c>
      <c r="C142" s="301" t="str">
        <f>VLOOKUP(B142,'ds thisinh'!$B$5:$C$2298,2,FALSE)</f>
        <v>Nguyễn Anh Thư</v>
      </c>
      <c r="D142" s="301" t="s">
        <v>42</v>
      </c>
      <c r="E142" s="301">
        <v>3</v>
      </c>
      <c r="F142" s="303" t="s">
        <v>949</v>
      </c>
      <c r="G142" s="303" t="s">
        <v>188</v>
      </c>
      <c r="H142" s="303">
        <v>3</v>
      </c>
      <c r="I142" s="301">
        <v>1250</v>
      </c>
      <c r="J142" s="301"/>
      <c r="K142" s="301"/>
      <c r="L142" s="301">
        <f>VLOOKUP(B142,KQtrangIOE!$B$2:$D$2509,3,FALSE)</f>
        <v>1250</v>
      </c>
      <c r="M142" s="301" t="str">
        <f t="shared" si="4"/>
        <v/>
      </c>
      <c r="N142" s="301">
        <f>VLOOKUP(IF(G142&lt;&gt;"",G142,F142),ThongkeKQ!$A$4:$P$43,COUNTA(ThongkeKQ!$A$4:$P$4),FALSE)</f>
        <v>34</v>
      </c>
      <c r="O142" s="301" t="str">
        <f t="shared" si="5"/>
        <v>34.3</v>
      </c>
      <c r="P142" s="285" t="str">
        <f t="shared" si="6"/>
        <v>34</v>
      </c>
      <c r="Q142" s="285" t="str">
        <f t="shared" si="7"/>
        <v>3</v>
      </c>
    </row>
    <row r="143" spans="1:17" s="285" customFormat="1" hidden="1">
      <c r="A143" s="315">
        <f>SUBTOTAL(3,$B$20:B143)</f>
        <v>83</v>
      </c>
      <c r="B143" s="315">
        <v>1225355036</v>
      </c>
      <c r="C143" s="301" t="str">
        <f>VLOOKUP(B143,'ds thisinh'!$B$5:$C$2298,2,FALSE)</f>
        <v>H Mlô  Đăng Yuin</v>
      </c>
      <c r="D143" s="301" t="s">
        <v>2171</v>
      </c>
      <c r="E143" s="301" t="s">
        <v>849</v>
      </c>
      <c r="F143" s="303" t="s">
        <v>608</v>
      </c>
      <c r="G143" s="315" t="s">
        <v>2167</v>
      </c>
      <c r="H143" s="315">
        <v>3</v>
      </c>
      <c r="I143" s="384">
        <v>1250</v>
      </c>
      <c r="J143" s="384"/>
      <c r="K143" s="301"/>
      <c r="L143" s="301">
        <f>VLOOKUP(B143,KQtrangIOE!$B$2:$D$2509,3,FALSE)</f>
        <v>1250</v>
      </c>
      <c r="M143" s="301" t="str">
        <f t="shared" si="4"/>
        <v/>
      </c>
      <c r="N143" s="301">
        <f>VLOOKUP(IF(G143&lt;&gt;"",G143,F143),ThongkeKQ!$A$4:$P$43,COUNTA(ThongkeKQ!$A$4:$P$4),FALSE)</f>
        <v>33</v>
      </c>
      <c r="O143" s="301" t="str">
        <f t="shared" si="5"/>
        <v>33.3</v>
      </c>
      <c r="P143" s="285" t="str">
        <f t="shared" si="6"/>
        <v>33</v>
      </c>
      <c r="Q143" s="285" t="str">
        <f t="shared" si="7"/>
        <v>3</v>
      </c>
    </row>
    <row r="144" spans="1:17" s="285" customFormat="1" hidden="1">
      <c r="A144" s="315">
        <f>SUBTOTAL(3,$B$20:B144)</f>
        <v>83</v>
      </c>
      <c r="B144" s="315">
        <v>1228044854</v>
      </c>
      <c r="C144" s="301" t="str">
        <f>VLOOKUP(B144,'ds thisinh'!$B$5:$C$2298,2,FALSE)</f>
        <v>Mai Tuấn Kiệt</v>
      </c>
      <c r="D144" s="303" t="s">
        <v>732</v>
      </c>
      <c r="E144" s="303" t="s">
        <v>849</v>
      </c>
      <c r="F144" s="303" t="s">
        <v>608</v>
      </c>
      <c r="G144" s="315" t="s">
        <v>2167</v>
      </c>
      <c r="H144" s="315">
        <v>3</v>
      </c>
      <c r="I144" s="384">
        <v>1250</v>
      </c>
      <c r="J144" s="384"/>
      <c r="K144" s="301"/>
      <c r="L144" s="301">
        <f>VLOOKUP(B144,KQtrangIOE!$B$2:$D$2509,3,FALSE)</f>
        <v>1250</v>
      </c>
      <c r="M144" s="301" t="str">
        <f t="shared" si="4"/>
        <v/>
      </c>
      <c r="N144" s="301">
        <f>VLOOKUP(IF(G144&lt;&gt;"",G144,F144),ThongkeKQ!$A$4:$P$43,COUNTA(ThongkeKQ!$A$4:$P$4),FALSE)</f>
        <v>33</v>
      </c>
      <c r="O144" s="301" t="str">
        <f t="shared" si="5"/>
        <v>33.3</v>
      </c>
      <c r="P144" s="285" t="str">
        <f t="shared" si="6"/>
        <v>33</v>
      </c>
      <c r="Q144" s="285" t="str">
        <f t="shared" si="7"/>
        <v>3</v>
      </c>
    </row>
    <row r="145" spans="1:17" s="285" customFormat="1" hidden="1">
      <c r="A145" s="315">
        <f>SUBTOTAL(3,$B$20:B145)</f>
        <v>83</v>
      </c>
      <c r="B145" s="328">
        <v>1223513063</v>
      </c>
      <c r="C145" s="301" t="str">
        <f>VLOOKUP(B145,'ds thisinh'!$B$5:$C$2298,2,FALSE)</f>
        <v>Nguyễn Bảo Châu </v>
      </c>
      <c r="D145" s="328" t="s">
        <v>618</v>
      </c>
      <c r="E145" s="328">
        <v>3</v>
      </c>
      <c r="F145" s="301" t="s">
        <v>2691</v>
      </c>
      <c r="G145" s="303" t="s">
        <v>188</v>
      </c>
      <c r="H145" s="303">
        <v>3</v>
      </c>
      <c r="I145" s="328">
        <v>1240</v>
      </c>
      <c r="J145" s="328"/>
      <c r="K145" s="301"/>
      <c r="L145" s="301">
        <f>VLOOKUP(B145,KQtrangIOE!$B$2:$D$2509,3,FALSE)</f>
        <v>1240</v>
      </c>
      <c r="M145" s="301" t="str">
        <f t="shared" si="4"/>
        <v/>
      </c>
      <c r="N145" s="301">
        <f>VLOOKUP(IF(G145&lt;&gt;"",G145,F145),ThongkeKQ!$A$4:$P$43,COUNTA(ThongkeKQ!$A$4:$P$4),FALSE)</f>
        <v>34</v>
      </c>
      <c r="O145" s="301" t="str">
        <f t="shared" si="5"/>
        <v>34.3</v>
      </c>
      <c r="P145" s="285" t="str">
        <f t="shared" si="6"/>
        <v>34</v>
      </c>
      <c r="Q145" s="285" t="str">
        <f t="shared" si="7"/>
        <v>3</v>
      </c>
    </row>
    <row r="146" spans="1:17" s="285" customFormat="1" hidden="1">
      <c r="A146" s="315">
        <f>SUBTOTAL(3,$B$20:B146)</f>
        <v>83</v>
      </c>
      <c r="B146" s="403">
        <v>1224774622</v>
      </c>
      <c r="C146" s="301" t="str">
        <f>VLOOKUP(B146,'ds thisinh'!$B$5:$C$2298,2,FALSE)</f>
        <v>Nguyễn Hồng Đạt</v>
      </c>
      <c r="D146" s="403" t="s">
        <v>627</v>
      </c>
      <c r="E146" s="303">
        <v>3</v>
      </c>
      <c r="F146" s="303" t="s">
        <v>2690</v>
      </c>
      <c r="G146" s="303" t="s">
        <v>188</v>
      </c>
      <c r="H146" s="303">
        <v>3</v>
      </c>
      <c r="I146" s="344">
        <v>1240</v>
      </c>
      <c r="J146" s="344"/>
      <c r="K146" s="301"/>
      <c r="L146" s="301">
        <f>VLOOKUP(B146,KQtrangIOE!$B$2:$D$2509,3,FALSE)</f>
        <v>1240</v>
      </c>
      <c r="M146" s="301" t="str">
        <f t="shared" si="4"/>
        <v/>
      </c>
      <c r="N146" s="301">
        <f>VLOOKUP(IF(G146&lt;&gt;"",G146,F146),ThongkeKQ!$A$4:$P$43,COUNTA(ThongkeKQ!$A$4:$P$4),FALSE)</f>
        <v>34</v>
      </c>
      <c r="O146" s="301" t="str">
        <f t="shared" si="5"/>
        <v>34.3</v>
      </c>
      <c r="P146" s="285" t="str">
        <f t="shared" si="6"/>
        <v>34</v>
      </c>
      <c r="Q146" s="285" t="str">
        <f t="shared" si="7"/>
        <v>3</v>
      </c>
    </row>
    <row r="147" spans="1:17" s="285" customFormat="1" hidden="1">
      <c r="A147" s="315">
        <f>SUBTOTAL(3,$B$20:B147)</f>
        <v>83</v>
      </c>
      <c r="B147" s="303">
        <v>1226698907</v>
      </c>
      <c r="C147" s="301" t="str">
        <f>VLOOKUP(B147,'ds thisinh'!$B$5:$C$2298,2,FALSE)</f>
        <v>Nguyễn Thị Anh Thơ</v>
      </c>
      <c r="D147" s="302" t="s">
        <v>650</v>
      </c>
      <c r="E147" s="302">
        <v>3</v>
      </c>
      <c r="F147" s="303" t="s">
        <v>819</v>
      </c>
      <c r="G147" s="303" t="s">
        <v>188</v>
      </c>
      <c r="H147" s="303">
        <v>3</v>
      </c>
      <c r="I147" s="301">
        <v>1240</v>
      </c>
      <c r="J147" s="301"/>
      <c r="K147" s="301"/>
      <c r="L147" s="301">
        <f>VLOOKUP(B147,KQtrangIOE!$B$2:$D$2509,3,FALSE)</f>
        <v>1240</v>
      </c>
      <c r="M147" s="301" t="str">
        <f t="shared" si="4"/>
        <v/>
      </c>
      <c r="N147" s="301">
        <f>VLOOKUP(IF(G147&lt;&gt;"",G147,F147),ThongkeKQ!$A$4:$P$43,COUNTA(ThongkeKQ!$A$4:$P$4),FALSE)</f>
        <v>34</v>
      </c>
      <c r="O147" s="301" t="str">
        <f t="shared" si="5"/>
        <v>34.3</v>
      </c>
      <c r="P147" s="285" t="str">
        <f t="shared" si="6"/>
        <v>34</v>
      </c>
      <c r="Q147" s="285" t="str">
        <f t="shared" si="7"/>
        <v>3</v>
      </c>
    </row>
    <row r="148" spans="1:17" s="285" customFormat="1" hidden="1">
      <c r="A148" s="315">
        <f>SUBTOTAL(3,$B$20:B148)</f>
        <v>83</v>
      </c>
      <c r="B148" s="326">
        <v>1231617158</v>
      </c>
      <c r="C148" s="301" t="str">
        <f>VLOOKUP(B148,'ds thisinh'!$B$5:$C$2298,2,FALSE)</f>
        <v>Nguyễn Bình Minh</v>
      </c>
      <c r="D148" s="303" t="s">
        <v>1212</v>
      </c>
      <c r="E148" s="303" t="s">
        <v>849</v>
      </c>
      <c r="F148" s="303" t="s">
        <v>623</v>
      </c>
      <c r="G148" s="303" t="s">
        <v>180</v>
      </c>
      <c r="H148" s="301">
        <v>3</v>
      </c>
      <c r="I148" s="301">
        <v>1240</v>
      </c>
      <c r="J148" s="301"/>
      <c r="K148" s="301"/>
      <c r="L148" s="301">
        <f>VLOOKUP(B148,KQtrangIOE!$B$2:$D$2509,3,FALSE)</f>
        <v>1240</v>
      </c>
      <c r="M148" s="301" t="str">
        <f t="shared" ref="M148:M211" si="8">IF(L148&lt;&gt;I148,1,"")</f>
        <v/>
      </c>
      <c r="N148" s="301">
        <f>VLOOKUP(IF(G148&lt;&gt;"",G148,F148),ThongkeKQ!$A$4:$P$43,COUNTA(ThongkeKQ!$A$4:$P$4),FALSE)</f>
        <v>36</v>
      </c>
      <c r="O148" s="301" t="str">
        <f t="shared" ref="O148:O211" si="9">N148&amp;"."&amp;IF(I148&lt;&gt;"",H148,"")</f>
        <v>36.3</v>
      </c>
      <c r="P148" s="285" t="str">
        <f t="shared" si="6"/>
        <v>36</v>
      </c>
      <c r="Q148" s="285" t="str">
        <f t="shared" si="7"/>
        <v>3</v>
      </c>
    </row>
    <row r="149" spans="1:17" s="285" customFormat="1" hidden="1">
      <c r="A149" s="315">
        <f>SUBTOTAL(3,$B$20:B149)</f>
        <v>83</v>
      </c>
      <c r="B149" s="317">
        <v>1225047879</v>
      </c>
      <c r="C149" s="301" t="str">
        <f>VLOOKUP(B149,'ds thisinh'!$B$5:$C$2298,2,FALSE)</f>
        <v>Bùi Danh Phát</v>
      </c>
      <c r="D149" s="356" t="s">
        <v>614</v>
      </c>
      <c r="E149" s="303">
        <v>3</v>
      </c>
      <c r="F149" s="303" t="s">
        <v>949</v>
      </c>
      <c r="G149" s="303" t="s">
        <v>188</v>
      </c>
      <c r="H149" s="303">
        <v>3</v>
      </c>
      <c r="I149" s="301">
        <v>1230</v>
      </c>
      <c r="J149" s="301"/>
      <c r="K149" s="301"/>
      <c r="L149" s="301">
        <f>VLOOKUP(B149,KQtrangIOE!$B$2:$D$2509,3,FALSE)</f>
        <v>1230</v>
      </c>
      <c r="M149" s="301" t="str">
        <f t="shared" si="8"/>
        <v/>
      </c>
      <c r="N149" s="301">
        <f>VLOOKUP(IF(G149&lt;&gt;"",G149,F149),ThongkeKQ!$A$4:$P$43,COUNTA(ThongkeKQ!$A$4:$P$4),FALSE)</f>
        <v>34</v>
      </c>
      <c r="O149" s="301" t="str">
        <f t="shared" si="9"/>
        <v>34.3</v>
      </c>
      <c r="P149" s="285" t="str">
        <f t="shared" ref="P149:P212" si="10">N149&amp;J149</f>
        <v>34</v>
      </c>
      <c r="Q149" s="285" t="str">
        <f t="shared" ref="Q149:Q212" si="11">H149&amp;J149</f>
        <v>3</v>
      </c>
    </row>
    <row r="150" spans="1:17" s="285" customFormat="1" hidden="1">
      <c r="A150" s="315">
        <f>SUBTOTAL(3,$B$20:B150)</f>
        <v>83</v>
      </c>
      <c r="B150" s="318">
        <v>1222269810</v>
      </c>
      <c r="C150" s="301" t="str">
        <f>VLOOKUP(B150,'ds thisinh'!$B$5:$C$2298,2,FALSE)</f>
        <v>Trần Thanh Bảo Lam</v>
      </c>
      <c r="D150" s="318" t="s">
        <v>1418</v>
      </c>
      <c r="E150" s="315" t="s">
        <v>846</v>
      </c>
      <c r="F150" s="315" t="s">
        <v>1345</v>
      </c>
      <c r="G150" s="325" t="s">
        <v>1342</v>
      </c>
      <c r="H150" s="325">
        <v>3</v>
      </c>
      <c r="I150" s="344">
        <v>1230</v>
      </c>
      <c r="J150" s="344"/>
      <c r="K150" s="301"/>
      <c r="L150" s="301">
        <f>VLOOKUP(B150,KQtrangIOE!$B$2:$D$2509,3,FALSE)</f>
        <v>1230</v>
      </c>
      <c r="M150" s="301" t="str">
        <f t="shared" si="8"/>
        <v/>
      </c>
      <c r="N150" s="301">
        <f>VLOOKUP(IF(G150&lt;&gt;"",G150,F150),ThongkeKQ!$A$4:$P$43,COUNTA(ThongkeKQ!$A$4:$P$4),FALSE)</f>
        <v>38</v>
      </c>
      <c r="O150" s="301" t="str">
        <f t="shared" si="9"/>
        <v>38.3</v>
      </c>
      <c r="P150" s="285" t="str">
        <f t="shared" si="10"/>
        <v>38</v>
      </c>
      <c r="Q150" s="285" t="str">
        <f t="shared" si="11"/>
        <v>3</v>
      </c>
    </row>
    <row r="151" spans="1:17" s="285" customFormat="1" hidden="1">
      <c r="A151" s="315">
        <f>SUBTOTAL(3,$B$20:B151)</f>
        <v>83</v>
      </c>
      <c r="B151" s="315">
        <v>1227016304</v>
      </c>
      <c r="C151" s="301" t="str">
        <f>VLOOKUP(B151,'ds thisinh'!$B$5:$C$2298,2,FALSE)</f>
        <v>Trần Cao Nguyên</v>
      </c>
      <c r="D151" s="303" t="s">
        <v>2701</v>
      </c>
      <c r="E151" s="303" t="s">
        <v>824</v>
      </c>
      <c r="F151" s="303" t="s">
        <v>608</v>
      </c>
      <c r="G151" s="315" t="s">
        <v>2167</v>
      </c>
      <c r="H151" s="315">
        <v>3</v>
      </c>
      <c r="I151" s="384">
        <v>1220</v>
      </c>
      <c r="J151" s="384"/>
      <c r="K151" s="301"/>
      <c r="L151" s="301">
        <f>VLOOKUP(B151,KQtrangIOE!$B$2:$D$2509,3,FALSE)</f>
        <v>1220</v>
      </c>
      <c r="M151" s="301" t="str">
        <f t="shared" si="8"/>
        <v/>
      </c>
      <c r="N151" s="301">
        <f>VLOOKUP(IF(G151&lt;&gt;"",G151,F151),ThongkeKQ!$A$4:$P$43,COUNTA(ThongkeKQ!$A$4:$P$4),FALSE)</f>
        <v>33</v>
      </c>
      <c r="O151" s="301" t="str">
        <f t="shared" si="9"/>
        <v>33.3</v>
      </c>
      <c r="P151" s="285" t="str">
        <f t="shared" si="10"/>
        <v>33</v>
      </c>
      <c r="Q151" s="285" t="str">
        <f t="shared" si="11"/>
        <v>3</v>
      </c>
    </row>
    <row r="152" spans="1:17" s="285" customFormat="1" hidden="1">
      <c r="A152" s="315">
        <f>SUBTOTAL(3,$B$20:B152)</f>
        <v>83</v>
      </c>
      <c r="B152" s="301">
        <v>1227109771</v>
      </c>
      <c r="C152" s="301" t="str">
        <f>VLOOKUP(B152,'ds thisinh'!$B$5:$C$2298,2,FALSE)</f>
        <v>Thái Kha Na</v>
      </c>
      <c r="D152" s="301" t="s">
        <v>1225</v>
      </c>
      <c r="E152" s="301" t="s">
        <v>846</v>
      </c>
      <c r="F152" s="303" t="s">
        <v>1208</v>
      </c>
      <c r="G152" s="303" t="s">
        <v>180</v>
      </c>
      <c r="H152" s="301">
        <v>3</v>
      </c>
      <c r="I152" s="301">
        <v>1210</v>
      </c>
      <c r="J152" s="301"/>
      <c r="K152" s="301"/>
      <c r="L152" s="301">
        <f>VLOOKUP(B152,KQtrangIOE!$B$2:$D$2509,3,FALSE)</f>
        <v>1210</v>
      </c>
      <c r="M152" s="301" t="str">
        <f t="shared" si="8"/>
        <v/>
      </c>
      <c r="N152" s="301">
        <f>VLOOKUP(IF(G152&lt;&gt;"",G152,F152),ThongkeKQ!$A$4:$P$43,COUNTA(ThongkeKQ!$A$4:$P$4),FALSE)</f>
        <v>36</v>
      </c>
      <c r="O152" s="301" t="str">
        <f t="shared" si="9"/>
        <v>36.3</v>
      </c>
      <c r="P152" s="285" t="str">
        <f t="shared" si="10"/>
        <v>36</v>
      </c>
      <c r="Q152" s="285" t="str">
        <f t="shared" si="11"/>
        <v>3</v>
      </c>
    </row>
    <row r="153" spans="1:17" s="285" customFormat="1" hidden="1">
      <c r="A153" s="315">
        <f>SUBTOTAL(3,$B$20:B153)</f>
        <v>83</v>
      </c>
      <c r="B153" s="453">
        <v>1225038110</v>
      </c>
      <c r="C153" s="301" t="str">
        <f>VLOOKUP(B153,'ds thisinh'!$B$5:$C$2298,2,FALSE)</f>
        <v>Thị Tuệ</v>
      </c>
      <c r="D153" s="361" t="s">
        <v>1114</v>
      </c>
      <c r="E153" s="361" t="s">
        <v>846</v>
      </c>
      <c r="F153" s="361" t="s">
        <v>1115</v>
      </c>
      <c r="G153" s="361" t="s">
        <v>1108</v>
      </c>
      <c r="H153" s="304">
        <v>3</v>
      </c>
      <c r="I153" s="301">
        <v>1200</v>
      </c>
      <c r="J153" s="301"/>
      <c r="K153" s="301"/>
      <c r="L153" s="301">
        <f>VLOOKUP(B153,KQtrangIOE!$B$2:$D$2509,3,FALSE)</f>
        <v>1200</v>
      </c>
      <c r="M153" s="301" t="str">
        <f t="shared" si="8"/>
        <v/>
      </c>
      <c r="N153" s="301">
        <f>VLOOKUP(IF(G153&lt;&gt;"",G153,F153),ThongkeKQ!$A$4:$P$43,COUNTA(ThongkeKQ!$A$4:$P$4),FALSE)</f>
        <v>39</v>
      </c>
      <c r="O153" s="301" t="str">
        <f t="shared" si="9"/>
        <v>39.3</v>
      </c>
      <c r="P153" s="285" t="str">
        <f t="shared" si="10"/>
        <v>39</v>
      </c>
      <c r="Q153" s="285" t="str">
        <f t="shared" si="11"/>
        <v>3</v>
      </c>
    </row>
    <row r="154" spans="1:17" s="285" customFormat="1" ht="30" hidden="1">
      <c r="A154" s="315">
        <f>SUBTOTAL(3,$B$20:B154)</f>
        <v>83</v>
      </c>
      <c r="B154" s="318">
        <v>1225133429</v>
      </c>
      <c r="C154" s="301" t="str">
        <f>VLOOKUP(B154,'ds thisinh'!$B$5:$C$2298,2,FALSE)</f>
        <v>Nguyễn Xuân Minh Khánh</v>
      </c>
      <c r="D154" s="318" t="s">
        <v>1432</v>
      </c>
      <c r="E154" s="315" t="s">
        <v>835</v>
      </c>
      <c r="F154" s="315" t="s">
        <v>1352</v>
      </c>
      <c r="G154" s="325" t="s">
        <v>1342</v>
      </c>
      <c r="H154" s="325">
        <v>3</v>
      </c>
      <c r="I154" s="344">
        <v>1200</v>
      </c>
      <c r="J154" s="344"/>
      <c r="K154" s="301"/>
      <c r="L154" s="301">
        <f>VLOOKUP(B154,KQtrangIOE!$B$2:$D$2509,3,FALSE)</f>
        <v>1200</v>
      </c>
      <c r="M154" s="301" t="str">
        <f t="shared" si="8"/>
        <v/>
      </c>
      <c r="N154" s="301">
        <f>VLOOKUP(IF(G154&lt;&gt;"",G154,F154),ThongkeKQ!$A$4:$P$43,COUNTA(ThongkeKQ!$A$4:$P$4),FALSE)</f>
        <v>38</v>
      </c>
      <c r="O154" s="301" t="str">
        <f t="shared" si="9"/>
        <v>38.3</v>
      </c>
      <c r="P154" s="285" t="str">
        <f t="shared" si="10"/>
        <v>38</v>
      </c>
      <c r="Q154" s="285" t="str">
        <f t="shared" si="11"/>
        <v>3</v>
      </c>
    </row>
    <row r="155" spans="1:17" s="285" customFormat="1" hidden="1">
      <c r="A155" s="315">
        <f>SUBTOTAL(3,$B$20:B155)</f>
        <v>83</v>
      </c>
      <c r="B155" s="328">
        <v>1225537894</v>
      </c>
      <c r="C155" s="301" t="str">
        <f>VLOOKUP(B155,'ds thisinh'!$B$5:$C$2298,2,FALSE)</f>
        <v>Đinh Trần Mỹ  Duyên </v>
      </c>
      <c r="D155" s="328" t="s">
        <v>616</v>
      </c>
      <c r="E155" s="328">
        <v>3</v>
      </c>
      <c r="F155" s="301" t="s">
        <v>2691</v>
      </c>
      <c r="G155" s="303" t="s">
        <v>188</v>
      </c>
      <c r="H155" s="303">
        <v>3</v>
      </c>
      <c r="I155" s="328">
        <v>1190</v>
      </c>
      <c r="J155" s="328"/>
      <c r="K155" s="301"/>
      <c r="L155" s="301">
        <f>VLOOKUP(B155,KQtrangIOE!$B$2:$D$2509,3,FALSE)</f>
        <v>1190</v>
      </c>
      <c r="M155" s="301" t="str">
        <f t="shared" si="8"/>
        <v/>
      </c>
      <c r="N155" s="301">
        <f>VLOOKUP(IF(G155&lt;&gt;"",G155,F155),ThongkeKQ!$A$4:$P$43,COUNTA(ThongkeKQ!$A$4:$P$4),FALSE)</f>
        <v>34</v>
      </c>
      <c r="O155" s="301" t="str">
        <f t="shared" si="9"/>
        <v>34.3</v>
      </c>
      <c r="P155" s="285" t="str">
        <f t="shared" si="10"/>
        <v>34</v>
      </c>
      <c r="Q155" s="285" t="str">
        <f t="shared" si="11"/>
        <v>3</v>
      </c>
    </row>
    <row r="156" spans="1:17" s="285" customFormat="1" hidden="1">
      <c r="A156" s="315">
        <f>SUBTOTAL(3,$B$20:B156)</f>
        <v>83</v>
      </c>
      <c r="B156" s="318">
        <v>1224040472</v>
      </c>
      <c r="C156" s="301" t="str">
        <f>VLOOKUP(B156,'ds thisinh'!$B$5:$C$2298,2,FALSE)</f>
        <v>Lê Nhật Đan  Đan</v>
      </c>
      <c r="D156" s="318" t="s">
        <v>1429</v>
      </c>
      <c r="E156" s="315" t="s">
        <v>1351</v>
      </c>
      <c r="F156" s="315" t="s">
        <v>599</v>
      </c>
      <c r="G156" s="325" t="s">
        <v>1342</v>
      </c>
      <c r="H156" s="325">
        <v>3</v>
      </c>
      <c r="I156" s="344">
        <v>1190</v>
      </c>
      <c r="J156" s="344"/>
      <c r="K156" s="301"/>
      <c r="L156" s="301">
        <f>VLOOKUP(B156,KQtrangIOE!$B$2:$D$2509,3,FALSE)</f>
        <v>1190</v>
      </c>
      <c r="M156" s="301" t="str">
        <f t="shared" si="8"/>
        <v/>
      </c>
      <c r="N156" s="301">
        <f>VLOOKUP(IF(G156&lt;&gt;"",G156,F156),ThongkeKQ!$A$4:$P$43,COUNTA(ThongkeKQ!$A$4:$P$4),FALSE)</f>
        <v>38</v>
      </c>
      <c r="O156" s="301" t="str">
        <f t="shared" si="9"/>
        <v>38.3</v>
      </c>
      <c r="P156" s="285" t="str">
        <f t="shared" si="10"/>
        <v>38</v>
      </c>
      <c r="Q156" s="285" t="str">
        <f t="shared" si="11"/>
        <v>3</v>
      </c>
    </row>
    <row r="157" spans="1:17" s="285" customFormat="1" hidden="1">
      <c r="A157" s="315">
        <f>SUBTOTAL(3,$B$20:B157)</f>
        <v>83</v>
      </c>
      <c r="B157" s="318">
        <v>1227603851</v>
      </c>
      <c r="C157" s="301" t="str">
        <f>VLOOKUP(B157,'ds thisinh'!$B$5:$C$2298,2,FALSE)</f>
        <v>Võ Hoàng Nam</v>
      </c>
      <c r="D157" s="318" t="s">
        <v>1444</v>
      </c>
      <c r="E157" s="315" t="s">
        <v>1355</v>
      </c>
      <c r="F157" s="315" t="s">
        <v>599</v>
      </c>
      <c r="G157" s="325" t="s">
        <v>1342</v>
      </c>
      <c r="H157" s="325">
        <v>3</v>
      </c>
      <c r="I157" s="344">
        <v>1190</v>
      </c>
      <c r="J157" s="344"/>
      <c r="K157" s="301"/>
      <c r="L157" s="301">
        <f>VLOOKUP(B157,KQtrangIOE!$B$2:$D$2509,3,FALSE)</f>
        <v>1190</v>
      </c>
      <c r="M157" s="301" t="str">
        <f t="shared" si="8"/>
        <v/>
      </c>
      <c r="N157" s="301">
        <f>VLOOKUP(IF(G157&lt;&gt;"",G157,F157),ThongkeKQ!$A$4:$P$43,COUNTA(ThongkeKQ!$A$4:$P$4),FALSE)</f>
        <v>38</v>
      </c>
      <c r="O157" s="301" t="str">
        <f t="shared" si="9"/>
        <v>38.3</v>
      </c>
      <c r="P157" s="285" t="str">
        <f t="shared" si="10"/>
        <v>38</v>
      </c>
      <c r="Q157" s="285" t="str">
        <f t="shared" si="11"/>
        <v>3</v>
      </c>
    </row>
    <row r="158" spans="1:17" s="285" customFormat="1" hidden="1">
      <c r="A158" s="315">
        <f>SUBTOTAL(3,$B$20:B158)</f>
        <v>83</v>
      </c>
      <c r="B158" s="318">
        <v>1225619978</v>
      </c>
      <c r="C158" s="301" t="str">
        <f>VLOOKUP(B158,'ds thisinh'!$B$5:$C$2298,2,FALSE)</f>
        <v>Nguyễn Đình Nguyên</v>
      </c>
      <c r="D158" s="318" t="s">
        <v>1435</v>
      </c>
      <c r="E158" s="315" t="s">
        <v>849</v>
      </c>
      <c r="F158" s="315" t="s">
        <v>1354</v>
      </c>
      <c r="G158" s="325" t="s">
        <v>1342</v>
      </c>
      <c r="H158" s="325">
        <v>3</v>
      </c>
      <c r="I158" s="344">
        <v>1190</v>
      </c>
      <c r="J158" s="344"/>
      <c r="K158" s="301"/>
      <c r="L158" s="301">
        <f>VLOOKUP(B158,KQtrangIOE!$B$2:$D$2509,3,FALSE)</f>
        <v>1190</v>
      </c>
      <c r="M158" s="301" t="str">
        <f t="shared" si="8"/>
        <v/>
      </c>
      <c r="N158" s="301">
        <f>VLOOKUP(IF(G158&lt;&gt;"",G158,F158),ThongkeKQ!$A$4:$P$43,COUNTA(ThongkeKQ!$A$4:$P$4),FALSE)</f>
        <v>38</v>
      </c>
      <c r="O158" s="301" t="str">
        <f t="shared" si="9"/>
        <v>38.3</v>
      </c>
      <c r="P158" s="285" t="str">
        <f t="shared" si="10"/>
        <v>38</v>
      </c>
      <c r="Q158" s="285" t="str">
        <f t="shared" si="11"/>
        <v>3</v>
      </c>
    </row>
    <row r="159" spans="1:17" s="285" customFormat="1" hidden="1">
      <c r="A159" s="315">
        <f>SUBTOTAL(3,$B$20:B159)</f>
        <v>83</v>
      </c>
      <c r="B159" s="318">
        <v>1223580912</v>
      </c>
      <c r="C159" s="301" t="str">
        <f>VLOOKUP(B159,'ds thisinh'!$B$5:$C$2298,2,FALSE)</f>
        <v>Hồ Sỹ Bách</v>
      </c>
      <c r="D159" s="318" t="s">
        <v>1421</v>
      </c>
      <c r="E159" s="315" t="s">
        <v>824</v>
      </c>
      <c r="F159" s="315" t="s">
        <v>1341</v>
      </c>
      <c r="G159" s="325" t="s">
        <v>1342</v>
      </c>
      <c r="H159" s="325">
        <v>3</v>
      </c>
      <c r="I159" s="344">
        <v>1190</v>
      </c>
      <c r="J159" s="344"/>
      <c r="K159" s="301"/>
      <c r="L159" s="301">
        <f>VLOOKUP(B159,KQtrangIOE!$B$2:$D$2509,3,FALSE)</f>
        <v>1190</v>
      </c>
      <c r="M159" s="301" t="str">
        <f t="shared" si="8"/>
        <v/>
      </c>
      <c r="N159" s="301">
        <f>VLOOKUP(IF(G159&lt;&gt;"",G159,F159),ThongkeKQ!$A$4:$P$43,COUNTA(ThongkeKQ!$A$4:$P$4),FALSE)</f>
        <v>38</v>
      </c>
      <c r="O159" s="301" t="str">
        <f t="shared" si="9"/>
        <v>38.3</v>
      </c>
      <c r="P159" s="285" t="str">
        <f t="shared" si="10"/>
        <v>38</v>
      </c>
      <c r="Q159" s="285" t="str">
        <f t="shared" si="11"/>
        <v>3</v>
      </c>
    </row>
    <row r="160" spans="1:17" s="285" customFormat="1" hidden="1">
      <c r="A160" s="315">
        <f>SUBTOTAL(3,$B$20:B160)</f>
        <v>83</v>
      </c>
      <c r="B160" s="318">
        <v>1225566504</v>
      </c>
      <c r="C160" s="301" t="str">
        <f>VLOOKUP(B160,'ds thisinh'!$B$5:$C$2298,2,FALSE)</f>
        <v>Nguyễn Võ Minh Trang</v>
      </c>
      <c r="D160" s="318" t="s">
        <v>1457</v>
      </c>
      <c r="E160" s="315" t="s">
        <v>835</v>
      </c>
      <c r="F160" s="315" t="s">
        <v>1352</v>
      </c>
      <c r="G160" s="325" t="s">
        <v>1342</v>
      </c>
      <c r="H160" s="325">
        <v>3</v>
      </c>
      <c r="I160" s="344">
        <v>1180</v>
      </c>
      <c r="J160" s="344"/>
      <c r="K160" s="301"/>
      <c r="L160" s="301">
        <f>VLOOKUP(B160,KQtrangIOE!$B$2:$D$2509,3,FALSE)</f>
        <v>1180</v>
      </c>
      <c r="M160" s="301" t="str">
        <f t="shared" si="8"/>
        <v/>
      </c>
      <c r="N160" s="301">
        <f>VLOOKUP(IF(G160&lt;&gt;"",G160,F160),ThongkeKQ!$A$4:$P$43,COUNTA(ThongkeKQ!$A$4:$P$4),FALSE)</f>
        <v>38</v>
      </c>
      <c r="O160" s="301" t="str">
        <f t="shared" si="9"/>
        <v>38.3</v>
      </c>
      <c r="P160" s="285" t="str">
        <f t="shared" si="10"/>
        <v>38</v>
      </c>
      <c r="Q160" s="285" t="str">
        <f t="shared" si="11"/>
        <v>3</v>
      </c>
    </row>
    <row r="161" spans="1:17" s="285" customFormat="1" hidden="1">
      <c r="A161" s="315">
        <f>SUBTOTAL(3,$B$20:B161)</f>
        <v>83</v>
      </c>
      <c r="B161" s="403">
        <v>1224429221</v>
      </c>
      <c r="C161" s="301" t="str">
        <f>VLOOKUP(B161,'ds thisinh'!$B$5:$C$2298,2,FALSE)</f>
        <v>Phan Duy Khánh</v>
      </c>
      <c r="D161" s="403" t="s">
        <v>642</v>
      </c>
      <c r="E161" s="303">
        <v>3</v>
      </c>
      <c r="F161" s="303" t="s">
        <v>2690</v>
      </c>
      <c r="G161" s="303" t="s">
        <v>188</v>
      </c>
      <c r="H161" s="303">
        <v>3</v>
      </c>
      <c r="I161" s="344">
        <v>1170</v>
      </c>
      <c r="J161" s="344"/>
      <c r="K161" s="301"/>
      <c r="L161" s="301">
        <f>VLOOKUP(B161,KQtrangIOE!$B$2:$D$2509,3,FALSE)</f>
        <v>1170</v>
      </c>
      <c r="M161" s="301" t="str">
        <f t="shared" si="8"/>
        <v/>
      </c>
      <c r="N161" s="301">
        <f>VLOOKUP(IF(G161&lt;&gt;"",G161,F161),ThongkeKQ!$A$4:$P$43,COUNTA(ThongkeKQ!$A$4:$P$4),FALSE)</f>
        <v>34</v>
      </c>
      <c r="O161" s="301" t="str">
        <f t="shared" si="9"/>
        <v>34.3</v>
      </c>
      <c r="P161" s="285" t="str">
        <f t="shared" si="10"/>
        <v>34</v>
      </c>
      <c r="Q161" s="285" t="str">
        <f t="shared" si="11"/>
        <v>3</v>
      </c>
    </row>
    <row r="162" spans="1:17" s="285" customFormat="1" hidden="1">
      <c r="A162" s="315">
        <f>SUBTOTAL(3,$B$20:B162)</f>
        <v>83</v>
      </c>
      <c r="B162" s="453">
        <v>1223931864</v>
      </c>
      <c r="C162" s="301" t="str">
        <f>VLOOKUP(B162,'ds thisinh'!$B$5:$C$2298,2,FALSE)</f>
        <v>Nguyễn Thanh Bình</v>
      </c>
      <c r="D162" s="361" t="s">
        <v>1128</v>
      </c>
      <c r="E162" s="361" t="s">
        <v>120</v>
      </c>
      <c r="F162" s="361" t="s">
        <v>602</v>
      </c>
      <c r="G162" s="361" t="s">
        <v>1108</v>
      </c>
      <c r="H162" s="304">
        <v>3</v>
      </c>
      <c r="I162" s="301">
        <v>1170</v>
      </c>
      <c r="J162" s="301"/>
      <c r="K162" s="301"/>
      <c r="L162" s="301">
        <f>VLOOKUP(B162,KQtrangIOE!$B$2:$D$2509,3,FALSE)</f>
        <v>1170</v>
      </c>
      <c r="M162" s="301" t="str">
        <f t="shared" si="8"/>
        <v/>
      </c>
      <c r="N162" s="301">
        <f>VLOOKUP(IF(G162&lt;&gt;"",G162,F162),ThongkeKQ!$A$4:$P$43,COUNTA(ThongkeKQ!$A$4:$P$4),FALSE)</f>
        <v>39</v>
      </c>
      <c r="O162" s="301" t="str">
        <f t="shared" si="9"/>
        <v>39.3</v>
      </c>
      <c r="P162" s="285" t="str">
        <f t="shared" si="10"/>
        <v>39</v>
      </c>
      <c r="Q162" s="285" t="str">
        <f t="shared" si="11"/>
        <v>3</v>
      </c>
    </row>
    <row r="163" spans="1:17" s="285" customFormat="1" hidden="1">
      <c r="A163" s="315">
        <f>SUBTOTAL(3,$B$20:B163)</f>
        <v>83</v>
      </c>
      <c r="B163" s="318">
        <v>1226583565</v>
      </c>
      <c r="C163" s="301" t="str">
        <f>VLOOKUP(B163,'ds thisinh'!$B$5:$C$2298,2,FALSE)</f>
        <v>Nguyễn Quốc Thịnh</v>
      </c>
      <c r="D163" s="318" t="s">
        <v>1462</v>
      </c>
      <c r="E163" s="315" t="s">
        <v>849</v>
      </c>
      <c r="F163" s="315" t="s">
        <v>1353</v>
      </c>
      <c r="G163" s="325" t="s">
        <v>1342</v>
      </c>
      <c r="H163" s="325">
        <v>3</v>
      </c>
      <c r="I163" s="344">
        <v>1170</v>
      </c>
      <c r="J163" s="344"/>
      <c r="K163" s="301"/>
      <c r="L163" s="301">
        <f>VLOOKUP(B163,KQtrangIOE!$B$2:$D$2509,3,FALSE)</f>
        <v>1170</v>
      </c>
      <c r="M163" s="301" t="str">
        <f t="shared" si="8"/>
        <v/>
      </c>
      <c r="N163" s="301">
        <f>VLOOKUP(IF(G163&lt;&gt;"",G163,F163),ThongkeKQ!$A$4:$P$43,COUNTA(ThongkeKQ!$A$4:$P$4),FALSE)</f>
        <v>38</v>
      </c>
      <c r="O163" s="301" t="str">
        <f t="shared" si="9"/>
        <v>38.3</v>
      </c>
      <c r="P163" s="285" t="str">
        <f t="shared" si="10"/>
        <v>38</v>
      </c>
      <c r="Q163" s="285" t="str">
        <f t="shared" si="11"/>
        <v>3</v>
      </c>
    </row>
    <row r="164" spans="1:17" s="285" customFormat="1" hidden="1">
      <c r="A164" s="315">
        <f>SUBTOTAL(3,$B$20:B164)</f>
        <v>83</v>
      </c>
      <c r="B164" s="328">
        <v>1230025690</v>
      </c>
      <c r="C164" s="301" t="str">
        <f>VLOOKUP(B164,'ds thisinh'!$B$5:$C$2298,2,FALSE)</f>
        <v>Bùi Thị Hồng Ngọc </v>
      </c>
      <c r="D164" s="328" t="s">
        <v>641</v>
      </c>
      <c r="E164" s="328">
        <v>3</v>
      </c>
      <c r="F164" s="301" t="s">
        <v>2691</v>
      </c>
      <c r="G164" s="303" t="s">
        <v>188</v>
      </c>
      <c r="H164" s="303">
        <v>3</v>
      </c>
      <c r="I164" s="328">
        <v>1160</v>
      </c>
      <c r="J164" s="328"/>
      <c r="K164" s="301"/>
      <c r="L164" s="301">
        <f>VLOOKUP(B164,KQtrangIOE!$B$2:$D$2509,3,FALSE)</f>
        <v>1160</v>
      </c>
      <c r="M164" s="301" t="str">
        <f t="shared" si="8"/>
        <v/>
      </c>
      <c r="N164" s="301">
        <f>VLOOKUP(IF(G164&lt;&gt;"",G164,F164),ThongkeKQ!$A$4:$P$43,COUNTA(ThongkeKQ!$A$4:$P$4),FALSE)</f>
        <v>34</v>
      </c>
      <c r="O164" s="301" t="str">
        <f t="shared" si="9"/>
        <v>34.3</v>
      </c>
      <c r="P164" s="285" t="str">
        <f t="shared" si="10"/>
        <v>34</v>
      </c>
      <c r="Q164" s="285" t="str">
        <f t="shared" si="11"/>
        <v>3</v>
      </c>
    </row>
    <row r="165" spans="1:17" s="285" customFormat="1" hidden="1">
      <c r="A165" s="315">
        <f>SUBTOTAL(3,$B$20:B165)</f>
        <v>83</v>
      </c>
      <c r="B165" s="315">
        <v>1226084860</v>
      </c>
      <c r="C165" s="301" t="str">
        <f>VLOOKUP(B165,'ds thisinh'!$B$5:$C$2298,2,FALSE)</f>
        <v>Nguyễn Văn Huy</v>
      </c>
      <c r="D165" s="315" t="s">
        <v>855</v>
      </c>
      <c r="E165" s="315" t="s">
        <v>853</v>
      </c>
      <c r="F165" s="315" t="s">
        <v>2705</v>
      </c>
      <c r="G165" s="315" t="s">
        <v>91</v>
      </c>
      <c r="H165" s="315">
        <v>3</v>
      </c>
      <c r="I165" s="271">
        <v>1160</v>
      </c>
      <c r="J165" s="271"/>
      <c r="K165" s="301"/>
      <c r="L165" s="301">
        <f>VLOOKUP(B165,KQtrangIOE!$B$2:$D$2509,3,FALSE)</f>
        <v>1160</v>
      </c>
      <c r="M165" s="301" t="str">
        <f t="shared" si="8"/>
        <v/>
      </c>
      <c r="N165" s="301">
        <f>VLOOKUP(IF(G165&lt;&gt;"",G165,F165),ThongkeKQ!$A$4:$P$43,COUNTA(ThongkeKQ!$A$4:$P$4),FALSE)</f>
        <v>35</v>
      </c>
      <c r="O165" s="301" t="str">
        <f t="shared" si="9"/>
        <v>35.3</v>
      </c>
      <c r="P165" s="285" t="str">
        <f t="shared" si="10"/>
        <v>35</v>
      </c>
      <c r="Q165" s="285" t="str">
        <f t="shared" si="11"/>
        <v>3</v>
      </c>
    </row>
    <row r="166" spans="1:17" s="285" customFormat="1" hidden="1">
      <c r="A166" s="315">
        <f>SUBTOTAL(3,$B$20:B166)</f>
        <v>83</v>
      </c>
      <c r="B166" s="271">
        <v>1226287760</v>
      </c>
      <c r="C166" s="301" t="str">
        <f>VLOOKUP(B166,'ds thisinh'!$B$5:$C$2298,2,FALSE)</f>
        <v>Trần Diễm Mi </v>
      </c>
      <c r="D166" s="343" t="s">
        <v>848</v>
      </c>
      <c r="E166" s="315" t="s">
        <v>849</v>
      </c>
      <c r="F166" s="315" t="s">
        <v>602</v>
      </c>
      <c r="G166" s="315" t="s">
        <v>91</v>
      </c>
      <c r="H166" s="315">
        <v>3</v>
      </c>
      <c r="I166" s="271">
        <v>1160</v>
      </c>
      <c r="J166" s="271"/>
      <c r="K166" s="301"/>
      <c r="L166" s="301">
        <f>VLOOKUP(B166,KQtrangIOE!$B$2:$D$2509,3,FALSE)</f>
        <v>1160</v>
      </c>
      <c r="M166" s="301" t="str">
        <f t="shared" si="8"/>
        <v/>
      </c>
      <c r="N166" s="301">
        <f>VLOOKUP(IF(G166&lt;&gt;"",G166,F166),ThongkeKQ!$A$4:$P$43,COUNTA(ThongkeKQ!$A$4:$P$4),FALSE)</f>
        <v>35</v>
      </c>
      <c r="O166" s="301" t="str">
        <f t="shared" si="9"/>
        <v>35.3</v>
      </c>
      <c r="P166" s="285" t="str">
        <f t="shared" si="10"/>
        <v>35</v>
      </c>
      <c r="Q166" s="285" t="str">
        <f t="shared" si="11"/>
        <v>3</v>
      </c>
    </row>
    <row r="167" spans="1:17" s="285" customFormat="1" hidden="1">
      <c r="A167" s="315">
        <f>SUBTOTAL(3,$B$20:B167)</f>
        <v>83</v>
      </c>
      <c r="B167" s="318">
        <v>1224153713</v>
      </c>
      <c r="C167" s="301" t="str">
        <f>VLOOKUP(B167,'ds thisinh'!$B$5:$C$2298,2,FALSE)</f>
        <v>Trần Phi  Hoàng</v>
      </c>
      <c r="D167" s="318" t="s">
        <v>1437</v>
      </c>
      <c r="E167" s="315" t="s">
        <v>846</v>
      </c>
      <c r="F167" s="315" t="s">
        <v>1115</v>
      </c>
      <c r="G167" s="325" t="s">
        <v>1342</v>
      </c>
      <c r="H167" s="325">
        <v>3</v>
      </c>
      <c r="I167" s="344">
        <v>1160</v>
      </c>
      <c r="J167" s="344"/>
      <c r="K167" s="301"/>
      <c r="L167" s="301">
        <f>VLOOKUP(B167,KQtrangIOE!$B$2:$D$2509,3,FALSE)</f>
        <v>1160</v>
      </c>
      <c r="M167" s="301" t="str">
        <f t="shared" si="8"/>
        <v/>
      </c>
      <c r="N167" s="301">
        <f>VLOOKUP(IF(G167&lt;&gt;"",G167,F167),ThongkeKQ!$A$4:$P$43,COUNTA(ThongkeKQ!$A$4:$P$4),FALSE)</f>
        <v>38</v>
      </c>
      <c r="O167" s="301" t="str">
        <f t="shared" si="9"/>
        <v>38.3</v>
      </c>
      <c r="P167" s="285" t="str">
        <f t="shared" si="10"/>
        <v>38</v>
      </c>
      <c r="Q167" s="285" t="str">
        <f t="shared" si="11"/>
        <v>3</v>
      </c>
    </row>
    <row r="168" spans="1:17" s="285" customFormat="1" hidden="1">
      <c r="A168" s="315">
        <f>SUBTOTAL(3,$B$20:B168)</f>
        <v>83</v>
      </c>
      <c r="B168" s="318">
        <v>1225086624</v>
      </c>
      <c r="C168" s="301" t="str">
        <f>VLOOKUP(B168,'ds thisinh'!$B$5:$C$2298,2,FALSE)</f>
        <v>Đinh Lê Yến  Nhi</v>
      </c>
      <c r="D168" s="318" t="s">
        <v>1447</v>
      </c>
      <c r="E168" s="315" t="s">
        <v>849</v>
      </c>
      <c r="F168" s="315" t="s">
        <v>1346</v>
      </c>
      <c r="G168" s="325" t="s">
        <v>1342</v>
      </c>
      <c r="H168" s="325">
        <v>3</v>
      </c>
      <c r="I168" s="344">
        <v>1150</v>
      </c>
      <c r="J168" s="344"/>
      <c r="K168" s="301"/>
      <c r="L168" s="301">
        <f>VLOOKUP(B168,KQtrangIOE!$B$2:$D$2509,3,FALSE)</f>
        <v>1150</v>
      </c>
      <c r="M168" s="301" t="str">
        <f t="shared" si="8"/>
        <v/>
      </c>
      <c r="N168" s="301">
        <f>VLOOKUP(IF(G168&lt;&gt;"",G168,F168),ThongkeKQ!$A$4:$P$43,COUNTA(ThongkeKQ!$A$4:$P$4),FALSE)</f>
        <v>38</v>
      </c>
      <c r="O168" s="301" t="str">
        <f t="shared" si="9"/>
        <v>38.3</v>
      </c>
      <c r="P168" s="285" t="str">
        <f t="shared" si="10"/>
        <v>38</v>
      </c>
      <c r="Q168" s="285" t="str">
        <f t="shared" si="11"/>
        <v>3</v>
      </c>
    </row>
    <row r="169" spans="1:17" s="285" customFormat="1" hidden="1">
      <c r="A169" s="315">
        <f>SUBTOTAL(3,$B$20:B169)</f>
        <v>83</v>
      </c>
      <c r="B169" s="318">
        <v>1224096676</v>
      </c>
      <c r="C169" s="301" t="str">
        <f>VLOOKUP(B169,'ds thisinh'!$B$5:$C$2298,2,FALSE)</f>
        <v>Đào Minh Nguyệt</v>
      </c>
      <c r="D169" s="318" t="s">
        <v>1446</v>
      </c>
      <c r="E169" s="315" t="s">
        <v>849</v>
      </c>
      <c r="F169" s="315" t="s">
        <v>1115</v>
      </c>
      <c r="G169" s="325" t="s">
        <v>1342</v>
      </c>
      <c r="H169" s="325">
        <v>3</v>
      </c>
      <c r="I169" s="344">
        <v>1140</v>
      </c>
      <c r="J169" s="344"/>
      <c r="K169" s="301"/>
      <c r="L169" s="301">
        <f>VLOOKUP(B169,KQtrangIOE!$B$2:$D$2509,3,FALSE)</f>
        <v>1140</v>
      </c>
      <c r="M169" s="301" t="str">
        <f t="shared" si="8"/>
        <v/>
      </c>
      <c r="N169" s="301">
        <f>VLOOKUP(IF(G169&lt;&gt;"",G169,F169),ThongkeKQ!$A$4:$P$43,COUNTA(ThongkeKQ!$A$4:$P$4),FALSE)</f>
        <v>38</v>
      </c>
      <c r="O169" s="301" t="str">
        <f t="shared" si="9"/>
        <v>38.3</v>
      </c>
      <c r="P169" s="285" t="str">
        <f t="shared" si="10"/>
        <v>38</v>
      </c>
      <c r="Q169" s="285" t="str">
        <f t="shared" si="11"/>
        <v>3</v>
      </c>
    </row>
    <row r="170" spans="1:17" s="285" customFormat="1" hidden="1">
      <c r="A170" s="315">
        <f>SUBTOTAL(3,$B$20:B170)</f>
        <v>83</v>
      </c>
      <c r="B170" s="318">
        <v>1224161809</v>
      </c>
      <c r="C170" s="301" t="str">
        <f>VLOOKUP(B170,'ds thisinh'!$B$5:$C$2298,2,FALSE)</f>
        <v>Nguyễn Thị Thanh  Cảnh</v>
      </c>
      <c r="D170" s="318" t="s">
        <v>1474</v>
      </c>
      <c r="E170" s="315" t="s">
        <v>849</v>
      </c>
      <c r="F170" s="315" t="s">
        <v>1115</v>
      </c>
      <c r="G170" s="325" t="s">
        <v>1342</v>
      </c>
      <c r="H170" s="325">
        <v>3</v>
      </c>
      <c r="I170" s="344">
        <v>1140</v>
      </c>
      <c r="J170" s="344"/>
      <c r="K170" s="301"/>
      <c r="L170" s="301">
        <f>VLOOKUP(B170,KQtrangIOE!$B$2:$D$2509,3,FALSE)</f>
        <v>1140</v>
      </c>
      <c r="M170" s="301" t="str">
        <f t="shared" si="8"/>
        <v/>
      </c>
      <c r="N170" s="301">
        <f>VLOOKUP(IF(G170&lt;&gt;"",G170,F170),ThongkeKQ!$A$4:$P$43,COUNTA(ThongkeKQ!$A$4:$P$4),FALSE)</f>
        <v>38</v>
      </c>
      <c r="O170" s="301" t="str">
        <f t="shared" si="9"/>
        <v>38.3</v>
      </c>
      <c r="P170" s="285" t="str">
        <f t="shared" si="10"/>
        <v>38</v>
      </c>
      <c r="Q170" s="285" t="str">
        <f t="shared" si="11"/>
        <v>3</v>
      </c>
    </row>
    <row r="171" spans="1:17" s="285" customFormat="1" hidden="1">
      <c r="A171" s="315">
        <f>SUBTOTAL(3,$B$20:B171)</f>
        <v>83</v>
      </c>
      <c r="B171" s="318">
        <v>1227055392</v>
      </c>
      <c r="C171" s="301" t="str">
        <f>VLOOKUP(B171,'ds thisinh'!$B$5:$C$2298,2,FALSE)</f>
        <v>Hoàng Anh Tú</v>
      </c>
      <c r="D171" s="318" t="s">
        <v>1463</v>
      </c>
      <c r="E171" s="315" t="s">
        <v>849</v>
      </c>
      <c r="F171" s="315" t="s">
        <v>1354</v>
      </c>
      <c r="G171" s="325" t="s">
        <v>1342</v>
      </c>
      <c r="H171" s="325">
        <v>3</v>
      </c>
      <c r="I171" s="344">
        <v>1140</v>
      </c>
      <c r="J171" s="344"/>
      <c r="K171" s="301"/>
      <c r="L171" s="301">
        <f>VLOOKUP(B171,KQtrangIOE!$B$2:$D$2509,3,FALSE)</f>
        <v>1140</v>
      </c>
      <c r="M171" s="301" t="str">
        <f t="shared" si="8"/>
        <v/>
      </c>
      <c r="N171" s="301">
        <f>VLOOKUP(IF(G171&lt;&gt;"",G171,F171),ThongkeKQ!$A$4:$P$43,COUNTA(ThongkeKQ!$A$4:$P$4),FALSE)</f>
        <v>38</v>
      </c>
      <c r="O171" s="301" t="str">
        <f t="shared" si="9"/>
        <v>38.3</v>
      </c>
      <c r="P171" s="285" t="str">
        <f t="shared" si="10"/>
        <v>38</v>
      </c>
      <c r="Q171" s="285" t="str">
        <f t="shared" si="11"/>
        <v>3</v>
      </c>
    </row>
    <row r="172" spans="1:17" s="285" customFormat="1" hidden="1">
      <c r="A172" s="315">
        <f>SUBTOTAL(3,$B$20:B172)</f>
        <v>83</v>
      </c>
      <c r="B172" s="315">
        <v>1226683453</v>
      </c>
      <c r="C172" s="301" t="str">
        <f>VLOOKUP(B172,'ds thisinh'!$B$5:$C$2298,2,FALSE)</f>
        <v>Nguyễn Đan Thi</v>
      </c>
      <c r="D172" s="303" t="s">
        <v>2702</v>
      </c>
      <c r="E172" s="303" t="s">
        <v>849</v>
      </c>
      <c r="F172" s="303" t="s">
        <v>608</v>
      </c>
      <c r="G172" s="315" t="s">
        <v>2167</v>
      </c>
      <c r="H172" s="315">
        <v>3</v>
      </c>
      <c r="I172" s="387">
        <v>1130</v>
      </c>
      <c r="J172" s="387"/>
      <c r="K172" s="301"/>
      <c r="L172" s="301">
        <f>VLOOKUP(B172,KQtrangIOE!$B$2:$D$2509,3,FALSE)</f>
        <v>1130</v>
      </c>
      <c r="M172" s="301" t="str">
        <f t="shared" si="8"/>
        <v/>
      </c>
      <c r="N172" s="301">
        <f>VLOOKUP(IF(G172&lt;&gt;"",G172,F172),ThongkeKQ!$A$4:$P$43,COUNTA(ThongkeKQ!$A$4:$P$4),FALSE)</f>
        <v>33</v>
      </c>
      <c r="O172" s="301" t="str">
        <f t="shared" si="9"/>
        <v>33.3</v>
      </c>
      <c r="P172" s="285" t="str">
        <f t="shared" si="10"/>
        <v>33</v>
      </c>
      <c r="Q172" s="285" t="str">
        <f t="shared" si="11"/>
        <v>3</v>
      </c>
    </row>
    <row r="173" spans="1:17" s="285" customFormat="1" hidden="1">
      <c r="A173" s="315">
        <f>SUBTOTAL(3,$B$20:B173)</f>
        <v>83</v>
      </c>
      <c r="B173" s="318">
        <v>1225724628</v>
      </c>
      <c r="C173" s="301" t="str">
        <f>VLOOKUP(B173,'ds thisinh'!$B$5:$C$2298,2,FALSE)</f>
        <v>Phạm Đỗ Hà  Phương</v>
      </c>
      <c r="D173" s="318" t="s">
        <v>1465</v>
      </c>
      <c r="E173" s="315" t="s">
        <v>824</v>
      </c>
      <c r="F173" s="315" t="s">
        <v>1353</v>
      </c>
      <c r="G173" s="325" t="s">
        <v>1342</v>
      </c>
      <c r="H173" s="325">
        <v>3</v>
      </c>
      <c r="I173" s="344">
        <v>1130</v>
      </c>
      <c r="J173" s="344"/>
      <c r="K173" s="301"/>
      <c r="L173" s="301">
        <f>VLOOKUP(B173,KQtrangIOE!$B$2:$D$2509,3,FALSE)</f>
        <v>1130</v>
      </c>
      <c r="M173" s="301" t="str">
        <f t="shared" si="8"/>
        <v/>
      </c>
      <c r="N173" s="301">
        <f>VLOOKUP(IF(G173&lt;&gt;"",G173,F173),ThongkeKQ!$A$4:$P$43,COUNTA(ThongkeKQ!$A$4:$P$4),FALSE)</f>
        <v>38</v>
      </c>
      <c r="O173" s="301" t="str">
        <f t="shared" si="9"/>
        <v>38.3</v>
      </c>
      <c r="P173" s="285" t="str">
        <f t="shared" si="10"/>
        <v>38</v>
      </c>
      <c r="Q173" s="285" t="str">
        <f t="shared" si="11"/>
        <v>3</v>
      </c>
    </row>
    <row r="174" spans="1:17" s="285" customFormat="1" hidden="1">
      <c r="A174" s="315">
        <f>SUBTOTAL(3,$B$20:B174)</f>
        <v>83</v>
      </c>
      <c r="B174" s="315">
        <v>1228025373</v>
      </c>
      <c r="C174" s="301" t="str">
        <f>VLOOKUP(B174,'ds thisinh'!$B$5:$C$2298,2,FALSE)</f>
        <v>Lê Mạnh Tiến</v>
      </c>
      <c r="D174" s="303" t="s">
        <v>2183</v>
      </c>
      <c r="E174" s="303" t="s">
        <v>849</v>
      </c>
      <c r="F174" s="303" t="s">
        <v>608</v>
      </c>
      <c r="G174" s="315" t="s">
        <v>2167</v>
      </c>
      <c r="H174" s="315">
        <v>3</v>
      </c>
      <c r="I174" s="387">
        <v>1120</v>
      </c>
      <c r="J174" s="387"/>
      <c r="K174" s="301"/>
      <c r="L174" s="301">
        <f>VLOOKUP(B174,KQtrangIOE!$B$2:$D$2509,3,FALSE)</f>
        <v>1120</v>
      </c>
      <c r="M174" s="301" t="str">
        <f t="shared" si="8"/>
        <v/>
      </c>
      <c r="N174" s="301">
        <f>VLOOKUP(IF(G174&lt;&gt;"",G174,F174),ThongkeKQ!$A$4:$P$43,COUNTA(ThongkeKQ!$A$4:$P$4),FALSE)</f>
        <v>33</v>
      </c>
      <c r="O174" s="301" t="str">
        <f t="shared" si="9"/>
        <v>33.3</v>
      </c>
      <c r="P174" s="285" t="str">
        <f t="shared" si="10"/>
        <v>33</v>
      </c>
      <c r="Q174" s="285" t="str">
        <f t="shared" si="11"/>
        <v>3</v>
      </c>
    </row>
    <row r="175" spans="1:17" s="285" customFormat="1" hidden="1">
      <c r="A175" s="315">
        <f>SUBTOTAL(3,$B$20:B175)</f>
        <v>83</v>
      </c>
      <c r="B175" s="318">
        <v>1228120677</v>
      </c>
      <c r="C175" s="301" t="str">
        <f>VLOOKUP(B175,'ds thisinh'!$B$5:$C$2298,2,FALSE)</f>
        <v>Chúc Nguyễn Thành  An</v>
      </c>
      <c r="D175" s="318" t="s">
        <v>1458</v>
      </c>
      <c r="E175" s="315" t="s">
        <v>849</v>
      </c>
      <c r="F175" s="315" t="s">
        <v>1353</v>
      </c>
      <c r="G175" s="325" t="s">
        <v>1342</v>
      </c>
      <c r="H175" s="325">
        <v>3</v>
      </c>
      <c r="I175" s="344">
        <v>1120</v>
      </c>
      <c r="J175" s="344"/>
      <c r="K175" s="301"/>
      <c r="L175" s="301">
        <f>VLOOKUP(B175,KQtrangIOE!$B$2:$D$2509,3,FALSE)</f>
        <v>1120</v>
      </c>
      <c r="M175" s="301" t="str">
        <f t="shared" si="8"/>
        <v/>
      </c>
      <c r="N175" s="301">
        <f>VLOOKUP(IF(G175&lt;&gt;"",G175,F175),ThongkeKQ!$A$4:$P$43,COUNTA(ThongkeKQ!$A$4:$P$4),FALSE)</f>
        <v>38</v>
      </c>
      <c r="O175" s="301" t="str">
        <f t="shared" si="9"/>
        <v>38.3</v>
      </c>
      <c r="P175" s="285" t="str">
        <f t="shared" si="10"/>
        <v>38</v>
      </c>
      <c r="Q175" s="285" t="str">
        <f t="shared" si="11"/>
        <v>3</v>
      </c>
    </row>
    <row r="176" spans="1:17" s="285" customFormat="1" hidden="1">
      <c r="A176" s="315">
        <f>SUBTOTAL(3,$B$20:B176)</f>
        <v>83</v>
      </c>
      <c r="B176" s="403">
        <v>1223157166</v>
      </c>
      <c r="C176" s="301" t="str">
        <f>VLOOKUP(B176,'ds thisinh'!$B$5:$C$2298,2,FALSE)</f>
        <v>Phạm Ngọc Mai </v>
      </c>
      <c r="D176" s="403" t="s">
        <v>636</v>
      </c>
      <c r="E176" s="303">
        <v>3</v>
      </c>
      <c r="F176" s="303" t="s">
        <v>2690</v>
      </c>
      <c r="G176" s="303" t="s">
        <v>188</v>
      </c>
      <c r="H176" s="303">
        <v>3</v>
      </c>
      <c r="I176" s="344">
        <v>1110</v>
      </c>
      <c r="J176" s="344"/>
      <c r="K176" s="301"/>
      <c r="L176" s="301">
        <f>VLOOKUP(B176,KQtrangIOE!$B$2:$D$2509,3,FALSE)</f>
        <v>1110</v>
      </c>
      <c r="M176" s="301" t="str">
        <f t="shared" si="8"/>
        <v/>
      </c>
      <c r="N176" s="301">
        <f>VLOOKUP(IF(G176&lt;&gt;"",G176,F176),ThongkeKQ!$A$4:$P$43,COUNTA(ThongkeKQ!$A$4:$P$4),FALSE)</f>
        <v>34</v>
      </c>
      <c r="O176" s="301" t="str">
        <f t="shared" si="9"/>
        <v>34.3</v>
      </c>
      <c r="P176" s="285" t="str">
        <f t="shared" si="10"/>
        <v>34</v>
      </c>
      <c r="Q176" s="285" t="str">
        <f t="shared" si="11"/>
        <v>3</v>
      </c>
    </row>
    <row r="177" spans="1:17" s="285" customFormat="1" ht="30" hidden="1">
      <c r="A177" s="315">
        <f>SUBTOTAL(3,$B$20:B177)</f>
        <v>83</v>
      </c>
      <c r="B177" s="403">
        <v>1223994373</v>
      </c>
      <c r="C177" s="301" t="str">
        <f>VLOOKUP(B177,'ds thisinh'!$B$5:$C$2298,2,FALSE)</f>
        <v>Nguyễn Hữu Hoàng Thạch </v>
      </c>
      <c r="D177" s="403" t="s">
        <v>626</v>
      </c>
      <c r="E177" s="303">
        <v>3</v>
      </c>
      <c r="F177" s="303" t="s">
        <v>2690</v>
      </c>
      <c r="G177" s="303" t="s">
        <v>188</v>
      </c>
      <c r="H177" s="303">
        <v>3</v>
      </c>
      <c r="I177" s="344">
        <v>1110</v>
      </c>
      <c r="J177" s="344"/>
      <c r="K177" s="301"/>
      <c r="L177" s="301">
        <f>VLOOKUP(B177,KQtrangIOE!$B$2:$D$2509,3,FALSE)</f>
        <v>1110</v>
      </c>
      <c r="M177" s="301" t="str">
        <f t="shared" si="8"/>
        <v/>
      </c>
      <c r="N177" s="301">
        <f>VLOOKUP(IF(G177&lt;&gt;"",G177,F177),ThongkeKQ!$A$4:$P$43,COUNTA(ThongkeKQ!$A$4:$P$4),FALSE)</f>
        <v>34</v>
      </c>
      <c r="O177" s="301" t="str">
        <f t="shared" si="9"/>
        <v>34.3</v>
      </c>
      <c r="P177" s="285" t="str">
        <f t="shared" si="10"/>
        <v>34</v>
      </c>
      <c r="Q177" s="285" t="str">
        <f t="shared" si="11"/>
        <v>3</v>
      </c>
    </row>
    <row r="178" spans="1:17" s="285" customFormat="1" hidden="1">
      <c r="A178" s="315">
        <f>SUBTOTAL(3,$B$20:B178)</f>
        <v>83</v>
      </c>
      <c r="B178" s="453">
        <v>1229278809</v>
      </c>
      <c r="C178" s="301" t="str">
        <f>VLOOKUP(B178,'ds thisinh'!$B$5:$C$2298,2,FALSE)</f>
        <v>Điểu Thị Hạnh Duyên</v>
      </c>
      <c r="D178" s="361" t="s">
        <v>1116</v>
      </c>
      <c r="E178" s="361" t="s">
        <v>846</v>
      </c>
      <c r="F178" s="361" t="s">
        <v>1115</v>
      </c>
      <c r="G178" s="361" t="s">
        <v>1108</v>
      </c>
      <c r="H178" s="304">
        <v>3</v>
      </c>
      <c r="I178" s="301">
        <v>1110</v>
      </c>
      <c r="J178" s="301"/>
      <c r="K178" s="301"/>
      <c r="L178" s="301">
        <f>VLOOKUP(B178,KQtrangIOE!$B$2:$D$2509,3,FALSE)</f>
        <v>1110</v>
      </c>
      <c r="M178" s="301" t="str">
        <f t="shared" si="8"/>
        <v/>
      </c>
      <c r="N178" s="301">
        <f>VLOOKUP(IF(G178&lt;&gt;"",G178,F178),ThongkeKQ!$A$4:$P$43,COUNTA(ThongkeKQ!$A$4:$P$4),FALSE)</f>
        <v>39</v>
      </c>
      <c r="O178" s="301" t="str">
        <f t="shared" si="9"/>
        <v>39.3</v>
      </c>
      <c r="P178" s="285" t="str">
        <f t="shared" si="10"/>
        <v>39</v>
      </c>
      <c r="Q178" s="285" t="str">
        <f t="shared" si="11"/>
        <v>3</v>
      </c>
    </row>
    <row r="179" spans="1:17" s="285" customFormat="1" hidden="1">
      <c r="A179" s="315">
        <f>SUBTOTAL(3,$B$20:B179)</f>
        <v>83</v>
      </c>
      <c r="B179" s="396">
        <v>1220621987</v>
      </c>
      <c r="C179" s="301" t="str">
        <f>VLOOKUP(B179,'ds thisinh'!$B$5:$C$2298,2,FALSE)</f>
        <v>Trương Nguyễn Hiền Anh</v>
      </c>
      <c r="D179" s="315" t="s">
        <v>617</v>
      </c>
      <c r="E179" s="315">
        <v>3</v>
      </c>
      <c r="F179" s="315" t="s">
        <v>1002</v>
      </c>
      <c r="G179" s="303" t="s">
        <v>188</v>
      </c>
      <c r="H179" s="303">
        <v>3</v>
      </c>
      <c r="I179" s="315">
        <v>1100</v>
      </c>
      <c r="J179" s="315"/>
      <c r="K179" s="301"/>
      <c r="L179" s="301">
        <f>VLOOKUP(B179,KQtrangIOE!$B$2:$D$2509,3,FALSE)</f>
        <v>1100</v>
      </c>
      <c r="M179" s="301" t="str">
        <f t="shared" si="8"/>
        <v/>
      </c>
      <c r="N179" s="301">
        <f>VLOOKUP(IF(G179&lt;&gt;"",G179,F179),ThongkeKQ!$A$4:$P$43,COUNTA(ThongkeKQ!$A$4:$P$4),FALSE)</f>
        <v>34</v>
      </c>
      <c r="O179" s="301" t="str">
        <f t="shared" si="9"/>
        <v>34.3</v>
      </c>
      <c r="P179" s="285" t="str">
        <f t="shared" si="10"/>
        <v>34</v>
      </c>
      <c r="Q179" s="285" t="str">
        <f t="shared" si="11"/>
        <v>3</v>
      </c>
    </row>
    <row r="180" spans="1:17" s="285" customFormat="1" hidden="1">
      <c r="A180" s="315">
        <f>SUBTOTAL(3,$B$20:B180)</f>
        <v>83</v>
      </c>
      <c r="B180" s="303">
        <v>1223477497</v>
      </c>
      <c r="C180" s="301" t="str">
        <f>VLOOKUP(B180,'ds thisinh'!$B$5:$C$2298,2,FALSE)</f>
        <v>Hứa Bảo Châu</v>
      </c>
      <c r="D180" s="302" t="s">
        <v>653</v>
      </c>
      <c r="E180" s="302">
        <v>3</v>
      </c>
      <c r="F180" s="303" t="s">
        <v>819</v>
      </c>
      <c r="G180" s="303" t="s">
        <v>188</v>
      </c>
      <c r="H180" s="303">
        <v>3</v>
      </c>
      <c r="I180" s="303">
        <v>1100</v>
      </c>
      <c r="J180" s="303"/>
      <c r="K180" s="301"/>
      <c r="L180" s="301">
        <f>VLOOKUP(B180,KQtrangIOE!$B$2:$D$2509,3,FALSE)</f>
        <v>1100</v>
      </c>
      <c r="M180" s="301" t="str">
        <f t="shared" si="8"/>
        <v/>
      </c>
      <c r="N180" s="301">
        <f>VLOOKUP(IF(G180&lt;&gt;"",G180,F180),ThongkeKQ!$A$4:$P$43,COUNTA(ThongkeKQ!$A$4:$P$4),FALSE)</f>
        <v>34</v>
      </c>
      <c r="O180" s="301" t="str">
        <f t="shared" si="9"/>
        <v>34.3</v>
      </c>
      <c r="P180" s="285" t="str">
        <f t="shared" si="10"/>
        <v>34</v>
      </c>
      <c r="Q180" s="285" t="str">
        <f t="shared" si="11"/>
        <v>3</v>
      </c>
    </row>
    <row r="181" spans="1:17" s="285" customFormat="1" hidden="1">
      <c r="A181" s="315">
        <f>SUBTOTAL(3,$B$20:B181)</f>
        <v>83</v>
      </c>
      <c r="B181" s="453">
        <v>1221785277</v>
      </c>
      <c r="C181" s="301" t="str">
        <f>VLOOKUP(B181,'ds thisinh'!$B$5:$C$2298,2,FALSE)</f>
        <v>Trịnh Thị Phương Anh</v>
      </c>
      <c r="D181" s="361" t="s">
        <v>1123</v>
      </c>
      <c r="E181" s="361" t="s">
        <v>853</v>
      </c>
      <c r="F181" s="361" t="s">
        <v>1118</v>
      </c>
      <c r="G181" s="361" t="s">
        <v>1108</v>
      </c>
      <c r="H181" s="304">
        <v>3</v>
      </c>
      <c r="I181" s="301">
        <v>1100</v>
      </c>
      <c r="J181" s="301"/>
      <c r="K181" s="301"/>
      <c r="L181" s="301">
        <f>VLOOKUP(B181,KQtrangIOE!$B$2:$D$2509,3,FALSE)</f>
        <v>1100</v>
      </c>
      <c r="M181" s="301" t="str">
        <f t="shared" si="8"/>
        <v/>
      </c>
      <c r="N181" s="301">
        <f>VLOOKUP(IF(G181&lt;&gt;"",G181,F181),ThongkeKQ!$A$4:$P$43,COUNTA(ThongkeKQ!$A$4:$P$4),FALSE)</f>
        <v>39</v>
      </c>
      <c r="O181" s="301" t="str">
        <f t="shared" si="9"/>
        <v>39.3</v>
      </c>
      <c r="P181" s="285" t="str">
        <f t="shared" si="10"/>
        <v>39</v>
      </c>
      <c r="Q181" s="285" t="str">
        <f t="shared" si="11"/>
        <v>3</v>
      </c>
    </row>
    <row r="182" spans="1:17" s="285" customFormat="1" hidden="1">
      <c r="A182" s="315">
        <f>SUBTOTAL(3,$B$20:B182)</f>
        <v>83</v>
      </c>
      <c r="B182" s="404">
        <v>1223193294</v>
      </c>
      <c r="C182" s="301" t="str">
        <f>VLOOKUP(B182,'ds thisinh'!$B$5:$C$2298,2,FALSE)</f>
        <v>Phạm Khánh Hưng</v>
      </c>
      <c r="D182" s="303" t="s">
        <v>633</v>
      </c>
      <c r="E182" s="303">
        <v>3</v>
      </c>
      <c r="F182" s="303" t="s">
        <v>2692</v>
      </c>
      <c r="G182" s="303" t="s">
        <v>188</v>
      </c>
      <c r="H182" s="303">
        <v>3</v>
      </c>
      <c r="I182" s="303">
        <v>1090</v>
      </c>
      <c r="J182" s="303"/>
      <c r="K182" s="301"/>
      <c r="L182" s="301">
        <f>VLOOKUP(B182,KQtrangIOE!$B$2:$D$2509,3,FALSE)</f>
        <v>1090</v>
      </c>
      <c r="M182" s="301" t="str">
        <f t="shared" si="8"/>
        <v/>
      </c>
      <c r="N182" s="301">
        <f>VLOOKUP(IF(G182&lt;&gt;"",G182,F182),ThongkeKQ!$A$4:$P$43,COUNTA(ThongkeKQ!$A$4:$P$4),FALSE)</f>
        <v>34</v>
      </c>
      <c r="O182" s="301" t="str">
        <f t="shared" si="9"/>
        <v>34.3</v>
      </c>
      <c r="P182" s="285" t="str">
        <f t="shared" si="10"/>
        <v>34</v>
      </c>
      <c r="Q182" s="285" t="str">
        <f t="shared" si="11"/>
        <v>3</v>
      </c>
    </row>
    <row r="183" spans="1:17" s="285" customFormat="1" hidden="1">
      <c r="A183" s="315">
        <f>SUBTOTAL(3,$B$20:B183)</f>
        <v>83</v>
      </c>
      <c r="B183" s="301">
        <v>1220857345</v>
      </c>
      <c r="C183" s="301" t="str">
        <f>VLOOKUP(B183,'ds thisinh'!$B$5:$C$2298,2,FALSE)</f>
        <v>Nguyễn Trọng Sang</v>
      </c>
      <c r="D183" s="301" t="s">
        <v>625</v>
      </c>
      <c r="E183" s="301">
        <v>3</v>
      </c>
      <c r="F183" s="301" t="s">
        <v>1002</v>
      </c>
      <c r="G183" s="303" t="s">
        <v>188</v>
      </c>
      <c r="H183" s="303">
        <v>3</v>
      </c>
      <c r="I183" s="303">
        <v>1080</v>
      </c>
      <c r="J183" s="303"/>
      <c r="K183" s="301"/>
      <c r="L183" s="301">
        <f>VLOOKUP(B183,KQtrangIOE!$B$2:$D$2509,3,FALSE)</f>
        <v>1080</v>
      </c>
      <c r="M183" s="301" t="str">
        <f t="shared" si="8"/>
        <v/>
      </c>
      <c r="N183" s="301">
        <f>VLOOKUP(IF(G183&lt;&gt;"",G183,F183),ThongkeKQ!$A$4:$P$43,COUNTA(ThongkeKQ!$A$4:$P$4),FALSE)</f>
        <v>34</v>
      </c>
      <c r="O183" s="301" t="str">
        <f t="shared" si="9"/>
        <v>34.3</v>
      </c>
      <c r="P183" s="285" t="str">
        <f t="shared" si="10"/>
        <v>34</v>
      </c>
      <c r="Q183" s="285" t="str">
        <f t="shared" si="11"/>
        <v>3</v>
      </c>
    </row>
    <row r="184" spans="1:17" s="285" customFormat="1" hidden="1">
      <c r="A184" s="315">
        <f>SUBTOTAL(3,$B$20:B184)</f>
        <v>83</v>
      </c>
      <c r="B184" s="301">
        <v>1226416742</v>
      </c>
      <c r="C184" s="301" t="str">
        <f>VLOOKUP(B184,'ds thisinh'!$B$5:$C$2298,2,FALSE)</f>
        <v>Võ Thị Út Phương</v>
      </c>
      <c r="D184" s="303" t="s">
        <v>1209</v>
      </c>
      <c r="E184" s="303" t="s">
        <v>849</v>
      </c>
      <c r="F184" s="303" t="s">
        <v>1208</v>
      </c>
      <c r="G184" s="303" t="s">
        <v>180</v>
      </c>
      <c r="H184" s="301">
        <v>3</v>
      </c>
      <c r="I184" s="301">
        <v>1080</v>
      </c>
      <c r="J184" s="301"/>
      <c r="K184" s="301"/>
      <c r="L184" s="301">
        <f>VLOOKUP(B184,KQtrangIOE!$B$2:$D$2509,3,FALSE)</f>
        <v>1080</v>
      </c>
      <c r="M184" s="301" t="str">
        <f t="shared" si="8"/>
        <v/>
      </c>
      <c r="N184" s="301">
        <f>VLOOKUP(IF(G184&lt;&gt;"",G184,F184),ThongkeKQ!$A$4:$P$43,COUNTA(ThongkeKQ!$A$4:$P$4),FALSE)</f>
        <v>36</v>
      </c>
      <c r="O184" s="301" t="str">
        <f t="shared" si="9"/>
        <v>36.3</v>
      </c>
      <c r="P184" s="285" t="str">
        <f t="shared" si="10"/>
        <v>36</v>
      </c>
      <c r="Q184" s="285" t="str">
        <f t="shared" si="11"/>
        <v>3</v>
      </c>
    </row>
    <row r="185" spans="1:17" s="285" customFormat="1" hidden="1">
      <c r="A185" s="315">
        <f>SUBTOTAL(3,$B$20:B185)</f>
        <v>83</v>
      </c>
      <c r="B185" s="403">
        <v>1224769154</v>
      </c>
      <c r="C185" s="301" t="str">
        <f>VLOOKUP(B185,'ds thisinh'!$B$5:$C$2298,2,FALSE)</f>
        <v>Vũ Tín Trung</v>
      </c>
      <c r="D185" s="403" t="s">
        <v>635</v>
      </c>
      <c r="E185" s="303">
        <v>3</v>
      </c>
      <c r="F185" s="303" t="s">
        <v>2690</v>
      </c>
      <c r="G185" s="303" t="s">
        <v>188</v>
      </c>
      <c r="H185" s="303">
        <v>3</v>
      </c>
      <c r="I185" s="344">
        <v>1070</v>
      </c>
      <c r="J185" s="344"/>
      <c r="K185" s="301"/>
      <c r="L185" s="301">
        <f>VLOOKUP(B185,KQtrangIOE!$B$2:$D$2509,3,FALSE)</f>
        <v>1070</v>
      </c>
      <c r="M185" s="301" t="str">
        <f t="shared" si="8"/>
        <v/>
      </c>
      <c r="N185" s="301">
        <f>VLOOKUP(IF(G185&lt;&gt;"",G185,F185),ThongkeKQ!$A$4:$P$43,COUNTA(ThongkeKQ!$A$4:$P$4),FALSE)</f>
        <v>34</v>
      </c>
      <c r="O185" s="301" t="str">
        <f t="shared" si="9"/>
        <v>34.3</v>
      </c>
      <c r="P185" s="285" t="str">
        <f t="shared" si="10"/>
        <v>34</v>
      </c>
      <c r="Q185" s="285" t="str">
        <f t="shared" si="11"/>
        <v>3</v>
      </c>
    </row>
    <row r="186" spans="1:17" s="285" customFormat="1" hidden="1">
      <c r="A186" s="315">
        <f>SUBTOTAL(3,$B$20:B186)</f>
        <v>83</v>
      </c>
      <c r="B186" s="328">
        <v>1224340253</v>
      </c>
      <c r="C186" s="301" t="str">
        <f>VLOOKUP(B186,'ds thisinh'!$B$5:$C$2298,2,FALSE)</f>
        <v>Lê Thế Trung </v>
      </c>
      <c r="D186" s="328" t="s">
        <v>638</v>
      </c>
      <c r="E186" s="328">
        <v>3</v>
      </c>
      <c r="F186" s="301" t="s">
        <v>2691</v>
      </c>
      <c r="G186" s="303" t="s">
        <v>188</v>
      </c>
      <c r="H186" s="303">
        <v>3</v>
      </c>
      <c r="I186" s="328">
        <v>1070</v>
      </c>
      <c r="J186" s="328"/>
      <c r="K186" s="301"/>
      <c r="L186" s="301">
        <f>VLOOKUP(B186,KQtrangIOE!$B$2:$D$2509,3,FALSE)</f>
        <v>1070</v>
      </c>
      <c r="M186" s="301" t="str">
        <f t="shared" si="8"/>
        <v/>
      </c>
      <c r="N186" s="301">
        <f>VLOOKUP(IF(G186&lt;&gt;"",G186,F186),ThongkeKQ!$A$4:$P$43,COUNTA(ThongkeKQ!$A$4:$P$4),FALSE)</f>
        <v>34</v>
      </c>
      <c r="O186" s="301" t="str">
        <f t="shared" si="9"/>
        <v>34.3</v>
      </c>
      <c r="P186" s="285" t="str">
        <f t="shared" si="10"/>
        <v>34</v>
      </c>
      <c r="Q186" s="285" t="str">
        <f t="shared" si="11"/>
        <v>3</v>
      </c>
    </row>
    <row r="187" spans="1:17" s="285" customFormat="1" hidden="1">
      <c r="A187" s="315">
        <f>SUBTOTAL(3,$B$20:B187)</f>
        <v>83</v>
      </c>
      <c r="B187" s="362">
        <v>1222974288</v>
      </c>
      <c r="C187" s="301" t="str">
        <f>VLOOKUP(B187,'ds thisinh'!$B$5:$C$2298,2,FALSE)</f>
        <v>Nguyễn Đình Tuấn  Khang</v>
      </c>
      <c r="D187" s="362" t="s">
        <v>1129</v>
      </c>
      <c r="E187" s="362" t="s">
        <v>849</v>
      </c>
      <c r="F187" s="362" t="s">
        <v>599</v>
      </c>
      <c r="G187" s="361" t="s">
        <v>1108</v>
      </c>
      <c r="H187" s="304">
        <v>3</v>
      </c>
      <c r="I187" s="301">
        <v>1070</v>
      </c>
      <c r="J187" s="301"/>
      <c r="K187" s="301"/>
      <c r="L187" s="301">
        <f>VLOOKUP(B187,KQtrangIOE!$B$2:$D$2509,3,FALSE)</f>
        <v>1070</v>
      </c>
      <c r="M187" s="301" t="str">
        <f t="shared" si="8"/>
        <v/>
      </c>
      <c r="N187" s="301">
        <f>VLOOKUP(IF(G187&lt;&gt;"",G187,F187),ThongkeKQ!$A$4:$P$43,COUNTA(ThongkeKQ!$A$4:$P$4),FALSE)</f>
        <v>39</v>
      </c>
      <c r="O187" s="301" t="str">
        <f t="shared" si="9"/>
        <v>39.3</v>
      </c>
      <c r="P187" s="285" t="str">
        <f t="shared" si="10"/>
        <v>39</v>
      </c>
      <c r="Q187" s="285" t="str">
        <f t="shared" si="11"/>
        <v>3</v>
      </c>
    </row>
    <row r="188" spans="1:17" s="285" customFormat="1" hidden="1">
      <c r="A188" s="315">
        <f>SUBTOTAL(3,$B$20:B188)</f>
        <v>83</v>
      </c>
      <c r="B188" s="318">
        <v>1229400644</v>
      </c>
      <c r="C188" s="301" t="str">
        <f>VLOOKUP(B188,'ds thisinh'!$B$5:$C$2298,2,FALSE)</f>
        <v>Phạm Lê Tiến Đạt</v>
      </c>
      <c r="D188" s="318" t="s">
        <v>1428</v>
      </c>
      <c r="E188" s="315" t="s">
        <v>846</v>
      </c>
      <c r="F188" s="315" t="s">
        <v>1350</v>
      </c>
      <c r="G188" s="325" t="s">
        <v>1342</v>
      </c>
      <c r="H188" s="325">
        <v>3</v>
      </c>
      <c r="I188" s="344">
        <v>1070</v>
      </c>
      <c r="J188" s="344"/>
      <c r="K188" s="301"/>
      <c r="L188" s="301">
        <f>VLOOKUP(B188,KQtrangIOE!$B$2:$D$2509,3,FALSE)</f>
        <v>1070</v>
      </c>
      <c r="M188" s="301" t="str">
        <f t="shared" si="8"/>
        <v/>
      </c>
      <c r="N188" s="301">
        <f>VLOOKUP(IF(G188&lt;&gt;"",G188,F188),ThongkeKQ!$A$4:$P$43,COUNTA(ThongkeKQ!$A$4:$P$4),FALSE)</f>
        <v>38</v>
      </c>
      <c r="O188" s="301" t="str">
        <f t="shared" si="9"/>
        <v>38.3</v>
      </c>
      <c r="P188" s="285" t="str">
        <f t="shared" si="10"/>
        <v>38</v>
      </c>
      <c r="Q188" s="285" t="str">
        <f t="shared" si="11"/>
        <v>3</v>
      </c>
    </row>
    <row r="189" spans="1:17" s="285" customFormat="1" hidden="1">
      <c r="A189" s="315">
        <f>SUBTOTAL(3,$B$20:B189)</f>
        <v>83</v>
      </c>
      <c r="B189" s="301">
        <v>1227110696</v>
      </c>
      <c r="C189" s="301" t="str">
        <f>VLOOKUP(B189,'ds thisinh'!$B$5:$C$2298,2,FALSE)</f>
        <v>Nguyễn Thị Quỳnh Như</v>
      </c>
      <c r="D189" s="301" t="s">
        <v>1210</v>
      </c>
      <c r="E189" s="301" t="s">
        <v>849</v>
      </c>
      <c r="F189" s="303" t="s">
        <v>1208</v>
      </c>
      <c r="G189" s="303" t="s">
        <v>180</v>
      </c>
      <c r="H189" s="301">
        <v>3</v>
      </c>
      <c r="I189" s="301">
        <v>1070</v>
      </c>
      <c r="J189" s="301"/>
      <c r="K189" s="301"/>
      <c r="L189" s="301">
        <f>VLOOKUP(B189,KQtrangIOE!$B$2:$D$2509,3,FALSE)</f>
        <v>1070</v>
      </c>
      <c r="M189" s="301" t="str">
        <f t="shared" si="8"/>
        <v/>
      </c>
      <c r="N189" s="301">
        <f>VLOOKUP(IF(G189&lt;&gt;"",G189,F189),ThongkeKQ!$A$4:$P$43,COUNTA(ThongkeKQ!$A$4:$P$4),FALSE)</f>
        <v>36</v>
      </c>
      <c r="O189" s="301" t="str">
        <f t="shared" si="9"/>
        <v>36.3</v>
      </c>
      <c r="P189" s="285" t="str">
        <f t="shared" si="10"/>
        <v>36</v>
      </c>
      <c r="Q189" s="285" t="str">
        <f t="shared" si="11"/>
        <v>3</v>
      </c>
    </row>
    <row r="190" spans="1:17" s="285" customFormat="1" hidden="1">
      <c r="A190" s="315">
        <f>SUBTOTAL(3,$B$20:B190)</f>
        <v>83</v>
      </c>
      <c r="B190" s="315">
        <v>1225003489</v>
      </c>
      <c r="C190" s="301" t="str">
        <f>VLOOKUP(B190,'ds thisinh'!$B$5:$C$2298,2,FALSE)</f>
        <v>Phạm Thị Phượng</v>
      </c>
      <c r="D190" s="303" t="s">
        <v>2181</v>
      </c>
      <c r="E190" s="303" t="s">
        <v>846</v>
      </c>
      <c r="F190" s="303" t="s">
        <v>608</v>
      </c>
      <c r="G190" s="315" t="s">
        <v>2167</v>
      </c>
      <c r="H190" s="315">
        <v>3</v>
      </c>
      <c r="I190" s="384">
        <v>1060</v>
      </c>
      <c r="J190" s="384"/>
      <c r="K190" s="301"/>
      <c r="L190" s="301">
        <f>VLOOKUP(B190,KQtrangIOE!$B$2:$D$2509,3,FALSE)</f>
        <v>1060</v>
      </c>
      <c r="M190" s="301" t="str">
        <f t="shared" si="8"/>
        <v/>
      </c>
      <c r="N190" s="301">
        <f>VLOOKUP(IF(G190&lt;&gt;"",G190,F190),ThongkeKQ!$A$4:$P$43,COUNTA(ThongkeKQ!$A$4:$P$4),FALSE)</f>
        <v>33</v>
      </c>
      <c r="O190" s="301" t="str">
        <f t="shared" si="9"/>
        <v>33.3</v>
      </c>
      <c r="P190" s="285" t="str">
        <f t="shared" si="10"/>
        <v>33</v>
      </c>
      <c r="Q190" s="285" t="str">
        <f t="shared" si="11"/>
        <v>3</v>
      </c>
    </row>
    <row r="191" spans="1:17" s="285" customFormat="1" hidden="1">
      <c r="A191" s="315">
        <f>SUBTOTAL(3,$B$20:B191)</f>
        <v>83</v>
      </c>
      <c r="B191" s="271">
        <v>1229218831</v>
      </c>
      <c r="C191" s="301" t="str">
        <f>VLOOKUP(B191,'ds thisinh'!$B$5:$C$2298,2,FALSE)</f>
        <v>Mai Hồ Linh Uyên </v>
      </c>
      <c r="D191" s="343" t="s">
        <v>845</v>
      </c>
      <c r="E191" s="315" t="s">
        <v>846</v>
      </c>
      <c r="F191" s="315" t="s">
        <v>602</v>
      </c>
      <c r="G191" s="315" t="s">
        <v>91</v>
      </c>
      <c r="H191" s="315">
        <v>3</v>
      </c>
      <c r="I191" s="271">
        <v>1060</v>
      </c>
      <c r="J191" s="271"/>
      <c r="K191" s="301"/>
      <c r="L191" s="301">
        <f>VLOOKUP(B191,KQtrangIOE!$B$2:$D$2509,3,FALSE)</f>
        <v>1060</v>
      </c>
      <c r="M191" s="301" t="str">
        <f t="shared" si="8"/>
        <v/>
      </c>
      <c r="N191" s="301">
        <f>VLOOKUP(IF(G191&lt;&gt;"",G191,F191),ThongkeKQ!$A$4:$P$43,COUNTA(ThongkeKQ!$A$4:$P$4),FALSE)</f>
        <v>35</v>
      </c>
      <c r="O191" s="301" t="str">
        <f t="shared" si="9"/>
        <v>35.3</v>
      </c>
      <c r="P191" s="285" t="str">
        <f t="shared" si="10"/>
        <v>35</v>
      </c>
      <c r="Q191" s="285" t="str">
        <f t="shared" si="11"/>
        <v>3</v>
      </c>
    </row>
    <row r="192" spans="1:17" s="285" customFormat="1" hidden="1">
      <c r="A192" s="315">
        <f>SUBTOTAL(3,$B$20:B192)</f>
        <v>83</v>
      </c>
      <c r="B192" s="316">
        <v>1229910301</v>
      </c>
      <c r="C192" s="301" t="str">
        <f>VLOOKUP(B192,'ds thisinh'!$B$5:$C$2298,2,FALSE)</f>
        <v>Lê Danh Quý Nhân </v>
      </c>
      <c r="D192" s="316" t="s">
        <v>838</v>
      </c>
      <c r="E192" s="315" t="s">
        <v>839</v>
      </c>
      <c r="F192" s="315" t="s">
        <v>1208</v>
      </c>
      <c r="G192" s="315" t="s">
        <v>91</v>
      </c>
      <c r="H192" s="315">
        <v>3</v>
      </c>
      <c r="I192" s="271">
        <v>1060</v>
      </c>
      <c r="J192" s="271"/>
      <c r="K192" s="301"/>
      <c r="L192" s="301">
        <f>VLOOKUP(B192,KQtrangIOE!$B$2:$D$2509,3,FALSE)</f>
        <v>1060</v>
      </c>
      <c r="M192" s="301" t="str">
        <f t="shared" si="8"/>
        <v/>
      </c>
      <c r="N192" s="301">
        <f>VLOOKUP(IF(G192&lt;&gt;"",G192,F192),ThongkeKQ!$A$4:$P$43,COUNTA(ThongkeKQ!$A$4:$P$4),FALSE)</f>
        <v>35</v>
      </c>
      <c r="O192" s="301" t="str">
        <f t="shared" si="9"/>
        <v>35.3</v>
      </c>
      <c r="P192" s="285" t="str">
        <f t="shared" si="10"/>
        <v>35</v>
      </c>
      <c r="Q192" s="285" t="str">
        <f t="shared" si="11"/>
        <v>3</v>
      </c>
    </row>
    <row r="193" spans="1:17" s="285" customFormat="1" hidden="1">
      <c r="A193" s="315">
        <f>SUBTOTAL(3,$B$20:B193)</f>
        <v>83</v>
      </c>
      <c r="B193" s="403">
        <v>1225972669</v>
      </c>
      <c r="C193" s="301" t="str">
        <f>VLOOKUP(B193,'ds thisinh'!$B$5:$C$2298,2,FALSE)</f>
        <v>Mai Ngọc Thủy Tiên </v>
      </c>
      <c r="D193" s="403" t="s">
        <v>619</v>
      </c>
      <c r="E193" s="303">
        <v>3</v>
      </c>
      <c r="F193" s="303" t="s">
        <v>2690</v>
      </c>
      <c r="G193" s="303" t="s">
        <v>188</v>
      </c>
      <c r="H193" s="303">
        <v>3</v>
      </c>
      <c r="I193" s="315">
        <v>1050</v>
      </c>
      <c r="J193" s="315"/>
      <c r="K193" s="301"/>
      <c r="L193" s="301">
        <f>VLOOKUP(B193,KQtrangIOE!$B$2:$D$2509,3,FALSE)</f>
        <v>1050</v>
      </c>
      <c r="M193" s="301" t="str">
        <f t="shared" si="8"/>
        <v/>
      </c>
      <c r="N193" s="301">
        <f>VLOOKUP(IF(G193&lt;&gt;"",G193,F193),ThongkeKQ!$A$4:$P$43,COUNTA(ThongkeKQ!$A$4:$P$4),FALSE)</f>
        <v>34</v>
      </c>
      <c r="O193" s="301" t="str">
        <f t="shared" si="9"/>
        <v>34.3</v>
      </c>
      <c r="P193" s="285" t="str">
        <f t="shared" si="10"/>
        <v>34</v>
      </c>
      <c r="Q193" s="285" t="str">
        <f t="shared" si="11"/>
        <v>3</v>
      </c>
    </row>
    <row r="194" spans="1:17" s="285" customFormat="1" hidden="1">
      <c r="A194" s="315">
        <f>SUBTOTAL(3,$B$20:B194)</f>
        <v>83</v>
      </c>
      <c r="B194" s="318">
        <v>1227425928</v>
      </c>
      <c r="C194" s="301" t="str">
        <f>VLOOKUP(B194,'ds thisinh'!$B$5:$C$2298,2,FALSE)</f>
        <v>Nguyễn Gia Bảo</v>
      </c>
      <c r="D194" s="318" t="s">
        <v>1453</v>
      </c>
      <c r="E194" s="315" t="s">
        <v>824</v>
      </c>
      <c r="F194" s="315" t="s">
        <v>1358</v>
      </c>
      <c r="G194" s="325" t="s">
        <v>1342</v>
      </c>
      <c r="H194" s="325">
        <v>3</v>
      </c>
      <c r="I194" s="344">
        <v>1050</v>
      </c>
      <c r="J194" s="344"/>
      <c r="K194" s="301"/>
      <c r="L194" s="301">
        <f>VLOOKUP(B194,KQtrangIOE!$B$2:$D$2509,3,FALSE)</f>
        <v>1050</v>
      </c>
      <c r="M194" s="301" t="str">
        <f t="shared" si="8"/>
        <v/>
      </c>
      <c r="N194" s="301">
        <f>VLOOKUP(IF(G194&lt;&gt;"",G194,F194),ThongkeKQ!$A$4:$P$43,COUNTA(ThongkeKQ!$A$4:$P$4),FALSE)</f>
        <v>38</v>
      </c>
      <c r="O194" s="301" t="str">
        <f t="shared" si="9"/>
        <v>38.3</v>
      </c>
      <c r="P194" s="285" t="str">
        <f t="shared" si="10"/>
        <v>38</v>
      </c>
      <c r="Q194" s="285" t="str">
        <f t="shared" si="11"/>
        <v>3</v>
      </c>
    </row>
    <row r="195" spans="1:17" s="285" customFormat="1" hidden="1">
      <c r="A195" s="315">
        <f>SUBTOTAL(3,$B$20:B195)</f>
        <v>83</v>
      </c>
      <c r="B195" s="453">
        <v>1224881618</v>
      </c>
      <c r="C195" s="301" t="str">
        <f>VLOOKUP(B195,'ds thisinh'!$B$5:$C$2298,2,FALSE)</f>
        <v>Trịnh Hoàng Minh</v>
      </c>
      <c r="D195" s="361" t="s">
        <v>1126</v>
      </c>
      <c r="E195" s="361" t="s">
        <v>849</v>
      </c>
      <c r="F195" s="361" t="s">
        <v>1110</v>
      </c>
      <c r="G195" s="361" t="s">
        <v>1108</v>
      </c>
      <c r="H195" s="304">
        <v>3</v>
      </c>
      <c r="I195" s="301">
        <v>1040</v>
      </c>
      <c r="J195" s="301"/>
      <c r="K195" s="301"/>
      <c r="L195" s="301">
        <f>VLOOKUP(B195,KQtrangIOE!$B$2:$D$2509,3,FALSE)</f>
        <v>1040</v>
      </c>
      <c r="M195" s="301" t="str">
        <f t="shared" si="8"/>
        <v/>
      </c>
      <c r="N195" s="301">
        <f>VLOOKUP(IF(G195&lt;&gt;"",G195,F195),ThongkeKQ!$A$4:$P$43,COUNTA(ThongkeKQ!$A$4:$P$4),FALSE)</f>
        <v>39</v>
      </c>
      <c r="O195" s="301" t="str">
        <f t="shared" si="9"/>
        <v>39.3</v>
      </c>
      <c r="P195" s="285" t="str">
        <f t="shared" si="10"/>
        <v>39</v>
      </c>
      <c r="Q195" s="285" t="str">
        <f t="shared" si="11"/>
        <v>3</v>
      </c>
    </row>
    <row r="196" spans="1:17" s="285" customFormat="1" hidden="1">
      <c r="A196" s="315">
        <f>SUBTOTAL(3,$B$20:B196)</f>
        <v>83</v>
      </c>
      <c r="B196" s="318">
        <v>1219814144</v>
      </c>
      <c r="C196" s="301" t="str">
        <f>VLOOKUP(B196,'ds thisinh'!$B$5:$C$2298,2,FALSE)</f>
        <v>Trần Khánh Linh</v>
      </c>
      <c r="D196" s="318" t="s">
        <v>1438</v>
      </c>
      <c r="E196" s="315" t="s">
        <v>818</v>
      </c>
      <c r="F196" s="315" t="s">
        <v>599</v>
      </c>
      <c r="G196" s="325" t="s">
        <v>1342</v>
      </c>
      <c r="H196" s="325">
        <v>3</v>
      </c>
      <c r="I196" s="344">
        <v>1040</v>
      </c>
      <c r="J196" s="344"/>
      <c r="K196" s="301"/>
      <c r="L196" s="301">
        <f>VLOOKUP(B196,KQtrangIOE!$B$2:$D$2509,3,FALSE)</f>
        <v>1040</v>
      </c>
      <c r="M196" s="301" t="str">
        <f t="shared" si="8"/>
        <v/>
      </c>
      <c r="N196" s="301">
        <f>VLOOKUP(IF(G196&lt;&gt;"",G196,F196),ThongkeKQ!$A$4:$P$43,COUNTA(ThongkeKQ!$A$4:$P$4),FALSE)</f>
        <v>38</v>
      </c>
      <c r="O196" s="301" t="str">
        <f t="shared" si="9"/>
        <v>38.3</v>
      </c>
      <c r="P196" s="285" t="str">
        <f t="shared" si="10"/>
        <v>38</v>
      </c>
      <c r="Q196" s="285" t="str">
        <f t="shared" si="11"/>
        <v>3</v>
      </c>
    </row>
    <row r="197" spans="1:17" s="285" customFormat="1" hidden="1">
      <c r="A197" s="315">
        <f>SUBTOTAL(3,$B$20:B197)</f>
        <v>83</v>
      </c>
      <c r="B197" s="318">
        <v>1225724293</v>
      </c>
      <c r="C197" s="301" t="str">
        <f>VLOOKUP(B197,'ds thisinh'!$B$5:$C$2298,2,FALSE)</f>
        <v>Nguyễn Quỳnh  Như</v>
      </c>
      <c r="D197" s="318" t="s">
        <v>2714</v>
      </c>
      <c r="E197" s="315" t="s">
        <v>824</v>
      </c>
      <c r="F197" s="315" t="s">
        <v>1353</v>
      </c>
      <c r="G197" s="325" t="s">
        <v>1342</v>
      </c>
      <c r="H197" s="325">
        <v>3</v>
      </c>
      <c r="I197" s="344">
        <v>1040</v>
      </c>
      <c r="J197" s="344"/>
      <c r="K197" s="301"/>
      <c r="L197" s="301">
        <f>VLOOKUP(B197,KQtrangIOE!$B$2:$D$2509,3,FALSE)</f>
        <v>1040</v>
      </c>
      <c r="M197" s="301" t="str">
        <f t="shared" si="8"/>
        <v/>
      </c>
      <c r="N197" s="301">
        <f>VLOOKUP(IF(G197&lt;&gt;"",G197,F197),ThongkeKQ!$A$4:$P$43,COUNTA(ThongkeKQ!$A$4:$P$4),FALSE)</f>
        <v>38</v>
      </c>
      <c r="O197" s="301" t="str">
        <f t="shared" si="9"/>
        <v>38.3</v>
      </c>
      <c r="P197" s="285" t="str">
        <f t="shared" si="10"/>
        <v>38</v>
      </c>
      <c r="Q197" s="285" t="str">
        <f t="shared" si="11"/>
        <v>3</v>
      </c>
    </row>
    <row r="198" spans="1:17" s="285" customFormat="1" hidden="1">
      <c r="A198" s="315">
        <f>SUBTOTAL(3,$B$20:B198)</f>
        <v>83</v>
      </c>
      <c r="B198" s="301">
        <v>1232321283</v>
      </c>
      <c r="C198" s="301" t="str">
        <f>VLOOKUP(B198,'ds thisinh'!$B$5:$C$2298,2,FALSE)</f>
        <v>Trương Hiệp</v>
      </c>
      <c r="D198" s="301" t="s">
        <v>1205</v>
      </c>
      <c r="E198" s="301" t="s">
        <v>849</v>
      </c>
      <c r="F198" s="301" t="s">
        <v>1206</v>
      </c>
      <c r="G198" s="303" t="s">
        <v>180</v>
      </c>
      <c r="H198" s="301">
        <v>3</v>
      </c>
      <c r="I198" s="301">
        <v>1040</v>
      </c>
      <c r="J198" s="301"/>
      <c r="K198" s="301"/>
      <c r="L198" s="301">
        <f>VLOOKUP(B198,KQtrangIOE!$B$2:$D$2509,3,FALSE)</f>
        <v>1040</v>
      </c>
      <c r="M198" s="301" t="str">
        <f t="shared" si="8"/>
        <v/>
      </c>
      <c r="N198" s="301">
        <f>VLOOKUP(IF(G198&lt;&gt;"",G198,F198),ThongkeKQ!$A$4:$P$43,COUNTA(ThongkeKQ!$A$4:$P$4),FALSE)</f>
        <v>36</v>
      </c>
      <c r="O198" s="301" t="str">
        <f t="shared" si="9"/>
        <v>36.3</v>
      </c>
      <c r="P198" s="285" t="str">
        <f t="shared" si="10"/>
        <v>36</v>
      </c>
      <c r="Q198" s="285" t="str">
        <f t="shared" si="11"/>
        <v>3</v>
      </c>
    </row>
    <row r="199" spans="1:17" s="285" customFormat="1" hidden="1">
      <c r="A199" s="315">
        <f>SUBTOTAL(3,$B$20:B199)</f>
        <v>83</v>
      </c>
      <c r="B199" s="301">
        <v>1227007532</v>
      </c>
      <c r="C199" s="301" t="str">
        <f>VLOOKUP(B199,'ds thisinh'!$B$5:$C$2298,2,FALSE)</f>
        <v>Nguyễn Thị Hà Anh</v>
      </c>
      <c r="D199" s="301" t="s">
        <v>1216</v>
      </c>
      <c r="E199" s="271" t="s">
        <v>853</v>
      </c>
      <c r="F199" s="301" t="s">
        <v>1217</v>
      </c>
      <c r="G199" s="303" t="s">
        <v>180</v>
      </c>
      <c r="H199" s="301">
        <v>3</v>
      </c>
      <c r="I199" s="301">
        <v>1040</v>
      </c>
      <c r="J199" s="301"/>
      <c r="K199" s="301"/>
      <c r="L199" s="301">
        <f>VLOOKUP(B199,KQtrangIOE!$B$2:$D$2509,3,FALSE)</f>
        <v>1040</v>
      </c>
      <c r="M199" s="301" t="str">
        <f t="shared" si="8"/>
        <v/>
      </c>
      <c r="N199" s="301">
        <f>VLOOKUP(IF(G199&lt;&gt;"",G199,F199),ThongkeKQ!$A$4:$P$43,COUNTA(ThongkeKQ!$A$4:$P$4),FALSE)</f>
        <v>36</v>
      </c>
      <c r="O199" s="301" t="str">
        <f t="shared" si="9"/>
        <v>36.3</v>
      </c>
      <c r="P199" s="285" t="str">
        <f t="shared" si="10"/>
        <v>36</v>
      </c>
      <c r="Q199" s="285" t="str">
        <f t="shared" si="11"/>
        <v>3</v>
      </c>
    </row>
    <row r="200" spans="1:17" s="285" customFormat="1" hidden="1">
      <c r="A200" s="315">
        <f>SUBTOTAL(3,$B$20:B200)</f>
        <v>83</v>
      </c>
      <c r="B200" s="328">
        <v>1224603013</v>
      </c>
      <c r="C200" s="301" t="str">
        <f>VLOOKUP(B200,'ds thisinh'!$B$5:$C$2298,2,FALSE)</f>
        <v>Đỗ Vũ Quỳnh Như </v>
      </c>
      <c r="D200" s="328" t="s">
        <v>637</v>
      </c>
      <c r="E200" s="328">
        <v>3</v>
      </c>
      <c r="F200" s="301" t="s">
        <v>2691</v>
      </c>
      <c r="G200" s="303" t="s">
        <v>188</v>
      </c>
      <c r="H200" s="303">
        <v>3</v>
      </c>
      <c r="I200" s="328">
        <v>1030</v>
      </c>
      <c r="J200" s="328"/>
      <c r="K200" s="301"/>
      <c r="L200" s="301">
        <f>VLOOKUP(B200,KQtrangIOE!$B$2:$D$2509,3,FALSE)</f>
        <v>1030</v>
      </c>
      <c r="M200" s="301" t="str">
        <f t="shared" si="8"/>
        <v/>
      </c>
      <c r="N200" s="301">
        <f>VLOOKUP(IF(G200&lt;&gt;"",G200,F200),ThongkeKQ!$A$4:$P$43,COUNTA(ThongkeKQ!$A$4:$P$4),FALSE)</f>
        <v>34</v>
      </c>
      <c r="O200" s="301" t="str">
        <f t="shared" si="9"/>
        <v>34.3</v>
      </c>
      <c r="P200" s="285" t="str">
        <f t="shared" si="10"/>
        <v>34</v>
      </c>
      <c r="Q200" s="285" t="str">
        <f t="shared" si="11"/>
        <v>3</v>
      </c>
    </row>
    <row r="201" spans="1:17" s="285" customFormat="1" hidden="1">
      <c r="A201" s="315">
        <f>SUBTOTAL(3,$B$20:B201)</f>
        <v>83</v>
      </c>
      <c r="B201" s="403">
        <v>1222892252</v>
      </c>
      <c r="C201" s="301" t="str">
        <f>VLOOKUP(B201,'ds thisinh'!$B$5:$C$2298,2,FALSE)</f>
        <v>Phạm Đức Trung </v>
      </c>
      <c r="D201" s="403" t="s">
        <v>644</v>
      </c>
      <c r="E201" s="303">
        <v>3</v>
      </c>
      <c r="F201" s="303" t="s">
        <v>2690</v>
      </c>
      <c r="G201" s="303" t="s">
        <v>188</v>
      </c>
      <c r="H201" s="303">
        <v>3</v>
      </c>
      <c r="I201" s="344">
        <v>1020</v>
      </c>
      <c r="J201" s="344"/>
      <c r="K201" s="301"/>
      <c r="L201" s="301">
        <f>VLOOKUP(B201,KQtrangIOE!$B$2:$D$2509,3,FALSE)</f>
        <v>1020</v>
      </c>
      <c r="M201" s="301" t="str">
        <f t="shared" si="8"/>
        <v/>
      </c>
      <c r="N201" s="301">
        <f>VLOOKUP(IF(G201&lt;&gt;"",G201,F201),ThongkeKQ!$A$4:$P$43,COUNTA(ThongkeKQ!$A$4:$P$4),FALSE)</f>
        <v>34</v>
      </c>
      <c r="O201" s="301" t="str">
        <f t="shared" si="9"/>
        <v>34.3</v>
      </c>
      <c r="P201" s="285" t="str">
        <f t="shared" si="10"/>
        <v>34</v>
      </c>
      <c r="Q201" s="285" t="str">
        <f t="shared" si="11"/>
        <v>3</v>
      </c>
    </row>
    <row r="202" spans="1:17" s="285" customFormat="1" hidden="1">
      <c r="A202" s="315">
        <f>SUBTOTAL(3,$B$20:B202)</f>
        <v>83</v>
      </c>
      <c r="B202" s="315">
        <v>1232067498</v>
      </c>
      <c r="C202" s="301" t="str">
        <f>VLOOKUP(B202,'ds thisinh'!$B$5:$C$2298,2,FALSE)</f>
        <v>Lê Võ Gia Hiên</v>
      </c>
      <c r="D202" s="406" t="s">
        <v>2174</v>
      </c>
      <c r="E202" s="303" t="s">
        <v>835</v>
      </c>
      <c r="F202" s="303" t="s">
        <v>2166</v>
      </c>
      <c r="G202" s="315" t="s">
        <v>2167</v>
      </c>
      <c r="H202" s="315">
        <v>3</v>
      </c>
      <c r="I202" s="384">
        <v>1020</v>
      </c>
      <c r="J202" s="384"/>
      <c r="K202" s="301"/>
      <c r="L202" s="301">
        <f>VLOOKUP(B202,KQtrangIOE!$B$2:$D$2509,3,FALSE)</f>
        <v>1020</v>
      </c>
      <c r="M202" s="301" t="str">
        <f t="shared" si="8"/>
        <v/>
      </c>
      <c r="N202" s="301">
        <f>VLOOKUP(IF(G202&lt;&gt;"",G202,F202),ThongkeKQ!$A$4:$P$43,COUNTA(ThongkeKQ!$A$4:$P$4),FALSE)</f>
        <v>33</v>
      </c>
      <c r="O202" s="301" t="str">
        <f t="shared" si="9"/>
        <v>33.3</v>
      </c>
      <c r="P202" s="285" t="str">
        <f t="shared" si="10"/>
        <v>33</v>
      </c>
      <c r="Q202" s="285" t="str">
        <f t="shared" si="11"/>
        <v>3</v>
      </c>
    </row>
    <row r="203" spans="1:17" s="285" customFormat="1" hidden="1">
      <c r="A203" s="315">
        <f>SUBTOTAL(3,$B$20:B203)</f>
        <v>83</v>
      </c>
      <c r="B203" s="318">
        <v>1224813505</v>
      </c>
      <c r="C203" s="301" t="str">
        <f>VLOOKUP(B203,'ds thisinh'!$B$5:$C$2298,2,FALSE)</f>
        <v>Võ Minh Huy</v>
      </c>
      <c r="D203" s="318" t="s">
        <v>1472</v>
      </c>
      <c r="E203" s="315" t="s">
        <v>849</v>
      </c>
      <c r="F203" s="315" t="s">
        <v>1115</v>
      </c>
      <c r="G203" s="325" t="s">
        <v>1342</v>
      </c>
      <c r="H203" s="325">
        <v>3</v>
      </c>
      <c r="I203" s="344">
        <v>1020</v>
      </c>
      <c r="J203" s="344"/>
      <c r="K203" s="301"/>
      <c r="L203" s="301">
        <f>VLOOKUP(B203,KQtrangIOE!$B$2:$D$2509,3,FALSE)</f>
        <v>1020</v>
      </c>
      <c r="M203" s="301" t="str">
        <f t="shared" si="8"/>
        <v/>
      </c>
      <c r="N203" s="301">
        <f>VLOOKUP(IF(G203&lt;&gt;"",G203,F203),ThongkeKQ!$A$4:$P$43,COUNTA(ThongkeKQ!$A$4:$P$4),FALSE)</f>
        <v>38</v>
      </c>
      <c r="O203" s="301" t="str">
        <f t="shared" si="9"/>
        <v>38.3</v>
      </c>
      <c r="P203" s="285" t="str">
        <f t="shared" si="10"/>
        <v>38</v>
      </c>
      <c r="Q203" s="285" t="str">
        <f t="shared" si="11"/>
        <v>3</v>
      </c>
    </row>
    <row r="204" spans="1:17" s="285" customFormat="1" hidden="1">
      <c r="A204" s="315">
        <f>SUBTOTAL(3,$B$20:B204)</f>
        <v>83</v>
      </c>
      <c r="B204" s="318">
        <v>1228121969</v>
      </c>
      <c r="C204" s="301" t="str">
        <f>VLOOKUP(B204,'ds thisinh'!$B$5:$C$2298,2,FALSE)</f>
        <v>Bùi Thị Mai Phương</v>
      </c>
      <c r="D204" s="318" t="s">
        <v>1467</v>
      </c>
      <c r="E204" s="315" t="s">
        <v>824</v>
      </c>
      <c r="F204" s="315" t="s">
        <v>1353</v>
      </c>
      <c r="G204" s="325" t="s">
        <v>1342</v>
      </c>
      <c r="H204" s="325">
        <v>3</v>
      </c>
      <c r="I204" s="344">
        <v>1020</v>
      </c>
      <c r="J204" s="344"/>
      <c r="K204" s="301"/>
      <c r="L204" s="301">
        <f>VLOOKUP(B204,KQtrangIOE!$B$2:$D$2509,3,FALSE)</f>
        <v>1020</v>
      </c>
      <c r="M204" s="301" t="str">
        <f t="shared" si="8"/>
        <v/>
      </c>
      <c r="N204" s="301">
        <f>VLOOKUP(IF(G204&lt;&gt;"",G204,F204),ThongkeKQ!$A$4:$P$43,COUNTA(ThongkeKQ!$A$4:$P$4),FALSE)</f>
        <v>38</v>
      </c>
      <c r="O204" s="301" t="str">
        <f t="shared" si="9"/>
        <v>38.3</v>
      </c>
      <c r="P204" s="285" t="str">
        <f t="shared" si="10"/>
        <v>38</v>
      </c>
      <c r="Q204" s="285" t="str">
        <f t="shared" si="11"/>
        <v>3</v>
      </c>
    </row>
    <row r="205" spans="1:17" s="285" customFormat="1" hidden="1">
      <c r="A205" s="315">
        <f>SUBTOTAL(3,$B$20:B205)</f>
        <v>83</v>
      </c>
      <c r="B205" s="301">
        <v>1226596160</v>
      </c>
      <c r="C205" s="301" t="str">
        <f>VLOOKUP(B205,'ds thisinh'!$B$5:$C$2298,2,FALSE)</f>
        <v>Nguyễn Việt Hùng</v>
      </c>
      <c r="D205" s="303" t="s">
        <v>1218</v>
      </c>
      <c r="E205" s="303" t="s">
        <v>1219</v>
      </c>
      <c r="F205" s="303" t="s">
        <v>1115</v>
      </c>
      <c r="G205" s="303" t="s">
        <v>180</v>
      </c>
      <c r="H205" s="301">
        <v>3</v>
      </c>
      <c r="I205" s="301">
        <v>1020</v>
      </c>
      <c r="J205" s="301"/>
      <c r="K205" s="301"/>
      <c r="L205" s="301">
        <f>VLOOKUP(B205,KQtrangIOE!$B$2:$D$2509,3,FALSE)</f>
        <v>1020</v>
      </c>
      <c r="M205" s="301" t="str">
        <f t="shared" si="8"/>
        <v/>
      </c>
      <c r="N205" s="301">
        <f>VLOOKUP(IF(G205&lt;&gt;"",G205,F205),ThongkeKQ!$A$4:$P$43,COUNTA(ThongkeKQ!$A$4:$P$4),FALSE)</f>
        <v>36</v>
      </c>
      <c r="O205" s="301" t="str">
        <f t="shared" si="9"/>
        <v>36.3</v>
      </c>
      <c r="P205" s="285" t="str">
        <f t="shared" si="10"/>
        <v>36</v>
      </c>
      <c r="Q205" s="285" t="str">
        <f t="shared" si="11"/>
        <v>3</v>
      </c>
    </row>
    <row r="206" spans="1:17" s="285" customFormat="1" hidden="1">
      <c r="A206" s="315">
        <f>SUBTOTAL(3,$B$20:B206)</f>
        <v>83</v>
      </c>
      <c r="B206" s="303">
        <v>1222781265</v>
      </c>
      <c r="C206" s="301" t="str">
        <f>VLOOKUP(B206,'ds thisinh'!$B$5:$C$2298,2,FALSE)</f>
        <v>Nguyễn Khánh Đoan</v>
      </c>
      <c r="D206" s="302" t="s">
        <v>632</v>
      </c>
      <c r="E206" s="302">
        <v>3</v>
      </c>
      <c r="F206" s="303" t="s">
        <v>819</v>
      </c>
      <c r="G206" s="303" t="s">
        <v>188</v>
      </c>
      <c r="H206" s="303">
        <v>3</v>
      </c>
      <c r="I206" s="303">
        <v>1010</v>
      </c>
      <c r="J206" s="303"/>
      <c r="K206" s="301"/>
      <c r="L206" s="301">
        <f>VLOOKUP(B206,KQtrangIOE!$B$2:$D$2509,3,FALSE)</f>
        <v>1010</v>
      </c>
      <c r="M206" s="301" t="str">
        <f t="shared" si="8"/>
        <v/>
      </c>
      <c r="N206" s="301">
        <f>VLOOKUP(IF(G206&lt;&gt;"",G206,F206),ThongkeKQ!$A$4:$P$43,COUNTA(ThongkeKQ!$A$4:$P$4),FALSE)</f>
        <v>34</v>
      </c>
      <c r="O206" s="301" t="str">
        <f t="shared" si="9"/>
        <v>34.3</v>
      </c>
      <c r="P206" s="285" t="str">
        <f t="shared" si="10"/>
        <v>34</v>
      </c>
      <c r="Q206" s="285" t="str">
        <f t="shared" si="11"/>
        <v>3</v>
      </c>
    </row>
    <row r="207" spans="1:17" s="285" customFormat="1" ht="30" hidden="1">
      <c r="A207" s="315">
        <f>SUBTOTAL(3,$B$20:B207)</f>
        <v>83</v>
      </c>
      <c r="B207" s="315">
        <v>1225617659</v>
      </c>
      <c r="C207" s="301" t="str">
        <f>VLOOKUP(B207,'ds thisinh'!$B$5:$C$2298,2,FALSE)</f>
        <v>Nguyễn Như Thảo Nguyên</v>
      </c>
      <c r="D207" s="315" t="s">
        <v>859</v>
      </c>
      <c r="E207" s="315" t="s">
        <v>824</v>
      </c>
      <c r="F207" s="315" t="s">
        <v>2264</v>
      </c>
      <c r="G207" s="315" t="s">
        <v>91</v>
      </c>
      <c r="H207" s="315">
        <v>3</v>
      </c>
      <c r="I207" s="271">
        <v>1010</v>
      </c>
      <c r="J207" s="271"/>
      <c r="K207" s="301"/>
      <c r="L207" s="301">
        <f>VLOOKUP(B207,KQtrangIOE!$B$2:$D$2509,3,FALSE)</f>
        <v>1010</v>
      </c>
      <c r="M207" s="301" t="str">
        <f t="shared" si="8"/>
        <v/>
      </c>
      <c r="N207" s="301">
        <f>VLOOKUP(IF(G207&lt;&gt;"",G207,F207),ThongkeKQ!$A$4:$P$43,COUNTA(ThongkeKQ!$A$4:$P$4),FALSE)</f>
        <v>35</v>
      </c>
      <c r="O207" s="301" t="str">
        <f t="shared" si="9"/>
        <v>35.3</v>
      </c>
      <c r="P207" s="285" t="str">
        <f t="shared" si="10"/>
        <v>35</v>
      </c>
      <c r="Q207" s="285" t="str">
        <f t="shared" si="11"/>
        <v>3</v>
      </c>
    </row>
    <row r="208" spans="1:17" s="285" customFormat="1" hidden="1">
      <c r="A208" s="315">
        <f>SUBTOTAL(3,$B$20:B208)</f>
        <v>83</v>
      </c>
      <c r="B208" s="318">
        <v>1224192807</v>
      </c>
      <c r="C208" s="301" t="str">
        <f>VLOOKUP(B208,'ds thisinh'!$B$5:$C$2298,2,FALSE)</f>
        <v>Dường Ngọc Hoà</v>
      </c>
      <c r="D208" s="318" t="s">
        <v>1464</v>
      </c>
      <c r="E208" s="315" t="s">
        <v>849</v>
      </c>
      <c r="F208" s="315" t="s">
        <v>1115</v>
      </c>
      <c r="G208" s="325" t="s">
        <v>1342</v>
      </c>
      <c r="H208" s="325">
        <v>3</v>
      </c>
      <c r="I208" s="344">
        <v>1010</v>
      </c>
      <c r="J208" s="344"/>
      <c r="K208" s="301"/>
      <c r="L208" s="301">
        <f>VLOOKUP(B208,KQtrangIOE!$B$2:$D$2509,3,FALSE)</f>
        <v>1010</v>
      </c>
      <c r="M208" s="301" t="str">
        <f t="shared" si="8"/>
        <v/>
      </c>
      <c r="N208" s="301">
        <f>VLOOKUP(IF(G208&lt;&gt;"",G208,F208),ThongkeKQ!$A$4:$P$43,COUNTA(ThongkeKQ!$A$4:$P$4),FALSE)</f>
        <v>38</v>
      </c>
      <c r="O208" s="301" t="str">
        <f t="shared" si="9"/>
        <v>38.3</v>
      </c>
      <c r="P208" s="285" t="str">
        <f t="shared" si="10"/>
        <v>38</v>
      </c>
      <c r="Q208" s="285" t="str">
        <f t="shared" si="11"/>
        <v>3</v>
      </c>
    </row>
    <row r="209" spans="1:17" s="285" customFormat="1" hidden="1">
      <c r="A209" s="315">
        <f>SUBTOTAL(3,$B$20:B209)</f>
        <v>83</v>
      </c>
      <c r="B209" s="453">
        <v>1224609695</v>
      </c>
      <c r="C209" s="301" t="str">
        <f>VLOOKUP(B209,'ds thisinh'!$B$5:$C$2298,2,FALSE)</f>
        <v>Phan Kiều Anh</v>
      </c>
      <c r="D209" s="361" t="s">
        <v>1132</v>
      </c>
      <c r="E209" s="361" t="s">
        <v>853</v>
      </c>
      <c r="F209" s="361" t="s">
        <v>1118</v>
      </c>
      <c r="G209" s="361" t="s">
        <v>1108</v>
      </c>
      <c r="H209" s="304">
        <v>3</v>
      </c>
      <c r="I209" s="301">
        <v>1000</v>
      </c>
      <c r="J209" s="301"/>
      <c r="K209" s="301"/>
      <c r="L209" s="301">
        <f>VLOOKUP(B209,KQtrangIOE!$B$2:$D$2509,3,FALSE)</f>
        <v>1000</v>
      </c>
      <c r="M209" s="301" t="str">
        <f t="shared" si="8"/>
        <v/>
      </c>
      <c r="N209" s="301">
        <f>VLOOKUP(IF(G209&lt;&gt;"",G209,F209),ThongkeKQ!$A$4:$P$43,COUNTA(ThongkeKQ!$A$4:$P$4),FALSE)</f>
        <v>39</v>
      </c>
      <c r="O209" s="301" t="str">
        <f t="shared" si="9"/>
        <v>39.3</v>
      </c>
      <c r="P209" s="285" t="str">
        <f t="shared" si="10"/>
        <v>39</v>
      </c>
      <c r="Q209" s="285" t="str">
        <f t="shared" si="11"/>
        <v>3</v>
      </c>
    </row>
    <row r="210" spans="1:17" s="285" customFormat="1" hidden="1">
      <c r="A210" s="315">
        <f>SUBTOTAL(3,$B$20:B210)</f>
        <v>83</v>
      </c>
      <c r="B210" s="318">
        <v>1225830482</v>
      </c>
      <c r="C210" s="301" t="str">
        <f>VLOOKUP(B210,'ds thisinh'!$B$5:$C$2298,2,FALSE)</f>
        <v>Hồ Ngọc Hà</v>
      </c>
      <c r="D210" s="318" t="s">
        <v>1436</v>
      </c>
      <c r="E210" s="315" t="s">
        <v>849</v>
      </c>
      <c r="F210" s="315" t="s">
        <v>1341</v>
      </c>
      <c r="G210" s="325" t="s">
        <v>1342</v>
      </c>
      <c r="H210" s="325">
        <v>3</v>
      </c>
      <c r="I210" s="344">
        <v>1000</v>
      </c>
      <c r="J210" s="344"/>
      <c r="K210" s="301"/>
      <c r="L210" s="301">
        <f>VLOOKUP(B210,KQtrangIOE!$B$2:$D$2509,3,FALSE)</f>
        <v>1000</v>
      </c>
      <c r="M210" s="301" t="str">
        <f t="shared" si="8"/>
        <v/>
      </c>
      <c r="N210" s="301">
        <f>VLOOKUP(IF(G210&lt;&gt;"",G210,F210),ThongkeKQ!$A$4:$P$43,COUNTA(ThongkeKQ!$A$4:$P$4),FALSE)</f>
        <v>38</v>
      </c>
      <c r="O210" s="301" t="str">
        <f t="shared" si="9"/>
        <v>38.3</v>
      </c>
      <c r="P210" s="285" t="str">
        <f t="shared" si="10"/>
        <v>38</v>
      </c>
      <c r="Q210" s="285" t="str">
        <f t="shared" si="11"/>
        <v>3</v>
      </c>
    </row>
    <row r="211" spans="1:17" s="285" customFormat="1" hidden="1">
      <c r="A211" s="315">
        <f>SUBTOTAL(3,$B$20:B211)</f>
        <v>83</v>
      </c>
      <c r="B211" s="315">
        <v>1227542682</v>
      </c>
      <c r="C211" s="301" t="str">
        <f>VLOOKUP(B211,'ds thisinh'!$B$5:$C$2298,2,FALSE)</f>
        <v>Nguyễn Lê Phương Vy</v>
      </c>
      <c r="D211" s="303" t="s">
        <v>2188</v>
      </c>
      <c r="E211" s="303" t="s">
        <v>849</v>
      </c>
      <c r="F211" s="303" t="s">
        <v>608</v>
      </c>
      <c r="G211" s="315" t="s">
        <v>2167</v>
      </c>
      <c r="H211" s="315">
        <v>3</v>
      </c>
      <c r="I211" s="387">
        <v>990</v>
      </c>
      <c r="J211" s="387"/>
      <c r="K211" s="301"/>
      <c r="L211" s="301">
        <f>VLOOKUP(B211,KQtrangIOE!$B$2:$D$2509,3,FALSE)</f>
        <v>990</v>
      </c>
      <c r="M211" s="301" t="str">
        <f t="shared" si="8"/>
        <v/>
      </c>
      <c r="N211" s="301">
        <f>VLOOKUP(IF(G211&lt;&gt;"",G211,F211),ThongkeKQ!$A$4:$P$43,COUNTA(ThongkeKQ!$A$4:$P$4),FALSE)</f>
        <v>33</v>
      </c>
      <c r="O211" s="301" t="str">
        <f t="shared" si="9"/>
        <v>33.3</v>
      </c>
      <c r="P211" s="285" t="str">
        <f t="shared" si="10"/>
        <v>33</v>
      </c>
      <c r="Q211" s="285" t="str">
        <f t="shared" si="11"/>
        <v>3</v>
      </c>
    </row>
    <row r="212" spans="1:17" s="285" customFormat="1" hidden="1">
      <c r="A212" s="315">
        <f>SUBTOTAL(3,$B$20:B212)</f>
        <v>83</v>
      </c>
      <c r="B212" s="318">
        <v>1219934234</v>
      </c>
      <c r="C212" s="301" t="str">
        <f>VLOOKUP(B212,'ds thisinh'!$B$5:$C$2298,2,FALSE)</f>
        <v>Trần Ngọc Giàu</v>
      </c>
      <c r="D212" s="315" t="s">
        <v>843</v>
      </c>
      <c r="E212" s="315" t="s">
        <v>120</v>
      </c>
      <c r="F212" s="315" t="s">
        <v>1217</v>
      </c>
      <c r="G212" s="315" t="s">
        <v>91</v>
      </c>
      <c r="H212" s="315">
        <v>3</v>
      </c>
      <c r="I212" s="271">
        <v>990</v>
      </c>
      <c r="J212" s="271"/>
      <c r="K212" s="301"/>
      <c r="L212" s="301">
        <f>VLOOKUP(B212,KQtrangIOE!$B$2:$D$2509,3,FALSE)</f>
        <v>990</v>
      </c>
      <c r="M212" s="301" t="str">
        <f t="shared" ref="M212:M275" si="12">IF(L212&lt;&gt;I212,1,"")</f>
        <v/>
      </c>
      <c r="N212" s="301">
        <f>VLOOKUP(IF(G212&lt;&gt;"",G212,F212),ThongkeKQ!$A$4:$P$43,COUNTA(ThongkeKQ!$A$4:$P$4),FALSE)</f>
        <v>35</v>
      </c>
      <c r="O212" s="301" t="str">
        <f t="shared" ref="O212:O275" si="13">N212&amp;"."&amp;IF(I212&lt;&gt;"",H212,"")</f>
        <v>35.3</v>
      </c>
      <c r="P212" s="285" t="str">
        <f t="shared" si="10"/>
        <v>35</v>
      </c>
      <c r="Q212" s="285" t="str">
        <f t="shared" si="11"/>
        <v>3</v>
      </c>
    </row>
    <row r="213" spans="1:17" s="285" customFormat="1" hidden="1">
      <c r="A213" s="315">
        <f>SUBTOTAL(3,$B$20:B213)</f>
        <v>83</v>
      </c>
      <c r="B213" s="318">
        <v>1225532377</v>
      </c>
      <c r="C213" s="301" t="str">
        <f>VLOOKUP(B213,'ds thisinh'!$B$5:$C$2298,2,FALSE)</f>
        <v>Nguyễn Phi Vũ</v>
      </c>
      <c r="D213" s="318" t="s">
        <v>1430</v>
      </c>
      <c r="E213" s="315" t="s">
        <v>824</v>
      </c>
      <c r="F213" s="315" t="s">
        <v>1341</v>
      </c>
      <c r="G213" s="325" t="s">
        <v>1342</v>
      </c>
      <c r="H213" s="325">
        <v>3</v>
      </c>
      <c r="I213" s="344">
        <v>990</v>
      </c>
      <c r="J213" s="344"/>
      <c r="K213" s="301"/>
      <c r="L213" s="301">
        <f>VLOOKUP(B213,KQtrangIOE!$B$2:$D$2509,3,FALSE)</f>
        <v>990</v>
      </c>
      <c r="M213" s="301" t="str">
        <f t="shared" si="12"/>
        <v/>
      </c>
      <c r="N213" s="301">
        <f>VLOOKUP(IF(G213&lt;&gt;"",G213,F213),ThongkeKQ!$A$4:$P$43,COUNTA(ThongkeKQ!$A$4:$P$4),FALSE)</f>
        <v>38</v>
      </c>
      <c r="O213" s="301" t="str">
        <f t="shared" si="13"/>
        <v>38.3</v>
      </c>
      <c r="P213" s="285" t="str">
        <f t="shared" ref="P213:P276" si="14">N213&amp;J213</f>
        <v>38</v>
      </c>
      <c r="Q213" s="285" t="str">
        <f t="shared" ref="Q213:Q276" si="15">H213&amp;J213</f>
        <v>3</v>
      </c>
    </row>
    <row r="214" spans="1:17" s="285" customFormat="1" hidden="1">
      <c r="A214" s="315">
        <f>SUBTOTAL(3,$B$20:B214)</f>
        <v>83</v>
      </c>
      <c r="B214" s="326">
        <v>1225223388</v>
      </c>
      <c r="C214" s="301" t="str">
        <f>VLOOKUP(B214,'ds thisinh'!$B$5:$C$2298,2,FALSE)</f>
        <v>Hồ Sĩ Lợi</v>
      </c>
      <c r="D214" s="303" t="s">
        <v>1201</v>
      </c>
      <c r="E214" s="303" t="s">
        <v>849</v>
      </c>
      <c r="F214" s="303" t="s">
        <v>1202</v>
      </c>
      <c r="G214" s="303" t="s">
        <v>180</v>
      </c>
      <c r="H214" s="301">
        <v>3</v>
      </c>
      <c r="I214" s="301">
        <v>990</v>
      </c>
      <c r="J214" s="301"/>
      <c r="K214" s="301"/>
      <c r="L214" s="301">
        <f>VLOOKUP(B214,KQtrangIOE!$B$2:$D$2509,3,FALSE)</f>
        <v>990</v>
      </c>
      <c r="M214" s="301" t="str">
        <f t="shared" si="12"/>
        <v/>
      </c>
      <c r="N214" s="301">
        <f>VLOOKUP(IF(G214&lt;&gt;"",G214,F214),ThongkeKQ!$A$4:$P$43,COUNTA(ThongkeKQ!$A$4:$P$4),FALSE)</f>
        <v>36</v>
      </c>
      <c r="O214" s="301" t="str">
        <f t="shared" si="13"/>
        <v>36.3</v>
      </c>
      <c r="P214" s="285" t="str">
        <f t="shared" si="14"/>
        <v>36</v>
      </c>
      <c r="Q214" s="285" t="str">
        <f t="shared" si="15"/>
        <v>3</v>
      </c>
    </row>
    <row r="215" spans="1:17" s="285" customFormat="1" hidden="1">
      <c r="A215" s="315">
        <f>SUBTOTAL(3,$B$20:B215)</f>
        <v>83</v>
      </c>
      <c r="B215" s="362">
        <v>1221492533</v>
      </c>
      <c r="C215" s="301" t="str">
        <f>VLOOKUP(B215,'ds thisinh'!$B$5:$C$2298,2,FALSE)</f>
        <v>Nguyễn Minh Hiếu</v>
      </c>
      <c r="D215" s="362" t="s">
        <v>791</v>
      </c>
      <c r="E215" s="362" t="s">
        <v>849</v>
      </c>
      <c r="F215" s="362" t="s">
        <v>599</v>
      </c>
      <c r="G215" s="361" t="s">
        <v>1108</v>
      </c>
      <c r="H215" s="304">
        <v>3</v>
      </c>
      <c r="I215" s="301">
        <v>980</v>
      </c>
      <c r="J215" s="301"/>
      <c r="K215" s="301"/>
      <c r="L215" s="301">
        <f>VLOOKUP(B215,KQtrangIOE!$B$2:$D$2509,3,FALSE)</f>
        <v>980</v>
      </c>
      <c r="M215" s="301" t="str">
        <f t="shared" si="12"/>
        <v/>
      </c>
      <c r="N215" s="301">
        <f>VLOOKUP(IF(G215&lt;&gt;"",G215,F215),ThongkeKQ!$A$4:$P$43,COUNTA(ThongkeKQ!$A$4:$P$4),FALSE)</f>
        <v>39</v>
      </c>
      <c r="O215" s="301" t="str">
        <f t="shared" si="13"/>
        <v>39.3</v>
      </c>
      <c r="P215" s="285" t="str">
        <f t="shared" si="14"/>
        <v>39</v>
      </c>
      <c r="Q215" s="285" t="str">
        <f t="shared" si="15"/>
        <v>3</v>
      </c>
    </row>
    <row r="216" spans="1:17" s="285" customFormat="1" hidden="1">
      <c r="A216" s="315">
        <f>SUBTOTAL(3,$B$20:B216)</f>
        <v>83</v>
      </c>
      <c r="B216" s="318">
        <v>1224132245</v>
      </c>
      <c r="C216" s="301" t="str">
        <f>VLOOKUP(B216,'ds thisinh'!$B$5:$C$2298,2,FALSE)</f>
        <v>Sú Thế  Long</v>
      </c>
      <c r="D216" s="318" t="s">
        <v>1471</v>
      </c>
      <c r="E216" s="315" t="s">
        <v>846</v>
      </c>
      <c r="F216" s="315" t="s">
        <v>1115</v>
      </c>
      <c r="G216" s="325" t="s">
        <v>1342</v>
      </c>
      <c r="H216" s="325">
        <v>3</v>
      </c>
      <c r="I216" s="344">
        <v>980</v>
      </c>
      <c r="J216" s="344"/>
      <c r="K216" s="301"/>
      <c r="L216" s="301">
        <f>VLOOKUP(B216,KQtrangIOE!$B$2:$D$2509,3,FALSE)</f>
        <v>980</v>
      </c>
      <c r="M216" s="301" t="str">
        <f t="shared" si="12"/>
        <v/>
      </c>
      <c r="N216" s="301">
        <f>VLOOKUP(IF(G216&lt;&gt;"",G216,F216),ThongkeKQ!$A$4:$P$43,COUNTA(ThongkeKQ!$A$4:$P$4),FALSE)</f>
        <v>38</v>
      </c>
      <c r="O216" s="301" t="str">
        <f t="shared" si="13"/>
        <v>38.3</v>
      </c>
      <c r="P216" s="285" t="str">
        <f t="shared" si="14"/>
        <v>38</v>
      </c>
      <c r="Q216" s="285" t="str">
        <f t="shared" si="15"/>
        <v>3</v>
      </c>
    </row>
    <row r="217" spans="1:17" s="285" customFormat="1" hidden="1">
      <c r="A217" s="315">
        <f>SUBTOTAL(3,$B$20:B217)</f>
        <v>83</v>
      </c>
      <c r="B217" s="326">
        <v>1222779560</v>
      </c>
      <c r="C217" s="301" t="str">
        <f>VLOOKUP(B217,'ds thisinh'!$B$5:$C$2298,2,FALSE)</f>
        <v>Đặng Thùy Diễm</v>
      </c>
      <c r="D217" s="303" t="s">
        <v>2269</v>
      </c>
      <c r="E217" s="303">
        <v>3</v>
      </c>
      <c r="F217" s="271" t="s">
        <v>2270</v>
      </c>
      <c r="G217" s="425" t="s">
        <v>2262</v>
      </c>
      <c r="H217" s="387">
        <v>3</v>
      </c>
      <c r="I217" s="301">
        <v>980</v>
      </c>
      <c r="J217" s="301"/>
      <c r="K217" s="301"/>
      <c r="L217" s="301">
        <f>VLOOKUP(B217,KQtrangIOE!$B$2:$D$2509,3,FALSE)</f>
        <v>980</v>
      </c>
      <c r="M217" s="301" t="str">
        <f t="shared" si="12"/>
        <v/>
      </c>
      <c r="N217" s="301">
        <f>VLOOKUP(IF(G217&lt;&gt;"",G217,F217),ThongkeKQ!$A$4:$P$43,COUNTA(ThongkeKQ!$A$4:$P$4),FALSE)</f>
        <v>37</v>
      </c>
      <c r="O217" s="301" t="str">
        <f t="shared" si="13"/>
        <v>37.3</v>
      </c>
      <c r="P217" s="285" t="str">
        <f t="shared" si="14"/>
        <v>37</v>
      </c>
      <c r="Q217" s="285" t="str">
        <f t="shared" si="15"/>
        <v>3</v>
      </c>
    </row>
    <row r="218" spans="1:17" s="285" customFormat="1" hidden="1">
      <c r="A218" s="315">
        <f>SUBTOTAL(3,$B$20:B218)</f>
        <v>83</v>
      </c>
      <c r="B218" s="403">
        <v>1226434252</v>
      </c>
      <c r="C218" s="301" t="str">
        <f>VLOOKUP(B218,'ds thisinh'!$B$5:$C$2298,2,FALSE)</f>
        <v>Phạm Vũ Trà My</v>
      </c>
      <c r="D218" s="317" t="s">
        <v>652</v>
      </c>
      <c r="E218" s="303">
        <v>3</v>
      </c>
      <c r="F218" s="303" t="s">
        <v>2690</v>
      </c>
      <c r="G218" s="303" t="s">
        <v>188</v>
      </c>
      <c r="H218" s="303">
        <v>3</v>
      </c>
      <c r="I218" s="344">
        <v>970</v>
      </c>
      <c r="J218" s="344"/>
      <c r="K218" s="301"/>
      <c r="L218" s="301">
        <f>VLOOKUP(B218,KQtrangIOE!$B$2:$D$2509,3,FALSE)</f>
        <v>970</v>
      </c>
      <c r="M218" s="301" t="str">
        <f t="shared" si="12"/>
        <v/>
      </c>
      <c r="N218" s="301">
        <f>VLOOKUP(IF(G218&lt;&gt;"",G218,F218),ThongkeKQ!$A$4:$P$43,COUNTA(ThongkeKQ!$A$4:$P$4),FALSE)</f>
        <v>34</v>
      </c>
      <c r="O218" s="301" t="str">
        <f t="shared" si="13"/>
        <v>34.3</v>
      </c>
      <c r="P218" s="285" t="str">
        <f t="shared" si="14"/>
        <v>34</v>
      </c>
      <c r="Q218" s="285" t="str">
        <f t="shared" si="15"/>
        <v>3</v>
      </c>
    </row>
    <row r="219" spans="1:17" s="285" customFormat="1" hidden="1">
      <c r="A219" s="315">
        <f>SUBTOTAL(3,$B$20:B219)</f>
        <v>83</v>
      </c>
      <c r="B219" s="453">
        <v>1224882185</v>
      </c>
      <c r="C219" s="301" t="str">
        <f>VLOOKUP(B219,'ds thisinh'!$B$5:$C$2298,2,FALSE)</f>
        <v>Phạm Thùy Linh</v>
      </c>
      <c r="D219" s="361" t="s">
        <v>1133</v>
      </c>
      <c r="E219" s="361" t="s">
        <v>849</v>
      </c>
      <c r="F219" s="361" t="s">
        <v>1110</v>
      </c>
      <c r="G219" s="361" t="s">
        <v>1108</v>
      </c>
      <c r="H219" s="304">
        <v>3</v>
      </c>
      <c r="I219" s="301">
        <v>970</v>
      </c>
      <c r="J219" s="301"/>
      <c r="K219" s="301"/>
      <c r="L219" s="301">
        <f>VLOOKUP(B219,KQtrangIOE!$B$2:$D$2509,3,FALSE)</f>
        <v>970</v>
      </c>
      <c r="M219" s="301" t="str">
        <f t="shared" si="12"/>
        <v/>
      </c>
      <c r="N219" s="301">
        <f>VLOOKUP(IF(G219&lt;&gt;"",G219,F219),ThongkeKQ!$A$4:$P$43,COUNTA(ThongkeKQ!$A$4:$P$4),FALSE)</f>
        <v>39</v>
      </c>
      <c r="O219" s="301" t="str">
        <f t="shared" si="13"/>
        <v>39.3</v>
      </c>
      <c r="P219" s="285" t="str">
        <f t="shared" si="14"/>
        <v>39</v>
      </c>
      <c r="Q219" s="285" t="str">
        <f t="shared" si="15"/>
        <v>3</v>
      </c>
    </row>
    <row r="220" spans="1:17" s="285" customFormat="1" hidden="1">
      <c r="A220" s="315">
        <f>SUBTOTAL(3,$B$20:B220)</f>
        <v>83</v>
      </c>
      <c r="B220" s="328">
        <v>1224922167</v>
      </c>
      <c r="C220" s="301" t="str">
        <f>VLOOKUP(B220,'ds thisinh'!$B$5:$C$2298,2,FALSE)</f>
        <v>Đặng Duy Anh Tuấn</v>
      </c>
      <c r="D220" s="328" t="s">
        <v>645</v>
      </c>
      <c r="E220" s="328">
        <v>3</v>
      </c>
      <c r="F220" s="301" t="s">
        <v>2691</v>
      </c>
      <c r="G220" s="303" t="s">
        <v>188</v>
      </c>
      <c r="H220" s="303">
        <v>3</v>
      </c>
      <c r="I220" s="328">
        <v>960</v>
      </c>
      <c r="J220" s="328"/>
      <c r="K220" s="301"/>
      <c r="L220" s="301">
        <f>VLOOKUP(B220,KQtrangIOE!$B$2:$D$2509,3,FALSE)</f>
        <v>960</v>
      </c>
      <c r="M220" s="301" t="str">
        <f t="shared" si="12"/>
        <v/>
      </c>
      <c r="N220" s="301">
        <f>VLOOKUP(IF(G220&lt;&gt;"",G220,F220),ThongkeKQ!$A$4:$P$43,COUNTA(ThongkeKQ!$A$4:$P$4),FALSE)</f>
        <v>34</v>
      </c>
      <c r="O220" s="301" t="str">
        <f t="shared" si="13"/>
        <v>34.3</v>
      </c>
      <c r="P220" s="285" t="str">
        <f t="shared" si="14"/>
        <v>34</v>
      </c>
      <c r="Q220" s="285" t="str">
        <f t="shared" si="15"/>
        <v>3</v>
      </c>
    </row>
    <row r="221" spans="1:17" s="285" customFormat="1" hidden="1">
      <c r="A221" s="315">
        <f>SUBTOTAL(3,$B$20:B221)</f>
        <v>83</v>
      </c>
      <c r="B221" s="318">
        <v>1230074996</v>
      </c>
      <c r="C221" s="301" t="str">
        <f>VLOOKUP(B221,'ds thisinh'!$B$5:$C$2298,2,FALSE)</f>
        <v>Hoàng Thị Mỹ  Duyên</v>
      </c>
      <c r="D221" s="318" t="s">
        <v>1466</v>
      </c>
      <c r="E221" s="315" t="s">
        <v>846</v>
      </c>
      <c r="F221" s="315" t="s">
        <v>1346</v>
      </c>
      <c r="G221" s="325" t="s">
        <v>1342</v>
      </c>
      <c r="H221" s="325">
        <v>3</v>
      </c>
      <c r="I221" s="344">
        <v>960</v>
      </c>
      <c r="J221" s="344"/>
      <c r="K221" s="301"/>
      <c r="L221" s="301">
        <f>VLOOKUP(B221,KQtrangIOE!$B$2:$D$2509,3,FALSE)</f>
        <v>960</v>
      </c>
      <c r="M221" s="301" t="str">
        <f t="shared" si="12"/>
        <v/>
      </c>
      <c r="N221" s="301">
        <f>VLOOKUP(IF(G221&lt;&gt;"",G221,F221),ThongkeKQ!$A$4:$P$43,COUNTA(ThongkeKQ!$A$4:$P$4),FALSE)</f>
        <v>38</v>
      </c>
      <c r="O221" s="301" t="str">
        <f t="shared" si="13"/>
        <v>38.3</v>
      </c>
      <c r="P221" s="285" t="str">
        <f t="shared" si="14"/>
        <v>38</v>
      </c>
      <c r="Q221" s="285" t="str">
        <f t="shared" si="15"/>
        <v>3</v>
      </c>
    </row>
    <row r="222" spans="1:17" s="285" customFormat="1" hidden="1">
      <c r="A222" s="315">
        <f>SUBTOTAL(3,$B$20:B222)</f>
        <v>83</v>
      </c>
      <c r="B222" s="318">
        <v>1223878479</v>
      </c>
      <c r="C222" s="301" t="str">
        <f>VLOOKUP(B222,'ds thisinh'!$B$5:$C$2298,2,FALSE)</f>
        <v>Phạm Thị Cẩm Ly</v>
      </c>
      <c r="D222" s="318" t="s">
        <v>1468</v>
      </c>
      <c r="E222" s="315" t="s">
        <v>1344</v>
      </c>
      <c r="F222" s="315" t="s">
        <v>1345</v>
      </c>
      <c r="G222" s="325" t="s">
        <v>1342</v>
      </c>
      <c r="H222" s="325">
        <v>3</v>
      </c>
      <c r="I222" s="344">
        <v>960</v>
      </c>
      <c r="J222" s="344"/>
      <c r="K222" s="301"/>
      <c r="L222" s="301">
        <f>VLOOKUP(B222,KQtrangIOE!$B$2:$D$2509,3,FALSE)</f>
        <v>960</v>
      </c>
      <c r="M222" s="301" t="str">
        <f t="shared" si="12"/>
        <v/>
      </c>
      <c r="N222" s="301">
        <f>VLOOKUP(IF(G222&lt;&gt;"",G222,F222),ThongkeKQ!$A$4:$P$43,COUNTA(ThongkeKQ!$A$4:$P$4),FALSE)</f>
        <v>38</v>
      </c>
      <c r="O222" s="301" t="str">
        <f t="shared" si="13"/>
        <v>38.3</v>
      </c>
      <c r="P222" s="285" t="str">
        <f t="shared" si="14"/>
        <v>38</v>
      </c>
      <c r="Q222" s="285" t="str">
        <f t="shared" si="15"/>
        <v>3</v>
      </c>
    </row>
    <row r="223" spans="1:17" s="285" customFormat="1" hidden="1">
      <c r="A223" s="315">
        <f>SUBTOTAL(3,$B$20:B223)</f>
        <v>83</v>
      </c>
      <c r="B223" s="315">
        <v>1225284266</v>
      </c>
      <c r="C223" s="301" t="str">
        <f>VLOOKUP(B223,'ds thisinh'!$B$5:$C$2298,2,FALSE)</f>
        <v>Phạm Đức Trí</v>
      </c>
      <c r="D223" s="303" t="s">
        <v>2185</v>
      </c>
      <c r="E223" s="303" t="s">
        <v>846</v>
      </c>
      <c r="F223" s="303" t="s">
        <v>608</v>
      </c>
      <c r="G223" s="315" t="s">
        <v>2167</v>
      </c>
      <c r="H223" s="315">
        <v>3</v>
      </c>
      <c r="I223" s="387">
        <v>950</v>
      </c>
      <c r="J223" s="387"/>
      <c r="K223" s="301"/>
      <c r="L223" s="301">
        <f>VLOOKUP(B223,KQtrangIOE!$B$2:$D$2509,3,FALSE)</f>
        <v>950</v>
      </c>
      <c r="M223" s="301" t="str">
        <f t="shared" si="12"/>
        <v/>
      </c>
      <c r="N223" s="301">
        <f>VLOOKUP(IF(G223&lt;&gt;"",G223,F223),ThongkeKQ!$A$4:$P$43,COUNTA(ThongkeKQ!$A$4:$P$4),FALSE)</f>
        <v>33</v>
      </c>
      <c r="O223" s="301" t="str">
        <f t="shared" si="13"/>
        <v>33.3</v>
      </c>
      <c r="P223" s="285" t="str">
        <f t="shared" si="14"/>
        <v>33</v>
      </c>
      <c r="Q223" s="285" t="str">
        <f t="shared" si="15"/>
        <v>3</v>
      </c>
    </row>
    <row r="224" spans="1:17" s="285" customFormat="1" hidden="1">
      <c r="A224" s="315">
        <f>SUBTOTAL(3,$B$20:B224)</f>
        <v>83</v>
      </c>
      <c r="B224" s="453">
        <v>1228788154</v>
      </c>
      <c r="C224" s="301" t="str">
        <f>VLOOKUP(B224,'ds thisinh'!$B$5:$C$2298,2,FALSE)</f>
        <v>Nguyễn Thị Vân Anh</v>
      </c>
      <c r="D224" s="361" t="s">
        <v>1119</v>
      </c>
      <c r="E224" s="361" t="s">
        <v>849</v>
      </c>
      <c r="F224" s="361" t="s">
        <v>1115</v>
      </c>
      <c r="G224" s="361" t="s">
        <v>1108</v>
      </c>
      <c r="H224" s="304">
        <v>3</v>
      </c>
      <c r="I224" s="301">
        <v>950</v>
      </c>
      <c r="J224" s="301"/>
      <c r="K224" s="301"/>
      <c r="L224" s="301">
        <f>VLOOKUP(B224,KQtrangIOE!$B$2:$D$2509,3,FALSE)</f>
        <v>950</v>
      </c>
      <c r="M224" s="301" t="str">
        <f t="shared" si="12"/>
        <v/>
      </c>
      <c r="N224" s="301">
        <f>VLOOKUP(IF(G224&lt;&gt;"",G224,F224),ThongkeKQ!$A$4:$P$43,COUNTA(ThongkeKQ!$A$4:$P$4),FALSE)</f>
        <v>39</v>
      </c>
      <c r="O224" s="301" t="str">
        <f t="shared" si="13"/>
        <v>39.3</v>
      </c>
      <c r="P224" s="285" t="str">
        <f t="shared" si="14"/>
        <v>39</v>
      </c>
      <c r="Q224" s="285" t="str">
        <f t="shared" si="15"/>
        <v>3</v>
      </c>
    </row>
    <row r="225" spans="1:17" s="285" customFormat="1" hidden="1">
      <c r="A225" s="315">
        <f>SUBTOTAL(3,$B$20:B225)</f>
        <v>83</v>
      </c>
      <c r="B225" s="326">
        <v>1222464256</v>
      </c>
      <c r="C225" s="301" t="str">
        <f>VLOOKUP(B225,'ds thisinh'!$B$5:$C$2298,2,FALSE)</f>
        <v>Lê Thị Như Ngọc</v>
      </c>
      <c r="D225" s="303" t="s">
        <v>1203</v>
      </c>
      <c r="E225" s="303" t="s">
        <v>849</v>
      </c>
      <c r="F225" s="303" t="s">
        <v>1204</v>
      </c>
      <c r="G225" s="303" t="s">
        <v>180</v>
      </c>
      <c r="H225" s="301">
        <v>3</v>
      </c>
      <c r="I225" s="301">
        <v>950</v>
      </c>
      <c r="J225" s="301"/>
      <c r="K225" s="301"/>
      <c r="L225" s="301">
        <f>VLOOKUP(B225,KQtrangIOE!$B$2:$D$2509,3,FALSE)</f>
        <v>950</v>
      </c>
      <c r="M225" s="301" t="str">
        <f t="shared" si="12"/>
        <v/>
      </c>
      <c r="N225" s="301">
        <f>VLOOKUP(IF(G225&lt;&gt;"",G225,F225),ThongkeKQ!$A$4:$P$43,COUNTA(ThongkeKQ!$A$4:$P$4),FALSE)</f>
        <v>36</v>
      </c>
      <c r="O225" s="301" t="str">
        <f t="shared" si="13"/>
        <v>36.3</v>
      </c>
      <c r="P225" s="285" t="str">
        <f t="shared" si="14"/>
        <v>36</v>
      </c>
      <c r="Q225" s="285" t="str">
        <f t="shared" si="15"/>
        <v>3</v>
      </c>
    </row>
    <row r="226" spans="1:17" s="285" customFormat="1" hidden="1">
      <c r="A226" s="315">
        <f>SUBTOTAL(3,$B$20:B226)</f>
        <v>83</v>
      </c>
      <c r="B226" s="453">
        <v>1226410547</v>
      </c>
      <c r="C226" s="301" t="str">
        <f>VLOOKUP(B226,'ds thisinh'!$B$5:$C$2298,2,FALSE)</f>
        <v>Nguyễn Hoàng Yến Nhi</v>
      </c>
      <c r="D226" s="361" t="s">
        <v>1117</v>
      </c>
      <c r="E226" s="361" t="s">
        <v>835</v>
      </c>
      <c r="F226" s="361" t="s">
        <v>1118</v>
      </c>
      <c r="G226" s="361" t="s">
        <v>1108</v>
      </c>
      <c r="H226" s="304">
        <v>3</v>
      </c>
      <c r="I226" s="301">
        <v>940</v>
      </c>
      <c r="J226" s="301"/>
      <c r="K226" s="301"/>
      <c r="L226" s="301">
        <f>VLOOKUP(B226,KQtrangIOE!$B$2:$D$2509,3,FALSE)</f>
        <v>940</v>
      </c>
      <c r="M226" s="301" t="str">
        <f t="shared" si="12"/>
        <v/>
      </c>
      <c r="N226" s="301">
        <f>VLOOKUP(IF(G226&lt;&gt;"",G226,F226),ThongkeKQ!$A$4:$P$43,COUNTA(ThongkeKQ!$A$4:$P$4),FALSE)</f>
        <v>39</v>
      </c>
      <c r="O226" s="301" t="str">
        <f t="shared" si="13"/>
        <v>39.3</v>
      </c>
      <c r="P226" s="285" t="str">
        <f t="shared" si="14"/>
        <v>39</v>
      </c>
      <c r="Q226" s="285" t="str">
        <f t="shared" si="15"/>
        <v>3</v>
      </c>
    </row>
    <row r="227" spans="1:17" s="285" customFormat="1" hidden="1">
      <c r="A227" s="315">
        <f>SUBTOTAL(3,$B$20:B227)</f>
        <v>83</v>
      </c>
      <c r="B227" s="315">
        <v>1226374181</v>
      </c>
      <c r="C227" s="301" t="str">
        <f>VLOOKUP(B227,'ds thisinh'!$B$5:$C$2298,2,FALSE)</f>
        <v>Vũ Thùy Trang</v>
      </c>
      <c r="D227" s="315" t="s">
        <v>857</v>
      </c>
      <c r="E227" s="315" t="s">
        <v>824</v>
      </c>
      <c r="F227" s="315" t="s">
        <v>2264</v>
      </c>
      <c r="G227" s="315" t="s">
        <v>91</v>
      </c>
      <c r="H227" s="315">
        <v>3</v>
      </c>
      <c r="I227" s="271">
        <v>940</v>
      </c>
      <c r="J227" s="271"/>
      <c r="K227" s="301"/>
      <c r="L227" s="301">
        <f>VLOOKUP(B227,KQtrangIOE!$B$2:$D$2509,3,FALSE)</f>
        <v>940</v>
      </c>
      <c r="M227" s="301" t="str">
        <f t="shared" si="12"/>
        <v/>
      </c>
      <c r="N227" s="301">
        <f>VLOOKUP(IF(G227&lt;&gt;"",G227,F227),ThongkeKQ!$A$4:$P$43,COUNTA(ThongkeKQ!$A$4:$P$4),FALSE)</f>
        <v>35</v>
      </c>
      <c r="O227" s="301" t="str">
        <f t="shared" si="13"/>
        <v>35.3</v>
      </c>
      <c r="P227" s="285" t="str">
        <f t="shared" si="14"/>
        <v>35</v>
      </c>
      <c r="Q227" s="285" t="str">
        <f t="shared" si="15"/>
        <v>3</v>
      </c>
    </row>
    <row r="228" spans="1:17" s="285" customFormat="1" hidden="1">
      <c r="A228" s="315">
        <f>SUBTOTAL(3,$B$20:B228)</f>
        <v>83</v>
      </c>
      <c r="B228" s="318">
        <v>1227749399</v>
      </c>
      <c r="C228" s="301" t="str">
        <f>VLOOKUP(B228,'ds thisinh'!$B$5:$C$2298,2,FALSE)</f>
        <v>Đào Khánh Ngọc</v>
      </c>
      <c r="D228" s="318" t="s">
        <v>1451</v>
      </c>
      <c r="E228" s="315" t="s">
        <v>849</v>
      </c>
      <c r="F228" s="315" t="s">
        <v>1341</v>
      </c>
      <c r="G228" s="325" t="s">
        <v>1342</v>
      </c>
      <c r="H228" s="325">
        <v>3</v>
      </c>
      <c r="I228" s="344">
        <v>940</v>
      </c>
      <c r="J228" s="344"/>
      <c r="K228" s="301"/>
      <c r="L228" s="301">
        <f>VLOOKUP(B228,KQtrangIOE!$B$2:$D$2509,3,FALSE)</f>
        <v>940</v>
      </c>
      <c r="M228" s="301" t="str">
        <f t="shared" si="12"/>
        <v/>
      </c>
      <c r="N228" s="301">
        <f>VLOOKUP(IF(G228&lt;&gt;"",G228,F228),ThongkeKQ!$A$4:$P$43,COUNTA(ThongkeKQ!$A$4:$P$4),FALSE)</f>
        <v>38</v>
      </c>
      <c r="O228" s="301" t="str">
        <f t="shared" si="13"/>
        <v>38.3</v>
      </c>
      <c r="P228" s="285" t="str">
        <f t="shared" si="14"/>
        <v>38</v>
      </c>
      <c r="Q228" s="285" t="str">
        <f t="shared" si="15"/>
        <v>3</v>
      </c>
    </row>
    <row r="229" spans="1:17" s="285" customFormat="1" hidden="1">
      <c r="A229" s="315">
        <f>SUBTOTAL(3,$B$20:B229)</f>
        <v>83</v>
      </c>
      <c r="B229" s="318">
        <v>1229322044</v>
      </c>
      <c r="C229" s="301" t="str">
        <f>VLOOKUP(B229,'ds thisinh'!$B$5:$C$2298,2,FALSE)</f>
        <v>Phạm  Quang Vinh</v>
      </c>
      <c r="D229" s="318" t="s">
        <v>1439</v>
      </c>
      <c r="E229" s="315" t="s">
        <v>824</v>
      </c>
      <c r="F229" s="315" t="s">
        <v>1345</v>
      </c>
      <c r="G229" s="325" t="s">
        <v>1342</v>
      </c>
      <c r="H229" s="325">
        <v>3</v>
      </c>
      <c r="I229" s="344">
        <v>940</v>
      </c>
      <c r="J229" s="344"/>
      <c r="K229" s="301"/>
      <c r="L229" s="301">
        <f>VLOOKUP(B229,KQtrangIOE!$B$2:$D$2509,3,FALSE)</f>
        <v>940</v>
      </c>
      <c r="M229" s="301" t="str">
        <f t="shared" si="12"/>
        <v/>
      </c>
      <c r="N229" s="301">
        <f>VLOOKUP(IF(G229&lt;&gt;"",G229,F229),ThongkeKQ!$A$4:$P$43,COUNTA(ThongkeKQ!$A$4:$P$4),FALSE)</f>
        <v>38</v>
      </c>
      <c r="O229" s="301" t="str">
        <f t="shared" si="13"/>
        <v>38.3</v>
      </c>
      <c r="P229" s="285" t="str">
        <f t="shared" si="14"/>
        <v>38</v>
      </c>
      <c r="Q229" s="285" t="str">
        <f t="shared" si="15"/>
        <v>3</v>
      </c>
    </row>
    <row r="230" spans="1:17" s="285" customFormat="1" hidden="1">
      <c r="A230" s="315">
        <f>SUBTOTAL(3,$B$20:B230)</f>
        <v>83</v>
      </c>
      <c r="B230" s="328">
        <v>1221095004</v>
      </c>
      <c r="C230" s="301" t="str">
        <f>VLOOKUP(B230,'ds thisinh'!$B$5:$C$2298,2,FALSE)</f>
        <v>Nguyễn Văn Tiến</v>
      </c>
      <c r="D230" s="328" t="s">
        <v>646</v>
      </c>
      <c r="E230" s="328">
        <v>3</v>
      </c>
      <c r="F230" s="301" t="s">
        <v>2691</v>
      </c>
      <c r="G230" s="303" t="s">
        <v>188</v>
      </c>
      <c r="H230" s="303">
        <v>3</v>
      </c>
      <c r="I230" s="328">
        <v>930</v>
      </c>
      <c r="J230" s="328"/>
      <c r="K230" s="301"/>
      <c r="L230" s="301">
        <f>VLOOKUP(B230,KQtrangIOE!$B$2:$D$2509,3,FALSE)</f>
        <v>930</v>
      </c>
      <c r="M230" s="301" t="str">
        <f t="shared" si="12"/>
        <v/>
      </c>
      <c r="N230" s="301">
        <f>VLOOKUP(IF(G230&lt;&gt;"",G230,F230),ThongkeKQ!$A$4:$P$43,COUNTA(ThongkeKQ!$A$4:$P$4),FALSE)</f>
        <v>34</v>
      </c>
      <c r="O230" s="301" t="str">
        <f t="shared" si="13"/>
        <v>34.3</v>
      </c>
      <c r="P230" s="285" t="str">
        <f t="shared" si="14"/>
        <v>34</v>
      </c>
      <c r="Q230" s="285" t="str">
        <f t="shared" si="15"/>
        <v>3</v>
      </c>
    </row>
    <row r="231" spans="1:17" s="285" customFormat="1" hidden="1">
      <c r="A231" s="315">
        <f>SUBTOTAL(3,$B$20:B231)</f>
        <v>83</v>
      </c>
      <c r="B231" s="315">
        <v>1224523991</v>
      </c>
      <c r="C231" s="301" t="str">
        <f>VLOOKUP(B231,'ds thisinh'!$B$5:$C$2298,2,FALSE)</f>
        <v>Lê Nguyễn Nhật Thi </v>
      </c>
      <c r="D231" s="315" t="s">
        <v>842</v>
      </c>
      <c r="E231" s="315" t="s">
        <v>815</v>
      </c>
      <c r="F231" s="342" t="s">
        <v>1346</v>
      </c>
      <c r="G231" s="315" t="s">
        <v>91</v>
      </c>
      <c r="H231" s="315">
        <v>3</v>
      </c>
      <c r="I231" s="271">
        <v>930</v>
      </c>
      <c r="J231" s="271"/>
      <c r="K231" s="301"/>
      <c r="L231" s="301">
        <f>VLOOKUP(B231,KQtrangIOE!$B$2:$D$2509,3,FALSE)</f>
        <v>930</v>
      </c>
      <c r="M231" s="301" t="str">
        <f t="shared" si="12"/>
        <v/>
      </c>
      <c r="N231" s="301">
        <f>VLOOKUP(IF(G231&lt;&gt;"",G231,F231),ThongkeKQ!$A$4:$P$43,COUNTA(ThongkeKQ!$A$4:$P$4),FALSE)</f>
        <v>35</v>
      </c>
      <c r="O231" s="301" t="str">
        <f t="shared" si="13"/>
        <v>35.3</v>
      </c>
      <c r="P231" s="285" t="str">
        <f t="shared" si="14"/>
        <v>35</v>
      </c>
      <c r="Q231" s="285" t="str">
        <f t="shared" si="15"/>
        <v>3</v>
      </c>
    </row>
    <row r="232" spans="1:17" s="285" customFormat="1" hidden="1">
      <c r="A232" s="315">
        <f>SUBTOTAL(3,$B$20:B232)</f>
        <v>83</v>
      </c>
      <c r="B232" s="318">
        <v>1229781717</v>
      </c>
      <c r="C232" s="301" t="str">
        <f>VLOOKUP(B232,'ds thisinh'!$B$5:$C$2298,2,FALSE)</f>
        <v>Trương Thế Duy</v>
      </c>
      <c r="D232" s="318" t="s">
        <v>1440</v>
      </c>
      <c r="E232" s="315" t="s">
        <v>846</v>
      </c>
      <c r="F232" s="315" t="s">
        <v>1343</v>
      </c>
      <c r="G232" s="325" t="s">
        <v>1342</v>
      </c>
      <c r="H232" s="325">
        <v>3</v>
      </c>
      <c r="I232" s="344">
        <v>930</v>
      </c>
      <c r="J232" s="344"/>
      <c r="K232" s="301"/>
      <c r="L232" s="301">
        <f>VLOOKUP(B232,KQtrangIOE!$B$2:$D$2509,3,FALSE)</f>
        <v>930</v>
      </c>
      <c r="M232" s="301" t="str">
        <f t="shared" si="12"/>
        <v/>
      </c>
      <c r="N232" s="301">
        <f>VLOOKUP(IF(G232&lt;&gt;"",G232,F232),ThongkeKQ!$A$4:$P$43,COUNTA(ThongkeKQ!$A$4:$P$4),FALSE)</f>
        <v>38</v>
      </c>
      <c r="O232" s="301" t="str">
        <f t="shared" si="13"/>
        <v>38.3</v>
      </c>
      <c r="P232" s="285" t="str">
        <f t="shared" si="14"/>
        <v>38</v>
      </c>
      <c r="Q232" s="285" t="str">
        <f t="shared" si="15"/>
        <v>3</v>
      </c>
    </row>
    <row r="233" spans="1:17" s="285" customFormat="1" hidden="1">
      <c r="A233" s="315">
        <f>SUBTOTAL(3,$B$20:B233)</f>
        <v>83</v>
      </c>
      <c r="B233" s="318">
        <v>1229161142</v>
      </c>
      <c r="C233" s="301" t="str">
        <f>VLOOKUP(B233,'ds thisinh'!$B$5:$C$2298,2,FALSE)</f>
        <v>Lê Thị Cẩm Tú</v>
      </c>
      <c r="D233" s="318" t="s">
        <v>1452</v>
      </c>
      <c r="E233" s="315" t="s">
        <v>849</v>
      </c>
      <c r="F233" s="315" t="s">
        <v>1357</v>
      </c>
      <c r="G233" s="325" t="s">
        <v>1342</v>
      </c>
      <c r="H233" s="325">
        <v>3</v>
      </c>
      <c r="I233" s="344">
        <v>920</v>
      </c>
      <c r="J233" s="344"/>
      <c r="K233" s="301"/>
      <c r="L233" s="301">
        <f>VLOOKUP(B233,KQtrangIOE!$B$2:$D$2509,3,FALSE)</f>
        <v>920</v>
      </c>
      <c r="M233" s="301" t="str">
        <f t="shared" si="12"/>
        <v/>
      </c>
      <c r="N233" s="301">
        <f>VLOOKUP(IF(G233&lt;&gt;"",G233,F233),ThongkeKQ!$A$4:$P$43,COUNTA(ThongkeKQ!$A$4:$P$4),FALSE)</f>
        <v>38</v>
      </c>
      <c r="O233" s="301" t="str">
        <f t="shared" si="13"/>
        <v>38.3</v>
      </c>
      <c r="P233" s="285" t="str">
        <f t="shared" si="14"/>
        <v>38</v>
      </c>
      <c r="Q233" s="285" t="str">
        <f t="shared" si="15"/>
        <v>3</v>
      </c>
    </row>
    <row r="234" spans="1:17" s="285" customFormat="1" hidden="1">
      <c r="A234" s="315">
        <f>SUBTOTAL(3,$B$20:B234)</f>
        <v>83</v>
      </c>
      <c r="B234" s="315">
        <v>1232198533</v>
      </c>
      <c r="C234" s="301" t="str">
        <f>VLOOKUP(B234,'ds thisinh'!$B$5:$C$2298,2,FALSE)</f>
        <v>Phan Dương Thảo Nguyên</v>
      </c>
      <c r="D234" s="406" t="s">
        <v>2177</v>
      </c>
      <c r="E234" s="303" t="s">
        <v>853</v>
      </c>
      <c r="F234" s="303" t="s">
        <v>2166</v>
      </c>
      <c r="G234" s="315" t="s">
        <v>2167</v>
      </c>
      <c r="H234" s="315">
        <v>3</v>
      </c>
      <c r="I234" s="384">
        <v>910</v>
      </c>
      <c r="J234" s="384"/>
      <c r="K234" s="301"/>
      <c r="L234" s="301">
        <f>VLOOKUP(B234,KQtrangIOE!$B$2:$D$2509,3,FALSE)</f>
        <v>910</v>
      </c>
      <c r="M234" s="301" t="str">
        <f t="shared" si="12"/>
        <v/>
      </c>
      <c r="N234" s="301">
        <f>VLOOKUP(IF(G234&lt;&gt;"",G234,F234),ThongkeKQ!$A$4:$P$43,COUNTA(ThongkeKQ!$A$4:$P$4),FALSE)</f>
        <v>33</v>
      </c>
      <c r="O234" s="301" t="str">
        <f t="shared" si="13"/>
        <v>33.3</v>
      </c>
      <c r="P234" s="285" t="str">
        <f t="shared" si="14"/>
        <v>33</v>
      </c>
      <c r="Q234" s="285" t="str">
        <f t="shared" si="15"/>
        <v>3</v>
      </c>
    </row>
    <row r="235" spans="1:17" s="285" customFormat="1" hidden="1">
      <c r="A235" s="315">
        <f>SUBTOTAL(3,$B$20:B235)</f>
        <v>83</v>
      </c>
      <c r="B235" s="318">
        <v>1229505058</v>
      </c>
      <c r="C235" s="301" t="str">
        <f>VLOOKUP(B235,'ds thisinh'!$B$5:$C$2298,2,FALSE)</f>
        <v>Cao Ngọc Lê Vy</v>
      </c>
      <c r="D235" s="318" t="s">
        <v>1481</v>
      </c>
      <c r="E235" s="315" t="s">
        <v>849</v>
      </c>
      <c r="F235" s="315" t="s">
        <v>1341</v>
      </c>
      <c r="G235" s="325" t="s">
        <v>1342</v>
      </c>
      <c r="H235" s="325">
        <v>3</v>
      </c>
      <c r="I235" s="344">
        <v>910</v>
      </c>
      <c r="J235" s="344"/>
      <c r="K235" s="301"/>
      <c r="L235" s="301">
        <f>VLOOKUP(B235,KQtrangIOE!$B$2:$D$2509,3,FALSE)</f>
        <v>910</v>
      </c>
      <c r="M235" s="301" t="str">
        <f t="shared" si="12"/>
        <v/>
      </c>
      <c r="N235" s="301">
        <f>VLOOKUP(IF(G235&lt;&gt;"",G235,F235),ThongkeKQ!$A$4:$P$43,COUNTA(ThongkeKQ!$A$4:$P$4),FALSE)</f>
        <v>38</v>
      </c>
      <c r="O235" s="301" t="str">
        <f t="shared" si="13"/>
        <v>38.3</v>
      </c>
      <c r="P235" s="285" t="str">
        <f t="shared" si="14"/>
        <v>38</v>
      </c>
      <c r="Q235" s="285" t="str">
        <f t="shared" si="15"/>
        <v>3</v>
      </c>
    </row>
    <row r="236" spans="1:17" s="285" customFormat="1" hidden="1">
      <c r="A236" s="315">
        <f>SUBTOTAL(3,$B$20:B236)</f>
        <v>83</v>
      </c>
      <c r="B236" s="301">
        <v>1229886896</v>
      </c>
      <c r="C236" s="301" t="str">
        <f>VLOOKUP(B236,'ds thisinh'!$B$5:$C$2298,2,FALSE)</f>
        <v>Trần Nguyễn Thùy Linh</v>
      </c>
      <c r="D236" s="301" t="s">
        <v>2267</v>
      </c>
      <c r="E236" s="301" t="s">
        <v>849</v>
      </c>
      <c r="F236" s="301" t="s">
        <v>2264</v>
      </c>
      <c r="G236" s="425" t="s">
        <v>2262</v>
      </c>
      <c r="H236" s="387">
        <v>3</v>
      </c>
      <c r="I236" s="301">
        <v>910</v>
      </c>
      <c r="J236" s="301"/>
      <c r="K236" s="301">
        <v>1229886896</v>
      </c>
      <c r="L236" s="301">
        <f>VLOOKUP(K236,KQtrangIOE!$B$2:$D$2509,3,FALSE)</f>
        <v>910</v>
      </c>
      <c r="M236" s="301" t="str">
        <f t="shared" si="12"/>
        <v/>
      </c>
      <c r="N236" s="301">
        <f>VLOOKUP(IF(G236&lt;&gt;"",G236,F236),ThongkeKQ!$A$4:$P$43,COUNTA(ThongkeKQ!$A$4:$P$4),FALSE)</f>
        <v>37</v>
      </c>
      <c r="O236" s="301" t="str">
        <f t="shared" si="13"/>
        <v>37.3</v>
      </c>
      <c r="P236" s="285" t="str">
        <f t="shared" si="14"/>
        <v>37</v>
      </c>
      <c r="Q236" s="285" t="str">
        <f t="shared" si="15"/>
        <v>3</v>
      </c>
    </row>
    <row r="237" spans="1:17" s="285" customFormat="1" hidden="1">
      <c r="A237" s="315">
        <f>SUBTOTAL(3,$B$20:B237)</f>
        <v>83</v>
      </c>
      <c r="B237" s="348">
        <v>1227053055</v>
      </c>
      <c r="C237" s="301" t="str">
        <f>VLOOKUP(B237,'ds thisinh'!$B$5:$C$2298,2,FALSE)</f>
        <v>Nguyễn Thị Thanh Hoa</v>
      </c>
      <c r="D237" s="301" t="s">
        <v>2275</v>
      </c>
      <c r="E237" s="301" t="s">
        <v>824</v>
      </c>
      <c r="F237" s="301" t="s">
        <v>2264</v>
      </c>
      <c r="G237" s="425" t="s">
        <v>2262</v>
      </c>
      <c r="H237" s="387">
        <v>3</v>
      </c>
      <c r="I237" s="301">
        <v>910</v>
      </c>
      <c r="J237" s="301"/>
      <c r="K237" s="301"/>
      <c r="L237" s="301">
        <f>VLOOKUP(B237,KQtrangIOE!$B$2:$D$2509,3,FALSE)</f>
        <v>910</v>
      </c>
      <c r="M237" s="301" t="str">
        <f t="shared" si="12"/>
        <v/>
      </c>
      <c r="N237" s="301">
        <f>VLOOKUP(IF(G237&lt;&gt;"",G237,F237),ThongkeKQ!$A$4:$P$43,COUNTA(ThongkeKQ!$A$4:$P$4),FALSE)</f>
        <v>37</v>
      </c>
      <c r="O237" s="301" t="str">
        <f t="shared" si="13"/>
        <v>37.3</v>
      </c>
      <c r="P237" s="285" t="str">
        <f t="shared" si="14"/>
        <v>37</v>
      </c>
      <c r="Q237" s="285" t="str">
        <f t="shared" si="15"/>
        <v>3</v>
      </c>
    </row>
    <row r="238" spans="1:17" s="285" customFormat="1" hidden="1">
      <c r="A238" s="315">
        <f>SUBTOTAL(3,$B$20:B238)</f>
        <v>83</v>
      </c>
      <c r="B238" s="315">
        <v>1227627342</v>
      </c>
      <c r="C238" s="301" t="str">
        <f>VLOOKUP(B238,'ds thisinh'!$B$5:$C$2298,2,FALSE)</f>
        <v>Lê Thị Hồng Hạnh</v>
      </c>
      <c r="D238" s="303" t="s">
        <v>2173</v>
      </c>
      <c r="E238" s="303" t="s">
        <v>1344</v>
      </c>
      <c r="F238" s="303" t="s">
        <v>608</v>
      </c>
      <c r="G238" s="315" t="s">
        <v>2167</v>
      </c>
      <c r="H238" s="315">
        <v>3</v>
      </c>
      <c r="I238" s="384">
        <v>900</v>
      </c>
      <c r="J238" s="384"/>
      <c r="K238" s="301"/>
      <c r="L238" s="301">
        <f>VLOOKUP(B238,KQtrangIOE!$B$2:$D$2509,3,FALSE)</f>
        <v>900</v>
      </c>
      <c r="M238" s="301" t="str">
        <f t="shared" si="12"/>
        <v/>
      </c>
      <c r="N238" s="301">
        <f>VLOOKUP(IF(G238&lt;&gt;"",G238,F238),ThongkeKQ!$A$4:$P$43,COUNTA(ThongkeKQ!$A$4:$P$4),FALSE)</f>
        <v>33</v>
      </c>
      <c r="O238" s="301" t="str">
        <f t="shared" si="13"/>
        <v>33.3</v>
      </c>
      <c r="P238" s="285" t="str">
        <f t="shared" si="14"/>
        <v>33</v>
      </c>
      <c r="Q238" s="285" t="str">
        <f t="shared" si="15"/>
        <v>3</v>
      </c>
    </row>
    <row r="239" spans="1:17" s="285" customFormat="1" hidden="1">
      <c r="A239" s="315">
        <f>SUBTOTAL(3,$B$20:B239)</f>
        <v>83</v>
      </c>
      <c r="B239" s="453">
        <v>1229668368</v>
      </c>
      <c r="C239" s="301" t="str">
        <f>VLOOKUP(B239,'ds thisinh'!$B$5:$C$2298,2,FALSE)</f>
        <v>Bùi Thị Thanh Xuân</v>
      </c>
      <c r="D239" s="361" t="s">
        <v>1130</v>
      </c>
      <c r="E239" s="361" t="s">
        <v>835</v>
      </c>
      <c r="F239" s="362" t="s">
        <v>599</v>
      </c>
      <c r="G239" s="361" t="s">
        <v>1108</v>
      </c>
      <c r="H239" s="304">
        <v>3</v>
      </c>
      <c r="I239" s="301">
        <v>900</v>
      </c>
      <c r="J239" s="301"/>
      <c r="K239" s="301"/>
      <c r="L239" s="301">
        <f>VLOOKUP(B239,KQtrangIOE!$B$2:$D$2509,3,FALSE)</f>
        <v>900</v>
      </c>
      <c r="M239" s="301" t="str">
        <f t="shared" si="12"/>
        <v/>
      </c>
      <c r="N239" s="301">
        <f>VLOOKUP(IF(G239&lt;&gt;"",G239,F239),ThongkeKQ!$A$4:$P$43,COUNTA(ThongkeKQ!$A$4:$P$4),FALSE)</f>
        <v>39</v>
      </c>
      <c r="O239" s="301" t="str">
        <f t="shared" si="13"/>
        <v>39.3</v>
      </c>
      <c r="P239" s="285" t="str">
        <f t="shared" si="14"/>
        <v>39</v>
      </c>
      <c r="Q239" s="285" t="str">
        <f t="shared" si="15"/>
        <v>3</v>
      </c>
    </row>
    <row r="240" spans="1:17" s="285" customFormat="1" hidden="1">
      <c r="A240" s="315">
        <f>SUBTOTAL(3,$B$20:B240)</f>
        <v>83</v>
      </c>
      <c r="B240" s="318">
        <v>1225546554</v>
      </c>
      <c r="C240" s="301" t="str">
        <f>VLOOKUP(B240,'ds thisinh'!$B$5:$C$2298,2,FALSE)</f>
        <v>Khổng Mỹ Thục Anh</v>
      </c>
      <c r="D240" s="318" t="s">
        <v>1454</v>
      </c>
      <c r="E240" s="315">
        <v>3</v>
      </c>
      <c r="F240" s="315" t="s">
        <v>1347</v>
      </c>
      <c r="G240" s="325" t="s">
        <v>1342</v>
      </c>
      <c r="H240" s="325">
        <v>3</v>
      </c>
      <c r="I240" s="344">
        <v>900</v>
      </c>
      <c r="J240" s="344"/>
      <c r="K240" s="301"/>
      <c r="L240" s="301">
        <f>VLOOKUP(B240,KQtrangIOE!$B$2:$D$2509,3,FALSE)</f>
        <v>900</v>
      </c>
      <c r="M240" s="301" t="str">
        <f t="shared" si="12"/>
        <v/>
      </c>
      <c r="N240" s="301">
        <f>VLOOKUP(IF(G240&lt;&gt;"",G240,F240),ThongkeKQ!$A$4:$P$43,COUNTA(ThongkeKQ!$A$4:$P$4),FALSE)</f>
        <v>38</v>
      </c>
      <c r="O240" s="301" t="str">
        <f t="shared" si="13"/>
        <v>38.3</v>
      </c>
      <c r="P240" s="285" t="str">
        <f t="shared" si="14"/>
        <v>38</v>
      </c>
      <c r="Q240" s="285" t="str">
        <f t="shared" si="15"/>
        <v>3</v>
      </c>
    </row>
    <row r="241" spans="1:17" s="285" customFormat="1" hidden="1">
      <c r="A241" s="315">
        <f>SUBTOTAL(3,$B$20:B241)</f>
        <v>83</v>
      </c>
      <c r="B241" s="326">
        <v>1225817103</v>
      </c>
      <c r="C241" s="301" t="str">
        <f>VLOOKUP(B241,'ds thisinh'!$B$5:$C$2298,2,FALSE)</f>
        <v>Trương Quốc Nguyên</v>
      </c>
      <c r="D241" s="303" t="s">
        <v>1221</v>
      </c>
      <c r="E241" s="303" t="s">
        <v>846</v>
      </c>
      <c r="F241" s="303" t="s">
        <v>1204</v>
      </c>
      <c r="G241" s="303" t="s">
        <v>180</v>
      </c>
      <c r="H241" s="301">
        <v>3</v>
      </c>
      <c r="I241" s="301">
        <v>900</v>
      </c>
      <c r="J241" s="301"/>
      <c r="K241" s="301"/>
      <c r="L241" s="301">
        <f>VLOOKUP(B241,KQtrangIOE!$B$2:$D$2509,3,FALSE)</f>
        <v>900</v>
      </c>
      <c r="M241" s="301" t="str">
        <f t="shared" si="12"/>
        <v/>
      </c>
      <c r="N241" s="301">
        <f>VLOOKUP(IF(G241&lt;&gt;"",G241,F241),ThongkeKQ!$A$4:$P$43,COUNTA(ThongkeKQ!$A$4:$P$4),FALSE)</f>
        <v>36</v>
      </c>
      <c r="O241" s="301" t="str">
        <f t="shared" si="13"/>
        <v>36.3</v>
      </c>
      <c r="P241" s="285" t="str">
        <f t="shared" si="14"/>
        <v>36</v>
      </c>
      <c r="Q241" s="285" t="str">
        <f t="shared" si="15"/>
        <v>3</v>
      </c>
    </row>
    <row r="242" spans="1:17" s="285" customFormat="1" hidden="1">
      <c r="A242" s="315">
        <f>SUBTOTAL(3,$B$20:B242)</f>
        <v>83</v>
      </c>
      <c r="B242" s="317">
        <v>1229540986</v>
      </c>
      <c r="C242" s="301" t="str">
        <f>VLOOKUP(B242,'ds thisinh'!$B$5:$C$2298,2,FALSE)</f>
        <v>Nguyễn Thái Phương Anh </v>
      </c>
      <c r="D242" s="301" t="s">
        <v>1230</v>
      </c>
      <c r="E242" s="317" t="s">
        <v>815</v>
      </c>
      <c r="F242" s="303" t="s">
        <v>1214</v>
      </c>
      <c r="G242" s="303" t="s">
        <v>180</v>
      </c>
      <c r="H242" s="301">
        <v>3</v>
      </c>
      <c r="I242" s="301">
        <v>900</v>
      </c>
      <c r="J242" s="301"/>
      <c r="K242" s="301"/>
      <c r="L242" s="301">
        <f>VLOOKUP(B242,KQtrangIOE!$B$2:$D$2509,3,FALSE)</f>
        <v>900</v>
      </c>
      <c r="M242" s="301" t="str">
        <f t="shared" si="12"/>
        <v/>
      </c>
      <c r="N242" s="301">
        <f>VLOOKUP(IF(G242&lt;&gt;"",G242,F242),ThongkeKQ!$A$4:$P$43,COUNTA(ThongkeKQ!$A$4:$P$4),FALSE)</f>
        <v>36</v>
      </c>
      <c r="O242" s="301" t="str">
        <f t="shared" si="13"/>
        <v>36.3</v>
      </c>
      <c r="P242" s="285" t="str">
        <f t="shared" si="14"/>
        <v>36</v>
      </c>
      <c r="Q242" s="285" t="str">
        <f t="shared" si="15"/>
        <v>3</v>
      </c>
    </row>
    <row r="243" spans="1:17" s="285" customFormat="1" hidden="1">
      <c r="A243" s="315">
        <f>SUBTOTAL(3,$B$20:B243)</f>
        <v>83</v>
      </c>
      <c r="B243" s="318">
        <v>1223750421</v>
      </c>
      <c r="C243" s="301" t="str">
        <f>VLOOKUP(B243,'ds thisinh'!$B$5:$C$2298,2,FALSE)</f>
        <v>Lương Vân Nga</v>
      </c>
      <c r="D243" s="318" t="s">
        <v>1473</v>
      </c>
      <c r="E243" s="315" t="s">
        <v>1219</v>
      </c>
      <c r="F243" s="315" t="s">
        <v>1352</v>
      </c>
      <c r="G243" s="325" t="s">
        <v>1342</v>
      </c>
      <c r="H243" s="325">
        <v>3</v>
      </c>
      <c r="I243" s="344">
        <v>890</v>
      </c>
      <c r="J243" s="344"/>
      <c r="K243" s="301"/>
      <c r="L243" s="301">
        <f>VLOOKUP(B243,KQtrangIOE!$B$2:$D$2509,3,FALSE)</f>
        <v>890</v>
      </c>
      <c r="M243" s="301" t="str">
        <f t="shared" si="12"/>
        <v/>
      </c>
      <c r="N243" s="301">
        <f>VLOOKUP(IF(G243&lt;&gt;"",G243,F243),ThongkeKQ!$A$4:$P$43,COUNTA(ThongkeKQ!$A$4:$P$4),FALSE)</f>
        <v>38</v>
      </c>
      <c r="O243" s="301" t="str">
        <f t="shared" si="13"/>
        <v>38.3</v>
      </c>
      <c r="P243" s="285" t="str">
        <f t="shared" si="14"/>
        <v>38</v>
      </c>
      <c r="Q243" s="285" t="str">
        <f t="shared" si="15"/>
        <v>3</v>
      </c>
    </row>
    <row r="244" spans="1:17" s="285" customFormat="1" hidden="1">
      <c r="A244" s="315">
        <f>SUBTOTAL(3,$B$20:B244)</f>
        <v>83</v>
      </c>
      <c r="B244" s="318">
        <v>1227132900</v>
      </c>
      <c r="C244" s="301" t="str">
        <f>VLOOKUP(B244,'ds thisinh'!$B$5:$C$2298,2,FALSE)</f>
        <v>Vũ Hoàng Sơn</v>
      </c>
      <c r="D244" s="318" t="s">
        <v>1441</v>
      </c>
      <c r="E244" s="315" t="s">
        <v>1344</v>
      </c>
      <c r="F244" s="315" t="s">
        <v>1341</v>
      </c>
      <c r="G244" s="325" t="s">
        <v>1342</v>
      </c>
      <c r="H244" s="325">
        <v>3</v>
      </c>
      <c r="I244" s="344">
        <v>890</v>
      </c>
      <c r="J244" s="344"/>
      <c r="K244" s="301"/>
      <c r="L244" s="301">
        <f>VLOOKUP(B244,KQtrangIOE!$B$2:$D$2509,3,FALSE)</f>
        <v>890</v>
      </c>
      <c r="M244" s="301" t="str">
        <f t="shared" si="12"/>
        <v/>
      </c>
      <c r="N244" s="301">
        <f>VLOOKUP(IF(G244&lt;&gt;"",G244,F244),ThongkeKQ!$A$4:$P$43,COUNTA(ThongkeKQ!$A$4:$P$4),FALSE)</f>
        <v>38</v>
      </c>
      <c r="O244" s="301" t="str">
        <f t="shared" si="13"/>
        <v>38.3</v>
      </c>
      <c r="P244" s="285" t="str">
        <f t="shared" si="14"/>
        <v>38</v>
      </c>
      <c r="Q244" s="285" t="str">
        <f t="shared" si="15"/>
        <v>3</v>
      </c>
    </row>
    <row r="245" spans="1:17" s="285" customFormat="1" hidden="1">
      <c r="A245" s="315">
        <f>SUBTOTAL(3,$B$20:B245)</f>
        <v>83</v>
      </c>
      <c r="B245" s="318">
        <v>1219798904</v>
      </c>
      <c r="C245" s="301" t="str">
        <f>VLOOKUP(B245,'ds thisinh'!$B$5:$C$2298,2,FALSE)</f>
        <v>Ninh Ngọc Phát</v>
      </c>
      <c r="D245" s="318" t="s">
        <v>1434</v>
      </c>
      <c r="E245" s="315" t="s">
        <v>846</v>
      </c>
      <c r="F245" s="315" t="s">
        <v>1343</v>
      </c>
      <c r="G245" s="325" t="s">
        <v>1342</v>
      </c>
      <c r="H245" s="325">
        <v>3</v>
      </c>
      <c r="I245" s="344">
        <v>880</v>
      </c>
      <c r="J245" s="344"/>
      <c r="K245" s="301"/>
      <c r="L245" s="301">
        <f>VLOOKUP(B245,KQtrangIOE!$B$2:$D$2509,3,FALSE)</f>
        <v>880</v>
      </c>
      <c r="M245" s="301" t="str">
        <f t="shared" si="12"/>
        <v/>
      </c>
      <c r="N245" s="301">
        <f>VLOOKUP(IF(G245&lt;&gt;"",G245,F245),ThongkeKQ!$A$4:$P$43,COUNTA(ThongkeKQ!$A$4:$P$4),FALSE)</f>
        <v>38</v>
      </c>
      <c r="O245" s="301" t="str">
        <f t="shared" si="13"/>
        <v>38.3</v>
      </c>
      <c r="P245" s="285" t="str">
        <f t="shared" si="14"/>
        <v>38</v>
      </c>
      <c r="Q245" s="285" t="str">
        <f t="shared" si="15"/>
        <v>3</v>
      </c>
    </row>
    <row r="246" spans="1:17" s="285" customFormat="1" hidden="1">
      <c r="A246" s="315">
        <f>SUBTOTAL(3,$B$20:B246)</f>
        <v>83</v>
      </c>
      <c r="B246" s="301">
        <v>1227108575</v>
      </c>
      <c r="C246" s="301" t="str">
        <f>VLOOKUP(B246,'ds thisinh'!$B$5:$C$2298,2,FALSE)</f>
        <v>Dương Thúy Ngân</v>
      </c>
      <c r="D246" s="301" t="s">
        <v>1211</v>
      </c>
      <c r="E246" s="301" t="s">
        <v>849</v>
      </c>
      <c r="F246" s="303" t="s">
        <v>1208</v>
      </c>
      <c r="G246" s="303" t="s">
        <v>180</v>
      </c>
      <c r="H246" s="301">
        <v>3</v>
      </c>
      <c r="I246" s="301">
        <v>880</v>
      </c>
      <c r="J246" s="301"/>
      <c r="K246" s="301"/>
      <c r="L246" s="301">
        <f>VLOOKUP(B246,KQtrangIOE!$B$2:$D$2509,3,FALSE)</f>
        <v>880</v>
      </c>
      <c r="M246" s="301" t="str">
        <f t="shared" si="12"/>
        <v/>
      </c>
      <c r="N246" s="301">
        <f>VLOOKUP(IF(G246&lt;&gt;"",G246,F246),ThongkeKQ!$A$4:$P$43,COUNTA(ThongkeKQ!$A$4:$P$4),FALSE)</f>
        <v>36</v>
      </c>
      <c r="O246" s="301" t="str">
        <f t="shared" si="13"/>
        <v>36.3</v>
      </c>
      <c r="P246" s="285" t="str">
        <f t="shared" si="14"/>
        <v>36</v>
      </c>
      <c r="Q246" s="285" t="str">
        <f t="shared" si="15"/>
        <v>3</v>
      </c>
    </row>
    <row r="247" spans="1:17" s="285" customFormat="1" hidden="1">
      <c r="A247" s="315">
        <f>SUBTOTAL(3,$B$20:B247)</f>
        <v>83</v>
      </c>
      <c r="B247" s="301">
        <v>1227953902</v>
      </c>
      <c r="C247" s="301" t="str">
        <f>VLOOKUP(B247,'ds thisinh'!$B$5:$C$2298,2,FALSE)</f>
        <v>Đoàn Thị Phương Dung</v>
      </c>
      <c r="D247" s="301" t="s">
        <v>1224</v>
      </c>
      <c r="E247" s="301" t="s">
        <v>846</v>
      </c>
      <c r="F247" s="303" t="s">
        <v>1208</v>
      </c>
      <c r="G247" s="303" t="s">
        <v>180</v>
      </c>
      <c r="H247" s="301">
        <v>3</v>
      </c>
      <c r="I247" s="301">
        <v>880</v>
      </c>
      <c r="J247" s="301"/>
      <c r="K247" s="301"/>
      <c r="L247" s="301">
        <f>VLOOKUP(B247,KQtrangIOE!$B$2:$D$2509,3,FALSE)</f>
        <v>880</v>
      </c>
      <c r="M247" s="301" t="str">
        <f t="shared" si="12"/>
        <v/>
      </c>
      <c r="N247" s="301">
        <f>VLOOKUP(IF(G247&lt;&gt;"",G247,F247),ThongkeKQ!$A$4:$P$43,COUNTA(ThongkeKQ!$A$4:$P$4),FALSE)</f>
        <v>36</v>
      </c>
      <c r="O247" s="301" t="str">
        <f t="shared" si="13"/>
        <v>36.3</v>
      </c>
      <c r="P247" s="285" t="str">
        <f t="shared" si="14"/>
        <v>36</v>
      </c>
      <c r="Q247" s="285" t="str">
        <f t="shared" si="15"/>
        <v>3</v>
      </c>
    </row>
    <row r="248" spans="1:17" s="285" customFormat="1" hidden="1">
      <c r="A248" s="315">
        <f>SUBTOTAL(3,$B$20:B248)</f>
        <v>83</v>
      </c>
      <c r="B248" s="493">
        <v>1232067074</v>
      </c>
      <c r="C248" s="301" t="str">
        <f>VLOOKUP(B248,'ds thisinh'!$B$5:$C$2298,2,FALSE)</f>
        <v>Phùng Thành An</v>
      </c>
      <c r="D248" s="406" t="s">
        <v>2165</v>
      </c>
      <c r="E248" s="303" t="s">
        <v>853</v>
      </c>
      <c r="F248" s="303" t="s">
        <v>2166</v>
      </c>
      <c r="G248" s="315" t="s">
        <v>2167</v>
      </c>
      <c r="H248" s="315">
        <v>3</v>
      </c>
      <c r="I248" s="384">
        <v>870</v>
      </c>
      <c r="J248" s="384"/>
      <c r="K248" s="301"/>
      <c r="L248" s="301">
        <f>VLOOKUP(B248,KQtrangIOE!$B$2:$D$2509,3,FALSE)</f>
        <v>870</v>
      </c>
      <c r="M248" s="301" t="str">
        <f t="shared" si="12"/>
        <v/>
      </c>
      <c r="N248" s="301">
        <f>VLOOKUP(IF(G248&lt;&gt;"",G248,F248),ThongkeKQ!$A$4:$P$43,COUNTA(ThongkeKQ!$A$4:$P$4),FALSE)</f>
        <v>33</v>
      </c>
      <c r="O248" s="301" t="str">
        <f t="shared" si="13"/>
        <v>33.3</v>
      </c>
      <c r="P248" s="285" t="str">
        <f t="shared" si="14"/>
        <v>33</v>
      </c>
      <c r="Q248" s="285" t="str">
        <f t="shared" si="15"/>
        <v>3</v>
      </c>
    </row>
    <row r="249" spans="1:17" s="285" customFormat="1" hidden="1">
      <c r="A249" s="315">
        <f>SUBTOTAL(3,$B$20:B249)</f>
        <v>83</v>
      </c>
      <c r="B249" s="317">
        <v>1226371160</v>
      </c>
      <c r="C249" s="301" t="str">
        <f>VLOOKUP(B249,'ds thisinh'!$B$5:$C$2298,2,FALSE)</f>
        <v>Bùi Đức Cường </v>
      </c>
      <c r="D249" s="301" t="s">
        <v>1226</v>
      </c>
      <c r="E249" s="317" t="s">
        <v>824</v>
      </c>
      <c r="F249" s="303" t="s">
        <v>1214</v>
      </c>
      <c r="G249" s="303" t="s">
        <v>180</v>
      </c>
      <c r="H249" s="301">
        <v>3</v>
      </c>
      <c r="I249" s="301">
        <v>870</v>
      </c>
      <c r="J249" s="301"/>
      <c r="K249" s="301"/>
      <c r="L249" s="301">
        <f>VLOOKUP(B249,KQtrangIOE!$B$2:$D$2509,3,FALSE)</f>
        <v>870</v>
      </c>
      <c r="M249" s="301" t="str">
        <f t="shared" si="12"/>
        <v/>
      </c>
      <c r="N249" s="301">
        <f>VLOOKUP(IF(G249&lt;&gt;"",G249,F249),ThongkeKQ!$A$4:$P$43,COUNTA(ThongkeKQ!$A$4:$P$4),FALSE)</f>
        <v>36</v>
      </c>
      <c r="O249" s="301" t="str">
        <f t="shared" si="13"/>
        <v>36.3</v>
      </c>
      <c r="P249" s="285" t="str">
        <f t="shared" si="14"/>
        <v>36</v>
      </c>
      <c r="Q249" s="285" t="str">
        <f t="shared" si="15"/>
        <v>3</v>
      </c>
    </row>
    <row r="250" spans="1:17" s="285" customFormat="1" hidden="1">
      <c r="A250" s="315">
        <f>SUBTOTAL(3,$B$20:B250)</f>
        <v>83</v>
      </c>
      <c r="B250" s="315">
        <v>1228625405</v>
      </c>
      <c r="C250" s="301" t="str">
        <f>VLOOKUP(B250,'ds thisinh'!$B$5:$C$2298,2,FALSE)</f>
        <v>Nguyễn Đức Phương Nhi</v>
      </c>
      <c r="D250" s="303" t="s">
        <v>2179</v>
      </c>
      <c r="E250" s="303" t="s">
        <v>849</v>
      </c>
      <c r="F250" s="303" t="s">
        <v>608</v>
      </c>
      <c r="G250" s="315" t="s">
        <v>2167</v>
      </c>
      <c r="H250" s="315">
        <v>3</v>
      </c>
      <c r="I250" s="384">
        <v>860</v>
      </c>
      <c r="J250" s="384"/>
      <c r="K250" s="301"/>
      <c r="L250" s="301">
        <f>VLOOKUP(B250,KQtrangIOE!$B$2:$D$2509,3,FALSE)</f>
        <v>860</v>
      </c>
      <c r="M250" s="301" t="str">
        <f t="shared" si="12"/>
        <v/>
      </c>
      <c r="N250" s="301">
        <f>VLOOKUP(IF(G250&lt;&gt;"",G250,F250),ThongkeKQ!$A$4:$P$43,COUNTA(ThongkeKQ!$A$4:$P$4),FALSE)</f>
        <v>33</v>
      </c>
      <c r="O250" s="301" t="str">
        <f t="shared" si="13"/>
        <v>33.3</v>
      </c>
      <c r="P250" s="285" t="str">
        <f t="shared" si="14"/>
        <v>33</v>
      </c>
      <c r="Q250" s="285" t="str">
        <f t="shared" si="15"/>
        <v>3</v>
      </c>
    </row>
    <row r="251" spans="1:17" s="285" customFormat="1" hidden="1">
      <c r="A251" s="315">
        <f>SUBTOTAL(3,$B$20:B251)</f>
        <v>83</v>
      </c>
      <c r="B251" s="453">
        <v>1229277908</v>
      </c>
      <c r="C251" s="301" t="str">
        <f>VLOOKUP(B251,'ds thisinh'!$B$5:$C$2298,2,FALSE)</f>
        <v>Nguyễn Tuấn Anh</v>
      </c>
      <c r="D251" s="361" t="s">
        <v>1127</v>
      </c>
      <c r="E251" s="361" t="s">
        <v>849</v>
      </c>
      <c r="F251" s="361" t="s">
        <v>1115</v>
      </c>
      <c r="G251" s="361" t="s">
        <v>1108</v>
      </c>
      <c r="H251" s="304">
        <v>3</v>
      </c>
      <c r="I251" s="301">
        <v>860</v>
      </c>
      <c r="J251" s="301"/>
      <c r="K251" s="301"/>
      <c r="L251" s="301">
        <f>VLOOKUP(B251,KQtrangIOE!$B$2:$D$2509,3,FALSE)</f>
        <v>860</v>
      </c>
      <c r="M251" s="301" t="str">
        <f t="shared" si="12"/>
        <v/>
      </c>
      <c r="N251" s="301">
        <f>VLOOKUP(IF(G251&lt;&gt;"",G251,F251),ThongkeKQ!$A$4:$P$43,COUNTA(ThongkeKQ!$A$4:$P$4),FALSE)</f>
        <v>39</v>
      </c>
      <c r="O251" s="301" t="str">
        <f t="shared" si="13"/>
        <v>39.3</v>
      </c>
      <c r="P251" s="285" t="str">
        <f t="shared" si="14"/>
        <v>39</v>
      </c>
      <c r="Q251" s="285" t="str">
        <f t="shared" si="15"/>
        <v>3</v>
      </c>
    </row>
    <row r="252" spans="1:17" s="285" customFormat="1" hidden="1">
      <c r="A252" s="315">
        <f>SUBTOTAL(3,$B$20:B252)</f>
        <v>83</v>
      </c>
      <c r="B252" s="318">
        <v>1224156079</v>
      </c>
      <c r="C252" s="301" t="str">
        <f>VLOOKUP(B252,'ds thisinh'!$B$5:$C$2298,2,FALSE)</f>
        <v>Dương Minh Ánh</v>
      </c>
      <c r="D252" s="318" t="s">
        <v>1470</v>
      </c>
      <c r="E252" s="315" t="s">
        <v>849</v>
      </c>
      <c r="F252" s="315" t="s">
        <v>1115</v>
      </c>
      <c r="G252" s="325" t="s">
        <v>1342</v>
      </c>
      <c r="H252" s="325">
        <v>3</v>
      </c>
      <c r="I252" s="344">
        <v>860</v>
      </c>
      <c r="J252" s="344"/>
      <c r="K252" s="301"/>
      <c r="L252" s="301">
        <f>VLOOKUP(B252,KQtrangIOE!$B$2:$D$2509,3,FALSE)</f>
        <v>860</v>
      </c>
      <c r="M252" s="301" t="str">
        <f t="shared" si="12"/>
        <v/>
      </c>
      <c r="N252" s="301">
        <f>VLOOKUP(IF(G252&lt;&gt;"",G252,F252),ThongkeKQ!$A$4:$P$43,COUNTA(ThongkeKQ!$A$4:$P$4),FALSE)</f>
        <v>38</v>
      </c>
      <c r="O252" s="301" t="str">
        <f t="shared" si="13"/>
        <v>38.3</v>
      </c>
      <c r="P252" s="285" t="str">
        <f t="shared" si="14"/>
        <v>38</v>
      </c>
      <c r="Q252" s="285" t="str">
        <f t="shared" si="15"/>
        <v>3</v>
      </c>
    </row>
    <row r="253" spans="1:17" s="285" customFormat="1" hidden="1">
      <c r="A253" s="315">
        <f>SUBTOTAL(3,$B$20:B253)</f>
        <v>83</v>
      </c>
      <c r="B253" s="403">
        <v>1226310812</v>
      </c>
      <c r="C253" s="301" t="str">
        <f>VLOOKUP(B253,'ds thisinh'!$B$5:$C$2298,2,FALSE)</f>
        <v>Vương Thị Thanh Mai </v>
      </c>
      <c r="D253" s="403" t="s">
        <v>649</v>
      </c>
      <c r="E253" s="303">
        <v>3</v>
      </c>
      <c r="F253" s="303" t="s">
        <v>2690</v>
      </c>
      <c r="G253" s="303" t="s">
        <v>188</v>
      </c>
      <c r="H253" s="303">
        <v>3</v>
      </c>
      <c r="I253" s="315">
        <v>850</v>
      </c>
      <c r="J253" s="315"/>
      <c r="K253" s="301"/>
      <c r="L253" s="301">
        <f>VLOOKUP(B253,KQtrangIOE!$B$2:$D$2509,3,FALSE)</f>
        <v>850</v>
      </c>
      <c r="M253" s="301" t="str">
        <f t="shared" si="12"/>
        <v/>
      </c>
      <c r="N253" s="301">
        <f>VLOOKUP(IF(G253&lt;&gt;"",G253,F253),ThongkeKQ!$A$4:$P$43,COUNTA(ThongkeKQ!$A$4:$P$4),FALSE)</f>
        <v>34</v>
      </c>
      <c r="O253" s="301" t="str">
        <f t="shared" si="13"/>
        <v>34.3</v>
      </c>
      <c r="P253" s="285" t="str">
        <f t="shared" si="14"/>
        <v>34</v>
      </c>
      <c r="Q253" s="285" t="str">
        <f t="shared" si="15"/>
        <v>3</v>
      </c>
    </row>
    <row r="254" spans="1:17" s="285" customFormat="1" hidden="1">
      <c r="A254" s="315">
        <f>SUBTOTAL(3,$B$20:B254)</f>
        <v>83</v>
      </c>
      <c r="B254" s="318">
        <v>1229563901</v>
      </c>
      <c r="C254" s="301" t="str">
        <f>VLOOKUP(B254,'ds thisinh'!$B$5:$C$2298,2,FALSE)</f>
        <v>Hồ Sỹ Trường</v>
      </c>
      <c r="D254" s="318" t="s">
        <v>1445</v>
      </c>
      <c r="E254" s="315" t="s">
        <v>846</v>
      </c>
      <c r="F254" s="315" t="s">
        <v>1356</v>
      </c>
      <c r="G254" s="325" t="s">
        <v>1342</v>
      </c>
      <c r="H254" s="325">
        <v>3</v>
      </c>
      <c r="I254" s="344">
        <v>850</v>
      </c>
      <c r="J254" s="344"/>
      <c r="K254" s="301"/>
      <c r="L254" s="301">
        <f>VLOOKUP(B254,KQtrangIOE!$B$2:$D$2509,3,FALSE)</f>
        <v>850</v>
      </c>
      <c r="M254" s="301" t="str">
        <f t="shared" si="12"/>
        <v/>
      </c>
      <c r="N254" s="301">
        <f>VLOOKUP(IF(G254&lt;&gt;"",G254,F254),ThongkeKQ!$A$4:$P$43,COUNTA(ThongkeKQ!$A$4:$P$4),FALSE)</f>
        <v>38</v>
      </c>
      <c r="O254" s="301" t="str">
        <f t="shared" si="13"/>
        <v>38.3</v>
      </c>
      <c r="P254" s="285" t="str">
        <f t="shared" si="14"/>
        <v>38</v>
      </c>
      <c r="Q254" s="285" t="str">
        <f t="shared" si="15"/>
        <v>3</v>
      </c>
    </row>
    <row r="255" spans="1:17" s="285" customFormat="1" hidden="1">
      <c r="A255" s="315">
        <f>SUBTOTAL(3,$B$20:B255)</f>
        <v>83</v>
      </c>
      <c r="B255" s="318">
        <v>1222270121</v>
      </c>
      <c r="C255" s="301" t="str">
        <f>VLOOKUP(B255,'ds thisinh'!$B$5:$C$2298,2,FALSE)</f>
        <v>Trần Đình Nam</v>
      </c>
      <c r="D255" s="318" t="s">
        <v>1443</v>
      </c>
      <c r="E255" s="315" t="s">
        <v>846</v>
      </c>
      <c r="F255" s="315" t="s">
        <v>1345</v>
      </c>
      <c r="G255" s="325" t="s">
        <v>1342</v>
      </c>
      <c r="H255" s="325">
        <v>3</v>
      </c>
      <c r="I255" s="344">
        <v>850</v>
      </c>
      <c r="J255" s="344"/>
      <c r="K255" s="301"/>
      <c r="L255" s="301">
        <f>VLOOKUP(B255,KQtrangIOE!$B$2:$D$2509,3,FALSE)</f>
        <v>850</v>
      </c>
      <c r="M255" s="301" t="str">
        <f t="shared" si="12"/>
        <v/>
      </c>
      <c r="N255" s="301">
        <f>VLOOKUP(IF(G255&lt;&gt;"",G255,F255),ThongkeKQ!$A$4:$P$43,COUNTA(ThongkeKQ!$A$4:$P$4),FALSE)</f>
        <v>38</v>
      </c>
      <c r="O255" s="301" t="str">
        <f t="shared" si="13"/>
        <v>38.3</v>
      </c>
      <c r="P255" s="285" t="str">
        <f t="shared" si="14"/>
        <v>38</v>
      </c>
      <c r="Q255" s="285" t="str">
        <f t="shared" si="15"/>
        <v>3</v>
      </c>
    </row>
    <row r="256" spans="1:17" s="285" customFormat="1" hidden="1">
      <c r="A256" s="315">
        <f>SUBTOTAL(3,$B$20:B256)</f>
        <v>83</v>
      </c>
      <c r="B256" s="318">
        <v>1223274492</v>
      </c>
      <c r="C256" s="301" t="str">
        <f>VLOOKUP(B256,'ds thisinh'!$B$5:$C$2298,2,FALSE)</f>
        <v>Trần Nguyễn Thùy An</v>
      </c>
      <c r="D256" s="315" t="s">
        <v>861</v>
      </c>
      <c r="E256" s="315" t="s">
        <v>120</v>
      </c>
      <c r="F256" s="315" t="s">
        <v>1217</v>
      </c>
      <c r="G256" s="315" t="s">
        <v>91</v>
      </c>
      <c r="H256" s="315">
        <v>3</v>
      </c>
      <c r="I256" s="271">
        <v>840</v>
      </c>
      <c r="J256" s="271"/>
      <c r="K256" s="301"/>
      <c r="L256" s="301">
        <f>VLOOKUP(B256,KQtrangIOE!$B$2:$D$2509,3,FALSE)</f>
        <v>840</v>
      </c>
      <c r="M256" s="301" t="str">
        <f t="shared" si="12"/>
        <v/>
      </c>
      <c r="N256" s="301">
        <f>VLOOKUP(IF(G256&lt;&gt;"",G256,F256),ThongkeKQ!$A$4:$P$43,COUNTA(ThongkeKQ!$A$4:$P$4),FALSE)</f>
        <v>35</v>
      </c>
      <c r="O256" s="301" t="str">
        <f t="shared" si="13"/>
        <v>35.3</v>
      </c>
      <c r="P256" s="285" t="str">
        <f t="shared" si="14"/>
        <v>35</v>
      </c>
      <c r="Q256" s="285" t="str">
        <f t="shared" si="15"/>
        <v>3</v>
      </c>
    </row>
    <row r="257" spans="1:17" s="285" customFormat="1" hidden="1">
      <c r="A257" s="315">
        <f>SUBTOTAL(3,$B$20:B257)</f>
        <v>83</v>
      </c>
      <c r="B257" s="318">
        <v>1224104196</v>
      </c>
      <c r="C257" s="301" t="str">
        <f>VLOOKUP(B257,'ds thisinh'!$B$5:$C$2298,2,FALSE)</f>
        <v>Phạm Như Ngọc</v>
      </c>
      <c r="D257" s="318" t="s">
        <v>1487</v>
      </c>
      <c r="E257" s="315" t="s">
        <v>849</v>
      </c>
      <c r="F257" s="315" t="s">
        <v>1115</v>
      </c>
      <c r="G257" s="325" t="s">
        <v>1342</v>
      </c>
      <c r="H257" s="325">
        <v>3</v>
      </c>
      <c r="I257" s="344">
        <v>830</v>
      </c>
      <c r="J257" s="344"/>
      <c r="K257" s="301"/>
      <c r="L257" s="301">
        <f>VLOOKUP(B257,KQtrangIOE!$B$2:$D$2509,3,FALSE)</f>
        <v>830</v>
      </c>
      <c r="M257" s="301" t="str">
        <f t="shared" si="12"/>
        <v/>
      </c>
      <c r="N257" s="301">
        <f>VLOOKUP(IF(G257&lt;&gt;"",G257,F257),ThongkeKQ!$A$4:$P$43,COUNTA(ThongkeKQ!$A$4:$P$4),FALSE)</f>
        <v>38</v>
      </c>
      <c r="O257" s="301" t="str">
        <f t="shared" si="13"/>
        <v>38.3</v>
      </c>
      <c r="P257" s="285" t="str">
        <f t="shared" si="14"/>
        <v>38</v>
      </c>
      <c r="Q257" s="285" t="str">
        <f t="shared" si="15"/>
        <v>3</v>
      </c>
    </row>
    <row r="258" spans="1:17" s="285" customFormat="1" hidden="1">
      <c r="A258" s="315">
        <f>SUBTOTAL(3,$B$20:B258)</f>
        <v>83</v>
      </c>
      <c r="B258" s="318">
        <v>1219623638</v>
      </c>
      <c r="C258" s="301" t="str">
        <f>VLOOKUP(B258,'ds thisinh'!$B$5:$C$2298,2,FALSE)</f>
        <v>Vương Đào Thành  Nhân</v>
      </c>
      <c r="D258" s="318" t="s">
        <v>1469</v>
      </c>
      <c r="E258" s="315" t="s">
        <v>821</v>
      </c>
      <c r="F258" s="315" t="s">
        <v>599</v>
      </c>
      <c r="G258" s="325" t="s">
        <v>1342</v>
      </c>
      <c r="H258" s="325">
        <v>3</v>
      </c>
      <c r="I258" s="344">
        <v>830</v>
      </c>
      <c r="J258" s="344"/>
      <c r="K258" s="301"/>
      <c r="L258" s="301">
        <f>VLOOKUP(B258,KQtrangIOE!$B$2:$D$2509,3,FALSE)</f>
        <v>830</v>
      </c>
      <c r="M258" s="301" t="str">
        <f t="shared" si="12"/>
        <v/>
      </c>
      <c r="N258" s="301">
        <f>VLOOKUP(IF(G258&lt;&gt;"",G258,F258),ThongkeKQ!$A$4:$P$43,COUNTA(ThongkeKQ!$A$4:$P$4),FALSE)</f>
        <v>38</v>
      </c>
      <c r="O258" s="301" t="str">
        <f t="shared" si="13"/>
        <v>38.3</v>
      </c>
      <c r="P258" s="285" t="str">
        <f t="shared" si="14"/>
        <v>38</v>
      </c>
      <c r="Q258" s="285" t="str">
        <f t="shared" si="15"/>
        <v>3</v>
      </c>
    </row>
    <row r="259" spans="1:17" s="285" customFormat="1" ht="30" hidden="1">
      <c r="A259" s="315">
        <f>SUBTOTAL(3,$B$20:B259)</f>
        <v>83</v>
      </c>
      <c r="B259" s="328">
        <v>1224961209</v>
      </c>
      <c r="C259" s="301" t="str">
        <f>VLOOKUP(B259,'ds thisinh'!$B$5:$C$2298,2,FALSE)</f>
        <v>Trần Nguyễn Nhật Quyên </v>
      </c>
      <c r="D259" s="328" t="s">
        <v>647</v>
      </c>
      <c r="E259" s="328">
        <v>3</v>
      </c>
      <c r="F259" s="301" t="s">
        <v>2691</v>
      </c>
      <c r="G259" s="303" t="s">
        <v>188</v>
      </c>
      <c r="H259" s="303">
        <v>3</v>
      </c>
      <c r="I259" s="328">
        <v>820</v>
      </c>
      <c r="J259" s="328"/>
      <c r="K259" s="301"/>
      <c r="L259" s="301">
        <f>VLOOKUP(B259,KQtrangIOE!$B$2:$D$2509,3,FALSE)</f>
        <v>820</v>
      </c>
      <c r="M259" s="301" t="str">
        <f t="shared" si="12"/>
        <v/>
      </c>
      <c r="N259" s="301">
        <f>VLOOKUP(IF(G259&lt;&gt;"",G259,F259),ThongkeKQ!$A$4:$P$43,COUNTA(ThongkeKQ!$A$4:$P$4),FALSE)</f>
        <v>34</v>
      </c>
      <c r="O259" s="301" t="str">
        <f t="shared" si="13"/>
        <v>34.3</v>
      </c>
      <c r="P259" s="285" t="str">
        <f t="shared" si="14"/>
        <v>34</v>
      </c>
      <c r="Q259" s="285" t="str">
        <f t="shared" si="15"/>
        <v>3</v>
      </c>
    </row>
    <row r="260" spans="1:17" s="285" customFormat="1" hidden="1">
      <c r="A260" s="315">
        <f>SUBTOTAL(3,$B$20:B260)</f>
        <v>83</v>
      </c>
      <c r="B260" s="318">
        <v>1223680641</v>
      </c>
      <c r="C260" s="301" t="str">
        <f>VLOOKUP(B260,'ds thisinh'!$B$5:$C$2298,2,FALSE)</f>
        <v>Trần Phạm Quỳnh Trang</v>
      </c>
      <c r="D260" s="318" t="s">
        <v>1479</v>
      </c>
      <c r="E260" s="315" t="s">
        <v>849</v>
      </c>
      <c r="F260" s="315" t="s">
        <v>1353</v>
      </c>
      <c r="G260" s="325" t="s">
        <v>1342</v>
      </c>
      <c r="H260" s="325">
        <v>3</v>
      </c>
      <c r="I260" s="344">
        <v>820</v>
      </c>
      <c r="J260" s="344"/>
      <c r="K260" s="301"/>
      <c r="L260" s="301">
        <f>VLOOKUP(B260,KQtrangIOE!$B$2:$D$2509,3,FALSE)</f>
        <v>820</v>
      </c>
      <c r="M260" s="301" t="str">
        <f t="shared" si="12"/>
        <v/>
      </c>
      <c r="N260" s="301">
        <f>VLOOKUP(IF(G260&lt;&gt;"",G260,F260),ThongkeKQ!$A$4:$P$43,COUNTA(ThongkeKQ!$A$4:$P$4),FALSE)</f>
        <v>38</v>
      </c>
      <c r="O260" s="301" t="str">
        <f t="shared" si="13"/>
        <v>38.3</v>
      </c>
      <c r="P260" s="285" t="str">
        <f t="shared" si="14"/>
        <v>38</v>
      </c>
      <c r="Q260" s="285" t="str">
        <f t="shared" si="15"/>
        <v>3</v>
      </c>
    </row>
    <row r="261" spans="1:17" s="285" customFormat="1" hidden="1">
      <c r="A261" s="315">
        <f>SUBTOTAL(3,$B$20:B261)</f>
        <v>83</v>
      </c>
      <c r="B261" s="316">
        <v>1221796015</v>
      </c>
      <c r="C261" s="301" t="str">
        <f>VLOOKUP(B261,'ds thisinh'!$B$5:$C$2298,2,FALSE)</f>
        <v>Hoàng Hà My </v>
      </c>
      <c r="D261" s="316" t="s">
        <v>856</v>
      </c>
      <c r="E261" s="315" t="s">
        <v>821</v>
      </c>
      <c r="F261" s="315" t="s">
        <v>1208</v>
      </c>
      <c r="G261" s="315" t="s">
        <v>91</v>
      </c>
      <c r="H261" s="315">
        <v>3</v>
      </c>
      <c r="I261" s="271">
        <v>810</v>
      </c>
      <c r="J261" s="271"/>
      <c r="K261" s="301"/>
      <c r="L261" s="301">
        <f>VLOOKUP(B261,KQtrangIOE!$B$2:$D$2509,3,FALSE)</f>
        <v>810</v>
      </c>
      <c r="M261" s="301" t="str">
        <f t="shared" si="12"/>
        <v/>
      </c>
      <c r="N261" s="301">
        <f>VLOOKUP(IF(G261&lt;&gt;"",G261,F261),ThongkeKQ!$A$4:$P$43,COUNTA(ThongkeKQ!$A$4:$P$4),FALSE)</f>
        <v>35</v>
      </c>
      <c r="O261" s="301" t="str">
        <f t="shared" si="13"/>
        <v>35.3</v>
      </c>
      <c r="P261" s="285" t="str">
        <f t="shared" si="14"/>
        <v>35</v>
      </c>
      <c r="Q261" s="285" t="str">
        <f t="shared" si="15"/>
        <v>3</v>
      </c>
    </row>
    <row r="262" spans="1:17" s="285" customFormat="1" hidden="1">
      <c r="A262" s="315">
        <f>SUBTOTAL(3,$B$20:B262)</f>
        <v>83</v>
      </c>
      <c r="B262" s="318">
        <v>1227056121</v>
      </c>
      <c r="C262" s="301" t="str">
        <f>VLOOKUP(B262,'ds thisinh'!$B$5:$C$2298,2,FALSE)</f>
        <v>Nguyễn Đăng Đạt</v>
      </c>
      <c r="D262" s="318" t="s">
        <v>1450</v>
      </c>
      <c r="E262" s="315" t="s">
        <v>846</v>
      </c>
      <c r="F262" s="315" t="s">
        <v>1354</v>
      </c>
      <c r="G262" s="325" t="s">
        <v>1342</v>
      </c>
      <c r="H262" s="325">
        <v>3</v>
      </c>
      <c r="I262" s="344">
        <v>810</v>
      </c>
      <c r="J262" s="344"/>
      <c r="K262" s="301"/>
      <c r="L262" s="301">
        <f>VLOOKUP(B262,KQtrangIOE!$B$2:$D$2509,3,FALSE)</f>
        <v>810</v>
      </c>
      <c r="M262" s="301" t="str">
        <f t="shared" si="12"/>
        <v/>
      </c>
      <c r="N262" s="301">
        <f>VLOOKUP(IF(G262&lt;&gt;"",G262,F262),ThongkeKQ!$A$4:$P$43,COUNTA(ThongkeKQ!$A$4:$P$4),FALSE)</f>
        <v>38</v>
      </c>
      <c r="O262" s="301" t="str">
        <f t="shared" si="13"/>
        <v>38.3</v>
      </c>
      <c r="P262" s="285" t="str">
        <f t="shared" si="14"/>
        <v>38</v>
      </c>
      <c r="Q262" s="285" t="str">
        <f t="shared" si="15"/>
        <v>3</v>
      </c>
    </row>
    <row r="263" spans="1:17" s="285" customFormat="1" hidden="1">
      <c r="A263" s="315">
        <f>SUBTOTAL(3,$B$20:B263)</f>
        <v>83</v>
      </c>
      <c r="B263" s="318">
        <v>1224368091</v>
      </c>
      <c r="C263" s="301" t="str">
        <f>VLOOKUP(B263,'ds thisinh'!$B$5:$C$2298,2,FALSE)</f>
        <v>Bàn Tiến Việt</v>
      </c>
      <c r="D263" s="318" t="s">
        <v>1461</v>
      </c>
      <c r="E263" s="315" t="s">
        <v>846</v>
      </c>
      <c r="F263" s="315" t="s">
        <v>1115</v>
      </c>
      <c r="G263" s="325" t="s">
        <v>1342</v>
      </c>
      <c r="H263" s="325">
        <v>3</v>
      </c>
      <c r="I263" s="344">
        <v>800</v>
      </c>
      <c r="J263" s="344"/>
      <c r="K263" s="301"/>
      <c r="L263" s="301">
        <f>VLOOKUP(B263,KQtrangIOE!$B$2:$D$2509,3,FALSE)</f>
        <v>800</v>
      </c>
      <c r="M263" s="301" t="str">
        <f t="shared" si="12"/>
        <v/>
      </c>
      <c r="N263" s="301">
        <f>VLOOKUP(IF(G263&lt;&gt;"",G263,F263),ThongkeKQ!$A$4:$P$43,COUNTA(ThongkeKQ!$A$4:$P$4),FALSE)</f>
        <v>38</v>
      </c>
      <c r="O263" s="301" t="str">
        <f t="shared" si="13"/>
        <v>38.3</v>
      </c>
      <c r="P263" s="285" t="str">
        <f t="shared" si="14"/>
        <v>38</v>
      </c>
      <c r="Q263" s="285" t="str">
        <f t="shared" si="15"/>
        <v>3</v>
      </c>
    </row>
    <row r="264" spans="1:17" s="285" customFormat="1" hidden="1">
      <c r="A264" s="315">
        <f>SUBTOTAL(3,$B$20:B264)</f>
        <v>83</v>
      </c>
      <c r="B264" s="301">
        <v>1223385549</v>
      </c>
      <c r="C264" s="301" t="str">
        <f>VLOOKUP(B264,'ds thisinh'!$B$5:$C$2298,2,FALSE)</f>
        <v>Nguyễn Phước</v>
      </c>
      <c r="D264" s="303" t="s">
        <v>1220</v>
      </c>
      <c r="E264" s="303" t="s">
        <v>1219</v>
      </c>
      <c r="F264" s="303" t="s">
        <v>1115</v>
      </c>
      <c r="G264" s="303" t="s">
        <v>180</v>
      </c>
      <c r="H264" s="301">
        <v>3</v>
      </c>
      <c r="I264" s="301">
        <v>800</v>
      </c>
      <c r="J264" s="301"/>
      <c r="K264" s="301"/>
      <c r="L264" s="301">
        <f>VLOOKUP(B264,KQtrangIOE!$B$2:$D$2509,3,FALSE)</f>
        <v>800</v>
      </c>
      <c r="M264" s="301" t="str">
        <f t="shared" si="12"/>
        <v/>
      </c>
      <c r="N264" s="301">
        <f>VLOOKUP(IF(G264&lt;&gt;"",G264,F264),ThongkeKQ!$A$4:$P$43,COUNTA(ThongkeKQ!$A$4:$P$4),FALSE)</f>
        <v>36</v>
      </c>
      <c r="O264" s="301" t="str">
        <f t="shared" si="13"/>
        <v>36.3</v>
      </c>
      <c r="P264" s="285" t="str">
        <f t="shared" si="14"/>
        <v>36</v>
      </c>
      <c r="Q264" s="285" t="str">
        <f t="shared" si="15"/>
        <v>3</v>
      </c>
    </row>
    <row r="265" spans="1:17" s="285" customFormat="1" hidden="1">
      <c r="A265" s="315">
        <f>SUBTOTAL(3,$B$20:B265)</f>
        <v>83</v>
      </c>
      <c r="B265" s="318">
        <v>1228720802</v>
      </c>
      <c r="C265" s="301" t="str">
        <f>VLOOKUP(B265,'ds thisinh'!$B$5:$C$2298,2,FALSE)</f>
        <v>Nguyễn Vũ Ngọc Ân</v>
      </c>
      <c r="D265" s="318" t="s">
        <v>1455</v>
      </c>
      <c r="E265" s="315" t="s">
        <v>849</v>
      </c>
      <c r="F265" s="315" t="s">
        <v>1345</v>
      </c>
      <c r="G265" s="325" t="s">
        <v>1342</v>
      </c>
      <c r="H265" s="325">
        <v>3</v>
      </c>
      <c r="I265" s="344">
        <v>780</v>
      </c>
      <c r="J265" s="344"/>
      <c r="K265" s="301"/>
      <c r="L265" s="301">
        <f>VLOOKUP(B265,KQtrangIOE!$B$2:$D$2509,3,FALSE)</f>
        <v>780</v>
      </c>
      <c r="M265" s="301" t="str">
        <f t="shared" si="12"/>
        <v/>
      </c>
      <c r="N265" s="301">
        <f>VLOOKUP(IF(G265&lt;&gt;"",G265,F265),ThongkeKQ!$A$4:$P$43,COUNTA(ThongkeKQ!$A$4:$P$4),FALSE)</f>
        <v>38</v>
      </c>
      <c r="O265" s="301" t="str">
        <f t="shared" si="13"/>
        <v>38.3</v>
      </c>
      <c r="P265" s="285" t="str">
        <f t="shared" si="14"/>
        <v>38</v>
      </c>
      <c r="Q265" s="285" t="str">
        <f t="shared" si="15"/>
        <v>3</v>
      </c>
    </row>
    <row r="266" spans="1:17" s="285" customFormat="1" hidden="1">
      <c r="A266" s="315">
        <f>SUBTOTAL(3,$B$20:B266)</f>
        <v>83</v>
      </c>
      <c r="B266" s="318">
        <v>1223198492</v>
      </c>
      <c r="C266" s="301" t="str">
        <f>VLOOKUP(B266,'ds thisinh'!$B$5:$C$2298,2,FALSE)</f>
        <v>Bùi Minh Anh</v>
      </c>
      <c r="D266" s="315" t="s">
        <v>860</v>
      </c>
      <c r="E266" s="315" t="s">
        <v>120</v>
      </c>
      <c r="F266" s="315" t="s">
        <v>1217</v>
      </c>
      <c r="G266" s="315" t="s">
        <v>91</v>
      </c>
      <c r="H266" s="315">
        <v>3</v>
      </c>
      <c r="I266" s="271">
        <v>770</v>
      </c>
      <c r="J266" s="271"/>
      <c r="K266" s="301"/>
      <c r="L266" s="301">
        <f>VLOOKUP(B266,KQtrangIOE!$B$2:$D$2509,3,FALSE)</f>
        <v>770</v>
      </c>
      <c r="M266" s="301" t="str">
        <f t="shared" si="12"/>
        <v/>
      </c>
      <c r="N266" s="301">
        <f>VLOOKUP(IF(G266&lt;&gt;"",G266,F266),ThongkeKQ!$A$4:$P$43,COUNTA(ThongkeKQ!$A$4:$P$4),FALSE)</f>
        <v>35</v>
      </c>
      <c r="O266" s="301" t="str">
        <f t="shared" si="13"/>
        <v>35.3</v>
      </c>
      <c r="P266" s="285" t="str">
        <f t="shared" si="14"/>
        <v>35</v>
      </c>
      <c r="Q266" s="285" t="str">
        <f t="shared" si="15"/>
        <v>3</v>
      </c>
    </row>
    <row r="267" spans="1:17" s="285" customFormat="1" hidden="1">
      <c r="A267" s="315">
        <f>SUBTOTAL(3,$B$20:B267)</f>
        <v>83</v>
      </c>
      <c r="B267" s="318">
        <v>1227894886</v>
      </c>
      <c r="C267" s="301" t="str">
        <f>VLOOKUP(B267,'ds thisinh'!$B$5:$C$2298,2,FALSE)</f>
        <v>Phạm Văn  Chung</v>
      </c>
      <c r="D267" s="318" t="s">
        <v>1480</v>
      </c>
      <c r="E267" s="315" t="s">
        <v>849</v>
      </c>
      <c r="F267" s="315" t="s">
        <v>1359</v>
      </c>
      <c r="G267" s="325" t="s">
        <v>1342</v>
      </c>
      <c r="H267" s="325">
        <v>3</v>
      </c>
      <c r="I267" s="344">
        <v>770</v>
      </c>
      <c r="J267" s="344"/>
      <c r="K267" s="301"/>
      <c r="L267" s="301">
        <f>VLOOKUP(B267,KQtrangIOE!$B$2:$D$2509,3,FALSE)</f>
        <v>770</v>
      </c>
      <c r="M267" s="301" t="str">
        <f t="shared" si="12"/>
        <v/>
      </c>
      <c r="N267" s="301">
        <f>VLOOKUP(IF(G267&lt;&gt;"",G267,F267),ThongkeKQ!$A$4:$P$43,COUNTA(ThongkeKQ!$A$4:$P$4),FALSE)</f>
        <v>38</v>
      </c>
      <c r="O267" s="301" t="str">
        <f t="shared" si="13"/>
        <v>38.3</v>
      </c>
      <c r="P267" s="285" t="str">
        <f t="shared" si="14"/>
        <v>38</v>
      </c>
      <c r="Q267" s="285" t="str">
        <f t="shared" si="15"/>
        <v>3</v>
      </c>
    </row>
    <row r="268" spans="1:17" s="285" customFormat="1" hidden="1">
      <c r="A268" s="315">
        <f>SUBTOTAL(3,$B$20:B268)</f>
        <v>83</v>
      </c>
      <c r="B268" s="315">
        <v>1227813375</v>
      </c>
      <c r="C268" s="301" t="str">
        <f>VLOOKUP(B268,'ds thisinh'!$B$5:$C$2298,2,FALSE)</f>
        <v>Hoàng Anh  Tuấn</v>
      </c>
      <c r="D268" s="315" t="s">
        <v>1489</v>
      </c>
      <c r="E268" s="315" t="s">
        <v>849</v>
      </c>
      <c r="F268" s="315" t="s">
        <v>623</v>
      </c>
      <c r="G268" s="325" t="s">
        <v>1342</v>
      </c>
      <c r="H268" s="325">
        <v>3</v>
      </c>
      <c r="I268" s="344">
        <v>760</v>
      </c>
      <c r="J268" s="344"/>
      <c r="K268" s="301"/>
      <c r="L268" s="301">
        <f>VLOOKUP(B268,KQtrangIOE!$B$2:$D$2509,3,FALSE)</f>
        <v>760</v>
      </c>
      <c r="M268" s="301" t="str">
        <f t="shared" si="12"/>
        <v/>
      </c>
      <c r="N268" s="301">
        <f>VLOOKUP(IF(G268&lt;&gt;"",G268,F268),ThongkeKQ!$A$4:$P$43,COUNTA(ThongkeKQ!$A$4:$P$4),FALSE)</f>
        <v>38</v>
      </c>
      <c r="O268" s="301" t="str">
        <f t="shared" si="13"/>
        <v>38.3</v>
      </c>
      <c r="P268" s="285" t="str">
        <f t="shared" si="14"/>
        <v>38</v>
      </c>
      <c r="Q268" s="285" t="str">
        <f t="shared" si="15"/>
        <v>3</v>
      </c>
    </row>
    <row r="269" spans="1:17" s="285" customFormat="1" hidden="1">
      <c r="A269" s="315">
        <f>SUBTOTAL(3,$B$20:B269)</f>
        <v>83</v>
      </c>
      <c r="B269" s="318">
        <v>1223878257</v>
      </c>
      <c r="C269" s="301" t="str">
        <f>VLOOKUP(B269,'ds thisinh'!$B$5:$C$2298,2,FALSE)</f>
        <v>Trần Lê Kim  Trúc</v>
      </c>
      <c r="D269" s="318" t="s">
        <v>1456</v>
      </c>
      <c r="E269" s="315" t="s">
        <v>824</v>
      </c>
      <c r="F269" s="315" t="s">
        <v>1345</v>
      </c>
      <c r="G269" s="325" t="s">
        <v>1342</v>
      </c>
      <c r="H269" s="325">
        <v>3</v>
      </c>
      <c r="I269" s="344">
        <v>760</v>
      </c>
      <c r="J269" s="344"/>
      <c r="K269" s="301"/>
      <c r="L269" s="301">
        <f>VLOOKUP(B269,KQtrangIOE!$B$2:$D$2509,3,FALSE)</f>
        <v>760</v>
      </c>
      <c r="M269" s="301" t="str">
        <f t="shared" si="12"/>
        <v/>
      </c>
      <c r="N269" s="301">
        <f>VLOOKUP(IF(G269&lt;&gt;"",G269,F269),ThongkeKQ!$A$4:$P$43,COUNTA(ThongkeKQ!$A$4:$P$4),FALSE)</f>
        <v>38</v>
      </c>
      <c r="O269" s="301" t="str">
        <f t="shared" si="13"/>
        <v>38.3</v>
      </c>
      <c r="P269" s="285" t="str">
        <f t="shared" si="14"/>
        <v>38</v>
      </c>
      <c r="Q269" s="285" t="str">
        <f t="shared" si="15"/>
        <v>3</v>
      </c>
    </row>
    <row r="270" spans="1:17" s="285" customFormat="1" hidden="1">
      <c r="A270" s="315">
        <f>SUBTOTAL(3,$B$20:B270)</f>
        <v>83</v>
      </c>
      <c r="B270" s="318">
        <v>1223965138</v>
      </c>
      <c r="C270" s="301" t="str">
        <f>VLOOKUP(B270,'ds thisinh'!$B$5:$C$2298,2,FALSE)</f>
        <v>Hoàng Gia Bảo</v>
      </c>
      <c r="D270" s="318" t="s">
        <v>1486</v>
      </c>
      <c r="E270" s="315" t="s">
        <v>849</v>
      </c>
      <c r="F270" s="315" t="s">
        <v>1345</v>
      </c>
      <c r="G270" s="325" t="s">
        <v>1342</v>
      </c>
      <c r="H270" s="325">
        <v>3</v>
      </c>
      <c r="I270" s="344">
        <v>760</v>
      </c>
      <c r="J270" s="344"/>
      <c r="K270" s="301"/>
      <c r="L270" s="301">
        <f>VLOOKUP(B270,KQtrangIOE!$B$2:$D$2509,3,FALSE)</f>
        <v>760</v>
      </c>
      <c r="M270" s="301" t="str">
        <f t="shared" si="12"/>
        <v/>
      </c>
      <c r="N270" s="301">
        <f>VLOOKUP(IF(G270&lt;&gt;"",G270,F270),ThongkeKQ!$A$4:$P$43,COUNTA(ThongkeKQ!$A$4:$P$4),FALSE)</f>
        <v>38</v>
      </c>
      <c r="O270" s="301" t="str">
        <f t="shared" si="13"/>
        <v>38.3</v>
      </c>
      <c r="P270" s="285" t="str">
        <f t="shared" si="14"/>
        <v>38</v>
      </c>
      <c r="Q270" s="285" t="str">
        <f t="shared" si="15"/>
        <v>3</v>
      </c>
    </row>
    <row r="271" spans="1:17" s="285" customFormat="1" hidden="1">
      <c r="A271" s="315">
        <f>SUBTOTAL(3,$B$20:B271)</f>
        <v>83</v>
      </c>
      <c r="B271" s="317">
        <v>1229254880</v>
      </c>
      <c r="C271" s="301" t="str">
        <f>VLOOKUP(B271,'ds thisinh'!$B$5:$C$2298,2,FALSE)</f>
        <v>Nguyễn Trịnh Trung Dũng </v>
      </c>
      <c r="D271" s="301" t="s">
        <v>1229</v>
      </c>
      <c r="E271" s="317" t="s">
        <v>824</v>
      </c>
      <c r="F271" s="303" t="s">
        <v>1214</v>
      </c>
      <c r="G271" s="303" t="s">
        <v>180</v>
      </c>
      <c r="H271" s="301">
        <v>3</v>
      </c>
      <c r="I271" s="301">
        <v>760</v>
      </c>
      <c r="J271" s="301"/>
      <c r="K271" s="301"/>
      <c r="L271" s="301">
        <f>VLOOKUP(B271,KQtrangIOE!$B$2:$D$2509,3,FALSE)</f>
        <v>760</v>
      </c>
      <c r="M271" s="301" t="str">
        <f t="shared" si="12"/>
        <v/>
      </c>
      <c r="N271" s="301">
        <f>VLOOKUP(IF(G271&lt;&gt;"",G271,F271),ThongkeKQ!$A$4:$P$43,COUNTA(ThongkeKQ!$A$4:$P$4),FALSE)</f>
        <v>36</v>
      </c>
      <c r="O271" s="301" t="str">
        <f t="shared" si="13"/>
        <v>36.3</v>
      </c>
      <c r="P271" s="285" t="str">
        <f t="shared" si="14"/>
        <v>36</v>
      </c>
      <c r="Q271" s="285" t="str">
        <f t="shared" si="15"/>
        <v>3</v>
      </c>
    </row>
    <row r="272" spans="1:17" s="285" customFormat="1" hidden="1">
      <c r="A272" s="315">
        <f>SUBTOTAL(3,$B$20:B272)</f>
        <v>83</v>
      </c>
      <c r="B272" s="453">
        <v>1225876440</v>
      </c>
      <c r="C272" s="301" t="str">
        <f>VLOOKUP(B272,'ds thisinh'!$B$5:$C$2298,2,FALSE)</f>
        <v>Chu Thị Anh Chúc</v>
      </c>
      <c r="D272" s="361" t="s">
        <v>1134</v>
      </c>
      <c r="E272" s="361" t="s">
        <v>835</v>
      </c>
      <c r="F272" s="361" t="s">
        <v>1118</v>
      </c>
      <c r="G272" s="361" t="s">
        <v>1108</v>
      </c>
      <c r="H272" s="304">
        <v>3</v>
      </c>
      <c r="I272" s="301">
        <v>750</v>
      </c>
      <c r="J272" s="301"/>
      <c r="K272" s="301"/>
      <c r="L272" s="301">
        <f>VLOOKUP(B272,KQtrangIOE!$B$2:$D$2509,3,FALSE)</f>
        <v>750</v>
      </c>
      <c r="M272" s="301" t="str">
        <f t="shared" si="12"/>
        <v/>
      </c>
      <c r="N272" s="301">
        <f>VLOOKUP(IF(G272&lt;&gt;"",G272,F272),ThongkeKQ!$A$4:$P$43,COUNTA(ThongkeKQ!$A$4:$P$4),FALSE)</f>
        <v>39</v>
      </c>
      <c r="O272" s="301" t="str">
        <f t="shared" si="13"/>
        <v>39.3</v>
      </c>
      <c r="P272" s="285" t="str">
        <f t="shared" si="14"/>
        <v>39</v>
      </c>
      <c r="Q272" s="285" t="str">
        <f t="shared" si="15"/>
        <v>3</v>
      </c>
    </row>
    <row r="273" spans="1:17" s="285" customFormat="1" hidden="1">
      <c r="A273" s="315">
        <f>SUBTOTAL(3,$B$20:B273)</f>
        <v>83</v>
      </c>
      <c r="B273" s="318">
        <v>1219263822</v>
      </c>
      <c r="C273" s="301" t="str">
        <f>VLOOKUP(B273,'ds thisinh'!$B$5:$C$2298,2,FALSE)</f>
        <v>Đặng Thùy  Vân</v>
      </c>
      <c r="D273" s="318" t="s">
        <v>1482</v>
      </c>
      <c r="E273" s="315" t="s">
        <v>824</v>
      </c>
      <c r="F273" s="315" t="s">
        <v>1356</v>
      </c>
      <c r="G273" s="325" t="s">
        <v>1342</v>
      </c>
      <c r="H273" s="325">
        <v>3</v>
      </c>
      <c r="I273" s="344">
        <v>750</v>
      </c>
      <c r="J273" s="344"/>
      <c r="K273" s="301"/>
      <c r="L273" s="301">
        <f>VLOOKUP(B273,KQtrangIOE!$B$2:$D$2509,3,FALSE)</f>
        <v>750</v>
      </c>
      <c r="M273" s="301" t="str">
        <f t="shared" si="12"/>
        <v/>
      </c>
      <c r="N273" s="301">
        <f>VLOOKUP(IF(G273&lt;&gt;"",G273,F273),ThongkeKQ!$A$4:$P$43,COUNTA(ThongkeKQ!$A$4:$P$4),FALSE)</f>
        <v>38</v>
      </c>
      <c r="O273" s="301" t="str">
        <f t="shared" si="13"/>
        <v>38.3</v>
      </c>
      <c r="P273" s="285" t="str">
        <f t="shared" si="14"/>
        <v>38</v>
      </c>
      <c r="Q273" s="285" t="str">
        <f t="shared" si="15"/>
        <v>3</v>
      </c>
    </row>
    <row r="274" spans="1:17" s="285" customFormat="1" hidden="1">
      <c r="A274" s="315">
        <f>SUBTOTAL(3,$B$20:B274)</f>
        <v>83</v>
      </c>
      <c r="B274" s="301">
        <v>1226417667</v>
      </c>
      <c r="C274" s="301" t="str">
        <f>VLOOKUP(B274,'ds thisinh'!$B$5:$C$2298,2,FALSE)</f>
        <v>Trần Thanh Trúc</v>
      </c>
      <c r="D274" s="303" t="s">
        <v>1207</v>
      </c>
      <c r="E274" s="303" t="s">
        <v>849</v>
      </c>
      <c r="F274" s="303" t="s">
        <v>1208</v>
      </c>
      <c r="G274" s="303" t="s">
        <v>180</v>
      </c>
      <c r="H274" s="301">
        <v>3</v>
      </c>
      <c r="I274" s="301">
        <v>750</v>
      </c>
      <c r="J274" s="301"/>
      <c r="K274" s="301"/>
      <c r="L274" s="301">
        <f>VLOOKUP(B274,KQtrangIOE!$B$2:$D$2509,3,FALSE)</f>
        <v>750</v>
      </c>
      <c r="M274" s="301" t="str">
        <f t="shared" si="12"/>
        <v/>
      </c>
      <c r="N274" s="301">
        <f>VLOOKUP(IF(G274&lt;&gt;"",G274,F274),ThongkeKQ!$A$4:$P$43,COUNTA(ThongkeKQ!$A$4:$P$4),FALSE)</f>
        <v>36</v>
      </c>
      <c r="O274" s="301" t="str">
        <f t="shared" si="13"/>
        <v>36.3</v>
      </c>
      <c r="P274" s="285" t="str">
        <f t="shared" si="14"/>
        <v>36</v>
      </c>
      <c r="Q274" s="285" t="str">
        <f t="shared" si="15"/>
        <v>3</v>
      </c>
    </row>
    <row r="275" spans="1:17" s="285" customFormat="1" hidden="1">
      <c r="A275" s="315">
        <f>SUBTOTAL(3,$B$20:B275)</f>
        <v>83</v>
      </c>
      <c r="B275" s="317">
        <v>1229694681</v>
      </c>
      <c r="C275" s="301" t="str">
        <f>VLOOKUP(B275,'ds thisinh'!$B$5:$C$2298,2,FALSE)</f>
        <v>Phan Đào Quỳnh Nhi </v>
      </c>
      <c r="D275" s="301" t="s">
        <v>1228</v>
      </c>
      <c r="E275" s="317" t="s">
        <v>824</v>
      </c>
      <c r="F275" s="303" t="s">
        <v>1214</v>
      </c>
      <c r="G275" s="303" t="s">
        <v>180</v>
      </c>
      <c r="H275" s="301">
        <v>3</v>
      </c>
      <c r="I275" s="301">
        <v>750</v>
      </c>
      <c r="J275" s="301"/>
      <c r="K275" s="301"/>
      <c r="L275" s="301">
        <f>VLOOKUP(B275,KQtrangIOE!$B$2:$D$2509,3,FALSE)</f>
        <v>750</v>
      </c>
      <c r="M275" s="301" t="str">
        <f t="shared" si="12"/>
        <v/>
      </c>
      <c r="N275" s="301">
        <f>VLOOKUP(IF(G275&lt;&gt;"",G275,F275),ThongkeKQ!$A$4:$P$43,COUNTA(ThongkeKQ!$A$4:$P$4),FALSE)</f>
        <v>36</v>
      </c>
      <c r="O275" s="301" t="str">
        <f t="shared" si="13"/>
        <v>36.3</v>
      </c>
      <c r="P275" s="285" t="str">
        <f t="shared" si="14"/>
        <v>36</v>
      </c>
      <c r="Q275" s="285" t="str">
        <f t="shared" si="15"/>
        <v>3</v>
      </c>
    </row>
    <row r="276" spans="1:17" s="285" customFormat="1" hidden="1">
      <c r="A276" s="315">
        <f>SUBTOTAL(3,$B$20:B276)</f>
        <v>83</v>
      </c>
      <c r="B276" s="318">
        <v>1224424518</v>
      </c>
      <c r="C276" s="301" t="str">
        <f>VLOOKUP(B276,'ds thisinh'!$B$5:$C$2298,2,FALSE)</f>
        <v>Nguyễn Hoàng Hải</v>
      </c>
      <c r="D276" s="318" t="s">
        <v>1459</v>
      </c>
      <c r="E276" s="315" t="s">
        <v>824</v>
      </c>
      <c r="F276" s="315" t="s">
        <v>1341</v>
      </c>
      <c r="G276" s="325" t="s">
        <v>1342</v>
      </c>
      <c r="H276" s="325">
        <v>3</v>
      </c>
      <c r="I276" s="344">
        <v>740</v>
      </c>
      <c r="J276" s="344"/>
      <c r="K276" s="301"/>
      <c r="L276" s="301">
        <f>VLOOKUP(B276,KQtrangIOE!$B$2:$D$2509,3,FALSE)</f>
        <v>740</v>
      </c>
      <c r="M276" s="301" t="str">
        <f t="shared" ref="M276:M339" si="16">IF(L276&lt;&gt;I276,1,"")</f>
        <v/>
      </c>
      <c r="N276" s="301">
        <f>VLOOKUP(IF(G276&lt;&gt;"",G276,F276),ThongkeKQ!$A$4:$P$43,COUNTA(ThongkeKQ!$A$4:$P$4),FALSE)</f>
        <v>38</v>
      </c>
      <c r="O276" s="301" t="str">
        <f t="shared" ref="O276:O339" si="17">N276&amp;"."&amp;IF(I276&lt;&gt;"",H276,"")</f>
        <v>38.3</v>
      </c>
      <c r="P276" s="285" t="str">
        <f t="shared" si="14"/>
        <v>38</v>
      </c>
      <c r="Q276" s="285" t="str">
        <f t="shared" si="15"/>
        <v>3</v>
      </c>
    </row>
    <row r="277" spans="1:17" s="285" customFormat="1" hidden="1">
      <c r="A277" s="315">
        <f>SUBTOTAL(3,$B$20:B277)</f>
        <v>83</v>
      </c>
      <c r="B277" s="318">
        <v>1226922355</v>
      </c>
      <c r="C277" s="301" t="str">
        <f>VLOOKUP(B277,'ds thisinh'!$B$5:$C$2298,2,FALSE)</f>
        <v>Nguyễn Trương Gia Bảo</v>
      </c>
      <c r="D277" s="318" t="s">
        <v>1478</v>
      </c>
      <c r="E277" s="315" t="s">
        <v>849</v>
      </c>
      <c r="F277" s="315" t="s">
        <v>1359</v>
      </c>
      <c r="G277" s="325" t="s">
        <v>1342</v>
      </c>
      <c r="H277" s="325">
        <v>3</v>
      </c>
      <c r="I277" s="344">
        <v>690</v>
      </c>
      <c r="J277" s="344"/>
      <c r="K277" s="301"/>
      <c r="L277" s="301">
        <f>VLOOKUP(B277,KQtrangIOE!$B$2:$D$2509,3,FALSE)</f>
        <v>690</v>
      </c>
      <c r="M277" s="301" t="str">
        <f t="shared" si="16"/>
        <v/>
      </c>
      <c r="N277" s="301">
        <f>VLOOKUP(IF(G277&lt;&gt;"",G277,F277),ThongkeKQ!$A$4:$P$43,COUNTA(ThongkeKQ!$A$4:$P$4),FALSE)</f>
        <v>38</v>
      </c>
      <c r="O277" s="301" t="str">
        <f t="shared" si="17"/>
        <v>38.3</v>
      </c>
      <c r="P277" s="285" t="str">
        <f t="shared" ref="P277:P340" si="18">N277&amp;J277</f>
        <v>38</v>
      </c>
      <c r="Q277" s="285" t="str">
        <f t="shared" ref="Q277:Q340" si="19">H277&amp;J277</f>
        <v>3</v>
      </c>
    </row>
    <row r="278" spans="1:17" s="285" customFormat="1" hidden="1">
      <c r="A278" s="315">
        <f>SUBTOTAL(3,$B$20:B278)</f>
        <v>83</v>
      </c>
      <c r="B278" s="318">
        <v>1222269457</v>
      </c>
      <c r="C278" s="301" t="str">
        <f>VLOOKUP(B278,'ds thisinh'!$B$5:$C$2298,2,FALSE)</f>
        <v>Vũ Duy Tiến</v>
      </c>
      <c r="D278" s="318" t="s">
        <v>1449</v>
      </c>
      <c r="E278" s="315" t="s">
        <v>846</v>
      </c>
      <c r="F278" s="315" t="s">
        <v>1345</v>
      </c>
      <c r="G278" s="325" t="s">
        <v>1342</v>
      </c>
      <c r="H278" s="325">
        <v>3</v>
      </c>
      <c r="I278" s="344">
        <v>680</v>
      </c>
      <c r="J278" s="344"/>
      <c r="K278" s="301"/>
      <c r="L278" s="301">
        <f>VLOOKUP(B278,KQtrangIOE!$B$2:$D$2509,3,FALSE)</f>
        <v>680</v>
      </c>
      <c r="M278" s="301" t="str">
        <f t="shared" si="16"/>
        <v/>
      </c>
      <c r="N278" s="301">
        <f>VLOOKUP(IF(G278&lt;&gt;"",G278,F278),ThongkeKQ!$A$4:$P$43,COUNTA(ThongkeKQ!$A$4:$P$4),FALSE)</f>
        <v>38</v>
      </c>
      <c r="O278" s="301" t="str">
        <f t="shared" si="17"/>
        <v>38.3</v>
      </c>
      <c r="P278" s="285" t="str">
        <f t="shared" si="18"/>
        <v>38</v>
      </c>
      <c r="Q278" s="285" t="str">
        <f t="shared" si="19"/>
        <v>3</v>
      </c>
    </row>
    <row r="279" spans="1:17" s="285" customFormat="1" hidden="1">
      <c r="A279" s="315">
        <f>SUBTOTAL(3,$B$20:B279)</f>
        <v>83</v>
      </c>
      <c r="B279" s="318">
        <v>1223540920</v>
      </c>
      <c r="C279" s="301" t="str">
        <f>VLOOKUP(B279,'ds thisinh'!$B$5:$C$2298,2,FALSE)</f>
        <v>Nguyễn Thị Thu  Quyên</v>
      </c>
      <c r="D279" s="318" t="s">
        <v>1442</v>
      </c>
      <c r="E279" s="315" t="s">
        <v>849</v>
      </c>
      <c r="F279" s="315" t="s">
        <v>1343</v>
      </c>
      <c r="G279" s="325" t="s">
        <v>1342</v>
      </c>
      <c r="H279" s="325">
        <v>3</v>
      </c>
      <c r="I279" s="344">
        <v>660</v>
      </c>
      <c r="J279" s="344"/>
      <c r="K279" s="301"/>
      <c r="L279" s="301">
        <f>VLOOKUP(B279,KQtrangIOE!$B$2:$D$2509,3,FALSE)</f>
        <v>660</v>
      </c>
      <c r="M279" s="301" t="str">
        <f t="shared" si="16"/>
        <v/>
      </c>
      <c r="N279" s="301">
        <f>VLOOKUP(IF(G279&lt;&gt;"",G279,F279),ThongkeKQ!$A$4:$P$43,COUNTA(ThongkeKQ!$A$4:$P$4),FALSE)</f>
        <v>38</v>
      </c>
      <c r="O279" s="301" t="str">
        <f t="shared" si="17"/>
        <v>38.3</v>
      </c>
      <c r="P279" s="285" t="str">
        <f t="shared" si="18"/>
        <v>38</v>
      </c>
      <c r="Q279" s="285" t="str">
        <f t="shared" si="19"/>
        <v>3</v>
      </c>
    </row>
    <row r="280" spans="1:17" s="285" customFormat="1" hidden="1">
      <c r="A280" s="315">
        <f>SUBTOTAL(3,$B$20:B280)</f>
        <v>83</v>
      </c>
      <c r="B280" s="318">
        <v>1225689178</v>
      </c>
      <c r="C280" s="301" t="str">
        <f>VLOOKUP(B280,'ds thisinh'!$B$5:$C$2298,2,FALSE)</f>
        <v>Nguyễn Thị Thùy Trang</v>
      </c>
      <c r="D280" s="318" t="s">
        <v>410</v>
      </c>
      <c r="E280" s="315" t="s">
        <v>849</v>
      </c>
      <c r="F280" s="315" t="s">
        <v>1341</v>
      </c>
      <c r="G280" s="325" t="s">
        <v>1342</v>
      </c>
      <c r="H280" s="325">
        <v>3</v>
      </c>
      <c r="I280" s="344">
        <v>660</v>
      </c>
      <c r="J280" s="344"/>
      <c r="K280" s="301"/>
      <c r="L280" s="301">
        <f>VLOOKUP(B280,KQtrangIOE!$B$2:$D$2509,3,FALSE)</f>
        <v>660</v>
      </c>
      <c r="M280" s="301" t="str">
        <f t="shared" si="16"/>
        <v/>
      </c>
      <c r="N280" s="301">
        <f>VLOOKUP(IF(G280&lt;&gt;"",G280,F280),ThongkeKQ!$A$4:$P$43,COUNTA(ThongkeKQ!$A$4:$P$4),FALSE)</f>
        <v>38</v>
      </c>
      <c r="O280" s="301" t="str">
        <f t="shared" si="17"/>
        <v>38.3</v>
      </c>
      <c r="P280" s="285" t="str">
        <f t="shared" si="18"/>
        <v>38</v>
      </c>
      <c r="Q280" s="285" t="str">
        <f t="shared" si="19"/>
        <v>3</v>
      </c>
    </row>
    <row r="281" spans="1:17" s="285" customFormat="1" hidden="1">
      <c r="A281" s="315">
        <f>SUBTOTAL(3,$B$20:B281)</f>
        <v>83</v>
      </c>
      <c r="B281" s="317">
        <v>1223842200</v>
      </c>
      <c r="C281" s="301" t="str">
        <f>VLOOKUP(B281,'ds thisinh'!$B$5:$C$2298,2,FALSE)</f>
        <v>Nguyễn Dương Thanh Vân </v>
      </c>
      <c r="D281" s="301" t="s">
        <v>1227</v>
      </c>
      <c r="E281" s="317" t="s">
        <v>824</v>
      </c>
      <c r="F281" s="303" t="s">
        <v>1214</v>
      </c>
      <c r="G281" s="303" t="s">
        <v>180</v>
      </c>
      <c r="H281" s="301">
        <v>3</v>
      </c>
      <c r="I281" s="301">
        <v>660</v>
      </c>
      <c r="J281" s="301"/>
      <c r="K281" s="301"/>
      <c r="L281" s="301">
        <f>VLOOKUP(B281,KQtrangIOE!$B$2:$D$2509,3,FALSE)</f>
        <v>660</v>
      </c>
      <c r="M281" s="301" t="str">
        <f t="shared" si="16"/>
        <v/>
      </c>
      <c r="N281" s="301">
        <f>VLOOKUP(IF(G281&lt;&gt;"",G281,F281),ThongkeKQ!$A$4:$P$43,COUNTA(ThongkeKQ!$A$4:$P$4),FALSE)</f>
        <v>36</v>
      </c>
      <c r="O281" s="301" t="str">
        <f t="shared" si="17"/>
        <v>36.3</v>
      </c>
      <c r="P281" s="285" t="str">
        <f t="shared" si="18"/>
        <v>36</v>
      </c>
      <c r="Q281" s="285" t="str">
        <f t="shared" si="19"/>
        <v>3</v>
      </c>
    </row>
    <row r="282" spans="1:17" s="285" customFormat="1" hidden="1">
      <c r="A282" s="315">
        <f>SUBTOTAL(3,$B$20:B282)</f>
        <v>83</v>
      </c>
      <c r="B282" s="315">
        <v>1232066969</v>
      </c>
      <c r="C282" s="301" t="str">
        <f>VLOOKUP(B282,'ds thisinh'!$B$5:$C$2298,2,FALSE)</f>
        <v>Nguyễn Như Quỳnh</v>
      </c>
      <c r="D282" s="406" t="s">
        <v>104</v>
      </c>
      <c r="E282" s="303" t="s">
        <v>853</v>
      </c>
      <c r="F282" s="303" t="s">
        <v>2166</v>
      </c>
      <c r="G282" s="315" t="s">
        <v>2167</v>
      </c>
      <c r="H282" s="315">
        <v>3</v>
      </c>
      <c r="I282" s="387">
        <v>650</v>
      </c>
      <c r="J282" s="387"/>
      <c r="K282" s="301"/>
      <c r="L282" s="301">
        <f>VLOOKUP(B282,KQtrangIOE!$B$2:$D$2509,3,FALSE)</f>
        <v>650</v>
      </c>
      <c r="M282" s="301" t="str">
        <f t="shared" si="16"/>
        <v/>
      </c>
      <c r="N282" s="301">
        <f>VLOOKUP(IF(G282&lt;&gt;"",G282,F282),ThongkeKQ!$A$4:$P$43,COUNTA(ThongkeKQ!$A$4:$P$4),FALSE)</f>
        <v>33</v>
      </c>
      <c r="O282" s="301" t="str">
        <f t="shared" si="17"/>
        <v>33.3</v>
      </c>
      <c r="P282" s="285" t="str">
        <f t="shared" si="18"/>
        <v>33</v>
      </c>
      <c r="Q282" s="285" t="str">
        <f t="shared" si="19"/>
        <v>3</v>
      </c>
    </row>
    <row r="283" spans="1:17" s="285" customFormat="1" hidden="1">
      <c r="A283" s="315">
        <f>SUBTOTAL(3,$B$20:B283)</f>
        <v>83</v>
      </c>
      <c r="B283" s="318">
        <v>1227967772</v>
      </c>
      <c r="C283" s="301" t="str">
        <f>VLOOKUP(B283,'ds thisinh'!$B$5:$C$2298,2,FALSE)</f>
        <v>Nguyễn Thành Tâm</v>
      </c>
      <c r="D283" s="318" t="s">
        <v>1409</v>
      </c>
      <c r="E283" s="315" t="s">
        <v>849</v>
      </c>
      <c r="F283" s="315" t="s">
        <v>1345</v>
      </c>
      <c r="G283" s="325" t="s">
        <v>1342</v>
      </c>
      <c r="H283" s="325">
        <v>3</v>
      </c>
      <c r="I283" s="344">
        <v>650</v>
      </c>
      <c r="J283" s="344"/>
      <c r="K283" s="301"/>
      <c r="L283" s="301">
        <f>VLOOKUP(B283,KQtrangIOE!$B$2:$D$2509,3,FALSE)</f>
        <v>650</v>
      </c>
      <c r="M283" s="301" t="str">
        <f t="shared" si="16"/>
        <v/>
      </c>
      <c r="N283" s="301">
        <f>VLOOKUP(IF(G283&lt;&gt;"",G283,F283),ThongkeKQ!$A$4:$P$43,COUNTA(ThongkeKQ!$A$4:$P$4),FALSE)</f>
        <v>38</v>
      </c>
      <c r="O283" s="301" t="str">
        <f t="shared" si="17"/>
        <v>38.3</v>
      </c>
      <c r="P283" s="285" t="str">
        <f t="shared" si="18"/>
        <v>38</v>
      </c>
      <c r="Q283" s="285" t="str">
        <f t="shared" si="19"/>
        <v>3</v>
      </c>
    </row>
    <row r="284" spans="1:17" s="285" customFormat="1" hidden="1">
      <c r="A284" s="315">
        <f>SUBTOTAL(3,$B$20:B284)</f>
        <v>83</v>
      </c>
      <c r="B284" s="318">
        <v>1223878443</v>
      </c>
      <c r="C284" s="301" t="str">
        <f>VLOOKUP(B284,'ds thisinh'!$B$5:$C$2298,2,FALSE)</f>
        <v>Nguyễn Phi Hùng</v>
      </c>
      <c r="D284" s="318" t="s">
        <v>1477</v>
      </c>
      <c r="E284" s="315" t="s">
        <v>1344</v>
      </c>
      <c r="F284" s="315" t="s">
        <v>1345</v>
      </c>
      <c r="G284" s="325" t="s">
        <v>1342</v>
      </c>
      <c r="H284" s="325">
        <v>3</v>
      </c>
      <c r="I284" s="344">
        <v>640</v>
      </c>
      <c r="J284" s="344"/>
      <c r="K284" s="301"/>
      <c r="L284" s="301">
        <f>VLOOKUP(B284,KQtrangIOE!$B$2:$D$2509,3,FALSE)</f>
        <v>640</v>
      </c>
      <c r="M284" s="301" t="str">
        <f t="shared" si="16"/>
        <v/>
      </c>
      <c r="N284" s="301">
        <f>VLOOKUP(IF(G284&lt;&gt;"",G284,F284),ThongkeKQ!$A$4:$P$43,COUNTA(ThongkeKQ!$A$4:$P$4),FALSE)</f>
        <v>38</v>
      </c>
      <c r="O284" s="301" t="str">
        <f t="shared" si="17"/>
        <v>38.3</v>
      </c>
      <c r="P284" s="285" t="str">
        <f t="shared" si="18"/>
        <v>38</v>
      </c>
      <c r="Q284" s="285" t="str">
        <f t="shared" si="19"/>
        <v>3</v>
      </c>
    </row>
    <row r="285" spans="1:17" s="285" customFormat="1" hidden="1">
      <c r="A285" s="315">
        <f>SUBTOTAL(3,$B$20:B285)</f>
        <v>83</v>
      </c>
      <c r="B285" s="318">
        <v>1224162943</v>
      </c>
      <c r="C285" s="301" t="str">
        <f>VLOOKUP(B285,'ds thisinh'!$B$5:$C$2298,2,FALSE)</f>
        <v>Bùi Thị Ngọc Hà</v>
      </c>
      <c r="D285" s="318" t="s">
        <v>1475</v>
      </c>
      <c r="E285" s="315" t="s">
        <v>846</v>
      </c>
      <c r="F285" s="315" t="s">
        <v>1115</v>
      </c>
      <c r="G285" s="325" t="s">
        <v>1342</v>
      </c>
      <c r="H285" s="325">
        <v>3</v>
      </c>
      <c r="I285" s="344">
        <v>630</v>
      </c>
      <c r="J285" s="344"/>
      <c r="K285" s="301"/>
      <c r="L285" s="301">
        <f>VLOOKUP(B285,KQtrangIOE!$B$2:$D$2509,3,FALSE)</f>
        <v>630</v>
      </c>
      <c r="M285" s="301" t="str">
        <f t="shared" si="16"/>
        <v/>
      </c>
      <c r="N285" s="301">
        <f>VLOOKUP(IF(G285&lt;&gt;"",G285,F285),ThongkeKQ!$A$4:$P$43,COUNTA(ThongkeKQ!$A$4:$P$4),FALSE)</f>
        <v>38</v>
      </c>
      <c r="O285" s="301" t="str">
        <f t="shared" si="17"/>
        <v>38.3</v>
      </c>
      <c r="P285" s="285" t="str">
        <f t="shared" si="18"/>
        <v>38</v>
      </c>
      <c r="Q285" s="285" t="str">
        <f t="shared" si="19"/>
        <v>3</v>
      </c>
    </row>
    <row r="286" spans="1:17" s="285" customFormat="1" hidden="1">
      <c r="A286" s="315">
        <f>SUBTOTAL(3,$B$20:B286)</f>
        <v>83</v>
      </c>
      <c r="B286" s="318">
        <v>1225383819</v>
      </c>
      <c r="C286" s="301" t="str">
        <f>VLOOKUP(B286,'ds thisinh'!$B$5:$C$2298,2,FALSE)</f>
        <v>Lê Tiến Dũng</v>
      </c>
      <c r="D286" s="318" t="s">
        <v>1476</v>
      </c>
      <c r="E286" s="315" t="s">
        <v>824</v>
      </c>
      <c r="F286" s="315" t="s">
        <v>1341</v>
      </c>
      <c r="G286" s="325" t="s">
        <v>1342</v>
      </c>
      <c r="H286" s="325">
        <v>3</v>
      </c>
      <c r="I286" s="344">
        <v>620</v>
      </c>
      <c r="J286" s="344"/>
      <c r="K286" s="301"/>
      <c r="L286" s="301">
        <f>VLOOKUP(B286,KQtrangIOE!$B$2:$D$2509,3,FALSE)</f>
        <v>620</v>
      </c>
      <c r="M286" s="301" t="str">
        <f t="shared" si="16"/>
        <v/>
      </c>
      <c r="N286" s="301">
        <f>VLOOKUP(IF(G286&lt;&gt;"",G286,F286),ThongkeKQ!$A$4:$P$43,COUNTA(ThongkeKQ!$A$4:$P$4),FALSE)</f>
        <v>38</v>
      </c>
      <c r="O286" s="301" t="str">
        <f t="shared" si="17"/>
        <v>38.3</v>
      </c>
      <c r="P286" s="285" t="str">
        <f t="shared" si="18"/>
        <v>38</v>
      </c>
      <c r="Q286" s="285" t="str">
        <f t="shared" si="19"/>
        <v>3</v>
      </c>
    </row>
    <row r="287" spans="1:17" s="285" customFormat="1" hidden="1">
      <c r="A287" s="315">
        <f>SUBTOTAL(3,$B$20:B287)</f>
        <v>83</v>
      </c>
      <c r="B287" s="362">
        <v>1224881859</v>
      </c>
      <c r="C287" s="301" t="str">
        <f>VLOOKUP(B287,'ds thisinh'!$B$5:$C$2298,2,FALSE)</f>
        <v>Phạm Quốc Hùng</v>
      </c>
      <c r="D287" s="361" t="s">
        <v>1125</v>
      </c>
      <c r="E287" s="361" t="s">
        <v>849</v>
      </c>
      <c r="F287" s="361" t="s">
        <v>1110</v>
      </c>
      <c r="G287" s="361" t="s">
        <v>1108</v>
      </c>
      <c r="H287" s="304">
        <v>3</v>
      </c>
      <c r="I287" s="301">
        <v>590</v>
      </c>
      <c r="J287" s="301"/>
      <c r="K287" s="301"/>
      <c r="L287" s="301">
        <f>VLOOKUP(B287,KQtrangIOE!$B$2:$D$2509,3,FALSE)</f>
        <v>590</v>
      </c>
      <c r="M287" s="301" t="str">
        <f t="shared" si="16"/>
        <v/>
      </c>
      <c r="N287" s="301">
        <f>VLOOKUP(IF(G287&lt;&gt;"",G287,F287),ThongkeKQ!$A$4:$P$43,COUNTA(ThongkeKQ!$A$4:$P$4),FALSE)</f>
        <v>39</v>
      </c>
      <c r="O287" s="301" t="str">
        <f t="shared" si="17"/>
        <v>39.3</v>
      </c>
      <c r="P287" s="285" t="str">
        <f t="shared" si="18"/>
        <v>39</v>
      </c>
      <c r="Q287" s="285" t="str">
        <f t="shared" si="19"/>
        <v>3</v>
      </c>
    </row>
    <row r="288" spans="1:17" s="285" customFormat="1" hidden="1">
      <c r="A288" s="315">
        <f>SUBTOTAL(3,$B$20:B288)</f>
        <v>83</v>
      </c>
      <c r="B288" s="318">
        <v>1222585810</v>
      </c>
      <c r="C288" s="301" t="str">
        <f>VLOOKUP(B288,'ds thisinh'!$B$5:$C$2298,2,FALSE)</f>
        <v>Hà Thị Ngọc  Trâm</v>
      </c>
      <c r="D288" s="318" t="s">
        <v>1485</v>
      </c>
      <c r="E288" s="315" t="s">
        <v>821</v>
      </c>
      <c r="F288" s="315" t="s">
        <v>599</v>
      </c>
      <c r="G288" s="325" t="s">
        <v>1342</v>
      </c>
      <c r="H288" s="325">
        <v>3</v>
      </c>
      <c r="I288" s="344">
        <v>570</v>
      </c>
      <c r="J288" s="344"/>
      <c r="K288" s="301"/>
      <c r="L288" s="301">
        <f>VLOOKUP(B288,KQtrangIOE!$B$2:$D$2509,3,FALSE)</f>
        <v>570</v>
      </c>
      <c r="M288" s="301" t="str">
        <f t="shared" si="16"/>
        <v/>
      </c>
      <c r="N288" s="301">
        <f>VLOOKUP(IF(G288&lt;&gt;"",G288,F288),ThongkeKQ!$A$4:$P$43,COUNTA(ThongkeKQ!$A$4:$P$4),FALSE)</f>
        <v>38</v>
      </c>
      <c r="O288" s="301" t="str">
        <f t="shared" si="17"/>
        <v>38.3</v>
      </c>
      <c r="P288" s="285" t="str">
        <f t="shared" si="18"/>
        <v>38</v>
      </c>
      <c r="Q288" s="285" t="str">
        <f t="shared" si="19"/>
        <v>3</v>
      </c>
    </row>
    <row r="289" spans="1:18" s="285" customFormat="1" hidden="1">
      <c r="A289" s="315">
        <f>SUBTOTAL(3,$B$20:B289)</f>
        <v>83</v>
      </c>
      <c r="B289" s="315">
        <v>1227706823</v>
      </c>
      <c r="C289" s="301" t="str">
        <f>VLOOKUP(B289,'ds thisinh'!$B$5:$C$2298,2,FALSE)</f>
        <v>Trịnh Quỳnh Phương</v>
      </c>
      <c r="D289" s="303" t="s">
        <v>2180</v>
      </c>
      <c r="E289" s="303" t="s">
        <v>846</v>
      </c>
      <c r="F289" s="303" t="s">
        <v>608</v>
      </c>
      <c r="G289" s="315" t="s">
        <v>2167</v>
      </c>
      <c r="H289" s="315">
        <v>3</v>
      </c>
      <c r="I289" s="384">
        <v>520</v>
      </c>
      <c r="J289" s="384"/>
      <c r="K289" s="301"/>
      <c r="L289" s="301">
        <f>VLOOKUP(B289,KQtrangIOE!$B$2:$D$2509,3,FALSE)</f>
        <v>520</v>
      </c>
      <c r="M289" s="301" t="str">
        <f t="shared" si="16"/>
        <v/>
      </c>
      <c r="N289" s="301">
        <f>VLOOKUP(IF(G289&lt;&gt;"",G289,F289),ThongkeKQ!$A$4:$P$43,COUNTA(ThongkeKQ!$A$4:$P$4),FALSE)</f>
        <v>33</v>
      </c>
      <c r="O289" s="301" t="str">
        <f t="shared" si="17"/>
        <v>33.3</v>
      </c>
      <c r="P289" s="285" t="str">
        <f t="shared" si="18"/>
        <v>33</v>
      </c>
      <c r="Q289" s="285" t="str">
        <f t="shared" si="19"/>
        <v>3</v>
      </c>
    </row>
    <row r="290" spans="1:18" s="285" customFormat="1" hidden="1">
      <c r="A290" s="315">
        <f>SUBTOTAL(3,$B$20:B290)</f>
        <v>83</v>
      </c>
      <c r="B290" s="318">
        <v>1226943851</v>
      </c>
      <c r="C290" s="301" t="str">
        <f>VLOOKUP(B290,'ds thisinh'!$B$5:$C$2298,2,FALSE)</f>
        <v>Lê Trọng Nghĩa</v>
      </c>
      <c r="D290" s="318" t="s">
        <v>1484</v>
      </c>
      <c r="E290" s="315" t="s">
        <v>824</v>
      </c>
      <c r="F290" s="315" t="s">
        <v>1345</v>
      </c>
      <c r="G290" s="325" t="s">
        <v>1342</v>
      </c>
      <c r="H290" s="325">
        <v>3</v>
      </c>
      <c r="I290" s="344">
        <v>520</v>
      </c>
      <c r="J290" s="344"/>
      <c r="K290" s="301"/>
      <c r="L290" s="301">
        <f>VLOOKUP(B290,KQtrangIOE!$B$2:$D$2509,3,FALSE)</f>
        <v>520</v>
      </c>
      <c r="M290" s="301" t="str">
        <f t="shared" si="16"/>
        <v/>
      </c>
      <c r="N290" s="301">
        <f>VLOOKUP(IF(G290&lt;&gt;"",G290,F290),ThongkeKQ!$A$4:$P$43,COUNTA(ThongkeKQ!$A$4:$P$4),FALSE)</f>
        <v>38</v>
      </c>
      <c r="O290" s="301" t="str">
        <f t="shared" si="17"/>
        <v>38.3</v>
      </c>
      <c r="P290" s="285" t="str">
        <f t="shared" si="18"/>
        <v>38</v>
      </c>
      <c r="Q290" s="285" t="str">
        <f t="shared" si="19"/>
        <v>3</v>
      </c>
    </row>
    <row r="291" spans="1:18" s="285" customFormat="1" hidden="1">
      <c r="A291" s="315">
        <f>SUBTOTAL(3,$B$20:B291)</f>
        <v>83</v>
      </c>
      <c r="B291" s="318">
        <v>1225420563</v>
      </c>
      <c r="C291" s="301" t="str">
        <f>VLOOKUP(B291,'ds thisinh'!$B$5:$C$2298,2,FALSE)</f>
        <v>Trịnh Thị Thu Thủy</v>
      </c>
      <c r="D291" s="318" t="s">
        <v>1488</v>
      </c>
      <c r="E291" s="315" t="s">
        <v>849</v>
      </c>
      <c r="F291" s="315" t="s">
        <v>1356</v>
      </c>
      <c r="G291" s="325" t="s">
        <v>1342</v>
      </c>
      <c r="H291" s="325">
        <v>3</v>
      </c>
      <c r="I291" s="344">
        <v>430</v>
      </c>
      <c r="J291" s="344"/>
      <c r="K291" s="301"/>
      <c r="L291" s="301">
        <f>VLOOKUP(B291,KQtrangIOE!$B$2:$D$2509,3,FALSE)</f>
        <v>430</v>
      </c>
      <c r="M291" s="301" t="str">
        <f t="shared" si="16"/>
        <v/>
      </c>
      <c r="N291" s="301">
        <f>VLOOKUP(IF(G291&lt;&gt;"",G291,F291),ThongkeKQ!$A$4:$P$43,COUNTA(ThongkeKQ!$A$4:$P$4),FALSE)</f>
        <v>38</v>
      </c>
      <c r="O291" s="301" t="str">
        <f t="shared" si="17"/>
        <v>38.3</v>
      </c>
      <c r="P291" s="285" t="str">
        <f t="shared" si="18"/>
        <v>38</v>
      </c>
      <c r="Q291" s="285" t="str">
        <f t="shared" si="19"/>
        <v>3</v>
      </c>
    </row>
    <row r="292" spans="1:18" s="285" customFormat="1">
      <c r="A292" s="630">
        <f>SUBTOTAL(3,$B$20:B292)</f>
        <v>84</v>
      </c>
      <c r="B292" s="666">
        <v>1223910186</v>
      </c>
      <c r="C292" s="301" t="str">
        <f>VLOOKUP(B292,'ds thisinh'!$B$5:$C$2298,2,FALSE)</f>
        <v>Phạm Ngọc Khánh</v>
      </c>
      <c r="D292" s="635" t="s">
        <v>1490</v>
      </c>
      <c r="E292" s="630" t="s">
        <v>864</v>
      </c>
      <c r="F292" s="630" t="s">
        <v>5537</v>
      </c>
      <c r="G292" s="630" t="s">
        <v>1342</v>
      </c>
      <c r="H292" s="630">
        <v>4</v>
      </c>
      <c r="I292" s="636">
        <v>1850</v>
      </c>
      <c r="J292" s="636" t="s">
        <v>5521</v>
      </c>
      <c r="K292" s="679"/>
      <c r="L292" s="301">
        <f>VLOOKUP(B292,KQtrangIOE!$B$2:$D$2509,3,FALSE)</f>
        <v>1850</v>
      </c>
      <c r="M292" s="301" t="str">
        <f t="shared" si="16"/>
        <v/>
      </c>
      <c r="N292" s="301">
        <f>VLOOKUP(IF(G292&lt;&gt;"",G292,F292),ThongkeKQ!$A$4:$P$43,COUNTA(ThongkeKQ!$A$4:$P$4),FALSE)</f>
        <v>38</v>
      </c>
      <c r="O292" s="301" t="str">
        <f t="shared" si="17"/>
        <v>38.4</v>
      </c>
      <c r="P292" s="285" t="str">
        <f t="shared" si="18"/>
        <v>38Nhất</v>
      </c>
      <c r="Q292" s="285" t="str">
        <f t="shared" si="19"/>
        <v>4Nhất</v>
      </c>
      <c r="R292" s="285">
        <f>VLOOKUP(B292,'ds thisinh'!B$5:J$2299,COUNTA('ds thisinh'!$B$5:$J$5),FALSE)</f>
        <v>1830</v>
      </c>
    </row>
    <row r="293" spans="1:18" s="285" customFormat="1">
      <c r="A293" s="630">
        <f>SUBTOTAL(3,$B$20:B293)</f>
        <v>85</v>
      </c>
      <c r="B293" s="670">
        <v>1222689397</v>
      </c>
      <c r="C293" s="301" t="str">
        <f>VLOOKUP(B293,'ds thisinh'!$B$5:$C$2298,2,FALSE)</f>
        <v>Nguyễn Duy Minh </v>
      </c>
      <c r="D293" s="637" t="s">
        <v>654</v>
      </c>
      <c r="E293" s="637">
        <v>4</v>
      </c>
      <c r="F293" s="630" t="s">
        <v>5541</v>
      </c>
      <c r="G293" s="630" t="s">
        <v>188</v>
      </c>
      <c r="H293" s="630">
        <v>4</v>
      </c>
      <c r="I293" s="637">
        <v>1840</v>
      </c>
      <c r="J293" s="636" t="s">
        <v>5521</v>
      </c>
      <c r="K293" s="679"/>
      <c r="L293" s="301">
        <f>VLOOKUP(B293,KQtrangIOE!$B$2:$D$2509,3,FALSE)</f>
        <v>1840</v>
      </c>
      <c r="M293" s="301" t="str">
        <f t="shared" si="16"/>
        <v/>
      </c>
      <c r="N293" s="301">
        <f>VLOOKUP(IF(G293&lt;&gt;"",G293,F293),ThongkeKQ!$A$4:$P$43,COUNTA(ThongkeKQ!$A$4:$P$4),FALSE)</f>
        <v>34</v>
      </c>
      <c r="O293" s="301" t="str">
        <f t="shared" si="17"/>
        <v>34.4</v>
      </c>
      <c r="P293" s="285" t="str">
        <f t="shared" si="18"/>
        <v>34Nhất</v>
      </c>
      <c r="Q293" s="285" t="str">
        <f t="shared" si="19"/>
        <v>4Nhất</v>
      </c>
      <c r="R293" s="285">
        <f>VLOOKUP(B293,'ds thisinh'!B$5:J$2299,COUNTA('ds thisinh'!$B$5:$J$5),FALSE)</f>
        <v>1850</v>
      </c>
    </row>
    <row r="294" spans="1:18" s="285" customFormat="1">
      <c r="A294" s="630">
        <f>SUBTOTAL(3,$B$20:B294)</f>
        <v>86</v>
      </c>
      <c r="B294" s="665">
        <v>1210226850</v>
      </c>
      <c r="C294" s="301" t="str">
        <f>VLOOKUP(B294,'ds thisinh'!$B$5:$C$2298,2,FALSE)</f>
        <v>Đào Tiến Đạt</v>
      </c>
      <c r="D294" s="634" t="s">
        <v>667</v>
      </c>
      <c r="E294" s="636">
        <v>4</v>
      </c>
      <c r="F294" s="630" t="s">
        <v>2725</v>
      </c>
      <c r="G294" s="630" t="s">
        <v>188</v>
      </c>
      <c r="H294" s="630">
        <v>4</v>
      </c>
      <c r="I294" s="630">
        <v>1840</v>
      </c>
      <c r="J294" s="636" t="s">
        <v>5521</v>
      </c>
      <c r="K294" s="679"/>
      <c r="L294" s="301">
        <f>VLOOKUP(B294,KQtrangIOE!$B$2:$D$2509,3,FALSE)</f>
        <v>1840</v>
      </c>
      <c r="M294" s="301" t="str">
        <f t="shared" si="16"/>
        <v/>
      </c>
      <c r="N294" s="301">
        <f>VLOOKUP(IF(G294&lt;&gt;"",G294,F294),ThongkeKQ!$A$4:$P$43,COUNTA(ThongkeKQ!$A$4:$P$4),FALSE)</f>
        <v>34</v>
      </c>
      <c r="O294" s="301" t="str">
        <f t="shared" si="17"/>
        <v>34.4</v>
      </c>
      <c r="P294" s="285" t="str">
        <f t="shared" si="18"/>
        <v>34Nhất</v>
      </c>
      <c r="Q294" s="285" t="str">
        <f t="shared" si="19"/>
        <v>4Nhất</v>
      </c>
      <c r="R294" s="285">
        <f>VLOOKUP(B294,'ds thisinh'!B$5:J$2299,COUNTA('ds thisinh'!$B$5:$J$5),FALSE)</f>
        <v>1550</v>
      </c>
    </row>
    <row r="295" spans="1:18" s="285" customFormat="1" ht="30">
      <c r="A295" s="630">
        <f>SUBTOTAL(3,$B$20:B295)</f>
        <v>87</v>
      </c>
      <c r="B295" s="674">
        <v>1222141685</v>
      </c>
      <c r="C295" s="301" t="str">
        <f>VLOOKUP(B295,'ds thisinh'!$B$5:$C$2298,2,FALSE)</f>
        <v>Nguyễn Lê Minh Thuận </v>
      </c>
      <c r="D295" s="636" t="s">
        <v>655</v>
      </c>
      <c r="E295" s="630">
        <v>4</v>
      </c>
      <c r="F295" s="630" t="s">
        <v>5545</v>
      </c>
      <c r="G295" s="630" t="s">
        <v>188</v>
      </c>
      <c r="H295" s="630">
        <v>4</v>
      </c>
      <c r="I295" s="636">
        <v>1830</v>
      </c>
      <c r="J295" s="636" t="s">
        <v>5521</v>
      </c>
      <c r="K295" s="679"/>
      <c r="L295" s="301">
        <f>VLOOKUP(B295,KQtrangIOE!$B$2:$D$2509,3,FALSE)</f>
        <v>1830</v>
      </c>
      <c r="M295" s="301" t="str">
        <f t="shared" si="16"/>
        <v/>
      </c>
      <c r="N295" s="301">
        <f>VLOOKUP(IF(G295&lt;&gt;"",G295,F295),ThongkeKQ!$A$4:$P$43,COUNTA(ThongkeKQ!$A$4:$P$4),FALSE)</f>
        <v>34</v>
      </c>
      <c r="O295" s="301" t="str">
        <f t="shared" si="17"/>
        <v>34.4</v>
      </c>
      <c r="P295" s="285" t="str">
        <f t="shared" si="18"/>
        <v>34Nhất</v>
      </c>
      <c r="Q295" s="285" t="str">
        <f t="shared" si="19"/>
        <v>4Nhất</v>
      </c>
      <c r="R295" s="285">
        <f>VLOOKUP(B295,'ds thisinh'!B$5:J$2299,COUNTA('ds thisinh'!$B$5:$J$5),FALSE)</f>
        <v>1720</v>
      </c>
    </row>
    <row r="296" spans="1:18" s="285" customFormat="1" ht="30">
      <c r="A296" s="630">
        <f>SUBTOTAL(3,$B$20:B296)</f>
        <v>88</v>
      </c>
      <c r="B296" s="668">
        <v>1226091726</v>
      </c>
      <c r="C296" s="301" t="str">
        <f>VLOOKUP(B296,'ds thisinh'!$B$5:$C$2298,2,FALSE)</f>
        <v>Đặng Tiểu Bình</v>
      </c>
      <c r="D296" s="371" t="s">
        <v>1875</v>
      </c>
      <c r="E296" s="371">
        <v>4</v>
      </c>
      <c r="F296" s="371" t="s">
        <v>5539</v>
      </c>
      <c r="G296" s="433" t="s">
        <v>10</v>
      </c>
      <c r="H296" s="371">
        <v>4</v>
      </c>
      <c r="I296" s="433">
        <v>1820</v>
      </c>
      <c r="J296" s="636" t="s">
        <v>5521</v>
      </c>
      <c r="K296" s="680"/>
      <c r="L296" s="301">
        <f>VLOOKUP(B296,KQtrangIOE!$B$2:$D$2509,3,FALSE)</f>
        <v>1820</v>
      </c>
      <c r="M296" s="301" t="str">
        <f t="shared" si="16"/>
        <v/>
      </c>
      <c r="N296" s="301">
        <f>VLOOKUP(IF(G296&lt;&gt;"",G296,F296),ThongkeKQ!$A$4:$P$43,COUNTA(ThongkeKQ!$A$4:$P$4),FALSE)</f>
        <v>32</v>
      </c>
      <c r="O296" s="301" t="str">
        <f t="shared" si="17"/>
        <v>32.4</v>
      </c>
      <c r="P296" s="285" t="str">
        <f t="shared" si="18"/>
        <v>32Nhất</v>
      </c>
      <c r="Q296" s="285" t="str">
        <f t="shared" si="19"/>
        <v>4Nhất</v>
      </c>
      <c r="R296" s="285">
        <f>VLOOKUP(B296,'ds thisinh'!B$5:J$2299,COUNTA('ds thisinh'!$B$5:$J$5),FALSE)</f>
        <v>1870</v>
      </c>
    </row>
    <row r="297" spans="1:18" s="285" customFormat="1">
      <c r="A297" s="630">
        <f>SUBTOTAL(3,$B$20:B297)</f>
        <v>89</v>
      </c>
      <c r="B297" s="668">
        <v>1226500944</v>
      </c>
      <c r="C297" s="301" t="str">
        <f>VLOOKUP(B297,'ds thisinh'!$B$5:$C$2298,2,FALSE)</f>
        <v>Lê Thị Phương Thùy</v>
      </c>
      <c r="D297" s="371" t="s">
        <v>1877</v>
      </c>
      <c r="E297" s="371">
        <v>4</v>
      </c>
      <c r="F297" s="371" t="s">
        <v>5538</v>
      </c>
      <c r="G297" s="433" t="s">
        <v>10</v>
      </c>
      <c r="H297" s="371">
        <v>4</v>
      </c>
      <c r="I297" s="433">
        <v>1810</v>
      </c>
      <c r="J297" s="636" t="s">
        <v>5521</v>
      </c>
      <c r="K297" s="680"/>
      <c r="L297" s="301">
        <f>VLOOKUP(B297,KQtrangIOE!$B$2:$D$2509,3,FALSE)</f>
        <v>1810</v>
      </c>
      <c r="M297" s="301" t="str">
        <f t="shared" si="16"/>
        <v/>
      </c>
      <c r="N297" s="301">
        <f>VLOOKUP(IF(G297&lt;&gt;"",G297,F297),ThongkeKQ!$A$4:$P$43,COUNTA(ThongkeKQ!$A$4:$P$4),FALSE)</f>
        <v>32</v>
      </c>
      <c r="O297" s="301" t="str">
        <f t="shared" si="17"/>
        <v>32.4</v>
      </c>
      <c r="P297" s="285" t="str">
        <f t="shared" si="18"/>
        <v>32Nhất</v>
      </c>
      <c r="Q297" s="285" t="str">
        <f t="shared" si="19"/>
        <v>4Nhất</v>
      </c>
      <c r="R297" s="285">
        <f>VLOOKUP(B297,'ds thisinh'!B$5:J$2299,COUNTA('ds thisinh'!$B$5:$J$5),FALSE)</f>
        <v>1750</v>
      </c>
    </row>
    <row r="298" spans="1:18" s="285" customFormat="1">
      <c r="A298" s="630">
        <f>SUBTOTAL(3,$B$20:B298)</f>
        <v>90</v>
      </c>
      <c r="B298" s="665">
        <v>1227632398</v>
      </c>
      <c r="C298" s="301" t="str">
        <f>VLOOKUP(B298,'ds thisinh'!$B$5:$C$2298,2,FALSE)</f>
        <v>Phan Hải Đăng</v>
      </c>
      <c r="D298" s="634" t="s">
        <v>665</v>
      </c>
      <c r="E298" s="636">
        <v>4</v>
      </c>
      <c r="F298" s="630" t="s">
        <v>2725</v>
      </c>
      <c r="G298" s="630" t="s">
        <v>188</v>
      </c>
      <c r="H298" s="630">
        <v>4</v>
      </c>
      <c r="I298" s="630">
        <v>1790</v>
      </c>
      <c r="J298" s="636" t="s">
        <v>5521</v>
      </c>
      <c r="K298" s="679"/>
      <c r="L298" s="301">
        <f>VLOOKUP(B298,KQtrangIOE!$B$2:$D$2509,3,FALSE)</f>
        <v>1790</v>
      </c>
      <c r="M298" s="301" t="str">
        <f t="shared" si="16"/>
        <v/>
      </c>
      <c r="N298" s="301">
        <f>VLOOKUP(IF(G298&lt;&gt;"",G298,F298),ThongkeKQ!$A$4:$P$43,COUNTA(ThongkeKQ!$A$4:$P$4),FALSE)</f>
        <v>34</v>
      </c>
      <c r="O298" s="301" t="str">
        <f t="shared" si="17"/>
        <v>34.4</v>
      </c>
      <c r="P298" s="285" t="str">
        <f t="shared" si="18"/>
        <v>34Nhất</v>
      </c>
      <c r="Q298" s="285" t="str">
        <f t="shared" si="19"/>
        <v>4Nhất</v>
      </c>
      <c r="R298" s="285">
        <f>VLOOKUP(B298,'ds thisinh'!B$5:J$2299,COUNTA('ds thisinh'!$B$5:$J$5),FALSE)</f>
        <v>1280</v>
      </c>
    </row>
    <row r="299" spans="1:18" s="285" customFormat="1">
      <c r="A299" s="630">
        <f>SUBTOTAL(3,$B$20:B299)</f>
        <v>91</v>
      </c>
      <c r="B299" s="671">
        <v>1222319304</v>
      </c>
      <c r="C299" s="301" t="str">
        <f>VLOOKUP(B299,'ds thisinh'!$B$5:$C$2298,2,FALSE)</f>
        <v>Lê Minh Quân</v>
      </c>
      <c r="D299" s="630" t="s">
        <v>658</v>
      </c>
      <c r="E299" s="630">
        <v>4</v>
      </c>
      <c r="F299" s="630" t="s">
        <v>5534</v>
      </c>
      <c r="G299" s="630" t="s">
        <v>188</v>
      </c>
      <c r="H299" s="630">
        <v>4</v>
      </c>
      <c r="I299" s="630">
        <v>1780</v>
      </c>
      <c r="J299" s="630" t="s">
        <v>5522</v>
      </c>
      <c r="K299" s="679"/>
      <c r="L299" s="301">
        <f>VLOOKUP(B299,KQtrangIOE!$B$2:$D$2509,3,FALSE)</f>
        <v>1780</v>
      </c>
      <c r="M299" s="301" t="str">
        <f t="shared" si="16"/>
        <v/>
      </c>
      <c r="N299" s="301">
        <f>VLOOKUP(IF(G299&lt;&gt;"",G299,F299),ThongkeKQ!$A$4:$P$43,COUNTA(ThongkeKQ!$A$4:$P$4),FALSE)</f>
        <v>34</v>
      </c>
      <c r="O299" s="301" t="str">
        <f t="shared" si="17"/>
        <v>34.4</v>
      </c>
      <c r="P299" s="285" t="str">
        <f t="shared" si="18"/>
        <v>34Nhì</v>
      </c>
      <c r="Q299" s="285" t="str">
        <f t="shared" si="19"/>
        <v>4Nhì</v>
      </c>
      <c r="R299" s="285">
        <f>VLOOKUP(B299,'ds thisinh'!B$5:J$2299,COUNTA('ds thisinh'!$B$5:$J$5),FALSE)</f>
        <v>1740</v>
      </c>
    </row>
    <row r="300" spans="1:18" s="285" customFormat="1">
      <c r="A300" s="630">
        <f>SUBTOTAL(3,$B$20:B300)</f>
        <v>92</v>
      </c>
      <c r="B300" s="670">
        <v>1222678541</v>
      </c>
      <c r="C300" s="301" t="str">
        <f>VLOOKUP(B300,'ds thisinh'!$B$5:$C$2298,2,FALSE)</f>
        <v>Đặng Thị Minh Anh </v>
      </c>
      <c r="D300" s="637" t="s">
        <v>657</v>
      </c>
      <c r="E300" s="637">
        <v>4</v>
      </c>
      <c r="F300" s="630" t="s">
        <v>5541</v>
      </c>
      <c r="G300" s="630" t="s">
        <v>188</v>
      </c>
      <c r="H300" s="630">
        <v>4</v>
      </c>
      <c r="I300" s="637">
        <v>1770</v>
      </c>
      <c r="J300" s="630" t="s">
        <v>5522</v>
      </c>
      <c r="K300" s="679"/>
      <c r="L300" s="301">
        <f>VLOOKUP(B300,KQtrangIOE!$B$2:$D$2509,3,FALSE)</f>
        <v>1770</v>
      </c>
      <c r="M300" s="301" t="str">
        <f t="shared" si="16"/>
        <v/>
      </c>
      <c r="N300" s="301">
        <f>VLOOKUP(IF(G300&lt;&gt;"",G300,F300),ThongkeKQ!$A$4:$P$43,COUNTA(ThongkeKQ!$A$4:$P$4),FALSE)</f>
        <v>34</v>
      </c>
      <c r="O300" s="301" t="str">
        <f t="shared" si="17"/>
        <v>34.4</v>
      </c>
      <c r="P300" s="285" t="str">
        <f t="shared" si="18"/>
        <v>34Nhì</v>
      </c>
      <c r="Q300" s="285" t="str">
        <f t="shared" si="19"/>
        <v>4Nhì</v>
      </c>
      <c r="R300" s="285">
        <f>VLOOKUP(B300,'ds thisinh'!B$5:J$2299,COUNTA('ds thisinh'!$B$5:$J$5),FALSE)</f>
        <v>1690</v>
      </c>
    </row>
    <row r="301" spans="1:18" s="285" customFormat="1">
      <c r="A301" s="630">
        <f>SUBTOTAL(3,$B$20:B301)</f>
        <v>93</v>
      </c>
      <c r="B301" s="661">
        <v>1224892571</v>
      </c>
      <c r="C301" s="301" t="str">
        <f>VLOOKUP(B301,'ds thisinh'!$B$5:$C$2298,2,FALSE)</f>
        <v>Phan Trung Kiên</v>
      </c>
      <c r="D301" s="630" t="s">
        <v>1136</v>
      </c>
      <c r="E301" s="630" t="s">
        <v>864</v>
      </c>
      <c r="F301" s="630" t="s">
        <v>2725</v>
      </c>
      <c r="G301" s="630" t="s">
        <v>1108</v>
      </c>
      <c r="H301" s="631">
        <v>4</v>
      </c>
      <c r="I301" s="630">
        <v>1770</v>
      </c>
      <c r="J301" s="630" t="s">
        <v>5522</v>
      </c>
      <c r="K301" s="679"/>
      <c r="L301" s="301">
        <f>VLOOKUP(B301,KQtrangIOE!$B$2:$D$2509,3,FALSE)</f>
        <v>1770</v>
      </c>
      <c r="M301" s="301" t="str">
        <f t="shared" si="16"/>
        <v/>
      </c>
      <c r="N301" s="301">
        <f>VLOOKUP(IF(G301&lt;&gt;"",G301,F301),ThongkeKQ!$A$4:$P$43,COUNTA(ThongkeKQ!$A$4:$P$4),FALSE)</f>
        <v>39</v>
      </c>
      <c r="O301" s="301" t="str">
        <f t="shared" si="17"/>
        <v>39.4</v>
      </c>
      <c r="P301" s="285" t="str">
        <f t="shared" si="18"/>
        <v>39Nhì</v>
      </c>
      <c r="Q301" s="285" t="str">
        <f t="shared" si="19"/>
        <v>4Nhì</v>
      </c>
      <c r="R301" s="285">
        <f>VLOOKUP(B301,'ds thisinh'!B$5:J$2299,COUNTA('ds thisinh'!$B$5:$J$5),FALSE)</f>
        <v>1640</v>
      </c>
    </row>
    <row r="302" spans="1:18" s="285" customFormat="1">
      <c r="A302" s="630">
        <f>SUBTOTAL(3,$B$20:B302)</f>
        <v>94</v>
      </c>
      <c r="B302" s="666">
        <v>1223875366</v>
      </c>
      <c r="C302" s="301" t="str">
        <f>VLOOKUP(B302,'ds thisinh'!$B$5:$C$2298,2,FALSE)</f>
        <v>Nguyễn Thị Ngọc  Huyền</v>
      </c>
      <c r="D302" s="635" t="s">
        <v>1496</v>
      </c>
      <c r="E302" s="630" t="s">
        <v>878</v>
      </c>
      <c r="F302" s="630" t="s">
        <v>5543</v>
      </c>
      <c r="G302" s="630" t="s">
        <v>1342</v>
      </c>
      <c r="H302" s="630">
        <v>4</v>
      </c>
      <c r="I302" s="636">
        <v>1760</v>
      </c>
      <c r="J302" s="630" t="s">
        <v>5522</v>
      </c>
      <c r="K302" s="679"/>
      <c r="L302" s="301">
        <f>VLOOKUP(B302,KQtrangIOE!$B$2:$D$2509,3,FALSE)</f>
        <v>1760</v>
      </c>
      <c r="M302" s="301" t="str">
        <f t="shared" si="16"/>
        <v/>
      </c>
      <c r="N302" s="301">
        <f>VLOOKUP(IF(G302&lt;&gt;"",G302,F302),ThongkeKQ!$A$4:$P$43,COUNTA(ThongkeKQ!$A$4:$P$4),FALSE)</f>
        <v>38</v>
      </c>
      <c r="O302" s="301" t="str">
        <f t="shared" si="17"/>
        <v>38.4</v>
      </c>
      <c r="P302" s="285" t="str">
        <f t="shared" si="18"/>
        <v>38Nhì</v>
      </c>
      <c r="Q302" s="285" t="str">
        <f t="shared" si="19"/>
        <v>4Nhì</v>
      </c>
      <c r="R302" s="285">
        <f>VLOOKUP(B302,'ds thisinh'!B$5:J$2299,COUNTA('ds thisinh'!$B$5:$J$5),FALSE)</f>
        <v>1340</v>
      </c>
    </row>
    <row r="303" spans="1:18" s="285" customFormat="1">
      <c r="A303" s="630">
        <f>SUBTOTAL(3,$B$20:B303)</f>
        <v>95</v>
      </c>
      <c r="B303" s="664">
        <v>1222137453</v>
      </c>
      <c r="C303" s="301" t="str">
        <f>VLOOKUP(B303,'ds thisinh'!$B$5:$C$2298,2,FALSE)</f>
        <v>Nguyễn Ngọc Tố Uyên</v>
      </c>
      <c r="D303" s="632" t="s">
        <v>862</v>
      </c>
      <c r="E303" s="632" t="s">
        <v>864</v>
      </c>
      <c r="F303" s="633" t="s">
        <v>5536</v>
      </c>
      <c r="G303" s="630" t="s">
        <v>91</v>
      </c>
      <c r="H303" s="630">
        <v>4</v>
      </c>
      <c r="I303" s="630">
        <v>1740</v>
      </c>
      <c r="J303" s="630" t="s">
        <v>5522</v>
      </c>
      <c r="K303" s="679"/>
      <c r="L303" s="301">
        <f>VLOOKUP(B303,KQtrangIOE!$B$2:$D$2509,3,FALSE)</f>
        <v>1740</v>
      </c>
      <c r="M303" s="301" t="str">
        <f t="shared" si="16"/>
        <v/>
      </c>
      <c r="N303" s="301">
        <f>VLOOKUP(IF(G303&lt;&gt;"",G303,F303),ThongkeKQ!$A$4:$P$43,COUNTA(ThongkeKQ!$A$4:$P$4),FALSE)</f>
        <v>35</v>
      </c>
      <c r="O303" s="301" t="str">
        <f t="shared" si="17"/>
        <v>35.4</v>
      </c>
      <c r="P303" s="285" t="str">
        <f t="shared" si="18"/>
        <v>35Nhì</v>
      </c>
      <c r="Q303" s="285" t="str">
        <f t="shared" si="19"/>
        <v>4Nhì</v>
      </c>
      <c r="R303" s="285">
        <f>VLOOKUP(B303,'ds thisinh'!B$5:J$2299,COUNTA('ds thisinh'!$B$5:$J$5),FALSE)</f>
        <v>1750</v>
      </c>
    </row>
    <row r="304" spans="1:18" s="285" customFormat="1" ht="30">
      <c r="A304" s="630">
        <f>SUBTOTAL(3,$B$20:B304)</f>
        <v>96</v>
      </c>
      <c r="B304" s="668">
        <v>1224344181</v>
      </c>
      <c r="C304" s="301" t="str">
        <f>VLOOKUP(B304,'ds thisinh'!$B$5:$C$2298,2,FALSE)</f>
        <v>Trần Lê Khánh Toàn</v>
      </c>
      <c r="D304" s="371" t="s">
        <v>1876</v>
      </c>
      <c r="E304" s="371">
        <v>4</v>
      </c>
      <c r="F304" s="371" t="s">
        <v>5539</v>
      </c>
      <c r="G304" s="433" t="s">
        <v>10</v>
      </c>
      <c r="H304" s="371">
        <v>4</v>
      </c>
      <c r="I304" s="433">
        <v>1730</v>
      </c>
      <c r="J304" s="630" t="s">
        <v>5522</v>
      </c>
      <c r="K304" s="680"/>
      <c r="L304" s="301">
        <f>VLOOKUP(B304,KQtrangIOE!$B$2:$D$2509,3,FALSE)</f>
        <v>1730</v>
      </c>
      <c r="M304" s="301" t="str">
        <f t="shared" si="16"/>
        <v/>
      </c>
      <c r="N304" s="301">
        <f>VLOOKUP(IF(G304&lt;&gt;"",G304,F304),ThongkeKQ!$A$4:$P$43,COUNTA(ThongkeKQ!$A$4:$P$4),FALSE)</f>
        <v>32</v>
      </c>
      <c r="O304" s="301" t="str">
        <f t="shared" si="17"/>
        <v>32.4</v>
      </c>
      <c r="P304" s="285" t="str">
        <f t="shared" si="18"/>
        <v>32Nhì</v>
      </c>
      <c r="Q304" s="285" t="str">
        <f t="shared" si="19"/>
        <v>4Nhì</v>
      </c>
      <c r="R304" s="285">
        <f>VLOOKUP(B304,'ds thisinh'!B$5:J$2299,COUNTA('ds thisinh'!$B$5:$J$5),FALSE)</f>
        <v>1780</v>
      </c>
    </row>
    <row r="305" spans="1:18" s="285" customFormat="1" ht="30">
      <c r="A305" s="630">
        <f>SUBTOTAL(3,$B$20:B305)</f>
        <v>97</v>
      </c>
      <c r="B305" s="668">
        <v>1220582921</v>
      </c>
      <c r="C305" s="301" t="str">
        <f>VLOOKUP(B305,'ds thisinh'!$B$5:$C$2298,2,FALSE)</f>
        <v>Lê Nguyễn Tường Trang</v>
      </c>
      <c r="D305" s="371" t="s">
        <v>1879</v>
      </c>
      <c r="E305" s="371">
        <v>4</v>
      </c>
      <c r="F305" s="371" t="s">
        <v>5539</v>
      </c>
      <c r="G305" s="433" t="s">
        <v>10</v>
      </c>
      <c r="H305" s="371">
        <v>4</v>
      </c>
      <c r="I305" s="433">
        <v>1730</v>
      </c>
      <c r="J305" s="630" t="s">
        <v>5522</v>
      </c>
      <c r="K305" s="680"/>
      <c r="L305" s="301">
        <f>VLOOKUP(B305,KQtrangIOE!$B$2:$D$2509,3,FALSE)</f>
        <v>1730</v>
      </c>
      <c r="M305" s="301" t="str">
        <f t="shared" si="16"/>
        <v/>
      </c>
      <c r="N305" s="301">
        <f>VLOOKUP(IF(G305&lt;&gt;"",G305,F305),ThongkeKQ!$A$4:$P$43,COUNTA(ThongkeKQ!$A$4:$P$4),FALSE)</f>
        <v>32</v>
      </c>
      <c r="O305" s="301" t="str">
        <f t="shared" si="17"/>
        <v>32.4</v>
      </c>
      <c r="P305" s="285" t="str">
        <f t="shared" si="18"/>
        <v>32Nhì</v>
      </c>
      <c r="Q305" s="285" t="str">
        <f t="shared" si="19"/>
        <v>4Nhì</v>
      </c>
      <c r="R305" s="285">
        <f>VLOOKUP(B305,'ds thisinh'!B$5:J$2299,COUNTA('ds thisinh'!$B$5:$J$5),FALSE)</f>
        <v>1730</v>
      </c>
    </row>
    <row r="306" spans="1:18" s="285" customFormat="1">
      <c r="A306" s="630">
        <f>SUBTOTAL(3,$B$20:B306)</f>
        <v>98</v>
      </c>
      <c r="B306" s="681">
        <v>1225385387</v>
      </c>
      <c r="C306" s="301" t="str">
        <f>VLOOKUP(B306,'ds thisinh'!$B$5:$C$2298,2,FALSE)</f>
        <v>Phạm Phúc An</v>
      </c>
      <c r="D306" s="630" t="s">
        <v>1231</v>
      </c>
      <c r="E306" s="630" t="s">
        <v>864</v>
      </c>
      <c r="F306" s="630" t="s">
        <v>5549</v>
      </c>
      <c r="G306" s="630" t="s">
        <v>180</v>
      </c>
      <c r="H306" s="630">
        <v>4</v>
      </c>
      <c r="I306" s="630">
        <v>1720</v>
      </c>
      <c r="J306" s="630" t="s">
        <v>5522</v>
      </c>
      <c r="K306" s="679"/>
      <c r="L306" s="301">
        <f>VLOOKUP(B306,KQtrangIOE!$B$2:$D$2509,3,FALSE)</f>
        <v>1720</v>
      </c>
      <c r="M306" s="301" t="str">
        <f t="shared" si="16"/>
        <v/>
      </c>
      <c r="N306" s="301">
        <f>VLOOKUP(IF(G306&lt;&gt;"",G306,F306),ThongkeKQ!$A$4:$P$43,COUNTA(ThongkeKQ!$A$4:$P$4),FALSE)</f>
        <v>36</v>
      </c>
      <c r="O306" s="301" t="str">
        <f t="shared" si="17"/>
        <v>36.4</v>
      </c>
      <c r="P306" s="285" t="str">
        <f t="shared" si="18"/>
        <v>36Nhì</v>
      </c>
      <c r="Q306" s="285" t="str">
        <f t="shared" si="19"/>
        <v>4Nhì</v>
      </c>
      <c r="R306" s="285">
        <f>VLOOKUP(B306,'ds thisinh'!B$5:J$2299,COUNTA('ds thisinh'!$B$5:$J$5),FALSE)</f>
        <v>1390</v>
      </c>
    </row>
    <row r="307" spans="1:18" s="285" customFormat="1">
      <c r="A307" s="630">
        <f>SUBTOTAL(3,$B$20:B307)</f>
        <v>99</v>
      </c>
      <c r="B307" s="669">
        <v>1219468610</v>
      </c>
      <c r="C307" s="301" t="str">
        <f>VLOOKUP(B307,'ds thisinh'!$B$5:$C$2298,2,FALSE)</f>
        <v xml:space="preserve">Đàm Quỳnh Anh </v>
      </c>
      <c r="D307" s="372" t="s">
        <v>5484</v>
      </c>
      <c r="E307" s="372">
        <v>4</v>
      </c>
      <c r="F307" s="372" t="s">
        <v>5540</v>
      </c>
      <c r="G307" s="433" t="s">
        <v>10</v>
      </c>
      <c r="H307" s="372">
        <v>4</v>
      </c>
      <c r="I307" s="433">
        <v>1720</v>
      </c>
      <c r="J307" s="630" t="s">
        <v>5522</v>
      </c>
      <c r="K307" s="669">
        <v>1219468610</v>
      </c>
      <c r="L307" s="301">
        <f>VLOOKUP(B307,KQtrangIOE!$B$2:$D$2509,3,FALSE)</f>
        <v>1720</v>
      </c>
      <c r="M307" s="301" t="str">
        <f t="shared" si="16"/>
        <v/>
      </c>
      <c r="N307" s="301">
        <f>VLOOKUP(IF(G307&lt;&gt;"",G307,F307),ThongkeKQ!$A$4:$P$43,COUNTA(ThongkeKQ!$A$4:$P$4),FALSE)</f>
        <v>32</v>
      </c>
      <c r="O307" s="301" t="str">
        <f t="shared" si="17"/>
        <v>32.4</v>
      </c>
      <c r="P307" s="285" t="str">
        <f t="shared" si="18"/>
        <v>32Nhì</v>
      </c>
      <c r="Q307" s="285" t="str">
        <f t="shared" si="19"/>
        <v>4Nhì</v>
      </c>
      <c r="R307" s="285">
        <f>VLOOKUP(B307,'ds thisinh'!B$5:J$2299,COUNTA('ds thisinh'!$B$5:$J$5),FALSE)</f>
        <v>1650</v>
      </c>
    </row>
    <row r="308" spans="1:18" s="285" customFormat="1">
      <c r="A308" s="630">
        <f>SUBTOTAL(3,$B$20:B308)</f>
        <v>100</v>
      </c>
      <c r="B308" s="664">
        <v>1225013907</v>
      </c>
      <c r="C308" s="301" t="str">
        <f>VLOOKUP(B308,'ds thisinh'!$B$5:$C$2298,2,FALSE)</f>
        <v>Nguyễn Quỳnh Như</v>
      </c>
      <c r="D308" s="632" t="s">
        <v>867</v>
      </c>
      <c r="E308" s="632" t="s">
        <v>868</v>
      </c>
      <c r="F308" s="633" t="s">
        <v>5536</v>
      </c>
      <c r="G308" s="630" t="s">
        <v>91</v>
      </c>
      <c r="H308" s="630">
        <v>4</v>
      </c>
      <c r="I308" s="630">
        <v>1710</v>
      </c>
      <c r="J308" s="630" t="s">
        <v>5522</v>
      </c>
      <c r="K308" s="679"/>
      <c r="L308" s="301">
        <f>VLOOKUP(B308,KQtrangIOE!$B$2:$D$2509,3,FALSE)</f>
        <v>1710</v>
      </c>
      <c r="M308" s="301" t="str">
        <f t="shared" si="16"/>
        <v/>
      </c>
      <c r="N308" s="301">
        <f>VLOOKUP(IF(G308&lt;&gt;"",G308,F308),ThongkeKQ!$A$4:$P$43,COUNTA(ThongkeKQ!$A$4:$P$4),FALSE)</f>
        <v>35</v>
      </c>
      <c r="O308" s="301" t="str">
        <f t="shared" si="17"/>
        <v>35.4</v>
      </c>
      <c r="P308" s="285" t="str">
        <f t="shared" si="18"/>
        <v>35Nhì</v>
      </c>
      <c r="Q308" s="285" t="str">
        <f t="shared" si="19"/>
        <v>4Nhì</v>
      </c>
      <c r="R308" s="285">
        <f>VLOOKUP(B308,'ds thisinh'!B$5:J$2299,COUNTA('ds thisinh'!$B$5:$J$5),FALSE)</f>
        <v>1700</v>
      </c>
    </row>
    <row r="309" spans="1:18" s="285" customFormat="1">
      <c r="A309" s="630">
        <f>SUBTOTAL(3,$B$20:B309)</f>
        <v>101</v>
      </c>
      <c r="B309" s="666">
        <v>1223873920</v>
      </c>
      <c r="C309" s="301" t="str">
        <f>VLOOKUP(B309,'ds thisinh'!$B$5:$C$2298,2,FALSE)</f>
        <v>Nguyễn Đức Anh  Tuấn</v>
      </c>
      <c r="D309" s="635" t="s">
        <v>1512</v>
      </c>
      <c r="E309" s="630" t="s">
        <v>864</v>
      </c>
      <c r="F309" s="630" t="s">
        <v>5543</v>
      </c>
      <c r="G309" s="630" t="s">
        <v>1342</v>
      </c>
      <c r="H309" s="630">
        <v>4</v>
      </c>
      <c r="I309" s="636">
        <v>1710</v>
      </c>
      <c r="J309" s="630" t="s">
        <v>5522</v>
      </c>
      <c r="K309" s="679"/>
      <c r="L309" s="301">
        <f>VLOOKUP(B309,KQtrangIOE!$B$2:$D$2509,3,FALSE)</f>
        <v>1710</v>
      </c>
      <c r="M309" s="301" t="str">
        <f t="shared" si="16"/>
        <v/>
      </c>
      <c r="N309" s="301">
        <f>VLOOKUP(IF(G309&lt;&gt;"",G309,F309),ThongkeKQ!$A$4:$P$43,COUNTA(ThongkeKQ!$A$4:$P$4),FALSE)</f>
        <v>38</v>
      </c>
      <c r="O309" s="301" t="str">
        <f t="shared" si="17"/>
        <v>38.4</v>
      </c>
      <c r="P309" s="285" t="str">
        <f t="shared" si="18"/>
        <v>38Nhì</v>
      </c>
      <c r="Q309" s="285" t="str">
        <f t="shared" si="19"/>
        <v>4Nhì</v>
      </c>
      <c r="R309" s="285">
        <f>VLOOKUP(B309,'ds thisinh'!B$5:J$2299,COUNTA('ds thisinh'!$B$5:$J$5),FALSE)</f>
        <v>1110</v>
      </c>
    </row>
    <row r="310" spans="1:18" s="285" customFormat="1">
      <c r="A310" s="630">
        <f>SUBTOTAL(3,$B$20:B310)</f>
        <v>102</v>
      </c>
      <c r="B310" s="669">
        <v>1221656597</v>
      </c>
      <c r="C310" s="301" t="str">
        <f>VLOOKUP(B310,'ds thisinh'!$B$5:$C$2298,2,FALSE)</f>
        <v>Võ  Minh Chính</v>
      </c>
      <c r="D310" s="371" t="s">
        <v>1878</v>
      </c>
      <c r="E310" s="371">
        <v>4</v>
      </c>
      <c r="F310" s="371" t="s">
        <v>2725</v>
      </c>
      <c r="G310" s="433" t="s">
        <v>10</v>
      </c>
      <c r="H310" s="371">
        <v>4</v>
      </c>
      <c r="I310" s="433">
        <v>1710</v>
      </c>
      <c r="J310" s="630" t="s">
        <v>5522</v>
      </c>
      <c r="K310" s="669">
        <v>1221656597</v>
      </c>
      <c r="L310" s="301">
        <f>VLOOKUP(B310,KQtrangIOE!$B$2:$D$2509,3,FALSE)</f>
        <v>1710</v>
      </c>
      <c r="M310" s="301" t="str">
        <f t="shared" si="16"/>
        <v/>
      </c>
      <c r="N310" s="301">
        <f>VLOOKUP(IF(G310&lt;&gt;"",G310,F310),ThongkeKQ!$A$4:$P$43,COUNTA(ThongkeKQ!$A$4:$P$4),FALSE)</f>
        <v>32</v>
      </c>
      <c r="O310" s="301" t="str">
        <f t="shared" si="17"/>
        <v>32.4</v>
      </c>
      <c r="P310" s="285" t="str">
        <f t="shared" si="18"/>
        <v>32Nhì</v>
      </c>
      <c r="Q310" s="285" t="str">
        <f t="shared" si="19"/>
        <v>4Nhì</v>
      </c>
      <c r="R310" s="285">
        <f>VLOOKUP(B310,'ds thisinh'!B$5:J$2299,COUNTA('ds thisinh'!$B$5:$J$5),FALSE)</f>
        <v>1730</v>
      </c>
    </row>
    <row r="311" spans="1:18" s="285" customFormat="1">
      <c r="A311" s="630">
        <f>SUBTOTAL(3,$B$20:B311)</f>
        <v>103</v>
      </c>
      <c r="B311" s="668">
        <v>1222471150</v>
      </c>
      <c r="C311" s="301" t="str">
        <f>VLOOKUP(B311,'ds thisinh'!$B$5:$C$2298,2,FALSE)</f>
        <v>Nguyễn Thị Thúy Hằng</v>
      </c>
      <c r="D311" s="371" t="s">
        <v>1884</v>
      </c>
      <c r="E311" s="371">
        <v>4</v>
      </c>
      <c r="F311" s="371" t="s">
        <v>5538</v>
      </c>
      <c r="G311" s="433" t="s">
        <v>10</v>
      </c>
      <c r="H311" s="371">
        <v>4</v>
      </c>
      <c r="I311" s="433">
        <v>1710</v>
      </c>
      <c r="J311" s="630" t="s">
        <v>5522</v>
      </c>
      <c r="K311" s="680"/>
      <c r="L311" s="301">
        <f>VLOOKUP(B311,KQtrangIOE!$B$2:$D$2509,3,FALSE)</f>
        <v>1710</v>
      </c>
      <c r="M311" s="301" t="str">
        <f t="shared" si="16"/>
        <v/>
      </c>
      <c r="N311" s="301">
        <f>VLOOKUP(IF(G311&lt;&gt;"",G311,F311),ThongkeKQ!$A$4:$P$43,COUNTA(ThongkeKQ!$A$4:$P$4),FALSE)</f>
        <v>32</v>
      </c>
      <c r="O311" s="301" t="str">
        <f t="shared" si="17"/>
        <v>32.4</v>
      </c>
      <c r="P311" s="285" t="str">
        <f t="shared" si="18"/>
        <v>32Nhì</v>
      </c>
      <c r="Q311" s="285" t="str">
        <f t="shared" si="19"/>
        <v>4Nhì</v>
      </c>
      <c r="R311" s="285">
        <f>VLOOKUP(B311,'ds thisinh'!B$5:J$2299,COUNTA('ds thisinh'!$B$5:$J$5),FALSE)</f>
        <v>1570</v>
      </c>
    </row>
    <row r="312" spans="1:18" s="285" customFormat="1">
      <c r="A312" s="630">
        <f>SUBTOTAL(3,$B$20:B312)</f>
        <v>104</v>
      </c>
      <c r="B312" s="668">
        <v>1225292036</v>
      </c>
      <c r="C312" s="301" t="str">
        <f>VLOOKUP(B312,'ds thisinh'!$B$5:$C$2298,2,FALSE)</f>
        <v>Phan Quốc Phát</v>
      </c>
      <c r="D312" s="371" t="s">
        <v>1882</v>
      </c>
      <c r="E312" s="371">
        <v>4</v>
      </c>
      <c r="F312" s="371" t="s">
        <v>2725</v>
      </c>
      <c r="G312" s="433" t="s">
        <v>10</v>
      </c>
      <c r="H312" s="371">
        <v>4</v>
      </c>
      <c r="I312" s="433">
        <v>1690</v>
      </c>
      <c r="J312" s="630" t="s">
        <v>5522</v>
      </c>
      <c r="K312" s="680"/>
      <c r="L312" s="301">
        <f>VLOOKUP(B312,KQtrangIOE!$B$2:$D$2509,3,FALSE)</f>
        <v>1690</v>
      </c>
      <c r="M312" s="301" t="str">
        <f t="shared" si="16"/>
        <v/>
      </c>
      <c r="N312" s="301">
        <f>VLOOKUP(IF(G312&lt;&gt;"",G312,F312),ThongkeKQ!$A$4:$P$43,COUNTA(ThongkeKQ!$A$4:$P$4),FALSE)</f>
        <v>32</v>
      </c>
      <c r="O312" s="301" t="str">
        <f t="shared" si="17"/>
        <v>32.4</v>
      </c>
      <c r="P312" s="285" t="str">
        <f t="shared" si="18"/>
        <v>32Nhì</v>
      </c>
      <c r="Q312" s="285" t="str">
        <f t="shared" si="19"/>
        <v>4Nhì</v>
      </c>
      <c r="R312" s="285">
        <f>VLOOKUP(B312,'ds thisinh'!B$5:J$2299,COUNTA('ds thisinh'!$B$5:$J$5),FALSE)</f>
        <v>1600</v>
      </c>
    </row>
    <row r="313" spans="1:18" s="285" customFormat="1" ht="30">
      <c r="A313" s="630">
        <f>SUBTOTAL(3,$B$20:B313)</f>
        <v>105</v>
      </c>
      <c r="B313" s="674">
        <v>1209983967</v>
      </c>
      <c r="C313" s="301" t="str">
        <f>VLOOKUP(B313,'ds thisinh'!$B$5:$C$2298,2,FALSE)</f>
        <v>Trần Nguyễn Thảo Anh </v>
      </c>
      <c r="D313" s="636" t="s">
        <v>663</v>
      </c>
      <c r="E313" s="630">
        <v>4</v>
      </c>
      <c r="F313" s="630" t="s">
        <v>5545</v>
      </c>
      <c r="G313" s="630" t="s">
        <v>188</v>
      </c>
      <c r="H313" s="630">
        <v>4</v>
      </c>
      <c r="I313" s="636">
        <v>1670</v>
      </c>
      <c r="J313" s="630" t="s">
        <v>5522</v>
      </c>
      <c r="K313" s="679"/>
      <c r="L313" s="301">
        <f>VLOOKUP(B313,KQtrangIOE!$B$2:$D$2509,3,FALSE)</f>
        <v>1670</v>
      </c>
      <c r="M313" s="301" t="str">
        <f t="shared" si="16"/>
        <v/>
      </c>
      <c r="N313" s="301">
        <f>VLOOKUP(IF(G313&lt;&gt;"",G313,F313),ThongkeKQ!$A$4:$P$43,COUNTA(ThongkeKQ!$A$4:$P$4),FALSE)</f>
        <v>34</v>
      </c>
      <c r="O313" s="301" t="str">
        <f t="shared" si="17"/>
        <v>34.4</v>
      </c>
      <c r="P313" s="285" t="str">
        <f t="shared" si="18"/>
        <v>34Nhì</v>
      </c>
      <c r="Q313" s="285" t="str">
        <f t="shared" si="19"/>
        <v>4Nhì</v>
      </c>
      <c r="R313" s="285">
        <f>VLOOKUP(B313,'ds thisinh'!B$5:J$2299,COUNTA('ds thisinh'!$B$5:$J$5),FALSE)</f>
        <v>1440</v>
      </c>
    </row>
    <row r="314" spans="1:18" s="285" customFormat="1">
      <c r="A314" s="630">
        <f>SUBTOTAL(3,$B$20:B314)</f>
        <v>106</v>
      </c>
      <c r="B314" s="661">
        <v>1221688696</v>
      </c>
      <c r="C314" s="301" t="str">
        <f>VLOOKUP(B314,'ds thisinh'!$B$5:$C$2298,2,FALSE)</f>
        <v>Lê Nguyễn Hải Anh</v>
      </c>
      <c r="D314" s="630" t="s">
        <v>1138</v>
      </c>
      <c r="E314" s="630" t="s">
        <v>864</v>
      </c>
      <c r="F314" s="630" t="s">
        <v>2725</v>
      </c>
      <c r="G314" s="630" t="s">
        <v>1108</v>
      </c>
      <c r="H314" s="631">
        <v>4</v>
      </c>
      <c r="I314" s="630">
        <v>1660</v>
      </c>
      <c r="J314" s="630" t="s">
        <v>5523</v>
      </c>
      <c r="K314" s="679"/>
      <c r="L314" s="301">
        <f>VLOOKUP(B314,KQtrangIOE!$B$2:$D$2509,3,FALSE)</f>
        <v>1660</v>
      </c>
      <c r="M314" s="301" t="str">
        <f t="shared" si="16"/>
        <v/>
      </c>
      <c r="N314" s="301">
        <f>VLOOKUP(IF(G314&lt;&gt;"",G314,F314),ThongkeKQ!$A$4:$P$43,COUNTA(ThongkeKQ!$A$4:$P$4),FALSE)</f>
        <v>39</v>
      </c>
      <c r="O314" s="301" t="str">
        <f t="shared" si="17"/>
        <v>39.4</v>
      </c>
      <c r="P314" s="285" t="str">
        <f t="shared" si="18"/>
        <v>39Ba</v>
      </c>
      <c r="Q314" s="285" t="str">
        <f t="shared" si="19"/>
        <v>4Ba</v>
      </c>
      <c r="R314" s="285">
        <f>VLOOKUP(B314,'ds thisinh'!B$5:J$2299,COUNTA('ds thisinh'!$B$5:$J$5),FALSE)</f>
        <v>1410</v>
      </c>
    </row>
    <row r="315" spans="1:18" s="285" customFormat="1">
      <c r="A315" s="630">
        <f>SUBTOTAL(3,$B$20:B315)</f>
        <v>107</v>
      </c>
      <c r="B315" s="663">
        <v>1224222918</v>
      </c>
      <c r="C315" s="301" t="str">
        <f>VLOOKUP(B315,'ds thisinh'!$B$5:$C$2298,2,FALSE)</f>
        <v>Tăng Hoàng Xuân Hạnh</v>
      </c>
      <c r="D315" s="630" t="s">
        <v>865</v>
      </c>
      <c r="E315" s="630" t="s">
        <v>866</v>
      </c>
      <c r="F315" s="630" t="s">
        <v>5534</v>
      </c>
      <c r="G315" s="630" t="s">
        <v>91</v>
      </c>
      <c r="H315" s="630">
        <v>4</v>
      </c>
      <c r="I315" s="630">
        <v>1650</v>
      </c>
      <c r="J315" s="630" t="s">
        <v>5523</v>
      </c>
      <c r="K315" s="679"/>
      <c r="L315" s="301">
        <f>VLOOKUP(B315,KQtrangIOE!$B$2:$D$2509,3,FALSE)</f>
        <v>1650</v>
      </c>
      <c r="M315" s="301" t="str">
        <f t="shared" si="16"/>
        <v/>
      </c>
      <c r="N315" s="301">
        <f>VLOOKUP(IF(G315&lt;&gt;"",G315,F315),ThongkeKQ!$A$4:$P$43,COUNTA(ThongkeKQ!$A$4:$P$4),FALSE)</f>
        <v>35</v>
      </c>
      <c r="O315" s="301" t="str">
        <f t="shared" si="17"/>
        <v>35.4</v>
      </c>
      <c r="P315" s="285" t="str">
        <f t="shared" si="18"/>
        <v>35Ba</v>
      </c>
      <c r="Q315" s="285" t="str">
        <f t="shared" si="19"/>
        <v>4Ba</v>
      </c>
      <c r="R315" s="285">
        <f>VLOOKUP(B315,'ds thisinh'!B$5:J$2299,COUNTA('ds thisinh'!$B$5:$J$5),FALSE)</f>
        <v>1740</v>
      </c>
    </row>
    <row r="316" spans="1:18" s="285" customFormat="1">
      <c r="A316" s="630">
        <f>SUBTOTAL(3,$B$20:B316)</f>
        <v>108</v>
      </c>
      <c r="B316" s="668">
        <v>1226244891</v>
      </c>
      <c r="C316" s="301" t="str">
        <f>VLOOKUP(B316,'ds thisinh'!$B$5:$C$2298,2,FALSE)</f>
        <v>Lê Duy Nguyên Vũ</v>
      </c>
      <c r="D316" s="371" t="s">
        <v>1886</v>
      </c>
      <c r="E316" s="371">
        <v>4</v>
      </c>
      <c r="F316" s="371" t="s">
        <v>5550</v>
      </c>
      <c r="G316" s="433" t="s">
        <v>10</v>
      </c>
      <c r="H316" s="371">
        <v>4</v>
      </c>
      <c r="I316" s="433">
        <v>1650</v>
      </c>
      <c r="J316" s="630" t="s">
        <v>5523</v>
      </c>
      <c r="K316" s="680"/>
      <c r="L316" s="301">
        <f>VLOOKUP(B316,KQtrangIOE!$B$2:$D$2509,3,FALSE)</f>
        <v>1650</v>
      </c>
      <c r="M316" s="301" t="str">
        <f t="shared" si="16"/>
        <v/>
      </c>
      <c r="N316" s="301">
        <f>VLOOKUP(IF(G316&lt;&gt;"",G316,F316),ThongkeKQ!$A$4:$P$43,COUNTA(ThongkeKQ!$A$4:$P$4),FALSE)</f>
        <v>32</v>
      </c>
      <c r="O316" s="301" t="str">
        <f t="shared" si="17"/>
        <v>32.4</v>
      </c>
      <c r="P316" s="285" t="str">
        <f t="shared" si="18"/>
        <v>32Ba</v>
      </c>
      <c r="Q316" s="285" t="str">
        <f t="shared" si="19"/>
        <v>4Ba</v>
      </c>
      <c r="R316" s="285">
        <f>VLOOKUP(B316,'ds thisinh'!B$5:J$2299,COUNTA('ds thisinh'!$B$5:$J$5),FALSE)</f>
        <v>1510</v>
      </c>
    </row>
    <row r="317" spans="1:18" s="285" customFormat="1">
      <c r="A317" s="630">
        <f>SUBTOTAL(3,$B$20:B317)</f>
        <v>109</v>
      </c>
      <c r="B317" s="666">
        <v>1226002926</v>
      </c>
      <c r="C317" s="301" t="str">
        <f>VLOOKUP(B317,'ds thisinh'!$B$5:$C$2298,2,FALSE)</f>
        <v>Nguyễn Thiên Ngân</v>
      </c>
      <c r="D317" s="635" t="s">
        <v>1491</v>
      </c>
      <c r="E317" s="630" t="s">
        <v>871</v>
      </c>
      <c r="F317" s="630" t="s">
        <v>5537</v>
      </c>
      <c r="G317" s="630" t="s">
        <v>1342</v>
      </c>
      <c r="H317" s="630">
        <v>4</v>
      </c>
      <c r="I317" s="636">
        <v>1640</v>
      </c>
      <c r="J317" s="630" t="s">
        <v>5523</v>
      </c>
      <c r="K317" s="679"/>
      <c r="L317" s="301">
        <f>VLOOKUP(B317,KQtrangIOE!$B$2:$D$2509,3,FALSE)</f>
        <v>1640</v>
      </c>
      <c r="M317" s="301" t="str">
        <f t="shared" si="16"/>
        <v/>
      </c>
      <c r="N317" s="301">
        <f>VLOOKUP(IF(G317&lt;&gt;"",G317,F317),ThongkeKQ!$A$4:$P$43,COUNTA(ThongkeKQ!$A$4:$P$4),FALSE)</f>
        <v>38</v>
      </c>
      <c r="O317" s="301" t="str">
        <f t="shared" si="17"/>
        <v>38.4</v>
      </c>
      <c r="P317" s="285" t="str">
        <f t="shared" si="18"/>
        <v>38Ba</v>
      </c>
      <c r="Q317" s="285" t="str">
        <f t="shared" si="19"/>
        <v>4Ba</v>
      </c>
      <c r="R317" s="285">
        <f>VLOOKUP(B317,'ds thisinh'!B$5:J$2299,COUNTA('ds thisinh'!$B$5:$J$5),FALSE)</f>
        <v>1660</v>
      </c>
    </row>
    <row r="318" spans="1:18" s="285" customFormat="1" ht="30">
      <c r="A318" s="630">
        <f>SUBTOTAL(3,$B$20:B318)</f>
        <v>110</v>
      </c>
      <c r="B318" s="674">
        <v>1223332869</v>
      </c>
      <c r="C318" s="301" t="str">
        <f>VLOOKUP(B318,'ds thisinh'!$B$5:$C$2298,2,FALSE)</f>
        <v>Đặng Nguyễn Tiến Dũng</v>
      </c>
      <c r="D318" s="636" t="s">
        <v>659</v>
      </c>
      <c r="E318" s="630">
        <v>4</v>
      </c>
      <c r="F318" s="630" t="s">
        <v>5545</v>
      </c>
      <c r="G318" s="630" t="s">
        <v>188</v>
      </c>
      <c r="H318" s="630">
        <v>4</v>
      </c>
      <c r="I318" s="636">
        <v>1630</v>
      </c>
      <c r="J318" s="630" t="s">
        <v>5523</v>
      </c>
      <c r="K318" s="679"/>
      <c r="L318" s="301">
        <f>VLOOKUP(B318,KQtrangIOE!$B$2:$D$2509,3,FALSE)</f>
        <v>1630</v>
      </c>
      <c r="M318" s="301" t="str">
        <f t="shared" si="16"/>
        <v/>
      </c>
      <c r="N318" s="301">
        <f>VLOOKUP(IF(G318&lt;&gt;"",G318,F318),ThongkeKQ!$A$4:$P$43,COUNTA(ThongkeKQ!$A$4:$P$4),FALSE)</f>
        <v>34</v>
      </c>
      <c r="O318" s="301" t="str">
        <f t="shared" si="17"/>
        <v>34.4</v>
      </c>
      <c r="P318" s="285" t="str">
        <f t="shared" si="18"/>
        <v>34Ba</v>
      </c>
      <c r="Q318" s="285" t="str">
        <f t="shared" si="19"/>
        <v>4Ba</v>
      </c>
      <c r="R318" s="285">
        <f>VLOOKUP(B318,'ds thisinh'!B$5:J$2299,COUNTA('ds thisinh'!$B$5:$J$5),FALSE)</f>
        <v>1600</v>
      </c>
    </row>
    <row r="319" spans="1:18" s="285" customFormat="1">
      <c r="A319" s="630">
        <f>SUBTOTAL(3,$B$20:B319)</f>
        <v>111</v>
      </c>
      <c r="B319" s="664">
        <v>1218545602</v>
      </c>
      <c r="C319" s="301" t="str">
        <f>VLOOKUP(B319,'ds thisinh'!$B$5:$C$2298,2,FALSE)</f>
        <v>Nguyễn Thị Ánh Ngọc </v>
      </c>
      <c r="D319" s="632" t="s">
        <v>877</v>
      </c>
      <c r="E319" s="632" t="s">
        <v>878</v>
      </c>
      <c r="F319" s="633" t="s">
        <v>5536</v>
      </c>
      <c r="G319" s="630" t="s">
        <v>91</v>
      </c>
      <c r="H319" s="630">
        <v>4</v>
      </c>
      <c r="I319" s="630">
        <v>1630</v>
      </c>
      <c r="J319" s="630" t="s">
        <v>5523</v>
      </c>
      <c r="K319" s="679"/>
      <c r="L319" s="301">
        <f>VLOOKUP(B319,KQtrangIOE!$B$2:$D$2509,3,FALSE)</f>
        <v>1630</v>
      </c>
      <c r="M319" s="301" t="str">
        <f t="shared" si="16"/>
        <v/>
      </c>
      <c r="N319" s="301">
        <f>VLOOKUP(IF(G319&lt;&gt;"",G319,F319),ThongkeKQ!$A$4:$P$43,COUNTA(ThongkeKQ!$A$4:$P$4),FALSE)</f>
        <v>35</v>
      </c>
      <c r="O319" s="301" t="str">
        <f t="shared" si="17"/>
        <v>35.4</v>
      </c>
      <c r="P319" s="285" t="str">
        <f t="shared" si="18"/>
        <v>35Ba</v>
      </c>
      <c r="Q319" s="285" t="str">
        <f t="shared" si="19"/>
        <v>4Ba</v>
      </c>
      <c r="R319" s="285">
        <f>VLOOKUP(B319,'ds thisinh'!B$5:J$2299,COUNTA('ds thisinh'!$B$5:$J$5),FALSE)</f>
        <v>1390</v>
      </c>
    </row>
    <row r="320" spans="1:18" s="285" customFormat="1" ht="30">
      <c r="A320" s="630">
        <f>SUBTOTAL(3,$B$20:B320)</f>
        <v>112</v>
      </c>
      <c r="B320" s="674">
        <v>1214255978</v>
      </c>
      <c r="C320" s="301" t="str">
        <f>VLOOKUP(B320,'ds thisinh'!$B$5:$C$2298,2,FALSE)</f>
        <v>Nguyễn Thanh Hiền </v>
      </c>
      <c r="D320" s="636" t="s">
        <v>666</v>
      </c>
      <c r="E320" s="630">
        <v>4</v>
      </c>
      <c r="F320" s="630" t="s">
        <v>5545</v>
      </c>
      <c r="G320" s="630" t="s">
        <v>188</v>
      </c>
      <c r="H320" s="630">
        <v>4</v>
      </c>
      <c r="I320" s="636">
        <v>1620</v>
      </c>
      <c r="J320" s="630" t="s">
        <v>5523</v>
      </c>
      <c r="K320" s="679"/>
      <c r="L320" s="301">
        <f>VLOOKUP(B320,KQtrangIOE!$B$2:$D$2509,3,FALSE)</f>
        <v>1620</v>
      </c>
      <c r="M320" s="301" t="str">
        <f t="shared" si="16"/>
        <v/>
      </c>
      <c r="N320" s="301">
        <f>VLOOKUP(IF(G320&lt;&gt;"",G320,F320),ThongkeKQ!$A$4:$P$43,COUNTA(ThongkeKQ!$A$4:$P$4),FALSE)</f>
        <v>34</v>
      </c>
      <c r="O320" s="301" t="str">
        <f t="shared" si="17"/>
        <v>34.4</v>
      </c>
      <c r="P320" s="285" t="str">
        <f t="shared" si="18"/>
        <v>34Ba</v>
      </c>
      <c r="Q320" s="285" t="str">
        <f t="shared" si="19"/>
        <v>4Ba</v>
      </c>
      <c r="R320" s="285">
        <f>VLOOKUP(B320,'ds thisinh'!B$5:J$2299,COUNTA('ds thisinh'!$B$5:$J$5),FALSE)</f>
        <v>1360</v>
      </c>
    </row>
    <row r="321" spans="1:18" s="285" customFormat="1" ht="30">
      <c r="A321" s="630">
        <f>SUBTOTAL(3,$B$20:B321)</f>
        <v>113</v>
      </c>
      <c r="B321" s="668">
        <v>1221742117</v>
      </c>
      <c r="C321" s="301" t="str">
        <f>VLOOKUP(B321,'ds thisinh'!$B$5:$C$2298,2,FALSE)</f>
        <v>Nguyễn Minh Ánh </v>
      </c>
      <c r="D321" s="371" t="s">
        <v>1880</v>
      </c>
      <c r="E321" s="371">
        <v>4</v>
      </c>
      <c r="F321" s="371" t="s">
        <v>5539</v>
      </c>
      <c r="G321" s="433" t="s">
        <v>10</v>
      </c>
      <c r="H321" s="371">
        <v>4</v>
      </c>
      <c r="I321" s="433">
        <v>1620</v>
      </c>
      <c r="J321" s="630" t="s">
        <v>5523</v>
      </c>
      <c r="K321" s="680"/>
      <c r="L321" s="301">
        <f>VLOOKUP(B321,KQtrangIOE!$B$2:$D$2509,3,FALSE)</f>
        <v>1620</v>
      </c>
      <c r="M321" s="301" t="str">
        <f t="shared" si="16"/>
        <v/>
      </c>
      <c r="N321" s="301">
        <f>VLOOKUP(IF(G321&lt;&gt;"",G321,F321),ThongkeKQ!$A$4:$P$43,COUNTA(ThongkeKQ!$A$4:$P$4),FALSE)</f>
        <v>32</v>
      </c>
      <c r="O321" s="301" t="str">
        <f t="shared" si="17"/>
        <v>32.4</v>
      </c>
      <c r="P321" s="285" t="str">
        <f t="shared" si="18"/>
        <v>32Ba</v>
      </c>
      <c r="Q321" s="285" t="str">
        <f t="shared" si="19"/>
        <v>4Ba</v>
      </c>
      <c r="R321" s="285">
        <f>VLOOKUP(B321,'ds thisinh'!B$5:J$2299,COUNTA('ds thisinh'!$B$5:$J$5),FALSE)</f>
        <v>1700</v>
      </c>
    </row>
    <row r="322" spans="1:18" s="285" customFormat="1" ht="30">
      <c r="A322" s="630">
        <f>SUBTOTAL(3,$B$20:B322)</f>
        <v>114</v>
      </c>
      <c r="B322" s="668">
        <v>1210620915</v>
      </c>
      <c r="C322" s="301" t="str">
        <f>VLOOKUP(B322,'ds thisinh'!$B$5:$C$2298,2,FALSE)</f>
        <v>Tôn Thất Đạt</v>
      </c>
      <c r="D322" s="371" t="s">
        <v>1889</v>
      </c>
      <c r="E322" s="371">
        <v>4</v>
      </c>
      <c r="F322" s="371" t="s">
        <v>5539</v>
      </c>
      <c r="G322" s="433" t="s">
        <v>10</v>
      </c>
      <c r="H322" s="371">
        <v>4</v>
      </c>
      <c r="I322" s="433">
        <v>1610</v>
      </c>
      <c r="J322" s="630" t="s">
        <v>5523</v>
      </c>
      <c r="K322" s="680"/>
      <c r="L322" s="301">
        <f>VLOOKUP(B322,KQtrangIOE!$B$2:$D$2509,3,FALSE)</f>
        <v>1610</v>
      </c>
      <c r="M322" s="301" t="str">
        <f t="shared" si="16"/>
        <v/>
      </c>
      <c r="N322" s="301">
        <f>VLOOKUP(IF(G322&lt;&gt;"",G322,F322),ThongkeKQ!$A$4:$P$43,COUNTA(ThongkeKQ!$A$4:$P$4),FALSE)</f>
        <v>32</v>
      </c>
      <c r="O322" s="301" t="str">
        <f t="shared" si="17"/>
        <v>32.4</v>
      </c>
      <c r="P322" s="285" t="str">
        <f t="shared" si="18"/>
        <v>32Ba</v>
      </c>
      <c r="Q322" s="285" t="str">
        <f t="shared" si="19"/>
        <v>4Ba</v>
      </c>
      <c r="R322" s="285">
        <f>VLOOKUP(B322,'ds thisinh'!B$5:J$2299,COUNTA('ds thisinh'!$B$5:$J$5),FALSE)</f>
        <v>1470</v>
      </c>
    </row>
    <row r="323" spans="1:18" s="285" customFormat="1">
      <c r="A323" s="630">
        <f>SUBTOTAL(3,$B$20:B323)</f>
        <v>115</v>
      </c>
      <c r="B323" s="668">
        <v>1222662774</v>
      </c>
      <c r="C323" s="301" t="str">
        <f>VLOOKUP(B323,'ds thisinh'!$B$5:$C$2298,2,FALSE)</f>
        <v>Phan Công Thiện</v>
      </c>
      <c r="D323" s="371" t="s">
        <v>1891</v>
      </c>
      <c r="E323" s="371">
        <v>4</v>
      </c>
      <c r="F323" s="371" t="s">
        <v>5550</v>
      </c>
      <c r="G323" s="433" t="s">
        <v>10</v>
      </c>
      <c r="H323" s="371">
        <v>4</v>
      </c>
      <c r="I323" s="433">
        <v>1610</v>
      </c>
      <c r="J323" s="630" t="s">
        <v>5523</v>
      </c>
      <c r="K323" s="680"/>
      <c r="L323" s="301">
        <f>VLOOKUP(B323,KQtrangIOE!$B$2:$D$2509,3,FALSE)</f>
        <v>1610</v>
      </c>
      <c r="M323" s="301" t="str">
        <f t="shared" si="16"/>
        <v/>
      </c>
      <c r="N323" s="301">
        <f>VLOOKUP(IF(G323&lt;&gt;"",G323,F323),ThongkeKQ!$A$4:$P$43,COUNTA(ThongkeKQ!$A$4:$P$4),FALSE)</f>
        <v>32</v>
      </c>
      <c r="O323" s="301" t="str">
        <f t="shared" si="17"/>
        <v>32.4</v>
      </c>
      <c r="P323" s="285" t="str">
        <f t="shared" si="18"/>
        <v>32Ba</v>
      </c>
      <c r="Q323" s="285" t="str">
        <f t="shared" si="19"/>
        <v>4Ba</v>
      </c>
      <c r="R323" s="285">
        <f>VLOOKUP(B323,'ds thisinh'!B$5:J$2299,COUNTA('ds thisinh'!$B$5:$J$5),FALSE)</f>
        <v>1450</v>
      </c>
    </row>
    <row r="324" spans="1:18" s="285" customFormat="1">
      <c r="A324" s="630">
        <f>SUBTOTAL(3,$B$20:B324)</f>
        <v>116</v>
      </c>
      <c r="B324" s="671">
        <v>1223855524</v>
      </c>
      <c r="C324" s="301" t="str">
        <f>VLOOKUP(B324,'ds thisinh'!$B$5:$C$2298,2,FALSE)</f>
        <v>Trần Thị Anh Thư</v>
      </c>
      <c r="D324" s="630" t="s">
        <v>662</v>
      </c>
      <c r="E324" s="630">
        <v>4</v>
      </c>
      <c r="F324" s="630" t="s">
        <v>5534</v>
      </c>
      <c r="G324" s="630" t="s">
        <v>188</v>
      </c>
      <c r="H324" s="630">
        <v>4</v>
      </c>
      <c r="I324" s="630">
        <v>1590</v>
      </c>
      <c r="J324" s="630" t="s">
        <v>5523</v>
      </c>
      <c r="K324" s="679"/>
      <c r="L324" s="301">
        <f>VLOOKUP(B324,KQtrangIOE!$B$2:$D$2509,3,FALSE)</f>
        <v>1590</v>
      </c>
      <c r="M324" s="301" t="str">
        <f t="shared" si="16"/>
        <v/>
      </c>
      <c r="N324" s="301">
        <f>VLOOKUP(IF(G324&lt;&gt;"",G324,F324),ThongkeKQ!$A$4:$P$43,COUNTA(ThongkeKQ!$A$4:$P$4),FALSE)</f>
        <v>34</v>
      </c>
      <c r="O324" s="301" t="str">
        <f t="shared" si="17"/>
        <v>34.4</v>
      </c>
      <c r="P324" s="285" t="str">
        <f t="shared" si="18"/>
        <v>34Ba</v>
      </c>
      <c r="Q324" s="285" t="str">
        <f t="shared" si="19"/>
        <v>4Ba</v>
      </c>
      <c r="R324" s="285">
        <f>VLOOKUP(B324,'ds thisinh'!B$5:J$2299,COUNTA('ds thisinh'!$B$5:$J$5),FALSE)</f>
        <v>1570</v>
      </c>
    </row>
    <row r="325" spans="1:18" s="285" customFormat="1" ht="30">
      <c r="A325" s="630">
        <f>SUBTOTAL(3,$B$20:B325)</f>
        <v>117</v>
      </c>
      <c r="B325" s="674">
        <v>1219119469</v>
      </c>
      <c r="C325" s="301" t="str">
        <f>VLOOKUP(B325,'ds thisinh'!$B$5:$C$2298,2,FALSE)</f>
        <v>Trịnh Châu Anh</v>
      </c>
      <c r="D325" s="636" t="s">
        <v>668</v>
      </c>
      <c r="E325" s="630">
        <v>4</v>
      </c>
      <c r="F325" s="630" t="s">
        <v>5545</v>
      </c>
      <c r="G325" s="630" t="s">
        <v>188</v>
      </c>
      <c r="H325" s="630">
        <v>4</v>
      </c>
      <c r="I325" s="636">
        <v>1590</v>
      </c>
      <c r="J325" s="630" t="s">
        <v>5523</v>
      </c>
      <c r="K325" s="679"/>
      <c r="L325" s="301">
        <f>VLOOKUP(B325,KQtrangIOE!$B$2:$D$2509,3,FALSE)</f>
        <v>1590</v>
      </c>
      <c r="M325" s="301" t="str">
        <f t="shared" si="16"/>
        <v/>
      </c>
      <c r="N325" s="301">
        <f>VLOOKUP(IF(G325&lt;&gt;"",G325,F325),ThongkeKQ!$A$4:$P$43,COUNTA(ThongkeKQ!$A$4:$P$4),FALSE)</f>
        <v>34</v>
      </c>
      <c r="O325" s="301" t="str">
        <f t="shared" si="17"/>
        <v>34.4</v>
      </c>
      <c r="P325" s="285" t="str">
        <f t="shared" si="18"/>
        <v>34Ba</v>
      </c>
      <c r="Q325" s="285" t="str">
        <f t="shared" si="19"/>
        <v>4Ba</v>
      </c>
      <c r="R325" s="285">
        <f>VLOOKUP(B325,'ds thisinh'!B$5:J$2299,COUNTA('ds thisinh'!$B$5:$J$5),FALSE)</f>
        <v>1380</v>
      </c>
    </row>
    <row r="326" spans="1:18" s="285" customFormat="1">
      <c r="A326" s="630">
        <f>SUBTOTAL(3,$B$20:B326)</f>
        <v>118</v>
      </c>
      <c r="B326" s="673">
        <v>1227988991</v>
      </c>
      <c r="C326" s="301" t="str">
        <f>VLOOKUP(B326,'ds thisinh'!$B$5:$C$2298,2,FALSE)</f>
        <v>Đặng Trần Trung Kiên</v>
      </c>
      <c r="D326" s="372" t="s">
        <v>1895</v>
      </c>
      <c r="E326" s="372">
        <v>4</v>
      </c>
      <c r="F326" s="372" t="s">
        <v>5540</v>
      </c>
      <c r="G326" s="433" t="s">
        <v>10</v>
      </c>
      <c r="H326" s="372">
        <v>4</v>
      </c>
      <c r="I326" s="433">
        <v>1590</v>
      </c>
      <c r="J326" s="630" t="s">
        <v>5523</v>
      </c>
      <c r="K326" s="680"/>
      <c r="L326" s="301">
        <f>VLOOKUP(B326,KQtrangIOE!$B$2:$D$2509,3,FALSE)</f>
        <v>1590</v>
      </c>
      <c r="M326" s="301" t="str">
        <f t="shared" si="16"/>
        <v/>
      </c>
      <c r="N326" s="301">
        <f>VLOOKUP(IF(G326&lt;&gt;"",G326,F326),ThongkeKQ!$A$4:$P$43,COUNTA(ThongkeKQ!$A$4:$P$4),FALSE)</f>
        <v>32</v>
      </c>
      <c r="O326" s="301" t="str">
        <f t="shared" si="17"/>
        <v>32.4</v>
      </c>
      <c r="P326" s="285" t="str">
        <f t="shared" si="18"/>
        <v>32Ba</v>
      </c>
      <c r="Q326" s="285" t="str">
        <f t="shared" si="19"/>
        <v>4Ba</v>
      </c>
      <c r="R326" s="285">
        <f>VLOOKUP(B326,'ds thisinh'!B$5:J$2299,COUNTA('ds thisinh'!$B$5:$J$5),FALSE)</f>
        <v>1400</v>
      </c>
    </row>
    <row r="327" spans="1:18" s="285" customFormat="1">
      <c r="A327" s="630">
        <f>SUBTOTAL(3,$B$20:B327)</f>
        <v>119</v>
      </c>
      <c r="B327" s="679">
        <v>1229395090</v>
      </c>
      <c r="C327" s="301" t="str">
        <f>VLOOKUP(B327,'ds thisinh'!$B$5:$C$2298,2,FALSE)</f>
        <v>Hồ Ngọc Yến Nhi</v>
      </c>
      <c r="D327" s="630" t="s">
        <v>1234</v>
      </c>
      <c r="E327" s="630" t="s">
        <v>1235</v>
      </c>
      <c r="F327" s="630" t="s">
        <v>5550</v>
      </c>
      <c r="G327" s="630" t="s">
        <v>180</v>
      </c>
      <c r="H327" s="630">
        <v>4</v>
      </c>
      <c r="I327" s="630">
        <v>1570</v>
      </c>
      <c r="J327" s="630" t="s">
        <v>5523</v>
      </c>
      <c r="K327" s="679"/>
      <c r="L327" s="301">
        <f>VLOOKUP(B327,KQtrangIOE!$B$2:$D$2509,3,FALSE)</f>
        <v>1570</v>
      </c>
      <c r="M327" s="301" t="str">
        <f t="shared" si="16"/>
        <v/>
      </c>
      <c r="N327" s="301">
        <f>VLOOKUP(IF(G327&lt;&gt;"",G327,F327),ThongkeKQ!$A$4:$P$43,COUNTA(ThongkeKQ!$A$4:$P$4),FALSE)</f>
        <v>36</v>
      </c>
      <c r="O327" s="301" t="str">
        <f t="shared" si="17"/>
        <v>36.4</v>
      </c>
      <c r="P327" s="285" t="str">
        <f t="shared" si="18"/>
        <v>36Ba</v>
      </c>
      <c r="Q327" s="285" t="str">
        <f t="shared" si="19"/>
        <v>4Ba</v>
      </c>
      <c r="R327" s="285">
        <f>VLOOKUP(B327,'ds thisinh'!B$5:J$2299,COUNTA('ds thisinh'!$B$5:$J$5),FALSE)</f>
        <v>1360</v>
      </c>
    </row>
    <row r="328" spans="1:18" s="285" customFormat="1">
      <c r="A328" s="630">
        <f>SUBTOTAL(3,$B$20:B328)</f>
        <v>120</v>
      </c>
      <c r="B328" s="661">
        <v>1224613839</v>
      </c>
      <c r="C328" s="301" t="str">
        <f>VLOOKUP(B328,'ds thisinh'!$B$5:$C$2298,2,FALSE)</f>
        <v>Hoàng Vũ Diễm Như</v>
      </c>
      <c r="D328" s="630" t="s">
        <v>1137</v>
      </c>
      <c r="E328" s="630" t="s">
        <v>864</v>
      </c>
      <c r="F328" s="630" t="s">
        <v>2725</v>
      </c>
      <c r="G328" s="630" t="s">
        <v>1108</v>
      </c>
      <c r="H328" s="631">
        <v>4</v>
      </c>
      <c r="I328" s="630">
        <v>1550</v>
      </c>
      <c r="J328" s="630" t="s">
        <v>5523</v>
      </c>
      <c r="K328" s="679"/>
      <c r="L328" s="301">
        <f>VLOOKUP(B328,KQtrangIOE!$B$2:$D$2509,3,FALSE)</f>
        <v>1550</v>
      </c>
      <c r="M328" s="301" t="str">
        <f t="shared" si="16"/>
        <v/>
      </c>
      <c r="N328" s="301">
        <f>VLOOKUP(IF(G328&lt;&gt;"",G328,F328),ThongkeKQ!$A$4:$P$43,COUNTA(ThongkeKQ!$A$4:$P$4),FALSE)</f>
        <v>39</v>
      </c>
      <c r="O328" s="301" t="str">
        <f t="shared" si="17"/>
        <v>39.4</v>
      </c>
      <c r="P328" s="285" t="str">
        <f t="shared" si="18"/>
        <v>39Ba</v>
      </c>
      <c r="Q328" s="285" t="str">
        <f t="shared" si="19"/>
        <v>4Ba</v>
      </c>
      <c r="R328" s="285">
        <f>VLOOKUP(B328,'ds thisinh'!B$5:J$2299,COUNTA('ds thisinh'!$B$5:$J$5),FALSE)</f>
        <v>1440</v>
      </c>
    </row>
    <row r="329" spans="1:18" s="285" customFormat="1">
      <c r="A329" s="630">
        <f>SUBTOTAL(3,$B$20:B329)</f>
        <v>121</v>
      </c>
      <c r="B329" s="664">
        <v>1220119954</v>
      </c>
      <c r="C329" s="301" t="str">
        <f>VLOOKUP(B329,'ds thisinh'!$B$5:$C$2298,2,FALSE)</f>
        <v>Nguyễn Thị Minh Thư</v>
      </c>
      <c r="D329" s="632" t="s">
        <v>870</v>
      </c>
      <c r="E329" s="632" t="s">
        <v>871</v>
      </c>
      <c r="F329" s="633" t="s">
        <v>5536</v>
      </c>
      <c r="G329" s="630" t="s">
        <v>91</v>
      </c>
      <c r="H329" s="630">
        <v>4</v>
      </c>
      <c r="I329" s="630">
        <v>1530</v>
      </c>
      <c r="J329" s="630" t="s">
        <v>5523</v>
      </c>
      <c r="K329" s="679"/>
      <c r="L329" s="301">
        <f>VLOOKUP(B329,KQtrangIOE!$B$2:$D$2509,3,FALSE)</f>
        <v>1530</v>
      </c>
      <c r="M329" s="301" t="str">
        <f t="shared" si="16"/>
        <v/>
      </c>
      <c r="N329" s="301">
        <f>VLOOKUP(IF(G329&lt;&gt;"",G329,F329),ThongkeKQ!$A$4:$P$43,COUNTA(ThongkeKQ!$A$4:$P$4),FALSE)</f>
        <v>35</v>
      </c>
      <c r="O329" s="301" t="str">
        <f t="shared" si="17"/>
        <v>35.4</v>
      </c>
      <c r="P329" s="285" t="str">
        <f t="shared" si="18"/>
        <v>35Ba</v>
      </c>
      <c r="Q329" s="285" t="str">
        <f t="shared" si="19"/>
        <v>4Ba</v>
      </c>
      <c r="R329" s="285">
        <f>VLOOKUP(B329,'ds thisinh'!B$5:J$2299,COUNTA('ds thisinh'!$B$5:$J$5),FALSE)</f>
        <v>1560</v>
      </c>
    </row>
    <row r="330" spans="1:18" s="285" customFormat="1">
      <c r="A330" s="630">
        <f>SUBTOTAL(3,$B$20:B330)</f>
        <v>122</v>
      </c>
      <c r="B330" s="673">
        <v>1222971153</v>
      </c>
      <c r="C330" s="301" t="str">
        <f>VLOOKUP(B330,'ds thisinh'!$B$5:$C$2298,2,FALSE)</f>
        <v>Hà Kiều</v>
      </c>
      <c r="D330" s="372" t="s">
        <v>1894</v>
      </c>
      <c r="E330" s="372">
        <v>4</v>
      </c>
      <c r="F330" s="372" t="s">
        <v>5540</v>
      </c>
      <c r="G330" s="433" t="s">
        <v>10</v>
      </c>
      <c r="H330" s="372">
        <v>4</v>
      </c>
      <c r="I330" s="433">
        <v>1530</v>
      </c>
      <c r="J330" s="630" t="s">
        <v>5523</v>
      </c>
      <c r="K330" s="680"/>
      <c r="L330" s="301">
        <f>VLOOKUP(B330,KQtrangIOE!$B$2:$D$2509,3,FALSE)</f>
        <v>1530</v>
      </c>
      <c r="M330" s="301" t="str">
        <f t="shared" si="16"/>
        <v/>
      </c>
      <c r="N330" s="301">
        <f>VLOOKUP(IF(G330&lt;&gt;"",G330,F330),ThongkeKQ!$A$4:$P$43,COUNTA(ThongkeKQ!$A$4:$P$4),FALSE)</f>
        <v>32</v>
      </c>
      <c r="O330" s="301" t="str">
        <f t="shared" si="17"/>
        <v>32.4</v>
      </c>
      <c r="P330" s="285" t="str">
        <f t="shared" si="18"/>
        <v>32Ba</v>
      </c>
      <c r="Q330" s="285" t="str">
        <f t="shared" si="19"/>
        <v>4Ba</v>
      </c>
      <c r="R330" s="285">
        <f>VLOOKUP(B330,'ds thisinh'!B$5:J$2299,COUNTA('ds thisinh'!$B$5:$J$5),FALSE)</f>
        <v>1410</v>
      </c>
    </row>
    <row r="331" spans="1:18" s="285" customFormat="1">
      <c r="A331" s="630">
        <f>SUBTOTAL(3,$B$20:B331)</f>
        <v>123</v>
      </c>
      <c r="B331" s="661">
        <v>1223956920</v>
      </c>
      <c r="C331" s="301" t="str">
        <f>VLOOKUP(B331,'ds thisinh'!$B$5:$C$2298,2,FALSE)</f>
        <v>Vũ Đình Hiếu</v>
      </c>
      <c r="D331" s="630" t="s">
        <v>1144</v>
      </c>
      <c r="E331" s="630" t="s">
        <v>864</v>
      </c>
      <c r="F331" s="630" t="s">
        <v>2725</v>
      </c>
      <c r="G331" s="630" t="s">
        <v>1108</v>
      </c>
      <c r="H331" s="631">
        <v>4</v>
      </c>
      <c r="I331" s="630">
        <v>1520</v>
      </c>
      <c r="J331" s="630" t="s">
        <v>5523</v>
      </c>
      <c r="K331" s="679"/>
      <c r="L331" s="301">
        <f>VLOOKUP(B331,KQtrangIOE!$B$2:$D$2509,3,FALSE)</f>
        <v>1520</v>
      </c>
      <c r="M331" s="301" t="str">
        <f t="shared" si="16"/>
        <v/>
      </c>
      <c r="N331" s="301">
        <f>VLOOKUP(IF(G331&lt;&gt;"",G331,F331),ThongkeKQ!$A$4:$P$43,COUNTA(ThongkeKQ!$A$4:$P$4),FALSE)</f>
        <v>39</v>
      </c>
      <c r="O331" s="301" t="str">
        <f t="shared" si="17"/>
        <v>39.4</v>
      </c>
      <c r="P331" s="285" t="str">
        <f t="shared" si="18"/>
        <v>39Ba</v>
      </c>
      <c r="Q331" s="285" t="str">
        <f t="shared" si="19"/>
        <v>4Ba</v>
      </c>
      <c r="R331" s="285">
        <f>VLOOKUP(B331,'ds thisinh'!B$5:J$2299,COUNTA('ds thisinh'!$B$5:$J$5),FALSE)</f>
        <v>1170</v>
      </c>
    </row>
    <row r="332" spans="1:18" s="285" customFormat="1" ht="30">
      <c r="A332" s="630">
        <f>SUBTOTAL(3,$B$20:B332)</f>
        <v>124</v>
      </c>
      <c r="B332" s="668">
        <v>1211085842</v>
      </c>
      <c r="C332" s="301" t="str">
        <f>VLOOKUP(B332,'ds thisinh'!$B$5:$C$2298,2,FALSE)</f>
        <v>Bùi Minh Phúc</v>
      </c>
      <c r="D332" s="371" t="s">
        <v>1887</v>
      </c>
      <c r="E332" s="371">
        <v>4</v>
      </c>
      <c r="F332" s="371" t="s">
        <v>5539</v>
      </c>
      <c r="G332" s="433" t="s">
        <v>10</v>
      </c>
      <c r="H332" s="371">
        <v>4</v>
      </c>
      <c r="I332" s="433">
        <v>1520</v>
      </c>
      <c r="J332" s="630" t="s">
        <v>5523</v>
      </c>
      <c r="K332" s="680"/>
      <c r="L332" s="301">
        <f>VLOOKUP(B332,KQtrangIOE!$B$2:$D$2509,3,FALSE)</f>
        <v>1520</v>
      </c>
      <c r="M332" s="301" t="str">
        <f t="shared" si="16"/>
        <v/>
      </c>
      <c r="N332" s="301">
        <f>VLOOKUP(IF(G332&lt;&gt;"",G332,F332),ThongkeKQ!$A$4:$P$43,COUNTA(ThongkeKQ!$A$4:$P$4),FALSE)</f>
        <v>32</v>
      </c>
      <c r="O332" s="301" t="str">
        <f t="shared" si="17"/>
        <v>32.4</v>
      </c>
      <c r="P332" s="285" t="str">
        <f t="shared" si="18"/>
        <v>32Ba</v>
      </c>
      <c r="Q332" s="285" t="str">
        <f t="shared" si="19"/>
        <v>4Ba</v>
      </c>
      <c r="R332" s="285">
        <f>VLOOKUP(B332,'ds thisinh'!B$5:J$2299,COUNTA('ds thisinh'!$B$5:$J$5),FALSE)</f>
        <v>1500</v>
      </c>
    </row>
    <row r="333" spans="1:18" s="285" customFormat="1">
      <c r="A333" s="630">
        <f>SUBTOTAL(3,$B$20:B333)</f>
        <v>125</v>
      </c>
      <c r="B333" s="666">
        <v>1224702716</v>
      </c>
      <c r="C333" s="301" t="str">
        <f>VLOOKUP(B333,'ds thisinh'!$B$5:$C$2298,2,FALSE)</f>
        <v>Nguyễn Hoài Anh</v>
      </c>
      <c r="D333" s="635" t="s">
        <v>1495</v>
      </c>
      <c r="E333" s="630" t="s">
        <v>864</v>
      </c>
      <c r="F333" s="630" t="s">
        <v>5550</v>
      </c>
      <c r="G333" s="630" t="s">
        <v>1342</v>
      </c>
      <c r="H333" s="630">
        <v>4</v>
      </c>
      <c r="I333" s="636">
        <v>1500</v>
      </c>
      <c r="J333" s="630" t="s">
        <v>5523</v>
      </c>
      <c r="K333" s="679"/>
      <c r="L333" s="301">
        <f>VLOOKUP(B333,KQtrangIOE!$B$2:$D$2509,3,FALSE)</f>
        <v>1500</v>
      </c>
      <c r="M333" s="301" t="str">
        <f t="shared" si="16"/>
        <v/>
      </c>
      <c r="N333" s="301">
        <f>VLOOKUP(IF(G333&lt;&gt;"",G333,F333),ThongkeKQ!$A$4:$P$43,COUNTA(ThongkeKQ!$A$4:$P$4),FALSE)</f>
        <v>38</v>
      </c>
      <c r="O333" s="301" t="str">
        <f t="shared" si="17"/>
        <v>38.4</v>
      </c>
      <c r="P333" s="285" t="str">
        <f t="shared" si="18"/>
        <v>38Ba</v>
      </c>
      <c r="Q333" s="285" t="str">
        <f t="shared" si="19"/>
        <v>4Ba</v>
      </c>
      <c r="R333" s="285">
        <f>VLOOKUP(B333,'ds thisinh'!B$5:J$2299,COUNTA('ds thisinh'!$B$5:$J$5),FALSE)</f>
        <v>1350</v>
      </c>
    </row>
    <row r="334" spans="1:18" s="285" customFormat="1">
      <c r="A334" s="630">
        <f>SUBTOTAL(3,$B$20:B334)</f>
        <v>126</v>
      </c>
      <c r="B334" s="682">
        <v>1217523647</v>
      </c>
      <c r="C334" s="301" t="str">
        <f>VLOOKUP(B334,'ds thisinh'!$B$5:$C$2298,2,FALSE)</f>
        <v>Vũ Thị Thúy Diệu</v>
      </c>
      <c r="D334" s="644" t="s">
        <v>2278</v>
      </c>
      <c r="E334" s="630">
        <v>4</v>
      </c>
      <c r="F334" s="630" t="s">
        <v>5543</v>
      </c>
      <c r="G334" s="638" t="s">
        <v>2262</v>
      </c>
      <c r="H334" s="630">
        <v>4</v>
      </c>
      <c r="I334" s="630">
        <v>1500</v>
      </c>
      <c r="J334" s="630" t="s">
        <v>5523</v>
      </c>
      <c r="K334" s="679"/>
      <c r="L334" s="301">
        <f>VLOOKUP(B334,KQtrangIOE!$B$2:$D$2509,3,FALSE)</f>
        <v>1500</v>
      </c>
      <c r="M334" s="301" t="str">
        <f t="shared" si="16"/>
        <v/>
      </c>
      <c r="N334" s="301">
        <f>VLOOKUP(IF(G334&lt;&gt;"",G334,F334),ThongkeKQ!$A$4:$P$43,COUNTA(ThongkeKQ!$A$4:$P$4),FALSE)</f>
        <v>37</v>
      </c>
      <c r="O334" s="301" t="str">
        <f t="shared" si="17"/>
        <v>37.4</v>
      </c>
      <c r="P334" s="285" t="str">
        <f t="shared" si="18"/>
        <v>37Ba</v>
      </c>
      <c r="Q334" s="285" t="str">
        <f t="shared" si="19"/>
        <v>4Ba</v>
      </c>
      <c r="R334" s="285">
        <f>VLOOKUP(B334,'ds thisinh'!B$5:J$2299,COUNTA('ds thisinh'!$B$5:$J$5),FALSE)</f>
        <v>1520</v>
      </c>
    </row>
    <row r="335" spans="1:18" s="285" customFormat="1">
      <c r="A335" s="630">
        <f>SUBTOTAL(3,$B$20:B335)</f>
        <v>127</v>
      </c>
      <c r="B335" s="683">
        <v>1229022099</v>
      </c>
      <c r="C335" s="301" t="str">
        <f>VLOOKUP(B335,'ds thisinh'!$B$5:$C$2298,2,FALSE)</f>
        <v>Hoàng Thị Hiếu Ngân </v>
      </c>
      <c r="D335" s="630" t="s">
        <v>874</v>
      </c>
      <c r="E335" s="630" t="s">
        <v>866</v>
      </c>
      <c r="F335" s="630" t="s">
        <v>5534</v>
      </c>
      <c r="G335" s="630" t="s">
        <v>91</v>
      </c>
      <c r="H335" s="630">
        <v>4</v>
      </c>
      <c r="I335" s="630">
        <v>1490</v>
      </c>
      <c r="J335" s="630" t="s">
        <v>5523</v>
      </c>
      <c r="K335" s="679"/>
      <c r="L335" s="301">
        <f>VLOOKUP(B335,KQtrangIOE!$B$2:$D$2509,3,FALSE)</f>
        <v>1490</v>
      </c>
      <c r="M335" s="301" t="str">
        <f t="shared" si="16"/>
        <v/>
      </c>
      <c r="N335" s="301">
        <f>VLOOKUP(IF(G335&lt;&gt;"",G335,F335),ThongkeKQ!$A$4:$P$43,COUNTA(ThongkeKQ!$A$4:$P$4),FALSE)</f>
        <v>35</v>
      </c>
      <c r="O335" s="301" t="str">
        <f t="shared" si="17"/>
        <v>35.4</v>
      </c>
      <c r="P335" s="285" t="str">
        <f t="shared" si="18"/>
        <v>35Ba</v>
      </c>
      <c r="Q335" s="285" t="str">
        <f t="shared" si="19"/>
        <v>4Ba</v>
      </c>
      <c r="R335" s="285">
        <f>VLOOKUP(B335,'ds thisinh'!B$5:J$2299,COUNTA('ds thisinh'!$B$5:$J$5),FALSE)</f>
        <v>1480</v>
      </c>
    </row>
    <row r="336" spans="1:18" s="285" customFormat="1" hidden="1">
      <c r="A336" s="629">
        <f>SUBTOTAL(3,$B$20:B336)</f>
        <v>127</v>
      </c>
      <c r="B336" s="430">
        <v>1223979560</v>
      </c>
      <c r="C336" s="301" t="str">
        <f>VLOOKUP(B336,'ds thisinh'!$B$5:$C$2298,2,FALSE)</f>
        <v>Lê Đại Gia</v>
      </c>
      <c r="D336" s="735" t="s">
        <v>1883</v>
      </c>
      <c r="E336" s="736">
        <v>4</v>
      </c>
      <c r="F336" s="736" t="s">
        <v>1852</v>
      </c>
      <c r="G336" s="572" t="s">
        <v>10</v>
      </c>
      <c r="H336" s="736">
        <v>4</v>
      </c>
      <c r="I336" s="737">
        <v>1480</v>
      </c>
      <c r="J336" s="737"/>
      <c r="K336" s="430">
        <v>1223979560</v>
      </c>
      <c r="L336" s="301">
        <f>VLOOKUP(B336,KQtrangIOE!$B$2:$D$2509,3,FALSE)</f>
        <v>1480</v>
      </c>
      <c r="M336" s="301" t="str">
        <f t="shared" si="16"/>
        <v/>
      </c>
      <c r="N336" s="301">
        <f>VLOOKUP(IF(G336&lt;&gt;"",G336,F336),ThongkeKQ!$A$4:$P$43,COUNTA(ThongkeKQ!$A$4:$P$4),FALSE)</f>
        <v>32</v>
      </c>
      <c r="O336" s="301" t="str">
        <f t="shared" si="17"/>
        <v>32.4</v>
      </c>
      <c r="P336" s="285" t="str">
        <f t="shared" si="18"/>
        <v>32</v>
      </c>
      <c r="Q336" s="285" t="str">
        <f t="shared" si="19"/>
        <v>4</v>
      </c>
    </row>
    <row r="337" spans="1:17" s="285" customFormat="1" hidden="1">
      <c r="A337" s="315">
        <f>SUBTOTAL(3,$B$20:B337)</f>
        <v>127</v>
      </c>
      <c r="B337" s="308">
        <v>1226075812</v>
      </c>
      <c r="C337" s="301" t="str">
        <f>VLOOKUP(B337,'ds thisinh'!$B$5:$C$2298,2,FALSE)</f>
        <v>Hồ Hà Vy</v>
      </c>
      <c r="D337" s="308" t="s">
        <v>873</v>
      </c>
      <c r="E337" s="308" t="s">
        <v>871</v>
      </c>
      <c r="F337" s="342" t="s">
        <v>1346</v>
      </c>
      <c r="G337" s="315" t="s">
        <v>91</v>
      </c>
      <c r="H337" s="315">
        <v>4</v>
      </c>
      <c r="I337" s="315">
        <v>1470</v>
      </c>
      <c r="J337" s="315"/>
      <c r="K337" s="301"/>
      <c r="L337" s="301">
        <f>VLOOKUP(B337,KQtrangIOE!$B$2:$D$2509,3,FALSE)</f>
        <v>1470</v>
      </c>
      <c r="M337" s="301" t="str">
        <f t="shared" si="16"/>
        <v/>
      </c>
      <c r="N337" s="301">
        <f>VLOOKUP(IF(G337&lt;&gt;"",G337,F337),ThongkeKQ!$A$4:$P$43,COUNTA(ThongkeKQ!$A$4:$P$4),FALSE)</f>
        <v>35</v>
      </c>
      <c r="O337" s="301" t="str">
        <f t="shared" si="17"/>
        <v>35.4</v>
      </c>
      <c r="P337" s="285" t="str">
        <f t="shared" si="18"/>
        <v>35</v>
      </c>
      <c r="Q337" s="285" t="str">
        <f t="shared" si="19"/>
        <v>4</v>
      </c>
    </row>
    <row r="338" spans="1:17" s="285" customFormat="1" hidden="1">
      <c r="A338" s="315">
        <f>SUBTOTAL(3,$B$20:B338)</f>
        <v>127</v>
      </c>
      <c r="B338" s="371">
        <v>1222937405</v>
      </c>
      <c r="C338" s="301" t="str">
        <f>VLOOKUP(B338,'ds thisinh'!$B$5:$C$2298,2,FALSE)</f>
        <v>Võ Nguyễn Minh Trí </v>
      </c>
      <c r="D338" s="371" t="s">
        <v>1892</v>
      </c>
      <c r="E338" s="378">
        <v>4</v>
      </c>
      <c r="F338" s="369" t="s">
        <v>1217</v>
      </c>
      <c r="G338" s="429" t="s">
        <v>10</v>
      </c>
      <c r="H338" s="378">
        <v>4</v>
      </c>
      <c r="I338" s="431">
        <v>1470</v>
      </c>
      <c r="J338" s="431"/>
      <c r="K338" s="378"/>
      <c r="L338" s="301">
        <f>VLOOKUP(B338,KQtrangIOE!$B$2:$D$2509,3,FALSE)</f>
        <v>1470</v>
      </c>
      <c r="M338" s="301" t="str">
        <f t="shared" si="16"/>
        <v/>
      </c>
      <c r="N338" s="301">
        <f>VLOOKUP(IF(G338&lt;&gt;"",G338,F338),ThongkeKQ!$A$4:$P$43,COUNTA(ThongkeKQ!$A$4:$P$4),FALSE)</f>
        <v>32</v>
      </c>
      <c r="O338" s="301" t="str">
        <f t="shared" si="17"/>
        <v>32.4</v>
      </c>
      <c r="P338" s="285" t="str">
        <f t="shared" si="18"/>
        <v>32</v>
      </c>
      <c r="Q338" s="285" t="str">
        <f t="shared" si="19"/>
        <v>4</v>
      </c>
    </row>
    <row r="339" spans="1:17" s="285" customFormat="1" hidden="1">
      <c r="A339" s="315">
        <f>SUBTOTAL(3,$B$20:B339)</f>
        <v>127</v>
      </c>
      <c r="B339" s="315">
        <v>1224824313</v>
      </c>
      <c r="C339" s="301" t="str">
        <f>VLOOKUP(B339,'ds thisinh'!$B$5:$C$2298,2,FALSE)</f>
        <v>Lê Song Thảo Vy</v>
      </c>
      <c r="D339" s="315" t="s">
        <v>875</v>
      </c>
      <c r="E339" s="315" t="s">
        <v>871</v>
      </c>
      <c r="F339" s="342" t="s">
        <v>1346</v>
      </c>
      <c r="G339" s="315" t="s">
        <v>91</v>
      </c>
      <c r="H339" s="315">
        <v>4</v>
      </c>
      <c r="I339" s="315">
        <v>1460</v>
      </c>
      <c r="J339" s="315"/>
      <c r="K339" s="301"/>
      <c r="L339" s="301">
        <f>VLOOKUP(B339,KQtrangIOE!$B$2:$D$2509,3,FALSE)</f>
        <v>1460</v>
      </c>
      <c r="M339" s="301" t="str">
        <f t="shared" si="16"/>
        <v/>
      </c>
      <c r="N339" s="301">
        <f>VLOOKUP(IF(G339&lt;&gt;"",G339,F339),ThongkeKQ!$A$4:$P$43,COUNTA(ThongkeKQ!$A$4:$P$4),FALSE)</f>
        <v>35</v>
      </c>
      <c r="O339" s="301" t="str">
        <f t="shared" si="17"/>
        <v>35.4</v>
      </c>
      <c r="P339" s="285" t="str">
        <f t="shared" si="18"/>
        <v>35</v>
      </c>
      <c r="Q339" s="285" t="str">
        <f t="shared" si="19"/>
        <v>4</v>
      </c>
    </row>
    <row r="340" spans="1:17" s="285" customFormat="1" hidden="1">
      <c r="A340" s="315">
        <f>SUBTOTAL(3,$B$20:B340)</f>
        <v>127</v>
      </c>
      <c r="B340" s="325">
        <v>1212300386</v>
      </c>
      <c r="C340" s="301" t="str">
        <f>VLOOKUP(B340,'ds thisinh'!$B$5:$C$2298,2,FALSE)</f>
        <v>Nguyễn Đặng Thùy Trang</v>
      </c>
      <c r="D340" s="325" t="s">
        <v>872</v>
      </c>
      <c r="E340" s="325" t="s">
        <v>156</v>
      </c>
      <c r="F340" s="325" t="s">
        <v>1217</v>
      </c>
      <c r="G340" s="315" t="s">
        <v>91</v>
      </c>
      <c r="H340" s="315">
        <v>4</v>
      </c>
      <c r="I340" s="319">
        <v>1460</v>
      </c>
      <c r="J340" s="319"/>
      <c r="K340" s="301"/>
      <c r="L340" s="301">
        <f>VLOOKUP(B340,KQtrangIOE!$B$2:$D$2509,3,FALSE)</f>
        <v>1460</v>
      </c>
      <c r="M340" s="301" t="str">
        <f t="shared" ref="M340:M403" si="20">IF(L340&lt;&gt;I340,1,"")</f>
        <v/>
      </c>
      <c r="N340" s="301">
        <f>VLOOKUP(IF(G340&lt;&gt;"",G340,F340),ThongkeKQ!$A$4:$P$43,COUNTA(ThongkeKQ!$A$4:$P$4),FALSE)</f>
        <v>35</v>
      </c>
      <c r="O340" s="301" t="str">
        <f t="shared" ref="O340:O403" si="21">N340&amp;"."&amp;IF(I340&lt;&gt;"",H340,"")</f>
        <v>35.4</v>
      </c>
      <c r="P340" s="285" t="str">
        <f t="shared" si="18"/>
        <v>35</v>
      </c>
      <c r="Q340" s="285" t="str">
        <f t="shared" si="19"/>
        <v>4</v>
      </c>
    </row>
    <row r="341" spans="1:17" s="285" customFormat="1" hidden="1">
      <c r="A341" s="315">
        <f>SUBTOTAL(3,$B$20:B341)</f>
        <v>127</v>
      </c>
      <c r="B341" s="371">
        <v>1210853123</v>
      </c>
      <c r="C341" s="301" t="str">
        <f>VLOOKUP(B341,'ds thisinh'!$B$5:$C$2298,2,FALSE)</f>
        <v>Đặng Thị Trà My </v>
      </c>
      <c r="D341" s="371" t="s">
        <v>1890</v>
      </c>
      <c r="E341" s="378">
        <v>4</v>
      </c>
      <c r="F341" s="369" t="s">
        <v>1217</v>
      </c>
      <c r="G341" s="429" t="s">
        <v>10</v>
      </c>
      <c r="H341" s="378">
        <v>4</v>
      </c>
      <c r="I341" s="431">
        <v>1460</v>
      </c>
      <c r="J341" s="431"/>
      <c r="K341" s="378"/>
      <c r="L341" s="301">
        <f>VLOOKUP(B341,KQtrangIOE!$B$2:$D$2509,3,FALSE)</f>
        <v>1460</v>
      </c>
      <c r="M341" s="301" t="str">
        <f t="shared" si="20"/>
        <v/>
      </c>
      <c r="N341" s="301">
        <f>VLOOKUP(IF(G341&lt;&gt;"",G341,F341),ThongkeKQ!$A$4:$P$43,COUNTA(ThongkeKQ!$A$4:$P$4),FALSE)</f>
        <v>32</v>
      </c>
      <c r="O341" s="301" t="str">
        <f t="shared" si="21"/>
        <v>32.4</v>
      </c>
      <c r="P341" s="285" t="str">
        <f t="shared" ref="P341:P404" si="22">N341&amp;J341</f>
        <v>32</v>
      </c>
      <c r="Q341" s="285" t="str">
        <f t="shared" ref="Q341:Q404" si="23">H341&amp;J341</f>
        <v>4</v>
      </c>
    </row>
    <row r="342" spans="1:17" s="285" customFormat="1" hidden="1">
      <c r="A342" s="315">
        <f>SUBTOTAL(3,$B$20:B342)</f>
        <v>127</v>
      </c>
      <c r="B342" s="318">
        <v>1224422521</v>
      </c>
      <c r="C342" s="301" t="str">
        <f>VLOOKUP(B342,'ds thisinh'!$B$5:$C$2298,2,FALSE)</f>
        <v>Đặng Sỹ Minh  Tâm</v>
      </c>
      <c r="D342" s="318" t="s">
        <v>1493</v>
      </c>
      <c r="E342" s="315" t="s">
        <v>864</v>
      </c>
      <c r="F342" s="315" t="s">
        <v>1360</v>
      </c>
      <c r="G342" s="325" t="s">
        <v>1342</v>
      </c>
      <c r="H342" s="325">
        <v>4</v>
      </c>
      <c r="I342" s="344">
        <v>1450</v>
      </c>
      <c r="J342" s="344"/>
      <c r="K342" s="301"/>
      <c r="L342" s="301">
        <f>VLOOKUP(B342,KQtrangIOE!$B$2:$D$2509,3,FALSE)</f>
        <v>1450</v>
      </c>
      <c r="M342" s="301" t="str">
        <f t="shared" si="20"/>
        <v/>
      </c>
      <c r="N342" s="301">
        <f>VLOOKUP(IF(G342&lt;&gt;"",G342,F342),ThongkeKQ!$A$4:$P$43,COUNTA(ThongkeKQ!$A$4:$P$4),FALSE)</f>
        <v>38</v>
      </c>
      <c r="O342" s="301" t="str">
        <f t="shared" si="21"/>
        <v>38.4</v>
      </c>
      <c r="P342" s="285" t="str">
        <f t="shared" si="22"/>
        <v>38</v>
      </c>
      <c r="Q342" s="285" t="str">
        <f t="shared" si="23"/>
        <v>4</v>
      </c>
    </row>
    <row r="343" spans="1:17" s="285" customFormat="1" hidden="1">
      <c r="A343" s="315">
        <f>SUBTOTAL(3,$B$20:B343)</f>
        <v>127</v>
      </c>
      <c r="B343" s="318">
        <v>1224024957</v>
      </c>
      <c r="C343" s="301" t="str">
        <f>VLOOKUP(B343,'ds thisinh'!$B$5:$C$2298,2,FALSE)</f>
        <v>Lê Nguyễn Thành Vinh</v>
      </c>
      <c r="D343" s="318" t="s">
        <v>1508</v>
      </c>
      <c r="E343" s="315">
        <v>4</v>
      </c>
      <c r="F343" s="315" t="s">
        <v>1347</v>
      </c>
      <c r="G343" s="325" t="s">
        <v>1342</v>
      </c>
      <c r="H343" s="325">
        <v>4</v>
      </c>
      <c r="I343" s="344">
        <v>1440</v>
      </c>
      <c r="J343" s="344"/>
      <c r="K343" s="301"/>
      <c r="L343" s="301">
        <f>VLOOKUP(B343,KQtrangIOE!$B$2:$D$2509,3,FALSE)</f>
        <v>1440</v>
      </c>
      <c r="M343" s="301" t="str">
        <f t="shared" si="20"/>
        <v/>
      </c>
      <c r="N343" s="301">
        <f>VLOOKUP(IF(G343&lt;&gt;"",G343,F343),ThongkeKQ!$A$4:$P$43,COUNTA(ThongkeKQ!$A$4:$P$4),FALSE)</f>
        <v>38</v>
      </c>
      <c r="O343" s="301" t="str">
        <f t="shared" si="21"/>
        <v>38.4</v>
      </c>
      <c r="P343" s="285" t="str">
        <f t="shared" si="22"/>
        <v>38</v>
      </c>
      <c r="Q343" s="285" t="str">
        <f t="shared" si="23"/>
        <v>4</v>
      </c>
    </row>
    <row r="344" spans="1:17" s="285" customFormat="1" hidden="1">
      <c r="A344" s="315">
        <f>SUBTOTAL(3,$B$20:B344)</f>
        <v>127</v>
      </c>
      <c r="B344" s="403">
        <v>1223182882</v>
      </c>
      <c r="C344" s="301" t="str">
        <f>VLOOKUP(B344,'ds thisinh'!$B$5:$C$2298,2,FALSE)</f>
        <v>Đoàn Ngọc Lâm </v>
      </c>
      <c r="D344" s="403" t="s">
        <v>656</v>
      </c>
      <c r="E344" s="303">
        <v>4</v>
      </c>
      <c r="F344" s="303" t="s">
        <v>2690</v>
      </c>
      <c r="G344" s="303" t="s">
        <v>188</v>
      </c>
      <c r="H344" s="303">
        <v>4</v>
      </c>
      <c r="I344" s="344">
        <v>1420</v>
      </c>
      <c r="J344" s="344"/>
      <c r="K344" s="301"/>
      <c r="L344" s="301">
        <f>VLOOKUP(B344,KQtrangIOE!$B$2:$D$2509,3,FALSE)</f>
        <v>1420</v>
      </c>
      <c r="M344" s="301" t="str">
        <f t="shared" si="20"/>
        <v/>
      </c>
      <c r="N344" s="301">
        <f>VLOOKUP(IF(G344&lt;&gt;"",G344,F344),ThongkeKQ!$A$4:$P$43,COUNTA(ThongkeKQ!$A$4:$P$4),FALSE)</f>
        <v>34</v>
      </c>
      <c r="O344" s="301" t="str">
        <f t="shared" si="21"/>
        <v>34.4</v>
      </c>
      <c r="P344" s="285" t="str">
        <f t="shared" si="22"/>
        <v>34</v>
      </c>
      <c r="Q344" s="285" t="str">
        <f t="shared" si="23"/>
        <v>4</v>
      </c>
    </row>
    <row r="345" spans="1:17" s="285" customFormat="1" hidden="1">
      <c r="A345" s="315">
        <f>SUBTOTAL(3,$B$20:B345)</f>
        <v>127</v>
      </c>
      <c r="B345" s="303">
        <v>1210879256</v>
      </c>
      <c r="C345" s="301" t="str">
        <f>VLOOKUP(B345,'ds thisinh'!$B$5:$C$2298,2,FALSE)</f>
        <v>Nguyễn Thùy Dương</v>
      </c>
      <c r="D345" s="302" t="s">
        <v>669</v>
      </c>
      <c r="E345" s="302">
        <v>4</v>
      </c>
      <c r="F345" s="303" t="s">
        <v>819</v>
      </c>
      <c r="G345" s="303" t="s">
        <v>188</v>
      </c>
      <c r="H345" s="303">
        <v>4</v>
      </c>
      <c r="I345" s="301">
        <v>1420</v>
      </c>
      <c r="J345" s="301"/>
      <c r="K345" s="301"/>
      <c r="L345" s="301">
        <f>VLOOKUP(B345,KQtrangIOE!$B$2:$D$2509,3,FALSE)</f>
        <v>1420</v>
      </c>
      <c r="M345" s="301" t="str">
        <f t="shared" si="20"/>
        <v/>
      </c>
      <c r="N345" s="301">
        <f>VLOOKUP(IF(G345&lt;&gt;"",G345,F345),ThongkeKQ!$A$4:$P$43,COUNTA(ThongkeKQ!$A$4:$P$4),FALSE)</f>
        <v>34</v>
      </c>
      <c r="O345" s="301" t="str">
        <f t="shared" si="21"/>
        <v>34.4</v>
      </c>
      <c r="P345" s="285" t="str">
        <f t="shared" si="22"/>
        <v>34</v>
      </c>
      <c r="Q345" s="285" t="str">
        <f t="shared" si="23"/>
        <v>4</v>
      </c>
    </row>
    <row r="346" spans="1:17" s="285" customFormat="1" hidden="1">
      <c r="A346" s="315">
        <f>SUBTOTAL(3,$B$20:B346)</f>
        <v>127</v>
      </c>
      <c r="B346" s="315">
        <v>1229437118</v>
      </c>
      <c r="C346" s="301" t="str">
        <f>VLOOKUP(B346,'ds thisinh'!$B$5:$C$2298,2,FALSE)</f>
        <v>Nguyễn Trần Nhật Tuấn</v>
      </c>
      <c r="D346" s="315" t="s">
        <v>889</v>
      </c>
      <c r="E346" s="315" t="s">
        <v>864</v>
      </c>
      <c r="F346" s="342" t="s">
        <v>1346</v>
      </c>
      <c r="G346" s="315" t="s">
        <v>91</v>
      </c>
      <c r="H346" s="315">
        <v>4</v>
      </c>
      <c r="I346" s="271">
        <v>1420</v>
      </c>
      <c r="J346" s="271"/>
      <c r="K346" s="301"/>
      <c r="L346" s="301">
        <f>VLOOKUP(B346,KQtrangIOE!$B$2:$D$2509,3,FALSE)</f>
        <v>1420</v>
      </c>
      <c r="M346" s="301" t="str">
        <f t="shared" si="20"/>
        <v/>
      </c>
      <c r="N346" s="301">
        <f>VLOOKUP(IF(G346&lt;&gt;"",G346,F346),ThongkeKQ!$A$4:$P$43,COUNTA(ThongkeKQ!$A$4:$P$4),FALSE)</f>
        <v>35</v>
      </c>
      <c r="O346" s="301" t="str">
        <f t="shared" si="21"/>
        <v>35.4</v>
      </c>
      <c r="P346" s="285" t="str">
        <f t="shared" si="22"/>
        <v>35</v>
      </c>
      <c r="Q346" s="285" t="str">
        <f t="shared" si="23"/>
        <v>4</v>
      </c>
    </row>
    <row r="347" spans="1:17" s="285" customFormat="1" hidden="1">
      <c r="A347" s="315">
        <f>SUBTOTAL(3,$B$20:B347)</f>
        <v>127</v>
      </c>
      <c r="B347" s="362">
        <v>1222975184</v>
      </c>
      <c r="C347" s="301" t="str">
        <f>VLOOKUP(B347,'ds thisinh'!$B$5:$C$2298,2,FALSE)</f>
        <v>Nguyễn Thị Thùy Trang</v>
      </c>
      <c r="D347" s="362" t="s">
        <v>410</v>
      </c>
      <c r="E347" s="362" t="s">
        <v>864</v>
      </c>
      <c r="F347" s="362" t="s">
        <v>599</v>
      </c>
      <c r="G347" s="361" t="s">
        <v>1108</v>
      </c>
      <c r="H347" s="304">
        <v>4</v>
      </c>
      <c r="I347" s="301">
        <v>1410</v>
      </c>
      <c r="J347" s="301"/>
      <c r="K347" s="301"/>
      <c r="L347" s="301">
        <f>VLOOKUP(B347,KQtrangIOE!$B$2:$D$2509,3,FALSE)</f>
        <v>1410</v>
      </c>
      <c r="M347" s="301" t="str">
        <f t="shared" si="20"/>
        <v/>
      </c>
      <c r="N347" s="301">
        <f>VLOOKUP(IF(G347&lt;&gt;"",G347,F347),ThongkeKQ!$A$4:$P$43,COUNTA(ThongkeKQ!$A$4:$P$4),FALSE)</f>
        <v>39</v>
      </c>
      <c r="O347" s="301" t="str">
        <f t="shared" si="21"/>
        <v>39.4</v>
      </c>
      <c r="P347" s="285" t="str">
        <f t="shared" si="22"/>
        <v>39</v>
      </c>
      <c r="Q347" s="285" t="str">
        <f t="shared" si="23"/>
        <v>4</v>
      </c>
    </row>
    <row r="348" spans="1:17" s="285" customFormat="1" hidden="1">
      <c r="A348" s="315">
        <f>SUBTOTAL(3,$B$20:B348)</f>
        <v>127</v>
      </c>
      <c r="B348" s="316">
        <v>1209222893</v>
      </c>
      <c r="C348" s="301" t="str">
        <f>VLOOKUP(B348,'ds thisinh'!$B$5:$C$2298,2,FALSE)</f>
        <v>Nguyễn Thị Dinh</v>
      </c>
      <c r="D348" s="316" t="s">
        <v>869</v>
      </c>
      <c r="E348" s="315" t="s">
        <v>156</v>
      </c>
      <c r="F348" s="315" t="s">
        <v>1217</v>
      </c>
      <c r="G348" s="315" t="s">
        <v>91</v>
      </c>
      <c r="H348" s="315">
        <v>4</v>
      </c>
      <c r="I348" s="271">
        <v>1400</v>
      </c>
      <c r="J348" s="271"/>
      <c r="K348" s="301"/>
      <c r="L348" s="301">
        <f>VLOOKUP(B348,KQtrangIOE!$B$2:$D$2509,3,FALSE)</f>
        <v>1400</v>
      </c>
      <c r="M348" s="301" t="str">
        <f t="shared" si="20"/>
        <v/>
      </c>
      <c r="N348" s="301">
        <f>VLOOKUP(IF(G348&lt;&gt;"",G348,F348),ThongkeKQ!$A$4:$P$43,COUNTA(ThongkeKQ!$A$4:$P$4),FALSE)</f>
        <v>35</v>
      </c>
      <c r="O348" s="301" t="str">
        <f t="shared" si="21"/>
        <v>35.4</v>
      </c>
      <c r="P348" s="285" t="str">
        <f t="shared" si="22"/>
        <v>35</v>
      </c>
      <c r="Q348" s="285" t="str">
        <f t="shared" si="23"/>
        <v>4</v>
      </c>
    </row>
    <row r="349" spans="1:17" s="285" customFormat="1" hidden="1">
      <c r="A349" s="315">
        <f>SUBTOTAL(3,$B$20:B349)</f>
        <v>127</v>
      </c>
      <c r="B349" s="362">
        <v>1229658937</v>
      </c>
      <c r="C349" s="301" t="str">
        <f>VLOOKUP(B349,'ds thisinh'!$B$5:$C$2298,2,FALSE)</f>
        <v>Tạ Vũ Anh  Thư</v>
      </c>
      <c r="D349" s="362" t="s">
        <v>1141</v>
      </c>
      <c r="E349" s="362" t="s">
        <v>864</v>
      </c>
      <c r="F349" s="362" t="s">
        <v>599</v>
      </c>
      <c r="G349" s="361" t="s">
        <v>1108</v>
      </c>
      <c r="H349" s="304">
        <v>4</v>
      </c>
      <c r="I349" s="301">
        <v>1390</v>
      </c>
      <c r="J349" s="301"/>
      <c r="K349" s="301"/>
      <c r="L349" s="301">
        <f>VLOOKUP(B349,KQtrangIOE!$B$2:$D$2509,3,FALSE)</f>
        <v>1390</v>
      </c>
      <c r="M349" s="301" t="str">
        <f t="shared" si="20"/>
        <v/>
      </c>
      <c r="N349" s="301">
        <f>VLOOKUP(IF(G349&lt;&gt;"",G349,F349),ThongkeKQ!$A$4:$P$43,COUNTA(ThongkeKQ!$A$4:$P$4),FALSE)</f>
        <v>39</v>
      </c>
      <c r="O349" s="301" t="str">
        <f t="shared" si="21"/>
        <v>39.4</v>
      </c>
      <c r="P349" s="285" t="str">
        <f t="shared" si="22"/>
        <v>39</v>
      </c>
      <c r="Q349" s="285" t="str">
        <f t="shared" si="23"/>
        <v>4</v>
      </c>
    </row>
    <row r="350" spans="1:17" s="285" customFormat="1" hidden="1">
      <c r="A350" s="315">
        <f>SUBTOTAL(3,$B$20:B350)</f>
        <v>127</v>
      </c>
      <c r="B350" s="362">
        <v>1226448861</v>
      </c>
      <c r="C350" s="301" t="str">
        <f>VLOOKUP(B350,'ds thisinh'!$B$5:$C$2298,2,FALSE)</f>
        <v>Vũ Trần Trung Kiên</v>
      </c>
      <c r="D350" s="362" t="s">
        <v>1145</v>
      </c>
      <c r="E350" s="362" t="s">
        <v>864</v>
      </c>
      <c r="F350" s="362" t="s">
        <v>599</v>
      </c>
      <c r="G350" s="361" t="s">
        <v>1108</v>
      </c>
      <c r="H350" s="304">
        <v>4</v>
      </c>
      <c r="I350" s="301">
        <v>1370</v>
      </c>
      <c r="J350" s="301"/>
      <c r="K350" s="301"/>
      <c r="L350" s="301">
        <f>VLOOKUP(B350,KQtrangIOE!$B$2:$D$2509,3,FALSE)</f>
        <v>1370</v>
      </c>
      <c r="M350" s="301" t="str">
        <f t="shared" si="20"/>
        <v/>
      </c>
      <c r="N350" s="301">
        <f>VLOOKUP(IF(G350&lt;&gt;"",G350,F350),ThongkeKQ!$A$4:$P$43,COUNTA(ThongkeKQ!$A$4:$P$4),FALSE)</f>
        <v>39</v>
      </c>
      <c r="O350" s="301" t="str">
        <f t="shared" si="21"/>
        <v>39.4</v>
      </c>
      <c r="P350" s="285" t="str">
        <f t="shared" si="22"/>
        <v>39</v>
      </c>
      <c r="Q350" s="285" t="str">
        <f t="shared" si="23"/>
        <v>4</v>
      </c>
    </row>
    <row r="351" spans="1:17" s="285" customFormat="1" hidden="1">
      <c r="A351" s="315">
        <f>SUBTOTAL(3,$B$20:B351)</f>
        <v>127</v>
      </c>
      <c r="B351" s="318">
        <v>1222558580</v>
      </c>
      <c r="C351" s="301" t="str">
        <f>VLOOKUP(B351,'ds thisinh'!$B$5:$C$2298,2,FALSE)</f>
        <v>Đoàn Đăng Nguyên</v>
      </c>
      <c r="D351" s="318" t="s">
        <v>1507</v>
      </c>
      <c r="E351" s="315" t="s">
        <v>864</v>
      </c>
      <c r="F351" s="315" t="s">
        <v>1343</v>
      </c>
      <c r="G351" s="325" t="s">
        <v>1342</v>
      </c>
      <c r="H351" s="325">
        <v>4</v>
      </c>
      <c r="I351" s="344">
        <v>1370</v>
      </c>
      <c r="J351" s="344"/>
      <c r="K351" s="301"/>
      <c r="L351" s="301">
        <f>VLOOKUP(B351,KQtrangIOE!$B$2:$D$2509,3,FALSE)</f>
        <v>1370</v>
      </c>
      <c r="M351" s="301" t="str">
        <f t="shared" si="20"/>
        <v/>
      </c>
      <c r="N351" s="301">
        <f>VLOOKUP(IF(G351&lt;&gt;"",G351,F351),ThongkeKQ!$A$4:$P$43,COUNTA(ThongkeKQ!$A$4:$P$4),FALSE)</f>
        <v>38</v>
      </c>
      <c r="O351" s="301" t="str">
        <f t="shared" si="21"/>
        <v>38.4</v>
      </c>
      <c r="P351" s="285" t="str">
        <f t="shared" si="22"/>
        <v>38</v>
      </c>
      <c r="Q351" s="285" t="str">
        <f t="shared" si="23"/>
        <v>4</v>
      </c>
    </row>
    <row r="352" spans="1:17" s="285" customFormat="1" hidden="1">
      <c r="A352" s="315">
        <f>SUBTOTAL(3,$B$20:B352)</f>
        <v>127</v>
      </c>
      <c r="B352" s="372">
        <v>1210947489</v>
      </c>
      <c r="C352" s="301" t="str">
        <f>VLOOKUP(B352,'ds thisinh'!$B$5:$C$2298,2,FALSE)</f>
        <v>Trần Văn Đức</v>
      </c>
      <c r="D352" s="372" t="s">
        <v>1885</v>
      </c>
      <c r="E352" s="373">
        <v>4</v>
      </c>
      <c r="F352" s="373" t="s">
        <v>1852</v>
      </c>
      <c r="G352" s="429" t="s">
        <v>10</v>
      </c>
      <c r="H352" s="373">
        <v>4</v>
      </c>
      <c r="I352" s="431">
        <v>1370</v>
      </c>
      <c r="J352" s="431"/>
      <c r="K352" s="378"/>
      <c r="L352" s="301">
        <f>VLOOKUP(B352,KQtrangIOE!$B$2:$D$2509,3,FALSE)</f>
        <v>1370</v>
      </c>
      <c r="M352" s="301" t="str">
        <f t="shared" si="20"/>
        <v/>
      </c>
      <c r="N352" s="301">
        <f>VLOOKUP(IF(G352&lt;&gt;"",G352,F352),ThongkeKQ!$A$4:$P$43,COUNTA(ThongkeKQ!$A$4:$P$4),FALSE)</f>
        <v>32</v>
      </c>
      <c r="O352" s="301" t="str">
        <f t="shared" si="21"/>
        <v>32.4</v>
      </c>
      <c r="P352" s="285" t="str">
        <f t="shared" si="22"/>
        <v>32</v>
      </c>
      <c r="Q352" s="285" t="str">
        <f t="shared" si="23"/>
        <v>4</v>
      </c>
    </row>
    <row r="353" spans="1:17" s="285" customFormat="1" hidden="1">
      <c r="A353" s="315">
        <f>SUBTOTAL(3,$B$20:B353)</f>
        <v>127</v>
      </c>
      <c r="B353" s="315">
        <v>1228907979</v>
      </c>
      <c r="C353" s="301" t="str">
        <f>VLOOKUP(B353,'ds thisinh'!$B$5:$C$2298,2,FALSE)</f>
        <v>Phan Nữ Tiểu Băng</v>
      </c>
      <c r="D353" s="315" t="s">
        <v>883</v>
      </c>
      <c r="E353" s="315" t="s">
        <v>871</v>
      </c>
      <c r="F353" s="342" t="s">
        <v>1346</v>
      </c>
      <c r="G353" s="315" t="s">
        <v>91</v>
      </c>
      <c r="H353" s="315">
        <v>4</v>
      </c>
      <c r="I353" s="271">
        <v>1360</v>
      </c>
      <c r="J353" s="271"/>
      <c r="K353" s="301"/>
      <c r="L353" s="301">
        <f>VLOOKUP(B353,KQtrangIOE!$B$2:$D$2509,3,FALSE)</f>
        <v>1360</v>
      </c>
      <c r="M353" s="301" t="str">
        <f t="shared" si="20"/>
        <v/>
      </c>
      <c r="N353" s="301">
        <f>VLOOKUP(IF(G353&lt;&gt;"",G353,F353),ThongkeKQ!$A$4:$P$43,COUNTA(ThongkeKQ!$A$4:$P$4),FALSE)</f>
        <v>35</v>
      </c>
      <c r="O353" s="301" t="str">
        <f t="shared" si="21"/>
        <v>35.4</v>
      </c>
      <c r="P353" s="285" t="str">
        <f t="shared" si="22"/>
        <v>35</v>
      </c>
      <c r="Q353" s="285" t="str">
        <f t="shared" si="23"/>
        <v>4</v>
      </c>
    </row>
    <row r="354" spans="1:17" s="285" customFormat="1" hidden="1">
      <c r="A354" s="315">
        <f>SUBTOTAL(3,$B$20:B354)</f>
        <v>127</v>
      </c>
      <c r="B354" s="372">
        <v>1226884522</v>
      </c>
      <c r="C354" s="301" t="str">
        <f>VLOOKUP(B354,'ds thisinh'!$B$5:$C$2298,2,FALSE)</f>
        <v>Nguyễn Hoàng Tâm Nghi</v>
      </c>
      <c r="D354" s="372" t="s">
        <v>1888</v>
      </c>
      <c r="E354" s="373">
        <v>4</v>
      </c>
      <c r="F354" s="373" t="s">
        <v>1852</v>
      </c>
      <c r="G354" s="429" t="s">
        <v>10</v>
      </c>
      <c r="H354" s="373">
        <v>4</v>
      </c>
      <c r="I354" s="431">
        <v>1360</v>
      </c>
      <c r="J354" s="431"/>
      <c r="K354" s="378"/>
      <c r="L354" s="301">
        <f>VLOOKUP(B354,KQtrangIOE!$B$2:$D$2509,3,FALSE)</f>
        <v>1360</v>
      </c>
      <c r="M354" s="301" t="str">
        <f t="shared" si="20"/>
        <v/>
      </c>
      <c r="N354" s="301">
        <f>VLOOKUP(IF(G354&lt;&gt;"",G354,F354),ThongkeKQ!$A$4:$P$43,COUNTA(ThongkeKQ!$A$4:$P$4),FALSE)</f>
        <v>32</v>
      </c>
      <c r="O354" s="301" t="str">
        <f t="shared" si="21"/>
        <v>32.4</v>
      </c>
      <c r="P354" s="285" t="str">
        <f t="shared" si="22"/>
        <v>32</v>
      </c>
      <c r="Q354" s="285" t="str">
        <f t="shared" si="23"/>
        <v>4</v>
      </c>
    </row>
    <row r="355" spans="1:17" s="285" customFormat="1" hidden="1">
      <c r="A355" s="315">
        <f>SUBTOTAL(3,$B$20:B355)</f>
        <v>127</v>
      </c>
      <c r="B355" s="371">
        <v>1230048127</v>
      </c>
      <c r="C355" s="301" t="str">
        <f>VLOOKUP(B355,'ds thisinh'!$B$5:$C$2298,2,FALSE)</f>
        <v>Hà Tuấn Hùng </v>
      </c>
      <c r="D355" s="371" t="s">
        <v>1893</v>
      </c>
      <c r="E355" s="378">
        <v>4</v>
      </c>
      <c r="F355" s="369" t="s">
        <v>1217</v>
      </c>
      <c r="G355" s="429" t="s">
        <v>10</v>
      </c>
      <c r="H355" s="378">
        <v>4</v>
      </c>
      <c r="I355" s="431">
        <v>1360</v>
      </c>
      <c r="J355" s="431"/>
      <c r="K355" s="378"/>
      <c r="L355" s="301">
        <f>VLOOKUP(B355,KQtrangIOE!$B$2:$D$2509,3,FALSE)</f>
        <v>1360</v>
      </c>
      <c r="M355" s="301" t="str">
        <f t="shared" si="20"/>
        <v/>
      </c>
      <c r="N355" s="301">
        <f>VLOOKUP(IF(G355&lt;&gt;"",G355,F355),ThongkeKQ!$A$4:$P$43,COUNTA(ThongkeKQ!$A$4:$P$4),FALSE)</f>
        <v>32</v>
      </c>
      <c r="O355" s="301" t="str">
        <f t="shared" si="21"/>
        <v>32.4</v>
      </c>
      <c r="P355" s="285" t="str">
        <f t="shared" si="22"/>
        <v>32</v>
      </c>
      <c r="Q355" s="285" t="str">
        <f t="shared" si="23"/>
        <v>4</v>
      </c>
    </row>
    <row r="356" spans="1:17" s="285" customFormat="1" hidden="1">
      <c r="A356" s="315">
        <f>SUBTOTAL(3,$B$20:B356)</f>
        <v>127</v>
      </c>
      <c r="B356" s="403">
        <v>1222471396</v>
      </c>
      <c r="C356" s="301" t="str">
        <f>VLOOKUP(B356,'ds thisinh'!$B$5:$C$2298,2,FALSE)</f>
        <v>Nguyễn Bảo Đăng Thi </v>
      </c>
      <c r="D356" s="403" t="s">
        <v>664</v>
      </c>
      <c r="E356" s="303">
        <v>4</v>
      </c>
      <c r="F356" s="303" t="s">
        <v>2690</v>
      </c>
      <c r="G356" s="303" t="s">
        <v>188</v>
      </c>
      <c r="H356" s="303">
        <v>4</v>
      </c>
      <c r="I356" s="344">
        <v>1340</v>
      </c>
      <c r="J356" s="344"/>
      <c r="K356" s="301"/>
      <c r="L356" s="301">
        <f>VLOOKUP(B356,KQtrangIOE!$B$2:$D$2509,3,FALSE)</f>
        <v>1340</v>
      </c>
      <c r="M356" s="301" t="str">
        <f t="shared" si="20"/>
        <v/>
      </c>
      <c r="N356" s="301">
        <f>VLOOKUP(IF(G356&lt;&gt;"",G356,F356),ThongkeKQ!$A$4:$P$43,COUNTA(ThongkeKQ!$A$4:$P$4),FALSE)</f>
        <v>34</v>
      </c>
      <c r="O356" s="301" t="str">
        <f t="shared" si="21"/>
        <v>34.4</v>
      </c>
      <c r="P356" s="285" t="str">
        <f t="shared" si="22"/>
        <v>34</v>
      </c>
      <c r="Q356" s="285" t="str">
        <f t="shared" si="23"/>
        <v>4</v>
      </c>
    </row>
    <row r="357" spans="1:17" s="285" customFormat="1" hidden="1">
      <c r="A357" s="315">
        <f>SUBTOTAL(3,$B$20:B357)</f>
        <v>127</v>
      </c>
      <c r="B357" s="308">
        <v>1219759869</v>
      </c>
      <c r="C357" s="301" t="str">
        <f>VLOOKUP(B357,'ds thisinh'!$B$5:$C$2298,2,FALSE)</f>
        <v>Trần Vũ Hoàng Oanh</v>
      </c>
      <c r="D357" s="308" t="s">
        <v>884</v>
      </c>
      <c r="E357" s="308" t="s">
        <v>868</v>
      </c>
      <c r="F357" s="342" t="s">
        <v>1346</v>
      </c>
      <c r="G357" s="315" t="s">
        <v>91</v>
      </c>
      <c r="H357" s="315">
        <v>4</v>
      </c>
      <c r="I357" s="271">
        <v>1340</v>
      </c>
      <c r="J357" s="271"/>
      <c r="K357" s="301"/>
      <c r="L357" s="301">
        <f>VLOOKUP(B357,KQtrangIOE!$B$2:$D$2509,3,FALSE)</f>
        <v>1340</v>
      </c>
      <c r="M357" s="301" t="str">
        <f t="shared" si="20"/>
        <v/>
      </c>
      <c r="N357" s="301">
        <f>VLOOKUP(IF(G357&lt;&gt;"",G357,F357),ThongkeKQ!$A$4:$P$43,COUNTA(ThongkeKQ!$A$4:$P$4),FALSE)</f>
        <v>35</v>
      </c>
      <c r="O357" s="301" t="str">
        <f t="shared" si="21"/>
        <v>35.4</v>
      </c>
      <c r="P357" s="285" t="str">
        <f t="shared" si="22"/>
        <v>35</v>
      </c>
      <c r="Q357" s="285" t="str">
        <f t="shared" si="23"/>
        <v>4</v>
      </c>
    </row>
    <row r="358" spans="1:17" s="285" customFormat="1" hidden="1">
      <c r="A358" s="315">
        <f>SUBTOTAL(3,$B$20:B358)</f>
        <v>127</v>
      </c>
      <c r="B358" s="318">
        <v>1214431420</v>
      </c>
      <c r="C358" s="301" t="str">
        <f>VLOOKUP(B358,'ds thisinh'!$B$5:$C$2298,2,FALSE)</f>
        <v>Nguyễn Hải Triều</v>
      </c>
      <c r="D358" s="318" t="s">
        <v>1498</v>
      </c>
      <c r="E358" s="315" t="s">
        <v>878</v>
      </c>
      <c r="F358" s="315" t="s">
        <v>1341</v>
      </c>
      <c r="G358" s="325" t="s">
        <v>1342</v>
      </c>
      <c r="H358" s="325">
        <v>4</v>
      </c>
      <c r="I358" s="344">
        <v>1340</v>
      </c>
      <c r="J358" s="344"/>
      <c r="K358" s="301"/>
      <c r="L358" s="301">
        <f>VLOOKUP(B358,KQtrangIOE!$B$2:$D$2509,3,FALSE)</f>
        <v>1340</v>
      </c>
      <c r="M358" s="301" t="str">
        <f t="shared" si="20"/>
        <v/>
      </c>
      <c r="N358" s="301">
        <f>VLOOKUP(IF(G358&lt;&gt;"",G358,F358),ThongkeKQ!$A$4:$P$43,COUNTA(ThongkeKQ!$A$4:$P$4),FALSE)</f>
        <v>38</v>
      </c>
      <c r="O358" s="301" t="str">
        <f t="shared" si="21"/>
        <v>38.4</v>
      </c>
      <c r="P358" s="285" t="str">
        <f t="shared" si="22"/>
        <v>38</v>
      </c>
      <c r="Q358" s="285" t="str">
        <f t="shared" si="23"/>
        <v>4</v>
      </c>
    </row>
    <row r="359" spans="1:17" s="285" customFormat="1" hidden="1">
      <c r="A359" s="315">
        <f>SUBTOTAL(3,$B$20:B359)</f>
        <v>127</v>
      </c>
      <c r="B359" s="318">
        <v>1223874954</v>
      </c>
      <c r="C359" s="301" t="str">
        <f>VLOOKUP(B359,'ds thisinh'!$B$5:$C$2298,2,FALSE)</f>
        <v>Thái Thị Phương Linh</v>
      </c>
      <c r="D359" s="318" t="s">
        <v>1518</v>
      </c>
      <c r="E359" s="315" t="s">
        <v>864</v>
      </c>
      <c r="F359" s="315" t="s">
        <v>1345</v>
      </c>
      <c r="G359" s="325" t="s">
        <v>1342</v>
      </c>
      <c r="H359" s="325">
        <v>4</v>
      </c>
      <c r="I359" s="344">
        <v>1340</v>
      </c>
      <c r="J359" s="344"/>
      <c r="K359" s="301"/>
      <c r="L359" s="301">
        <f>VLOOKUP(B359,KQtrangIOE!$B$2:$D$2509,3,FALSE)</f>
        <v>1340</v>
      </c>
      <c r="M359" s="301" t="str">
        <f t="shared" si="20"/>
        <v/>
      </c>
      <c r="N359" s="301">
        <f>VLOOKUP(IF(G359&lt;&gt;"",G359,F359),ThongkeKQ!$A$4:$P$43,COUNTA(ThongkeKQ!$A$4:$P$4),FALSE)</f>
        <v>38</v>
      </c>
      <c r="O359" s="301" t="str">
        <f t="shared" si="21"/>
        <v>38.4</v>
      </c>
      <c r="P359" s="285" t="str">
        <f t="shared" si="22"/>
        <v>38</v>
      </c>
      <c r="Q359" s="285" t="str">
        <f t="shared" si="23"/>
        <v>4</v>
      </c>
    </row>
    <row r="360" spans="1:17" s="285" customFormat="1" hidden="1">
      <c r="A360" s="315">
        <f>SUBTOTAL(3,$B$20:B360)</f>
        <v>127</v>
      </c>
      <c r="B360" s="301">
        <v>1223807901</v>
      </c>
      <c r="C360" s="301" t="str">
        <f>VLOOKUP(B360,'ds thisinh'!$B$5:$C$2298,2,FALSE)</f>
        <v>Nguyễn Đình Dũng</v>
      </c>
      <c r="D360" s="303" t="s">
        <v>1236</v>
      </c>
      <c r="E360" s="303" t="s">
        <v>1235</v>
      </c>
      <c r="F360" s="303" t="s">
        <v>1115</v>
      </c>
      <c r="G360" s="303" t="s">
        <v>180</v>
      </c>
      <c r="H360" s="301">
        <v>4</v>
      </c>
      <c r="I360" s="301">
        <v>1340</v>
      </c>
      <c r="J360" s="301"/>
      <c r="K360" s="301"/>
      <c r="L360" s="301">
        <f>VLOOKUP(B360,KQtrangIOE!$B$2:$D$2509,3,FALSE)</f>
        <v>1340</v>
      </c>
      <c r="M360" s="301" t="str">
        <f t="shared" si="20"/>
        <v/>
      </c>
      <c r="N360" s="301">
        <f>VLOOKUP(IF(G360&lt;&gt;"",G360,F360),ThongkeKQ!$A$4:$P$43,COUNTA(ThongkeKQ!$A$4:$P$4),FALSE)</f>
        <v>36</v>
      </c>
      <c r="O360" s="301" t="str">
        <f t="shared" si="21"/>
        <v>36.4</v>
      </c>
      <c r="P360" s="285" t="str">
        <f t="shared" si="22"/>
        <v>36</v>
      </c>
      <c r="Q360" s="285" t="str">
        <f t="shared" si="23"/>
        <v>4</v>
      </c>
    </row>
    <row r="361" spans="1:17" s="285" customFormat="1" hidden="1">
      <c r="A361" s="315">
        <f>SUBTOTAL(3,$B$20:B361)</f>
        <v>127</v>
      </c>
      <c r="B361" s="308">
        <v>1224101027</v>
      </c>
      <c r="C361" s="301" t="str">
        <f>VLOOKUP(B361,'ds thisinh'!$B$5:$C$2298,2,FALSE)</f>
        <v>Đoàn Trần Bảo Hân</v>
      </c>
      <c r="D361" s="308" t="s">
        <v>887</v>
      </c>
      <c r="E361" s="308" t="s">
        <v>864</v>
      </c>
      <c r="F361" s="342" t="s">
        <v>1346</v>
      </c>
      <c r="G361" s="315" t="s">
        <v>91</v>
      </c>
      <c r="H361" s="315">
        <v>4</v>
      </c>
      <c r="I361" s="271">
        <v>1330</v>
      </c>
      <c r="J361" s="271"/>
      <c r="K361" s="301"/>
      <c r="L361" s="301">
        <f>VLOOKUP(B361,KQtrangIOE!$B$2:$D$2509,3,FALSE)</f>
        <v>1330</v>
      </c>
      <c r="M361" s="301" t="str">
        <f t="shared" si="20"/>
        <v/>
      </c>
      <c r="N361" s="301">
        <f>VLOOKUP(IF(G361&lt;&gt;"",G361,F361),ThongkeKQ!$A$4:$P$43,COUNTA(ThongkeKQ!$A$4:$P$4),FALSE)</f>
        <v>35</v>
      </c>
      <c r="O361" s="301" t="str">
        <f t="shared" si="21"/>
        <v>35.4</v>
      </c>
      <c r="P361" s="285" t="str">
        <f t="shared" si="22"/>
        <v>35</v>
      </c>
      <c r="Q361" s="285" t="str">
        <f t="shared" si="23"/>
        <v>4</v>
      </c>
    </row>
    <row r="362" spans="1:17" s="285" customFormat="1" hidden="1">
      <c r="A362" s="315">
        <f>SUBTOTAL(3,$B$20:B362)</f>
        <v>127</v>
      </c>
      <c r="B362" s="362">
        <v>1228096990</v>
      </c>
      <c r="C362" s="301" t="str">
        <f>VLOOKUP(B362,'ds thisinh'!$B$5:$C$2298,2,FALSE)</f>
        <v>Vũ Thị Linh</v>
      </c>
      <c r="D362" s="362" t="s">
        <v>1139</v>
      </c>
      <c r="E362" s="362" t="s">
        <v>878</v>
      </c>
      <c r="F362" s="361" t="s">
        <v>1140</v>
      </c>
      <c r="G362" s="361" t="s">
        <v>1108</v>
      </c>
      <c r="H362" s="304">
        <v>4</v>
      </c>
      <c r="I362" s="301">
        <v>1320</v>
      </c>
      <c r="J362" s="301"/>
      <c r="K362" s="301"/>
      <c r="L362" s="301">
        <f>VLOOKUP(B362,KQtrangIOE!$B$2:$D$2509,3,FALSE)</f>
        <v>1320</v>
      </c>
      <c r="M362" s="301" t="str">
        <f t="shared" si="20"/>
        <v/>
      </c>
      <c r="N362" s="301">
        <f>VLOOKUP(IF(G362&lt;&gt;"",G362,F362),ThongkeKQ!$A$4:$P$43,COUNTA(ThongkeKQ!$A$4:$P$4),FALSE)</f>
        <v>39</v>
      </c>
      <c r="O362" s="301" t="str">
        <f t="shared" si="21"/>
        <v>39.4</v>
      </c>
      <c r="P362" s="285" t="str">
        <f t="shared" si="22"/>
        <v>39</v>
      </c>
      <c r="Q362" s="285" t="str">
        <f t="shared" si="23"/>
        <v>4</v>
      </c>
    </row>
    <row r="363" spans="1:17" s="285" customFormat="1" hidden="1">
      <c r="A363" s="315">
        <f>SUBTOTAL(3,$B$20:B363)</f>
        <v>127</v>
      </c>
      <c r="B363" s="271">
        <v>1227658677</v>
      </c>
      <c r="C363" s="301" t="str">
        <f>VLOOKUP(B363,'ds thisinh'!$B$5:$C$2298,2,FALSE)</f>
        <v>Nguyễn Bảo Thiên Di</v>
      </c>
      <c r="D363" s="271" t="s">
        <v>879</v>
      </c>
      <c r="E363" s="271" t="s">
        <v>866</v>
      </c>
      <c r="F363" s="315" t="s">
        <v>623</v>
      </c>
      <c r="G363" s="315" t="s">
        <v>91</v>
      </c>
      <c r="H363" s="315">
        <v>4</v>
      </c>
      <c r="I363" s="271">
        <v>1320</v>
      </c>
      <c r="J363" s="271"/>
      <c r="K363" s="301"/>
      <c r="L363" s="301">
        <f>VLOOKUP(B363,KQtrangIOE!$B$2:$D$2509,3,FALSE)</f>
        <v>1320</v>
      </c>
      <c r="M363" s="301" t="str">
        <f t="shared" si="20"/>
        <v/>
      </c>
      <c r="N363" s="301">
        <f>VLOOKUP(IF(G363&lt;&gt;"",G363,F363),ThongkeKQ!$A$4:$P$43,COUNTA(ThongkeKQ!$A$4:$P$4),FALSE)</f>
        <v>35</v>
      </c>
      <c r="O363" s="301" t="str">
        <f t="shared" si="21"/>
        <v>35.4</v>
      </c>
      <c r="P363" s="285" t="str">
        <f t="shared" si="22"/>
        <v>35</v>
      </c>
      <c r="Q363" s="285" t="str">
        <f t="shared" si="23"/>
        <v>4</v>
      </c>
    </row>
    <row r="364" spans="1:17" s="285" customFormat="1" hidden="1">
      <c r="A364" s="315">
        <f>SUBTOTAL(3,$B$20:B364)</f>
        <v>127</v>
      </c>
      <c r="B364" s="318">
        <v>1223021958</v>
      </c>
      <c r="C364" s="301" t="str">
        <f>VLOOKUP(B364,'ds thisinh'!$B$5:$C$2298,2,FALSE)</f>
        <v>Lê Thị Kim Anh</v>
      </c>
      <c r="D364" s="318" t="s">
        <v>1492</v>
      </c>
      <c r="E364" s="315" t="s">
        <v>878</v>
      </c>
      <c r="F364" s="315" t="s">
        <v>1115</v>
      </c>
      <c r="G364" s="325" t="s">
        <v>1342</v>
      </c>
      <c r="H364" s="325">
        <v>4</v>
      </c>
      <c r="I364" s="344">
        <v>1320</v>
      </c>
      <c r="J364" s="344"/>
      <c r="K364" s="301"/>
      <c r="L364" s="301">
        <f>VLOOKUP(B364,KQtrangIOE!$B$2:$D$2509,3,FALSE)</f>
        <v>1320</v>
      </c>
      <c r="M364" s="301" t="str">
        <f t="shared" si="20"/>
        <v/>
      </c>
      <c r="N364" s="301">
        <f>VLOOKUP(IF(G364&lt;&gt;"",G364,F364),ThongkeKQ!$A$4:$P$43,COUNTA(ThongkeKQ!$A$4:$P$4),FALSE)</f>
        <v>38</v>
      </c>
      <c r="O364" s="301" t="str">
        <f t="shared" si="21"/>
        <v>38.4</v>
      </c>
      <c r="P364" s="285" t="str">
        <f t="shared" si="22"/>
        <v>38</v>
      </c>
      <c r="Q364" s="285" t="str">
        <f t="shared" si="23"/>
        <v>4</v>
      </c>
    </row>
    <row r="365" spans="1:17" s="285" customFormat="1" hidden="1">
      <c r="A365" s="315">
        <f>SUBTOTAL(3,$B$20:B365)</f>
        <v>127</v>
      </c>
      <c r="B365" s="347">
        <v>1224017563</v>
      </c>
      <c r="C365" s="301" t="str">
        <f>VLOOKUP(B365,'ds thisinh'!$B$5:$C$2298,2,FALSE)</f>
        <v>Phan Nguyễn Lâm Bình</v>
      </c>
      <c r="D365" s="353" t="s">
        <v>2279</v>
      </c>
      <c r="E365" s="315">
        <v>4</v>
      </c>
      <c r="F365" s="271" t="s">
        <v>2280</v>
      </c>
      <c r="G365" s="425" t="s">
        <v>2262</v>
      </c>
      <c r="H365" s="387">
        <v>4</v>
      </c>
      <c r="I365" s="301">
        <v>1320</v>
      </c>
      <c r="J365" s="301"/>
      <c r="K365" s="301"/>
      <c r="L365" s="301">
        <f>VLOOKUP(B365,KQtrangIOE!$B$2:$D$2509,3,FALSE)</f>
        <v>1320</v>
      </c>
      <c r="M365" s="301" t="str">
        <f t="shared" si="20"/>
        <v/>
      </c>
      <c r="N365" s="301">
        <f>VLOOKUP(IF(G365&lt;&gt;"",G365,F365),ThongkeKQ!$A$4:$P$43,COUNTA(ThongkeKQ!$A$4:$P$4),FALSE)</f>
        <v>37</v>
      </c>
      <c r="O365" s="301" t="str">
        <f t="shared" si="21"/>
        <v>37.4</v>
      </c>
      <c r="P365" s="285" t="str">
        <f t="shared" si="22"/>
        <v>37</v>
      </c>
      <c r="Q365" s="285" t="str">
        <f t="shared" si="23"/>
        <v>4</v>
      </c>
    </row>
    <row r="366" spans="1:17" s="285" customFormat="1" hidden="1">
      <c r="A366" s="315">
        <f>SUBTOTAL(3,$B$20:B366)</f>
        <v>127</v>
      </c>
      <c r="B366" s="318">
        <v>1223023202</v>
      </c>
      <c r="C366" s="301" t="str">
        <f>VLOOKUP(B366,'ds thisinh'!$B$5:$C$2298,2,FALSE)</f>
        <v>Thi Mai Thảo Uyên</v>
      </c>
      <c r="D366" s="318" t="s">
        <v>1497</v>
      </c>
      <c r="E366" s="315" t="s">
        <v>878</v>
      </c>
      <c r="F366" s="315" t="s">
        <v>1115</v>
      </c>
      <c r="G366" s="325" t="s">
        <v>1342</v>
      </c>
      <c r="H366" s="325">
        <v>4</v>
      </c>
      <c r="I366" s="344">
        <v>1310</v>
      </c>
      <c r="J366" s="344"/>
      <c r="K366" s="301"/>
      <c r="L366" s="301">
        <f>VLOOKUP(B366,KQtrangIOE!$B$2:$D$2509,3,FALSE)</f>
        <v>1310</v>
      </c>
      <c r="M366" s="301" t="str">
        <f t="shared" si="20"/>
        <v/>
      </c>
      <c r="N366" s="301">
        <f>VLOOKUP(IF(G366&lt;&gt;"",G366,F366),ThongkeKQ!$A$4:$P$43,COUNTA(ThongkeKQ!$A$4:$P$4),FALSE)</f>
        <v>38</v>
      </c>
      <c r="O366" s="301" t="str">
        <f t="shared" si="21"/>
        <v>38.4</v>
      </c>
      <c r="P366" s="285" t="str">
        <f t="shared" si="22"/>
        <v>38</v>
      </c>
      <c r="Q366" s="285" t="str">
        <f t="shared" si="23"/>
        <v>4</v>
      </c>
    </row>
    <row r="367" spans="1:17" s="285" customFormat="1" hidden="1">
      <c r="A367" s="315">
        <f>SUBTOTAL(3,$B$20:B367)</f>
        <v>127</v>
      </c>
      <c r="B367" s="318">
        <v>1224424188</v>
      </c>
      <c r="C367" s="301" t="str">
        <f>VLOOKUP(B367,'ds thisinh'!$B$5:$C$2298,2,FALSE)</f>
        <v>Võ Thị Lan Anh</v>
      </c>
      <c r="D367" s="318" t="s">
        <v>1529</v>
      </c>
      <c r="E367" s="315" t="s">
        <v>864</v>
      </c>
      <c r="F367" s="315" t="s">
        <v>1360</v>
      </c>
      <c r="G367" s="325" t="s">
        <v>1342</v>
      </c>
      <c r="H367" s="325">
        <v>4</v>
      </c>
      <c r="I367" s="344">
        <v>1300</v>
      </c>
      <c r="J367" s="344"/>
      <c r="K367" s="301"/>
      <c r="L367" s="301">
        <f>VLOOKUP(B367,KQtrangIOE!$B$2:$D$2509,3,FALSE)</f>
        <v>1300</v>
      </c>
      <c r="M367" s="301" t="str">
        <f t="shared" si="20"/>
        <v/>
      </c>
      <c r="N367" s="301">
        <f>VLOOKUP(IF(G367&lt;&gt;"",G367,F367),ThongkeKQ!$A$4:$P$43,COUNTA(ThongkeKQ!$A$4:$P$4),FALSE)</f>
        <v>38</v>
      </c>
      <c r="O367" s="301" t="str">
        <f t="shared" si="21"/>
        <v>38.4</v>
      </c>
      <c r="P367" s="285" t="str">
        <f t="shared" si="22"/>
        <v>38</v>
      </c>
      <c r="Q367" s="285" t="str">
        <f t="shared" si="23"/>
        <v>4</v>
      </c>
    </row>
    <row r="368" spans="1:17" s="285" customFormat="1" hidden="1">
      <c r="A368" s="315">
        <f>SUBTOTAL(3,$B$20:B368)</f>
        <v>127</v>
      </c>
      <c r="B368" s="315">
        <v>1227031347</v>
      </c>
      <c r="C368" s="301" t="str">
        <f>VLOOKUP(B368,'ds thisinh'!$B$5:$C$2298,2,FALSE)</f>
        <v>Nguyễn Phạm Anh Thảo</v>
      </c>
      <c r="D368" s="315" t="s">
        <v>885</v>
      </c>
      <c r="E368" s="315" t="s">
        <v>878</v>
      </c>
      <c r="F368" s="342" t="s">
        <v>1346</v>
      </c>
      <c r="G368" s="315" t="s">
        <v>91</v>
      </c>
      <c r="H368" s="315">
        <v>4</v>
      </c>
      <c r="I368" s="271">
        <v>1270</v>
      </c>
      <c r="J368" s="271"/>
      <c r="K368" s="301"/>
      <c r="L368" s="301">
        <f>VLOOKUP(B368,KQtrangIOE!$B$2:$D$2509,3,FALSE)</f>
        <v>1270</v>
      </c>
      <c r="M368" s="301" t="str">
        <f t="shared" si="20"/>
        <v/>
      </c>
      <c r="N368" s="301">
        <f>VLOOKUP(IF(G368&lt;&gt;"",G368,F368),ThongkeKQ!$A$4:$P$43,COUNTA(ThongkeKQ!$A$4:$P$4),FALSE)</f>
        <v>35</v>
      </c>
      <c r="O368" s="301" t="str">
        <f t="shared" si="21"/>
        <v>35.4</v>
      </c>
      <c r="P368" s="285" t="str">
        <f t="shared" si="22"/>
        <v>35</v>
      </c>
      <c r="Q368" s="285" t="str">
        <f t="shared" si="23"/>
        <v>4</v>
      </c>
    </row>
    <row r="369" spans="1:17" s="285" customFormat="1" hidden="1">
      <c r="A369" s="315">
        <f>SUBTOTAL(3,$B$20:B369)</f>
        <v>127</v>
      </c>
      <c r="B369" s="271">
        <v>1209003012</v>
      </c>
      <c r="C369" s="301" t="str">
        <f>VLOOKUP(B369,'ds thisinh'!$B$5:$C$2298,2,FALSE)</f>
        <v>Đinh Bảo Tín </v>
      </c>
      <c r="D369" s="271" t="s">
        <v>876</v>
      </c>
      <c r="E369" s="271" t="s">
        <v>866</v>
      </c>
      <c r="F369" s="315" t="s">
        <v>623</v>
      </c>
      <c r="G369" s="315" t="s">
        <v>91</v>
      </c>
      <c r="H369" s="315">
        <v>4</v>
      </c>
      <c r="I369" s="271">
        <v>1270</v>
      </c>
      <c r="J369" s="271"/>
      <c r="K369" s="301"/>
      <c r="L369" s="301">
        <f>VLOOKUP(B369,KQtrangIOE!$B$2:$D$2509,3,FALSE)</f>
        <v>1270</v>
      </c>
      <c r="M369" s="301" t="str">
        <f t="shared" si="20"/>
        <v/>
      </c>
      <c r="N369" s="301">
        <f>VLOOKUP(IF(G369&lt;&gt;"",G369,F369),ThongkeKQ!$A$4:$P$43,COUNTA(ThongkeKQ!$A$4:$P$4),FALSE)</f>
        <v>35</v>
      </c>
      <c r="O369" s="301" t="str">
        <f t="shared" si="21"/>
        <v>35.4</v>
      </c>
      <c r="P369" s="285" t="str">
        <f t="shared" si="22"/>
        <v>35</v>
      </c>
      <c r="Q369" s="285" t="str">
        <f t="shared" si="23"/>
        <v>4</v>
      </c>
    </row>
    <row r="370" spans="1:17" s="285" customFormat="1" hidden="1">
      <c r="A370" s="315">
        <f>SUBTOTAL(3,$B$20:B370)</f>
        <v>127</v>
      </c>
      <c r="B370" s="318">
        <v>1224693531</v>
      </c>
      <c r="C370" s="301" t="str">
        <f>VLOOKUP(B370,'ds thisinh'!$B$5:$C$2298,2,FALSE)</f>
        <v>Cáp Hoàng Thái</v>
      </c>
      <c r="D370" s="318" t="s">
        <v>1520</v>
      </c>
      <c r="E370" s="315" t="s">
        <v>864</v>
      </c>
      <c r="F370" s="315" t="s">
        <v>1343</v>
      </c>
      <c r="G370" s="325" t="s">
        <v>1342</v>
      </c>
      <c r="H370" s="325">
        <v>4</v>
      </c>
      <c r="I370" s="344">
        <v>1270</v>
      </c>
      <c r="J370" s="344"/>
      <c r="K370" s="301"/>
      <c r="L370" s="301">
        <f>VLOOKUP(B370,KQtrangIOE!$B$2:$D$2509,3,FALSE)</f>
        <v>1270</v>
      </c>
      <c r="M370" s="301" t="str">
        <f t="shared" si="20"/>
        <v/>
      </c>
      <c r="N370" s="301">
        <f>VLOOKUP(IF(G370&lt;&gt;"",G370,F370),ThongkeKQ!$A$4:$P$43,COUNTA(ThongkeKQ!$A$4:$P$4),FALSE)</f>
        <v>38</v>
      </c>
      <c r="O370" s="301" t="str">
        <f t="shared" si="21"/>
        <v>38.4</v>
      </c>
      <c r="P370" s="285" t="str">
        <f t="shared" si="22"/>
        <v>38</v>
      </c>
      <c r="Q370" s="285" t="str">
        <f t="shared" si="23"/>
        <v>4</v>
      </c>
    </row>
    <row r="371" spans="1:17" s="285" customFormat="1" hidden="1">
      <c r="A371" s="315">
        <f>SUBTOTAL(3,$B$20:B371)</f>
        <v>127</v>
      </c>
      <c r="B371" s="318">
        <v>1224813422</v>
      </c>
      <c r="C371" s="301" t="str">
        <f>VLOOKUP(B371,'ds thisinh'!$B$5:$C$2298,2,FALSE)</f>
        <v>Phan Thị Hạnh Thùy</v>
      </c>
      <c r="D371" s="318" t="s">
        <v>1514</v>
      </c>
      <c r="E371" s="315" t="s">
        <v>868</v>
      </c>
      <c r="F371" s="315" t="s">
        <v>1341</v>
      </c>
      <c r="G371" s="325" t="s">
        <v>1342</v>
      </c>
      <c r="H371" s="325">
        <v>4</v>
      </c>
      <c r="I371" s="344">
        <v>1260</v>
      </c>
      <c r="J371" s="344"/>
      <c r="K371" s="301"/>
      <c r="L371" s="301">
        <f>VLOOKUP(B371,KQtrangIOE!$B$2:$D$2509,3,FALSE)</f>
        <v>1260</v>
      </c>
      <c r="M371" s="301" t="str">
        <f t="shared" si="20"/>
        <v/>
      </c>
      <c r="N371" s="301">
        <f>VLOOKUP(IF(G371&lt;&gt;"",G371,F371),ThongkeKQ!$A$4:$P$43,COUNTA(ThongkeKQ!$A$4:$P$4),FALSE)</f>
        <v>38</v>
      </c>
      <c r="O371" s="301" t="str">
        <f t="shared" si="21"/>
        <v>38.4</v>
      </c>
      <c r="P371" s="285" t="str">
        <f t="shared" si="22"/>
        <v>38</v>
      </c>
      <c r="Q371" s="285" t="str">
        <f t="shared" si="23"/>
        <v>4</v>
      </c>
    </row>
    <row r="372" spans="1:17" s="285" customFormat="1" hidden="1">
      <c r="A372" s="315">
        <f>SUBTOTAL(3,$B$20:B372)</f>
        <v>127</v>
      </c>
      <c r="B372" s="318">
        <v>1224402457</v>
      </c>
      <c r="C372" s="301" t="str">
        <f>VLOOKUP(B372,'ds thisinh'!$B$5:$C$2298,2,FALSE)</f>
        <v>Võ Hoàng Phúc</v>
      </c>
      <c r="D372" s="318" t="s">
        <v>1502</v>
      </c>
      <c r="E372" s="315" t="s">
        <v>1361</v>
      </c>
      <c r="F372" s="315" t="s">
        <v>599</v>
      </c>
      <c r="G372" s="325" t="s">
        <v>1342</v>
      </c>
      <c r="H372" s="325">
        <v>4</v>
      </c>
      <c r="I372" s="344">
        <v>1240</v>
      </c>
      <c r="J372" s="344"/>
      <c r="K372" s="301"/>
      <c r="L372" s="301">
        <f>VLOOKUP(B372,KQtrangIOE!$B$2:$D$2509,3,FALSE)</f>
        <v>1240</v>
      </c>
      <c r="M372" s="301" t="str">
        <f t="shared" si="20"/>
        <v/>
      </c>
      <c r="N372" s="301">
        <f>VLOOKUP(IF(G372&lt;&gt;"",G372,F372),ThongkeKQ!$A$4:$P$43,COUNTA(ThongkeKQ!$A$4:$P$4),FALSE)</f>
        <v>38</v>
      </c>
      <c r="O372" s="301" t="str">
        <f t="shared" si="21"/>
        <v>38.4</v>
      </c>
      <c r="P372" s="285" t="str">
        <f t="shared" si="22"/>
        <v>38</v>
      </c>
      <c r="Q372" s="285" t="str">
        <f t="shared" si="23"/>
        <v>4</v>
      </c>
    </row>
    <row r="373" spans="1:17" s="285" customFormat="1" hidden="1">
      <c r="A373" s="315">
        <f>SUBTOTAL(3,$B$20:B373)</f>
        <v>127</v>
      </c>
      <c r="B373" s="318">
        <v>1222307895</v>
      </c>
      <c r="C373" s="301" t="str">
        <f>VLOOKUP(B373,'ds thisinh'!$B$5:$C$2298,2,FALSE)</f>
        <v>Nguyễn Nông Anh Khoa</v>
      </c>
      <c r="D373" s="318" t="s">
        <v>1494</v>
      </c>
      <c r="E373" s="315" t="s">
        <v>871</v>
      </c>
      <c r="F373" s="315" t="s">
        <v>1343</v>
      </c>
      <c r="G373" s="325" t="s">
        <v>1342</v>
      </c>
      <c r="H373" s="325">
        <v>4</v>
      </c>
      <c r="I373" s="344">
        <v>1230</v>
      </c>
      <c r="J373" s="344"/>
      <c r="K373" s="301"/>
      <c r="L373" s="301">
        <f>VLOOKUP(B373,KQtrangIOE!$B$2:$D$2509,3,FALSE)</f>
        <v>1230</v>
      </c>
      <c r="M373" s="301" t="str">
        <f t="shared" si="20"/>
        <v/>
      </c>
      <c r="N373" s="301">
        <f>VLOOKUP(IF(G373&lt;&gt;"",G373,F373),ThongkeKQ!$A$4:$P$43,COUNTA(ThongkeKQ!$A$4:$P$4),FALSE)</f>
        <v>38</v>
      </c>
      <c r="O373" s="301" t="str">
        <f t="shared" si="21"/>
        <v>38.4</v>
      </c>
      <c r="P373" s="285" t="str">
        <f t="shared" si="22"/>
        <v>38</v>
      </c>
      <c r="Q373" s="285" t="str">
        <f t="shared" si="23"/>
        <v>4</v>
      </c>
    </row>
    <row r="374" spans="1:17" s="285" customFormat="1" hidden="1">
      <c r="A374" s="315">
        <f>SUBTOTAL(3,$B$20:B374)</f>
        <v>127</v>
      </c>
      <c r="B374" s="318">
        <v>1226642503</v>
      </c>
      <c r="C374" s="301" t="str">
        <f>VLOOKUP(B374,'ds thisinh'!$B$5:$C$2298,2,FALSE)</f>
        <v>Lê Thị Thu Trang</v>
      </c>
      <c r="D374" s="318" t="s">
        <v>18</v>
      </c>
      <c r="E374" s="315" t="s">
        <v>864</v>
      </c>
      <c r="F374" s="315" t="s">
        <v>1357</v>
      </c>
      <c r="G374" s="325" t="s">
        <v>1342</v>
      </c>
      <c r="H374" s="325">
        <v>4</v>
      </c>
      <c r="I374" s="344">
        <v>1230</v>
      </c>
      <c r="J374" s="344"/>
      <c r="K374" s="301"/>
      <c r="L374" s="301">
        <f>VLOOKUP(B374,KQtrangIOE!$B$2:$D$2509,3,FALSE)</f>
        <v>1230</v>
      </c>
      <c r="M374" s="301" t="str">
        <f t="shared" si="20"/>
        <v/>
      </c>
      <c r="N374" s="301">
        <f>VLOOKUP(IF(G374&lt;&gt;"",G374,F374),ThongkeKQ!$A$4:$P$43,COUNTA(ThongkeKQ!$A$4:$P$4),FALSE)</f>
        <v>38</v>
      </c>
      <c r="O374" s="301" t="str">
        <f t="shared" si="21"/>
        <v>38.4</v>
      </c>
      <c r="P374" s="285" t="str">
        <f t="shared" si="22"/>
        <v>38</v>
      </c>
      <c r="Q374" s="285" t="str">
        <f t="shared" si="23"/>
        <v>4</v>
      </c>
    </row>
    <row r="375" spans="1:17" s="285" customFormat="1" hidden="1">
      <c r="A375" s="315">
        <f>SUBTOTAL(3,$B$20:B375)</f>
        <v>127</v>
      </c>
      <c r="B375" s="317">
        <v>1224699915</v>
      </c>
      <c r="C375" s="301" t="str">
        <f>VLOOKUP(B375,'ds thisinh'!$B$5:$C$2298,2,FALSE)</f>
        <v>Hồ Thảo Nguyên</v>
      </c>
      <c r="D375" s="356" t="s">
        <v>661</v>
      </c>
      <c r="E375" s="403">
        <v>4</v>
      </c>
      <c r="F375" s="303" t="s">
        <v>949</v>
      </c>
      <c r="G375" s="303" t="s">
        <v>188</v>
      </c>
      <c r="H375" s="303">
        <v>4</v>
      </c>
      <c r="I375" s="301">
        <v>1220</v>
      </c>
      <c r="J375" s="301"/>
      <c r="K375" s="301"/>
      <c r="L375" s="301">
        <f>VLOOKUP(B375,KQtrangIOE!$B$2:$D$2509,3,FALSE)</f>
        <v>1220</v>
      </c>
      <c r="M375" s="301" t="str">
        <f t="shared" si="20"/>
        <v/>
      </c>
      <c r="N375" s="301">
        <f>VLOOKUP(IF(G375&lt;&gt;"",G375,F375),ThongkeKQ!$A$4:$P$43,COUNTA(ThongkeKQ!$A$4:$P$4),FALSE)</f>
        <v>34</v>
      </c>
      <c r="O375" s="301" t="str">
        <f t="shared" si="21"/>
        <v>34.4</v>
      </c>
      <c r="P375" s="285" t="str">
        <f t="shared" si="22"/>
        <v>34</v>
      </c>
      <c r="Q375" s="285" t="str">
        <f t="shared" si="23"/>
        <v>4</v>
      </c>
    </row>
    <row r="376" spans="1:17" s="285" customFormat="1" hidden="1">
      <c r="A376" s="315">
        <f>SUBTOTAL(3,$B$20:B376)</f>
        <v>127</v>
      </c>
      <c r="B376" s="271">
        <v>1211966660</v>
      </c>
      <c r="C376" s="301" t="str">
        <f>VLOOKUP(B376,'ds thisinh'!$B$5:$C$2298,2,FALSE)</f>
        <v>Trần Văn Khánh </v>
      </c>
      <c r="D376" s="271" t="s">
        <v>880</v>
      </c>
      <c r="E376" s="271" t="s">
        <v>881</v>
      </c>
      <c r="F376" s="315" t="s">
        <v>623</v>
      </c>
      <c r="G376" s="315" t="s">
        <v>91</v>
      </c>
      <c r="H376" s="315">
        <v>4</v>
      </c>
      <c r="I376" s="271">
        <v>1220</v>
      </c>
      <c r="J376" s="271"/>
      <c r="K376" s="301"/>
      <c r="L376" s="301">
        <f>VLOOKUP(B376,KQtrangIOE!$B$2:$D$2509,3,FALSE)</f>
        <v>1220</v>
      </c>
      <c r="M376" s="301" t="str">
        <f t="shared" si="20"/>
        <v/>
      </c>
      <c r="N376" s="301">
        <f>VLOOKUP(IF(G376&lt;&gt;"",G376,F376),ThongkeKQ!$A$4:$P$43,COUNTA(ThongkeKQ!$A$4:$P$4),FALSE)</f>
        <v>35</v>
      </c>
      <c r="O376" s="301" t="str">
        <f t="shared" si="21"/>
        <v>35.4</v>
      </c>
      <c r="P376" s="285" t="str">
        <f t="shared" si="22"/>
        <v>35</v>
      </c>
      <c r="Q376" s="285" t="str">
        <f t="shared" si="23"/>
        <v>4</v>
      </c>
    </row>
    <row r="377" spans="1:17" s="285" customFormat="1" hidden="1">
      <c r="A377" s="315">
        <f>SUBTOTAL(3,$B$20:B377)</f>
        <v>127</v>
      </c>
      <c r="B377" s="362">
        <v>1224242378</v>
      </c>
      <c r="C377" s="301" t="str">
        <f>VLOOKUP(B377,'ds thisinh'!$B$5:$C$2298,2,FALSE)</f>
        <v>Ngô Lưu Phương Linh</v>
      </c>
      <c r="D377" s="362" t="s">
        <v>1142</v>
      </c>
      <c r="E377" s="362" t="s">
        <v>871</v>
      </c>
      <c r="F377" s="362" t="s">
        <v>599</v>
      </c>
      <c r="G377" s="361" t="s">
        <v>1108</v>
      </c>
      <c r="H377" s="304">
        <v>4</v>
      </c>
      <c r="I377" s="301">
        <v>1210</v>
      </c>
      <c r="J377" s="301"/>
      <c r="K377" s="301"/>
      <c r="L377" s="301">
        <f>VLOOKUP(B377,KQtrangIOE!$B$2:$D$2509,3,FALSE)</f>
        <v>1210</v>
      </c>
      <c r="M377" s="301" t="str">
        <f t="shared" si="20"/>
        <v/>
      </c>
      <c r="N377" s="301">
        <f>VLOOKUP(IF(G377&lt;&gt;"",G377,F377),ThongkeKQ!$A$4:$P$43,COUNTA(ThongkeKQ!$A$4:$P$4),FALSE)</f>
        <v>39</v>
      </c>
      <c r="O377" s="301" t="str">
        <f t="shared" si="21"/>
        <v>39.4</v>
      </c>
      <c r="P377" s="285" t="str">
        <f t="shared" si="22"/>
        <v>39</v>
      </c>
      <c r="Q377" s="285" t="str">
        <f t="shared" si="23"/>
        <v>4</v>
      </c>
    </row>
    <row r="378" spans="1:17" s="285" customFormat="1" hidden="1">
      <c r="A378" s="315">
        <f>SUBTOTAL(3,$B$20:B378)</f>
        <v>127</v>
      </c>
      <c r="B378" s="318">
        <v>1214322750</v>
      </c>
      <c r="C378" s="301" t="str">
        <f>VLOOKUP(B378,'ds thisinh'!$B$5:$C$2298,2,FALSE)</f>
        <v>Nguyễn Trọng Bảo Trung</v>
      </c>
      <c r="D378" s="318" t="s">
        <v>1533</v>
      </c>
      <c r="E378" s="315" t="s">
        <v>864</v>
      </c>
      <c r="F378" s="315" t="s">
        <v>1353</v>
      </c>
      <c r="G378" s="325" t="s">
        <v>1342</v>
      </c>
      <c r="H378" s="325">
        <v>4</v>
      </c>
      <c r="I378" s="344">
        <v>1210</v>
      </c>
      <c r="J378" s="344"/>
      <c r="K378" s="301"/>
      <c r="L378" s="301">
        <f>VLOOKUP(B378,KQtrangIOE!$B$2:$D$2509,3,FALSE)</f>
        <v>1210</v>
      </c>
      <c r="M378" s="301" t="str">
        <f t="shared" si="20"/>
        <v/>
      </c>
      <c r="N378" s="301">
        <f>VLOOKUP(IF(G378&lt;&gt;"",G378,F378),ThongkeKQ!$A$4:$P$43,COUNTA(ThongkeKQ!$A$4:$P$4),FALSE)</f>
        <v>38</v>
      </c>
      <c r="O378" s="301" t="str">
        <f t="shared" si="21"/>
        <v>38.4</v>
      </c>
      <c r="P378" s="285" t="str">
        <f t="shared" si="22"/>
        <v>38</v>
      </c>
      <c r="Q378" s="285" t="str">
        <f t="shared" si="23"/>
        <v>4</v>
      </c>
    </row>
    <row r="379" spans="1:17" s="285" customFormat="1" hidden="1">
      <c r="A379" s="315">
        <f>SUBTOTAL(3,$B$20:B379)</f>
        <v>127</v>
      </c>
      <c r="B379" s="317">
        <v>1223286623</v>
      </c>
      <c r="C379" s="301" t="str">
        <f>VLOOKUP(B379,'ds thisinh'!$B$5:$C$2298,2,FALSE)</f>
        <v>Vũ Minh Hoàng </v>
      </c>
      <c r="D379" s="301" t="s">
        <v>1239</v>
      </c>
      <c r="E379" s="317" t="s">
        <v>878</v>
      </c>
      <c r="F379" s="303" t="s">
        <v>1214</v>
      </c>
      <c r="G379" s="303" t="s">
        <v>180</v>
      </c>
      <c r="H379" s="301">
        <v>4</v>
      </c>
      <c r="I379" s="301">
        <v>1210</v>
      </c>
      <c r="J379" s="301"/>
      <c r="K379" s="301"/>
      <c r="L379" s="301">
        <f>VLOOKUP(B379,KQtrangIOE!$B$2:$D$2509,3,FALSE)</f>
        <v>1210</v>
      </c>
      <c r="M379" s="301" t="str">
        <f t="shared" si="20"/>
        <v/>
      </c>
      <c r="N379" s="301">
        <f>VLOOKUP(IF(G379&lt;&gt;"",G379,F379),ThongkeKQ!$A$4:$P$43,COUNTA(ThongkeKQ!$A$4:$P$4),FALSE)</f>
        <v>36</v>
      </c>
      <c r="O379" s="301" t="str">
        <f t="shared" si="21"/>
        <v>36.4</v>
      </c>
      <c r="P379" s="285" t="str">
        <f t="shared" si="22"/>
        <v>36</v>
      </c>
      <c r="Q379" s="285" t="str">
        <f t="shared" si="23"/>
        <v>4</v>
      </c>
    </row>
    <row r="380" spans="1:17" s="285" customFormat="1" hidden="1">
      <c r="A380" s="315">
        <f>SUBTOTAL(3,$B$20:B380)</f>
        <v>127</v>
      </c>
      <c r="B380" s="318">
        <v>1211818735</v>
      </c>
      <c r="C380" s="301" t="str">
        <f>VLOOKUP(B380,'ds thisinh'!$B$5:$C$2298,2,FALSE)</f>
        <v>Phạm Thái Hà</v>
      </c>
      <c r="D380" s="318" t="s">
        <v>1501</v>
      </c>
      <c r="E380" s="315" t="s">
        <v>871</v>
      </c>
      <c r="F380" s="315" t="s">
        <v>1341</v>
      </c>
      <c r="G380" s="325" t="s">
        <v>1342</v>
      </c>
      <c r="H380" s="325">
        <v>4</v>
      </c>
      <c r="I380" s="344">
        <v>1190</v>
      </c>
      <c r="J380" s="344"/>
      <c r="K380" s="301"/>
      <c r="L380" s="301">
        <f>VLOOKUP(B380,KQtrangIOE!$B$2:$D$2509,3,FALSE)</f>
        <v>1190</v>
      </c>
      <c r="M380" s="301" t="str">
        <f t="shared" si="20"/>
        <v/>
      </c>
      <c r="N380" s="301">
        <f>VLOOKUP(IF(G380&lt;&gt;"",G380,F380),ThongkeKQ!$A$4:$P$43,COUNTA(ThongkeKQ!$A$4:$P$4),FALSE)</f>
        <v>38</v>
      </c>
      <c r="O380" s="301" t="str">
        <f t="shared" si="21"/>
        <v>38.4</v>
      </c>
      <c r="P380" s="285" t="str">
        <f t="shared" si="22"/>
        <v>38</v>
      </c>
      <c r="Q380" s="285" t="str">
        <f t="shared" si="23"/>
        <v>4</v>
      </c>
    </row>
    <row r="381" spans="1:17" s="285" customFormat="1" hidden="1">
      <c r="A381" s="315">
        <f>SUBTOTAL(3,$B$20:B381)</f>
        <v>127</v>
      </c>
      <c r="B381" s="347">
        <v>1223515587</v>
      </c>
      <c r="C381" s="301" t="str">
        <f>VLOOKUP(B381,'ds thisinh'!$B$5:$C$2298,2,FALSE)</f>
        <v>Phạm Đặng Tú Oanh</v>
      </c>
      <c r="D381" s="347" t="s">
        <v>2281</v>
      </c>
      <c r="E381" s="315">
        <v>4</v>
      </c>
      <c r="F381" s="271" t="s">
        <v>1345</v>
      </c>
      <c r="G381" s="425" t="s">
        <v>2262</v>
      </c>
      <c r="H381" s="387">
        <v>4</v>
      </c>
      <c r="I381" s="301">
        <v>1190</v>
      </c>
      <c r="J381" s="301"/>
      <c r="K381" s="301"/>
      <c r="L381" s="301">
        <f>VLOOKUP(B381,KQtrangIOE!$B$2:$D$2509,3,FALSE)</f>
        <v>1190</v>
      </c>
      <c r="M381" s="301" t="str">
        <f t="shared" si="20"/>
        <v/>
      </c>
      <c r="N381" s="301">
        <f>VLOOKUP(IF(G381&lt;&gt;"",G381,F381),ThongkeKQ!$A$4:$P$43,COUNTA(ThongkeKQ!$A$4:$P$4),FALSE)</f>
        <v>37</v>
      </c>
      <c r="O381" s="301" t="str">
        <f t="shared" si="21"/>
        <v>37.4</v>
      </c>
      <c r="P381" s="285" t="str">
        <f t="shared" si="22"/>
        <v>37</v>
      </c>
      <c r="Q381" s="285" t="str">
        <f t="shared" si="23"/>
        <v>4</v>
      </c>
    </row>
    <row r="382" spans="1:17" s="285" customFormat="1" hidden="1">
      <c r="A382" s="315">
        <f>SUBTOTAL(3,$B$20:B382)</f>
        <v>127</v>
      </c>
      <c r="B382" s="318">
        <v>1225841054</v>
      </c>
      <c r="C382" s="301" t="str">
        <f>VLOOKUP(B382,'ds thisinh'!$B$5:$C$2298,2,FALSE)</f>
        <v>Trình Thanh  Thanh</v>
      </c>
      <c r="D382" s="318" t="s">
        <v>1511</v>
      </c>
      <c r="E382" s="315" t="s">
        <v>1362</v>
      </c>
      <c r="F382" s="315" t="s">
        <v>599</v>
      </c>
      <c r="G382" s="325" t="s">
        <v>1342</v>
      </c>
      <c r="H382" s="325">
        <v>4</v>
      </c>
      <c r="I382" s="344">
        <v>1170</v>
      </c>
      <c r="J382" s="344"/>
      <c r="K382" s="301"/>
      <c r="L382" s="301">
        <f>VLOOKUP(B382,KQtrangIOE!$B$2:$D$2509,3,FALSE)</f>
        <v>1170</v>
      </c>
      <c r="M382" s="301" t="str">
        <f t="shared" si="20"/>
        <v/>
      </c>
      <c r="N382" s="301">
        <f>VLOOKUP(IF(G382&lt;&gt;"",G382,F382),ThongkeKQ!$A$4:$P$43,COUNTA(ThongkeKQ!$A$4:$P$4),FALSE)</f>
        <v>38</v>
      </c>
      <c r="O382" s="301" t="str">
        <f t="shared" si="21"/>
        <v>38.4</v>
      </c>
      <c r="P382" s="285" t="str">
        <f t="shared" si="22"/>
        <v>38</v>
      </c>
      <c r="Q382" s="285" t="str">
        <f t="shared" si="23"/>
        <v>4</v>
      </c>
    </row>
    <row r="383" spans="1:17" s="285" customFormat="1" hidden="1">
      <c r="A383" s="315">
        <f>SUBTOTAL(3,$B$20:B383)</f>
        <v>127</v>
      </c>
      <c r="B383" s="271">
        <v>1222862517</v>
      </c>
      <c r="C383" s="301" t="str">
        <f>VLOOKUP(B383,'ds thisinh'!$B$5:$C$2298,2,FALSE)</f>
        <v>Phan Trọng Hiếu</v>
      </c>
      <c r="D383" s="271" t="s">
        <v>882</v>
      </c>
      <c r="E383" s="271" t="s">
        <v>866</v>
      </c>
      <c r="F383" s="315" t="s">
        <v>623</v>
      </c>
      <c r="G383" s="315" t="s">
        <v>91</v>
      </c>
      <c r="H383" s="315">
        <v>4</v>
      </c>
      <c r="I383" s="271">
        <v>1160</v>
      </c>
      <c r="J383" s="271"/>
      <c r="K383" s="301"/>
      <c r="L383" s="301">
        <f>VLOOKUP(B383,KQtrangIOE!$B$2:$D$2509,3,FALSE)</f>
        <v>1160</v>
      </c>
      <c r="M383" s="301" t="str">
        <f t="shared" si="20"/>
        <v/>
      </c>
      <c r="N383" s="301">
        <f>VLOOKUP(IF(G383&lt;&gt;"",G383,F383),ThongkeKQ!$A$4:$P$43,COUNTA(ThongkeKQ!$A$4:$P$4),FALSE)</f>
        <v>35</v>
      </c>
      <c r="O383" s="301" t="str">
        <f t="shared" si="21"/>
        <v>35.4</v>
      </c>
      <c r="P383" s="285" t="str">
        <f t="shared" si="22"/>
        <v>35</v>
      </c>
      <c r="Q383" s="285" t="str">
        <f t="shared" si="23"/>
        <v>4</v>
      </c>
    </row>
    <row r="384" spans="1:17" s="285" customFormat="1" hidden="1">
      <c r="A384" s="315">
        <f>SUBTOTAL(3,$B$20:B384)</f>
        <v>127</v>
      </c>
      <c r="B384" s="318">
        <v>1219701844</v>
      </c>
      <c r="C384" s="301" t="str">
        <f>VLOOKUP(B384,'ds thisinh'!$B$5:$C$2298,2,FALSE)</f>
        <v>Phan Thị Trà  My</v>
      </c>
      <c r="D384" s="318" t="s">
        <v>1522</v>
      </c>
      <c r="E384" s="315" t="s">
        <v>1362</v>
      </c>
      <c r="F384" s="315" t="s">
        <v>599</v>
      </c>
      <c r="G384" s="325" t="s">
        <v>1342</v>
      </c>
      <c r="H384" s="325">
        <v>4</v>
      </c>
      <c r="I384" s="344">
        <v>1160</v>
      </c>
      <c r="J384" s="344"/>
      <c r="K384" s="301"/>
      <c r="L384" s="301">
        <f>VLOOKUP(B384,KQtrangIOE!$B$2:$D$2509,3,FALSE)</f>
        <v>1160</v>
      </c>
      <c r="M384" s="301" t="str">
        <f t="shared" si="20"/>
        <v/>
      </c>
      <c r="N384" s="301">
        <f>VLOOKUP(IF(G384&lt;&gt;"",G384,F384),ThongkeKQ!$A$4:$P$43,COUNTA(ThongkeKQ!$A$4:$P$4),FALSE)</f>
        <v>38</v>
      </c>
      <c r="O384" s="301" t="str">
        <f t="shared" si="21"/>
        <v>38.4</v>
      </c>
      <c r="P384" s="285" t="str">
        <f t="shared" si="22"/>
        <v>38</v>
      </c>
      <c r="Q384" s="285" t="str">
        <f t="shared" si="23"/>
        <v>4</v>
      </c>
    </row>
    <row r="385" spans="1:17" s="285" customFormat="1" hidden="1">
      <c r="A385" s="315">
        <f>SUBTOTAL(3,$B$20:B385)</f>
        <v>127</v>
      </c>
      <c r="B385" s="318">
        <v>1211963054</v>
      </c>
      <c r="C385" s="301" t="str">
        <f>VLOOKUP(B385,'ds thisinh'!$B$5:$C$2298,2,FALSE)</f>
        <v>Nguyễn Phan Như Ngọc</v>
      </c>
      <c r="D385" s="318" t="s">
        <v>1504</v>
      </c>
      <c r="E385" s="315" t="s">
        <v>864</v>
      </c>
      <c r="F385" s="315" t="s">
        <v>1341</v>
      </c>
      <c r="G385" s="325" t="s">
        <v>1342</v>
      </c>
      <c r="H385" s="325">
        <v>4</v>
      </c>
      <c r="I385" s="344">
        <v>1160</v>
      </c>
      <c r="J385" s="344"/>
      <c r="K385" s="301"/>
      <c r="L385" s="301">
        <f>VLOOKUP(B385,KQtrangIOE!$B$2:$D$2509,3,FALSE)</f>
        <v>1160</v>
      </c>
      <c r="M385" s="301" t="str">
        <f t="shared" si="20"/>
        <v/>
      </c>
      <c r="N385" s="301">
        <f>VLOOKUP(IF(G385&lt;&gt;"",G385,F385),ThongkeKQ!$A$4:$P$43,COUNTA(ThongkeKQ!$A$4:$P$4),FALSE)</f>
        <v>38</v>
      </c>
      <c r="O385" s="301" t="str">
        <f t="shared" si="21"/>
        <v>38.4</v>
      </c>
      <c r="P385" s="285" t="str">
        <f t="shared" si="22"/>
        <v>38</v>
      </c>
      <c r="Q385" s="285" t="str">
        <f t="shared" si="23"/>
        <v>4</v>
      </c>
    </row>
    <row r="386" spans="1:17" s="285" customFormat="1" hidden="1">
      <c r="A386" s="315">
        <f>SUBTOTAL(3,$B$20:B386)</f>
        <v>127</v>
      </c>
      <c r="B386" s="318">
        <v>1224465533</v>
      </c>
      <c r="C386" s="301" t="str">
        <f>VLOOKUP(B386,'ds thisinh'!$B$5:$C$2298,2,FALSE)</f>
        <v>Võ Quang  Trường</v>
      </c>
      <c r="D386" s="318" t="s">
        <v>1516</v>
      </c>
      <c r="E386" s="315" t="s">
        <v>871</v>
      </c>
      <c r="F386" s="315" t="s">
        <v>1353</v>
      </c>
      <c r="G386" s="325" t="s">
        <v>1342</v>
      </c>
      <c r="H386" s="325">
        <v>4</v>
      </c>
      <c r="I386" s="344">
        <v>1150</v>
      </c>
      <c r="J386" s="344"/>
      <c r="K386" s="301"/>
      <c r="L386" s="301">
        <f>VLOOKUP(B386,KQtrangIOE!$B$2:$D$2509,3,FALSE)</f>
        <v>1150</v>
      </c>
      <c r="M386" s="301" t="str">
        <f t="shared" si="20"/>
        <v/>
      </c>
      <c r="N386" s="301">
        <f>VLOOKUP(IF(G386&lt;&gt;"",G386,F386),ThongkeKQ!$A$4:$P$43,COUNTA(ThongkeKQ!$A$4:$P$4),FALSE)</f>
        <v>38</v>
      </c>
      <c r="O386" s="301" t="str">
        <f t="shared" si="21"/>
        <v>38.4</v>
      </c>
      <c r="P386" s="285" t="str">
        <f t="shared" si="22"/>
        <v>38</v>
      </c>
      <c r="Q386" s="285" t="str">
        <f t="shared" si="23"/>
        <v>4</v>
      </c>
    </row>
    <row r="387" spans="1:17" s="285" customFormat="1" hidden="1">
      <c r="A387" s="315">
        <f>SUBTOTAL(3,$B$20:B387)</f>
        <v>127</v>
      </c>
      <c r="B387" s="361">
        <v>1221836563</v>
      </c>
      <c r="C387" s="301" t="str">
        <f>VLOOKUP(B387,'ds thisinh'!$B$5:$C$2298,2,FALSE)</f>
        <v>Nguyễn Thị Phương Thảo </v>
      </c>
      <c r="D387" s="362" t="s">
        <v>1240</v>
      </c>
      <c r="E387" s="361" t="s">
        <v>871</v>
      </c>
      <c r="F387" s="327" t="s">
        <v>1214</v>
      </c>
      <c r="G387" s="303" t="s">
        <v>180</v>
      </c>
      <c r="H387" s="301">
        <v>4</v>
      </c>
      <c r="I387" s="301">
        <v>1150</v>
      </c>
      <c r="J387" s="301"/>
      <c r="K387" s="301"/>
      <c r="L387" s="301">
        <f>VLOOKUP(B387,KQtrangIOE!$B$2:$D$2509,3,FALSE)</f>
        <v>1150</v>
      </c>
      <c r="M387" s="301" t="str">
        <f t="shared" si="20"/>
        <v/>
      </c>
      <c r="N387" s="301">
        <f>VLOOKUP(IF(G387&lt;&gt;"",G387,F387),ThongkeKQ!$A$4:$P$43,COUNTA(ThongkeKQ!$A$4:$P$4),FALSE)</f>
        <v>36</v>
      </c>
      <c r="O387" s="301" t="str">
        <f t="shared" si="21"/>
        <v>36.4</v>
      </c>
      <c r="P387" s="285" t="str">
        <f t="shared" si="22"/>
        <v>36</v>
      </c>
      <c r="Q387" s="285" t="str">
        <f t="shared" si="23"/>
        <v>4</v>
      </c>
    </row>
    <row r="388" spans="1:17" s="285" customFormat="1" hidden="1">
      <c r="A388" s="315">
        <f>SUBTOTAL(3,$B$20:B388)</f>
        <v>127</v>
      </c>
      <c r="B388" s="318">
        <v>1223058538</v>
      </c>
      <c r="C388" s="301" t="str">
        <f>VLOOKUP(B388,'ds thisinh'!$B$5:$C$2298,2,FALSE)</f>
        <v>Đỗ Quang Thiện</v>
      </c>
      <c r="D388" s="318" t="s">
        <v>1519</v>
      </c>
      <c r="E388" s="315" t="s">
        <v>868</v>
      </c>
      <c r="F388" s="315" t="s">
        <v>1341</v>
      </c>
      <c r="G388" s="325" t="s">
        <v>1342</v>
      </c>
      <c r="H388" s="325">
        <v>4</v>
      </c>
      <c r="I388" s="344">
        <v>1140</v>
      </c>
      <c r="J388" s="344"/>
      <c r="K388" s="301"/>
      <c r="L388" s="301">
        <f>VLOOKUP(B388,KQtrangIOE!$B$2:$D$2509,3,FALSE)</f>
        <v>1140</v>
      </c>
      <c r="M388" s="301" t="str">
        <f t="shared" si="20"/>
        <v/>
      </c>
      <c r="N388" s="301">
        <f>VLOOKUP(IF(G388&lt;&gt;"",G388,F388),ThongkeKQ!$A$4:$P$43,COUNTA(ThongkeKQ!$A$4:$P$4),FALSE)</f>
        <v>38</v>
      </c>
      <c r="O388" s="301" t="str">
        <f t="shared" si="21"/>
        <v>38.4</v>
      </c>
      <c r="P388" s="285" t="str">
        <f t="shared" si="22"/>
        <v>38</v>
      </c>
      <c r="Q388" s="285" t="str">
        <f t="shared" si="23"/>
        <v>4</v>
      </c>
    </row>
    <row r="389" spans="1:17" s="285" customFormat="1" hidden="1">
      <c r="A389" s="315">
        <f>SUBTOTAL(3,$B$20:B389)</f>
        <v>127</v>
      </c>
      <c r="B389" s="318">
        <v>1228690767</v>
      </c>
      <c r="C389" s="301" t="str">
        <f>VLOOKUP(B389,'ds thisinh'!$B$5:$C$2298,2,FALSE)</f>
        <v>Võ Thị Anh Thư</v>
      </c>
      <c r="D389" s="318" t="s">
        <v>1517</v>
      </c>
      <c r="E389" s="315">
        <v>4</v>
      </c>
      <c r="F389" s="315" t="s">
        <v>1347</v>
      </c>
      <c r="G389" s="325" t="s">
        <v>1342</v>
      </c>
      <c r="H389" s="325">
        <v>4</v>
      </c>
      <c r="I389" s="344">
        <v>1140</v>
      </c>
      <c r="J389" s="344"/>
      <c r="K389" s="301"/>
      <c r="L389" s="301">
        <f>VLOOKUP(B389,KQtrangIOE!$B$2:$D$2509,3,FALSE)</f>
        <v>1140</v>
      </c>
      <c r="M389" s="301" t="str">
        <f t="shared" si="20"/>
        <v/>
      </c>
      <c r="N389" s="301">
        <f>VLOOKUP(IF(G389&lt;&gt;"",G389,F389),ThongkeKQ!$A$4:$P$43,COUNTA(ThongkeKQ!$A$4:$P$4),FALSE)</f>
        <v>38</v>
      </c>
      <c r="O389" s="301" t="str">
        <f t="shared" si="21"/>
        <v>38.4</v>
      </c>
      <c r="P389" s="285" t="str">
        <f t="shared" si="22"/>
        <v>38</v>
      </c>
      <c r="Q389" s="285" t="str">
        <f t="shared" si="23"/>
        <v>4</v>
      </c>
    </row>
    <row r="390" spans="1:17" s="285" customFormat="1" hidden="1">
      <c r="A390" s="315">
        <f>SUBTOTAL(3,$B$20:B390)</f>
        <v>127</v>
      </c>
      <c r="B390" s="362">
        <v>1228970175</v>
      </c>
      <c r="C390" s="301" t="str">
        <f>VLOOKUP(B390,'ds thisinh'!$B$5:$C$2298,2,FALSE)</f>
        <v>Vũ Thị Ngọc Khánh</v>
      </c>
      <c r="D390" s="362" t="s">
        <v>1147</v>
      </c>
      <c r="E390" s="362" t="s">
        <v>864</v>
      </c>
      <c r="F390" s="362" t="s">
        <v>599</v>
      </c>
      <c r="G390" s="361" t="s">
        <v>1108</v>
      </c>
      <c r="H390" s="304">
        <v>4</v>
      </c>
      <c r="I390" s="301">
        <v>1130</v>
      </c>
      <c r="J390" s="301"/>
      <c r="K390" s="301"/>
      <c r="L390" s="301">
        <f>VLOOKUP(B390,KQtrangIOE!$B$2:$D$2509,3,FALSE)</f>
        <v>1130</v>
      </c>
      <c r="M390" s="301" t="str">
        <f t="shared" si="20"/>
        <v/>
      </c>
      <c r="N390" s="301">
        <f>VLOOKUP(IF(G390&lt;&gt;"",G390,F390),ThongkeKQ!$A$4:$P$43,COUNTA(ThongkeKQ!$A$4:$P$4),FALSE)</f>
        <v>39</v>
      </c>
      <c r="O390" s="301" t="str">
        <f t="shared" si="21"/>
        <v>39.4</v>
      </c>
      <c r="P390" s="285" t="str">
        <f t="shared" si="22"/>
        <v>39</v>
      </c>
      <c r="Q390" s="285" t="str">
        <f t="shared" si="23"/>
        <v>4</v>
      </c>
    </row>
    <row r="391" spans="1:17" s="285" customFormat="1" hidden="1">
      <c r="A391" s="315">
        <f>SUBTOTAL(3,$B$20:B391)</f>
        <v>127</v>
      </c>
      <c r="B391" s="318">
        <v>1225744122</v>
      </c>
      <c r="C391" s="301" t="str">
        <f>VLOOKUP(B391,'ds thisinh'!$B$5:$C$2298,2,FALSE)</f>
        <v>Trần Nguyễn Ngọc Ly</v>
      </c>
      <c r="D391" s="318" t="s">
        <v>1500</v>
      </c>
      <c r="E391" s="315" t="s">
        <v>871</v>
      </c>
      <c r="F391" s="315" t="s">
        <v>1341</v>
      </c>
      <c r="G391" s="325" t="s">
        <v>1342</v>
      </c>
      <c r="H391" s="325">
        <v>4</v>
      </c>
      <c r="I391" s="344">
        <v>1130</v>
      </c>
      <c r="J391" s="344"/>
      <c r="K391" s="301"/>
      <c r="L391" s="301">
        <f>VLOOKUP(B391,KQtrangIOE!$B$2:$D$2509,3,FALSE)</f>
        <v>1130</v>
      </c>
      <c r="M391" s="301" t="str">
        <f t="shared" si="20"/>
        <v/>
      </c>
      <c r="N391" s="301">
        <f>VLOOKUP(IF(G391&lt;&gt;"",G391,F391),ThongkeKQ!$A$4:$P$43,COUNTA(ThongkeKQ!$A$4:$P$4),FALSE)</f>
        <v>38</v>
      </c>
      <c r="O391" s="301" t="str">
        <f t="shared" si="21"/>
        <v>38.4</v>
      </c>
      <c r="P391" s="285" t="str">
        <f t="shared" si="22"/>
        <v>38</v>
      </c>
      <c r="Q391" s="285" t="str">
        <f t="shared" si="23"/>
        <v>4</v>
      </c>
    </row>
    <row r="392" spans="1:17" s="285" customFormat="1" hidden="1">
      <c r="A392" s="315">
        <f>SUBTOTAL(3,$B$20:B392)</f>
        <v>127</v>
      </c>
      <c r="B392" s="453">
        <v>1224921382</v>
      </c>
      <c r="C392" s="301" t="str">
        <f>VLOOKUP(B392,'ds thisinh'!$B$5:$C$2298,2,FALSE)</f>
        <v>Đặng Thị Kim Phụng</v>
      </c>
      <c r="D392" s="361" t="s">
        <v>1146</v>
      </c>
      <c r="E392" s="361" t="s">
        <v>864</v>
      </c>
      <c r="F392" s="361" t="s">
        <v>1110</v>
      </c>
      <c r="G392" s="361" t="s">
        <v>1108</v>
      </c>
      <c r="H392" s="304">
        <v>4</v>
      </c>
      <c r="I392" s="301">
        <v>1110</v>
      </c>
      <c r="J392" s="301"/>
      <c r="K392" s="301"/>
      <c r="L392" s="301">
        <f>VLOOKUP(B392,KQtrangIOE!$B$2:$D$2509,3,FALSE)</f>
        <v>1110</v>
      </c>
      <c r="M392" s="301" t="str">
        <f t="shared" si="20"/>
        <v/>
      </c>
      <c r="N392" s="301">
        <f>VLOOKUP(IF(G392&lt;&gt;"",G392,F392),ThongkeKQ!$A$4:$P$43,COUNTA(ThongkeKQ!$A$4:$P$4),FALSE)</f>
        <v>39</v>
      </c>
      <c r="O392" s="301" t="str">
        <f t="shared" si="21"/>
        <v>39.4</v>
      </c>
      <c r="P392" s="285" t="str">
        <f t="shared" si="22"/>
        <v>39</v>
      </c>
      <c r="Q392" s="285" t="str">
        <f t="shared" si="23"/>
        <v>4</v>
      </c>
    </row>
    <row r="393" spans="1:17" s="285" customFormat="1" hidden="1">
      <c r="A393" s="315">
        <f>SUBTOTAL(3,$B$20:B393)</f>
        <v>127</v>
      </c>
      <c r="B393" s="318">
        <v>1223429428</v>
      </c>
      <c r="C393" s="301" t="str">
        <f>VLOOKUP(B393,'ds thisinh'!$B$5:$C$2298,2,FALSE)</f>
        <v>Phạm Nguyễn Ái Nhân</v>
      </c>
      <c r="D393" s="318" t="s">
        <v>1506</v>
      </c>
      <c r="E393" s="315">
        <v>4</v>
      </c>
      <c r="F393" s="315" t="s">
        <v>1347</v>
      </c>
      <c r="G393" s="325" t="s">
        <v>1342</v>
      </c>
      <c r="H393" s="325">
        <v>4</v>
      </c>
      <c r="I393" s="344">
        <v>1110</v>
      </c>
      <c r="J393" s="344"/>
      <c r="K393" s="301"/>
      <c r="L393" s="301">
        <f>VLOOKUP(B393,KQtrangIOE!$B$2:$D$2509,3,FALSE)</f>
        <v>1110</v>
      </c>
      <c r="M393" s="301" t="str">
        <f t="shared" si="20"/>
        <v/>
      </c>
      <c r="N393" s="301">
        <f>VLOOKUP(IF(G393&lt;&gt;"",G393,F393),ThongkeKQ!$A$4:$P$43,COUNTA(ThongkeKQ!$A$4:$P$4),FALSE)</f>
        <v>38</v>
      </c>
      <c r="O393" s="301" t="str">
        <f t="shared" si="21"/>
        <v>38.4</v>
      </c>
      <c r="P393" s="285" t="str">
        <f t="shared" si="22"/>
        <v>38</v>
      </c>
      <c r="Q393" s="285" t="str">
        <f t="shared" si="23"/>
        <v>4</v>
      </c>
    </row>
    <row r="394" spans="1:17" s="285" customFormat="1" hidden="1">
      <c r="A394" s="315">
        <f>SUBTOTAL(3,$B$20:B394)</f>
        <v>127</v>
      </c>
      <c r="B394" s="303">
        <v>1222967361</v>
      </c>
      <c r="C394" s="301" t="str">
        <f>VLOOKUP(B394,'ds thisinh'!$B$5:$C$2298,2,FALSE)</f>
        <v>Nguyễn Bá Nhật</v>
      </c>
      <c r="D394" s="302" t="s">
        <v>670</v>
      </c>
      <c r="E394" s="302">
        <v>4</v>
      </c>
      <c r="F394" s="303" t="s">
        <v>819</v>
      </c>
      <c r="G394" s="303" t="s">
        <v>188</v>
      </c>
      <c r="H394" s="303">
        <v>4</v>
      </c>
      <c r="I394" s="303">
        <v>1100</v>
      </c>
      <c r="J394" s="303"/>
      <c r="K394" s="301"/>
      <c r="L394" s="301">
        <f>VLOOKUP(B394,KQtrangIOE!$B$2:$D$2509,3,FALSE)</f>
        <v>1100</v>
      </c>
      <c r="M394" s="301" t="str">
        <f t="shared" si="20"/>
        <v/>
      </c>
      <c r="N394" s="301">
        <f>VLOOKUP(IF(G394&lt;&gt;"",G394,F394),ThongkeKQ!$A$4:$P$43,COUNTA(ThongkeKQ!$A$4:$P$4),FALSE)</f>
        <v>34</v>
      </c>
      <c r="O394" s="301" t="str">
        <f t="shared" si="21"/>
        <v>34.4</v>
      </c>
      <c r="P394" s="285" t="str">
        <f t="shared" si="22"/>
        <v>34</v>
      </c>
      <c r="Q394" s="285" t="str">
        <f t="shared" si="23"/>
        <v>4</v>
      </c>
    </row>
    <row r="395" spans="1:17" s="285" customFormat="1" hidden="1">
      <c r="A395" s="315">
        <f>SUBTOTAL(3,$B$20:B395)</f>
        <v>127</v>
      </c>
      <c r="B395" s="318">
        <v>1223023812</v>
      </c>
      <c r="C395" s="301" t="str">
        <f>VLOOKUP(B395,'ds thisinh'!$B$5:$C$2298,2,FALSE)</f>
        <v>Sú Thế  Quyên</v>
      </c>
      <c r="D395" s="318" t="s">
        <v>1499</v>
      </c>
      <c r="E395" s="315" t="s">
        <v>878</v>
      </c>
      <c r="F395" s="315" t="s">
        <v>1115</v>
      </c>
      <c r="G395" s="325" t="s">
        <v>1342</v>
      </c>
      <c r="H395" s="325">
        <v>4</v>
      </c>
      <c r="I395" s="344">
        <v>1100</v>
      </c>
      <c r="J395" s="344"/>
      <c r="K395" s="301"/>
      <c r="L395" s="301">
        <f>VLOOKUP(B395,KQtrangIOE!$B$2:$D$2509,3,FALSE)</f>
        <v>1100</v>
      </c>
      <c r="M395" s="301" t="str">
        <f t="shared" si="20"/>
        <v/>
      </c>
      <c r="N395" s="301">
        <f>VLOOKUP(IF(G395&lt;&gt;"",G395,F395),ThongkeKQ!$A$4:$P$43,COUNTA(ThongkeKQ!$A$4:$P$4),FALSE)</f>
        <v>38</v>
      </c>
      <c r="O395" s="301" t="str">
        <f t="shared" si="21"/>
        <v>38.4</v>
      </c>
      <c r="P395" s="285" t="str">
        <f t="shared" si="22"/>
        <v>38</v>
      </c>
      <c r="Q395" s="285" t="str">
        <f t="shared" si="23"/>
        <v>4</v>
      </c>
    </row>
    <row r="396" spans="1:17" s="285" customFormat="1" hidden="1">
      <c r="A396" s="315">
        <f>SUBTOTAL(3,$B$20:B396)</f>
        <v>127</v>
      </c>
      <c r="B396" s="317">
        <v>1223915069</v>
      </c>
      <c r="C396" s="301" t="str">
        <f>VLOOKUP(B396,'ds thisinh'!$B$5:$C$2298,2,FALSE)</f>
        <v>Nguyễn Phạm Anh Thư </v>
      </c>
      <c r="D396" s="301" t="s">
        <v>1243</v>
      </c>
      <c r="E396" s="317" t="s">
        <v>868</v>
      </c>
      <c r="F396" s="303" t="s">
        <v>1214</v>
      </c>
      <c r="G396" s="303" t="s">
        <v>180</v>
      </c>
      <c r="H396" s="301">
        <v>4</v>
      </c>
      <c r="I396" s="301">
        <v>1100</v>
      </c>
      <c r="J396" s="301"/>
      <c r="K396" s="301"/>
      <c r="L396" s="301">
        <f>VLOOKUP(B396,KQtrangIOE!$B$2:$D$2509,3,FALSE)</f>
        <v>1100</v>
      </c>
      <c r="M396" s="301" t="str">
        <f t="shared" si="20"/>
        <v/>
      </c>
      <c r="N396" s="301">
        <f>VLOOKUP(IF(G396&lt;&gt;"",G396,F396),ThongkeKQ!$A$4:$P$43,COUNTA(ThongkeKQ!$A$4:$P$4),FALSE)</f>
        <v>36</v>
      </c>
      <c r="O396" s="301" t="str">
        <f t="shared" si="21"/>
        <v>36.4</v>
      </c>
      <c r="P396" s="285" t="str">
        <f t="shared" si="22"/>
        <v>36</v>
      </c>
      <c r="Q396" s="285" t="str">
        <f t="shared" si="23"/>
        <v>4</v>
      </c>
    </row>
    <row r="397" spans="1:17" s="285" customFormat="1" hidden="1">
      <c r="A397" s="315">
        <f>SUBTOTAL(3,$B$20:B397)</f>
        <v>127</v>
      </c>
      <c r="B397" s="315">
        <v>1225622071</v>
      </c>
      <c r="C397" s="301" t="str">
        <f>VLOOKUP(B397,'ds thisinh'!$B$5:$C$2298,2,FALSE)</f>
        <v>Nguyễn Mai Như Quỳnh</v>
      </c>
      <c r="D397" s="315" t="s">
        <v>893</v>
      </c>
      <c r="E397" s="315" t="s">
        <v>868</v>
      </c>
      <c r="F397" s="342" t="s">
        <v>1346</v>
      </c>
      <c r="G397" s="315" t="s">
        <v>91</v>
      </c>
      <c r="H397" s="315">
        <v>4</v>
      </c>
      <c r="I397" s="271">
        <v>1090</v>
      </c>
      <c r="J397" s="271"/>
      <c r="K397" s="301"/>
      <c r="L397" s="301">
        <f>VLOOKUP(B397,KQtrangIOE!$B$2:$D$2509,3,FALSE)</f>
        <v>1090</v>
      </c>
      <c r="M397" s="301" t="str">
        <f t="shared" si="20"/>
        <v/>
      </c>
      <c r="N397" s="301">
        <f>VLOOKUP(IF(G397&lt;&gt;"",G397,F397),ThongkeKQ!$A$4:$P$43,COUNTA(ThongkeKQ!$A$4:$P$4),FALSE)</f>
        <v>35</v>
      </c>
      <c r="O397" s="301" t="str">
        <f t="shared" si="21"/>
        <v>35.4</v>
      </c>
      <c r="P397" s="285" t="str">
        <f t="shared" si="22"/>
        <v>35</v>
      </c>
      <c r="Q397" s="285" t="str">
        <f t="shared" si="23"/>
        <v>4</v>
      </c>
    </row>
    <row r="398" spans="1:17" s="285" customFormat="1" hidden="1">
      <c r="A398" s="315">
        <f>SUBTOTAL(3,$B$20:B398)</f>
        <v>127</v>
      </c>
      <c r="B398" s="318">
        <v>1229046199</v>
      </c>
      <c r="C398" s="301" t="str">
        <f>VLOOKUP(B398,'ds thisinh'!$B$5:$C$2298,2,FALSE)</f>
        <v>Vày Thượng Linh  Đan</v>
      </c>
      <c r="D398" s="318" t="s">
        <v>1525</v>
      </c>
      <c r="E398" s="315" t="s">
        <v>878</v>
      </c>
      <c r="F398" s="315" t="s">
        <v>1356</v>
      </c>
      <c r="G398" s="325" t="s">
        <v>1342</v>
      </c>
      <c r="H398" s="325">
        <v>4</v>
      </c>
      <c r="I398" s="344">
        <v>1090</v>
      </c>
      <c r="J398" s="344"/>
      <c r="K398" s="301"/>
      <c r="L398" s="301">
        <f>VLOOKUP(B398,KQtrangIOE!$B$2:$D$2509,3,FALSE)</f>
        <v>1090</v>
      </c>
      <c r="M398" s="301" t="str">
        <f t="shared" si="20"/>
        <v/>
      </c>
      <c r="N398" s="301">
        <f>VLOOKUP(IF(G398&lt;&gt;"",G398,F398),ThongkeKQ!$A$4:$P$43,COUNTA(ThongkeKQ!$A$4:$P$4),FALSE)</f>
        <v>38</v>
      </c>
      <c r="O398" s="301" t="str">
        <f t="shared" si="21"/>
        <v>38.4</v>
      </c>
      <c r="P398" s="285" t="str">
        <f t="shared" si="22"/>
        <v>38</v>
      </c>
      <c r="Q398" s="285" t="str">
        <f t="shared" si="23"/>
        <v>4</v>
      </c>
    </row>
    <row r="399" spans="1:17" s="285" customFormat="1" hidden="1">
      <c r="A399" s="315">
        <f>SUBTOTAL(3,$B$20:B399)</f>
        <v>127</v>
      </c>
      <c r="B399" s="318">
        <v>1225188067</v>
      </c>
      <c r="C399" s="301" t="str">
        <f>VLOOKUP(B399,'ds thisinh'!$B$5:$C$2298,2,FALSE)</f>
        <v>Nguyễn Văn  Phát</v>
      </c>
      <c r="D399" s="318" t="s">
        <v>1510</v>
      </c>
      <c r="E399" s="315" t="s">
        <v>864</v>
      </c>
      <c r="F399" s="315" t="s">
        <v>1353</v>
      </c>
      <c r="G399" s="325" t="s">
        <v>1342</v>
      </c>
      <c r="H399" s="325">
        <v>4</v>
      </c>
      <c r="I399" s="344">
        <v>1090</v>
      </c>
      <c r="J399" s="344"/>
      <c r="K399" s="301"/>
      <c r="L399" s="301">
        <f>VLOOKUP(B399,KQtrangIOE!$B$2:$D$2509,3,FALSE)</f>
        <v>1090</v>
      </c>
      <c r="M399" s="301" t="str">
        <f t="shared" si="20"/>
        <v/>
      </c>
      <c r="N399" s="301">
        <f>VLOOKUP(IF(G399&lt;&gt;"",G399,F399),ThongkeKQ!$A$4:$P$43,COUNTA(ThongkeKQ!$A$4:$P$4),FALSE)</f>
        <v>38</v>
      </c>
      <c r="O399" s="301" t="str">
        <f t="shared" si="21"/>
        <v>38.4</v>
      </c>
      <c r="P399" s="285" t="str">
        <f t="shared" si="22"/>
        <v>38</v>
      </c>
      <c r="Q399" s="285" t="str">
        <f t="shared" si="23"/>
        <v>4</v>
      </c>
    </row>
    <row r="400" spans="1:17" s="285" customFormat="1" hidden="1">
      <c r="A400" s="315">
        <f>SUBTOTAL(3,$B$20:B400)</f>
        <v>127</v>
      </c>
      <c r="B400" s="317">
        <v>1229281660</v>
      </c>
      <c r="C400" s="301" t="str">
        <f>VLOOKUP(B400,'ds thisinh'!$B$5:$C$2298,2,FALSE)</f>
        <v>Lê Thị Như Quỳnh </v>
      </c>
      <c r="D400" s="301" t="s">
        <v>1242</v>
      </c>
      <c r="E400" s="317" t="s">
        <v>868</v>
      </c>
      <c r="F400" s="303" t="s">
        <v>1214</v>
      </c>
      <c r="G400" s="303" t="s">
        <v>180</v>
      </c>
      <c r="H400" s="301">
        <v>4</v>
      </c>
      <c r="I400" s="301">
        <v>1090</v>
      </c>
      <c r="J400" s="301"/>
      <c r="K400" s="301"/>
      <c r="L400" s="301">
        <f>VLOOKUP(B400,KQtrangIOE!$B$2:$D$2509,3,FALSE)</f>
        <v>1090</v>
      </c>
      <c r="M400" s="301" t="str">
        <f t="shared" si="20"/>
        <v/>
      </c>
      <c r="N400" s="301">
        <f>VLOOKUP(IF(G400&lt;&gt;"",G400,F400),ThongkeKQ!$A$4:$P$43,COUNTA(ThongkeKQ!$A$4:$P$4),FALSE)</f>
        <v>36</v>
      </c>
      <c r="O400" s="301" t="str">
        <f t="shared" si="21"/>
        <v>36.4</v>
      </c>
      <c r="P400" s="285" t="str">
        <f t="shared" si="22"/>
        <v>36</v>
      </c>
      <c r="Q400" s="285" t="str">
        <f t="shared" si="23"/>
        <v>4</v>
      </c>
    </row>
    <row r="401" spans="1:17" s="285" customFormat="1" ht="15.75" hidden="1" thickBot="1">
      <c r="A401" s="315">
        <f>SUBTOTAL(3,$B$20:B401)</f>
        <v>127</v>
      </c>
      <c r="B401" s="473">
        <v>1225849240</v>
      </c>
      <c r="C401" s="301" t="str">
        <f>VLOOKUP(B401,'ds thisinh'!$B$5:$C$2298,2,FALSE)</f>
        <v>Nguyễn Cao Gia Hân</v>
      </c>
      <c r="D401" s="502" t="s">
        <v>1513</v>
      </c>
      <c r="E401" s="315" t="s">
        <v>878</v>
      </c>
      <c r="F401" s="315" t="s">
        <v>1341</v>
      </c>
      <c r="G401" s="325" t="s">
        <v>1342</v>
      </c>
      <c r="H401" s="325">
        <v>4</v>
      </c>
      <c r="I401" s="344">
        <v>1060</v>
      </c>
      <c r="J401" s="344"/>
      <c r="K401" s="301"/>
      <c r="L401" s="301">
        <f>VLOOKUP(B401,KQtrangIOE!$B$2:$D$2509,3,FALSE)</f>
        <v>1060</v>
      </c>
      <c r="M401" s="301" t="str">
        <f t="shared" si="20"/>
        <v/>
      </c>
      <c r="N401" s="301">
        <f>VLOOKUP(IF(G401&lt;&gt;"",G401,F401),ThongkeKQ!$A$4:$P$43,COUNTA(ThongkeKQ!$A$4:$P$4),FALSE)</f>
        <v>38</v>
      </c>
      <c r="O401" s="301" t="str">
        <f t="shared" si="21"/>
        <v>38.4</v>
      </c>
      <c r="P401" s="285" t="str">
        <f t="shared" si="22"/>
        <v>38</v>
      </c>
      <c r="Q401" s="285" t="str">
        <f t="shared" si="23"/>
        <v>4</v>
      </c>
    </row>
    <row r="402" spans="1:17" s="285" customFormat="1" hidden="1">
      <c r="A402" s="315">
        <f>SUBTOTAL(3,$B$20:B402)</f>
        <v>127</v>
      </c>
      <c r="B402" s="318">
        <v>1227090721</v>
      </c>
      <c r="C402" s="301" t="str">
        <f>VLOOKUP(B402,'ds thisinh'!$B$5:$C$2298,2,FALSE)</f>
        <v>Hoàng Trà  My</v>
      </c>
      <c r="D402" s="318" t="s">
        <v>1523</v>
      </c>
      <c r="E402" s="315" t="s">
        <v>878</v>
      </c>
      <c r="F402" s="315" t="s">
        <v>1353</v>
      </c>
      <c r="G402" s="325" t="s">
        <v>1342</v>
      </c>
      <c r="H402" s="325">
        <v>4</v>
      </c>
      <c r="I402" s="344">
        <v>1040</v>
      </c>
      <c r="J402" s="344"/>
      <c r="K402" s="301"/>
      <c r="L402" s="301">
        <f>VLOOKUP(B402,KQtrangIOE!$B$2:$D$2509,3,FALSE)</f>
        <v>1040</v>
      </c>
      <c r="M402" s="301" t="str">
        <f t="shared" si="20"/>
        <v/>
      </c>
      <c r="N402" s="301">
        <f>VLOOKUP(IF(G402&lt;&gt;"",G402,F402),ThongkeKQ!$A$4:$P$43,COUNTA(ThongkeKQ!$A$4:$P$4),FALSE)</f>
        <v>38</v>
      </c>
      <c r="O402" s="301" t="str">
        <f t="shared" si="21"/>
        <v>38.4</v>
      </c>
      <c r="P402" s="285" t="str">
        <f t="shared" si="22"/>
        <v>38</v>
      </c>
      <c r="Q402" s="285" t="str">
        <f t="shared" si="23"/>
        <v>4</v>
      </c>
    </row>
    <row r="403" spans="1:17" s="285" customFormat="1" hidden="1">
      <c r="A403" s="315">
        <f>SUBTOTAL(3,$B$20:B403)</f>
        <v>127</v>
      </c>
      <c r="B403" s="315">
        <v>1225947614</v>
      </c>
      <c r="C403" s="301" t="str">
        <f>VLOOKUP(B403,'ds thisinh'!$B$5:$C$2298,2,FALSE)</f>
        <v>Nguyễn Hoàng Quân</v>
      </c>
      <c r="D403" s="303" t="s">
        <v>1560</v>
      </c>
      <c r="E403" s="303" t="s">
        <v>864</v>
      </c>
      <c r="F403" s="303" t="s">
        <v>608</v>
      </c>
      <c r="G403" s="315" t="s">
        <v>2167</v>
      </c>
      <c r="H403" s="315">
        <v>4</v>
      </c>
      <c r="I403" s="384">
        <v>1020</v>
      </c>
      <c r="J403" s="384"/>
      <c r="K403" s="301"/>
      <c r="L403" s="301">
        <f>VLOOKUP(B403,KQtrangIOE!$B$2:$D$2509,3,FALSE)</f>
        <v>1020</v>
      </c>
      <c r="M403" s="301" t="str">
        <f t="shared" si="20"/>
        <v/>
      </c>
      <c r="N403" s="301">
        <f>VLOOKUP(IF(G403&lt;&gt;"",G403,F403),ThongkeKQ!$A$4:$P$43,COUNTA(ThongkeKQ!$A$4:$P$4),FALSE)</f>
        <v>33</v>
      </c>
      <c r="O403" s="301" t="str">
        <f t="shared" si="21"/>
        <v>33.4</v>
      </c>
      <c r="P403" s="285" t="str">
        <f t="shared" si="22"/>
        <v>33</v>
      </c>
      <c r="Q403" s="285" t="str">
        <f t="shared" si="23"/>
        <v>4</v>
      </c>
    </row>
    <row r="404" spans="1:17" s="285" customFormat="1" hidden="1">
      <c r="A404" s="315">
        <f>SUBTOTAL(3,$B$20:B404)</f>
        <v>127</v>
      </c>
      <c r="B404" s="315">
        <v>1223095152</v>
      </c>
      <c r="C404" s="301" t="str">
        <f>VLOOKUP(B404,'ds thisinh'!$B$5:$C$2298,2,FALSE)</f>
        <v>Nguyễn Huyền Diệu </v>
      </c>
      <c r="D404" s="315" t="s">
        <v>892</v>
      </c>
      <c r="E404" s="315" t="s">
        <v>871</v>
      </c>
      <c r="F404" s="342" t="s">
        <v>1346</v>
      </c>
      <c r="G404" s="315" t="s">
        <v>91</v>
      </c>
      <c r="H404" s="315">
        <v>4</v>
      </c>
      <c r="I404" s="271">
        <v>1020</v>
      </c>
      <c r="J404" s="271"/>
      <c r="K404" s="301"/>
      <c r="L404" s="301">
        <f>VLOOKUP(B404,KQtrangIOE!$B$2:$D$2509,3,FALSE)</f>
        <v>1020</v>
      </c>
      <c r="M404" s="301" t="str">
        <f t="shared" ref="M404:M467" si="24">IF(L404&lt;&gt;I404,1,"")</f>
        <v/>
      </c>
      <c r="N404" s="301">
        <f>VLOOKUP(IF(G404&lt;&gt;"",G404,F404),ThongkeKQ!$A$4:$P$43,COUNTA(ThongkeKQ!$A$4:$P$4),FALSE)</f>
        <v>35</v>
      </c>
      <c r="O404" s="301" t="str">
        <f t="shared" ref="O404:O467" si="25">N404&amp;"."&amp;IF(I404&lt;&gt;"",H404,"")</f>
        <v>35.4</v>
      </c>
      <c r="P404" s="285" t="str">
        <f t="shared" si="22"/>
        <v>35</v>
      </c>
      <c r="Q404" s="285" t="str">
        <f t="shared" si="23"/>
        <v>4</v>
      </c>
    </row>
    <row r="405" spans="1:17" s="285" customFormat="1" hidden="1">
      <c r="A405" s="315">
        <f>SUBTOTAL(3,$B$20:B405)</f>
        <v>127</v>
      </c>
      <c r="B405" s="318">
        <v>1222127743</v>
      </c>
      <c r="C405" s="301" t="str">
        <f>VLOOKUP(B405,'ds thisinh'!$B$5:$C$2298,2,FALSE)</f>
        <v>Võ Hồng Thức</v>
      </c>
      <c r="D405" s="318" t="s">
        <v>1505</v>
      </c>
      <c r="E405" s="315" t="s">
        <v>871</v>
      </c>
      <c r="F405" s="315" t="s">
        <v>1343</v>
      </c>
      <c r="G405" s="325" t="s">
        <v>1342</v>
      </c>
      <c r="H405" s="325">
        <v>4</v>
      </c>
      <c r="I405" s="344">
        <v>1020</v>
      </c>
      <c r="J405" s="344"/>
      <c r="K405" s="301"/>
      <c r="L405" s="301">
        <f>VLOOKUP(B405,KQtrangIOE!$B$2:$D$2509,3,FALSE)</f>
        <v>1020</v>
      </c>
      <c r="M405" s="301" t="str">
        <f t="shared" si="24"/>
        <v/>
      </c>
      <c r="N405" s="301">
        <f>VLOOKUP(IF(G405&lt;&gt;"",G405,F405),ThongkeKQ!$A$4:$P$43,COUNTA(ThongkeKQ!$A$4:$P$4),FALSE)</f>
        <v>38</v>
      </c>
      <c r="O405" s="301" t="str">
        <f t="shared" si="25"/>
        <v>38.4</v>
      </c>
      <c r="P405" s="285" t="str">
        <f t="shared" ref="P405:P468" si="26">N405&amp;J405</f>
        <v>38</v>
      </c>
      <c r="Q405" s="285" t="str">
        <f t="shared" ref="Q405:Q468" si="27">H405&amp;J405</f>
        <v>4</v>
      </c>
    </row>
    <row r="406" spans="1:17" s="285" customFormat="1" hidden="1">
      <c r="A406" s="315">
        <f>SUBTOTAL(3,$B$20:B406)</f>
        <v>127</v>
      </c>
      <c r="B406" s="303">
        <v>1223062026</v>
      </c>
      <c r="C406" s="301" t="str">
        <f>VLOOKUP(B406,'ds thisinh'!$B$5:$C$2298,2,FALSE)</f>
        <v>Huỳnh Nguyễn Bảo Như</v>
      </c>
      <c r="D406" s="302" t="s">
        <v>671</v>
      </c>
      <c r="E406" s="302">
        <v>4</v>
      </c>
      <c r="F406" s="303" t="s">
        <v>819</v>
      </c>
      <c r="G406" s="303" t="s">
        <v>188</v>
      </c>
      <c r="H406" s="303">
        <v>4</v>
      </c>
      <c r="I406" s="301">
        <v>1010</v>
      </c>
      <c r="J406" s="301"/>
      <c r="K406" s="301"/>
      <c r="L406" s="301">
        <f>VLOOKUP(B406,KQtrangIOE!$B$2:$D$2509,3,FALSE)</f>
        <v>1010</v>
      </c>
      <c r="M406" s="301" t="str">
        <f t="shared" si="24"/>
        <v/>
      </c>
      <c r="N406" s="301">
        <f>VLOOKUP(IF(G406&lt;&gt;"",G406,F406),ThongkeKQ!$A$4:$P$43,COUNTA(ThongkeKQ!$A$4:$P$4),FALSE)</f>
        <v>34</v>
      </c>
      <c r="O406" s="301" t="str">
        <f t="shared" si="25"/>
        <v>34.4</v>
      </c>
      <c r="P406" s="285" t="str">
        <f t="shared" si="26"/>
        <v>34</v>
      </c>
      <c r="Q406" s="285" t="str">
        <f t="shared" si="27"/>
        <v>4</v>
      </c>
    </row>
    <row r="407" spans="1:17" s="285" customFormat="1" hidden="1">
      <c r="A407" s="315">
        <f>SUBTOTAL(3,$B$20:B407)</f>
        <v>127</v>
      </c>
      <c r="B407" s="396">
        <v>1220622221</v>
      </c>
      <c r="C407" s="301" t="str">
        <f>VLOOKUP(B407,'ds thisinh'!$B$5:$C$2298,2,FALSE)</f>
        <v>Nguyễn Thị Diệu Ly</v>
      </c>
      <c r="D407" s="315" t="s">
        <v>660</v>
      </c>
      <c r="E407" s="315">
        <v>4</v>
      </c>
      <c r="F407" s="315" t="s">
        <v>1002</v>
      </c>
      <c r="G407" s="303" t="s">
        <v>188</v>
      </c>
      <c r="H407" s="303">
        <v>4</v>
      </c>
      <c r="I407" s="315">
        <v>1000</v>
      </c>
      <c r="J407" s="315"/>
      <c r="K407" s="301"/>
      <c r="L407" s="301">
        <f>VLOOKUP(B407,KQtrangIOE!$B$2:$D$2509,3,FALSE)</f>
        <v>1000</v>
      </c>
      <c r="M407" s="301" t="str">
        <f t="shared" si="24"/>
        <v/>
      </c>
      <c r="N407" s="301">
        <f>VLOOKUP(IF(G407&lt;&gt;"",G407,F407),ThongkeKQ!$A$4:$P$43,COUNTA(ThongkeKQ!$A$4:$P$4),FALSE)</f>
        <v>34</v>
      </c>
      <c r="O407" s="301" t="str">
        <f t="shared" si="25"/>
        <v>34.4</v>
      </c>
      <c r="P407" s="285" t="str">
        <f t="shared" si="26"/>
        <v>34</v>
      </c>
      <c r="Q407" s="285" t="str">
        <f t="shared" si="27"/>
        <v>4</v>
      </c>
    </row>
    <row r="408" spans="1:17" s="285" customFormat="1" hidden="1">
      <c r="A408" s="315">
        <f>SUBTOTAL(3,$B$20:B408)</f>
        <v>127</v>
      </c>
      <c r="B408" s="315">
        <v>1224440085</v>
      </c>
      <c r="C408" s="301" t="str">
        <f>VLOOKUP(B408,'ds thisinh'!$B$5:$C$2298,2,FALSE)</f>
        <v>Lưu Anh Trúc </v>
      </c>
      <c r="D408" s="315" t="s">
        <v>888</v>
      </c>
      <c r="E408" s="315" t="s">
        <v>868</v>
      </c>
      <c r="F408" s="342" t="s">
        <v>1346</v>
      </c>
      <c r="G408" s="315" t="s">
        <v>91</v>
      </c>
      <c r="H408" s="315">
        <v>4</v>
      </c>
      <c r="I408" s="271">
        <v>1000</v>
      </c>
      <c r="J408" s="271"/>
      <c r="K408" s="301"/>
      <c r="L408" s="301">
        <f>VLOOKUP(B408,KQtrangIOE!$B$2:$D$2509,3,FALSE)</f>
        <v>1000</v>
      </c>
      <c r="M408" s="301" t="str">
        <f t="shared" si="24"/>
        <v/>
      </c>
      <c r="N408" s="301">
        <f>VLOOKUP(IF(G408&lt;&gt;"",G408,F408),ThongkeKQ!$A$4:$P$43,COUNTA(ThongkeKQ!$A$4:$P$4),FALSE)</f>
        <v>35</v>
      </c>
      <c r="O408" s="301" t="str">
        <f t="shared" si="25"/>
        <v>35.4</v>
      </c>
      <c r="P408" s="285" t="str">
        <f t="shared" si="26"/>
        <v>35</v>
      </c>
      <c r="Q408" s="285" t="str">
        <f t="shared" si="27"/>
        <v>4</v>
      </c>
    </row>
    <row r="409" spans="1:17" s="285" customFormat="1" hidden="1">
      <c r="A409" s="315">
        <f>SUBTOTAL(3,$B$20:B409)</f>
        <v>127</v>
      </c>
      <c r="B409" s="318">
        <v>1224103068</v>
      </c>
      <c r="C409" s="301" t="str">
        <f>VLOOKUP(B409,'ds thisinh'!$B$5:$C$2298,2,FALSE)</f>
        <v>Phạm Văn Minh</v>
      </c>
      <c r="D409" s="318" t="s">
        <v>1503</v>
      </c>
      <c r="E409" s="315" t="s">
        <v>864</v>
      </c>
      <c r="F409" s="315" t="s">
        <v>1115</v>
      </c>
      <c r="G409" s="325" t="s">
        <v>1342</v>
      </c>
      <c r="H409" s="325">
        <v>4</v>
      </c>
      <c r="I409" s="344">
        <v>1000</v>
      </c>
      <c r="J409" s="344"/>
      <c r="K409" s="301"/>
      <c r="L409" s="301">
        <f>VLOOKUP(B409,KQtrangIOE!$B$2:$D$2509,3,FALSE)</f>
        <v>1000</v>
      </c>
      <c r="M409" s="301" t="str">
        <f t="shared" si="24"/>
        <v/>
      </c>
      <c r="N409" s="301">
        <f>VLOOKUP(IF(G409&lt;&gt;"",G409,F409),ThongkeKQ!$A$4:$P$43,COUNTA(ThongkeKQ!$A$4:$P$4),FALSE)</f>
        <v>38</v>
      </c>
      <c r="O409" s="301" t="str">
        <f t="shared" si="25"/>
        <v>38.4</v>
      </c>
      <c r="P409" s="285" t="str">
        <f t="shared" si="26"/>
        <v>38</v>
      </c>
      <c r="Q409" s="285" t="str">
        <f t="shared" si="27"/>
        <v>4</v>
      </c>
    </row>
    <row r="410" spans="1:17" s="285" customFormat="1" hidden="1">
      <c r="A410" s="315">
        <f>SUBTOTAL(3,$B$20:B410)</f>
        <v>127</v>
      </c>
      <c r="B410" s="318">
        <v>1225090823</v>
      </c>
      <c r="C410" s="301" t="str">
        <f>VLOOKUP(B410,'ds thisinh'!$B$5:$C$2298,2,FALSE)</f>
        <v>Lê Việt  Nhật</v>
      </c>
      <c r="D410" s="318" t="s">
        <v>1521</v>
      </c>
      <c r="E410" s="315" t="s">
        <v>878</v>
      </c>
      <c r="F410" s="315" t="s">
        <v>1353</v>
      </c>
      <c r="G410" s="325" t="s">
        <v>1342</v>
      </c>
      <c r="H410" s="325">
        <v>4</v>
      </c>
      <c r="I410" s="344">
        <v>1000</v>
      </c>
      <c r="J410" s="344"/>
      <c r="K410" s="301"/>
      <c r="L410" s="301">
        <f>VLOOKUP(B410,KQtrangIOE!$B$2:$D$2509,3,FALSE)</f>
        <v>1000</v>
      </c>
      <c r="M410" s="301" t="str">
        <f t="shared" si="24"/>
        <v/>
      </c>
      <c r="N410" s="301">
        <f>VLOOKUP(IF(G410&lt;&gt;"",G410,F410),ThongkeKQ!$A$4:$P$43,COUNTA(ThongkeKQ!$A$4:$P$4),FALSE)</f>
        <v>38</v>
      </c>
      <c r="O410" s="301" t="str">
        <f t="shared" si="25"/>
        <v>38.4</v>
      </c>
      <c r="P410" s="285" t="str">
        <f t="shared" si="26"/>
        <v>38</v>
      </c>
      <c r="Q410" s="285" t="str">
        <f t="shared" si="27"/>
        <v>4</v>
      </c>
    </row>
    <row r="411" spans="1:17" s="285" customFormat="1" hidden="1">
      <c r="A411" s="315">
        <f>SUBTOTAL(3,$B$20:B411)</f>
        <v>127</v>
      </c>
      <c r="B411" s="328">
        <v>1224507702</v>
      </c>
      <c r="C411" s="301" t="str">
        <f>VLOOKUP(B411,'ds thisinh'!$B$5:$C$2298,2,FALSE)</f>
        <v>Lê Nguyên Thảo </v>
      </c>
      <c r="D411" s="328" t="s">
        <v>672</v>
      </c>
      <c r="E411" s="328">
        <v>4</v>
      </c>
      <c r="F411" s="301" t="s">
        <v>2691</v>
      </c>
      <c r="G411" s="303" t="s">
        <v>188</v>
      </c>
      <c r="H411" s="303">
        <v>4</v>
      </c>
      <c r="I411" s="328">
        <v>990</v>
      </c>
      <c r="J411" s="328"/>
      <c r="K411" s="301"/>
      <c r="L411" s="301">
        <f>VLOOKUP(B411,KQtrangIOE!$B$2:$D$2509,3,FALSE)</f>
        <v>990</v>
      </c>
      <c r="M411" s="301" t="str">
        <f t="shared" si="24"/>
        <v/>
      </c>
      <c r="N411" s="301">
        <f>VLOOKUP(IF(G411&lt;&gt;"",G411,F411),ThongkeKQ!$A$4:$P$43,COUNTA(ThongkeKQ!$A$4:$P$4),FALSE)</f>
        <v>34</v>
      </c>
      <c r="O411" s="301" t="str">
        <f t="shared" si="25"/>
        <v>34.4</v>
      </c>
      <c r="P411" s="285" t="str">
        <f t="shared" si="26"/>
        <v>34</v>
      </c>
      <c r="Q411" s="285" t="str">
        <f t="shared" si="27"/>
        <v>4</v>
      </c>
    </row>
    <row r="412" spans="1:17" s="285" customFormat="1" hidden="1">
      <c r="A412" s="315">
        <f>SUBTOTAL(3,$B$20:B412)</f>
        <v>127</v>
      </c>
      <c r="B412" s="271">
        <v>1228746606</v>
      </c>
      <c r="C412" s="301" t="str">
        <f>VLOOKUP(B412,'ds thisinh'!$B$5:$C$2298,2,FALSE)</f>
        <v>Nguyễn Thị Thảo Chi</v>
      </c>
      <c r="D412" s="271" t="s">
        <v>890</v>
      </c>
      <c r="E412" s="271" t="s">
        <v>891</v>
      </c>
      <c r="F412" s="315" t="s">
        <v>623</v>
      </c>
      <c r="G412" s="315" t="s">
        <v>91</v>
      </c>
      <c r="H412" s="315">
        <v>4</v>
      </c>
      <c r="I412" s="271">
        <v>990</v>
      </c>
      <c r="J412" s="271"/>
      <c r="K412" s="301"/>
      <c r="L412" s="301">
        <f>VLOOKUP(B412,KQtrangIOE!$B$2:$D$2509,3,FALSE)</f>
        <v>990</v>
      </c>
      <c r="M412" s="301" t="str">
        <f t="shared" si="24"/>
        <v/>
      </c>
      <c r="N412" s="301">
        <f>VLOOKUP(IF(G412&lt;&gt;"",G412,F412),ThongkeKQ!$A$4:$P$43,COUNTA(ThongkeKQ!$A$4:$P$4),FALSE)</f>
        <v>35</v>
      </c>
      <c r="O412" s="301" t="str">
        <f t="shared" si="25"/>
        <v>35.4</v>
      </c>
      <c r="P412" s="285" t="str">
        <f t="shared" si="26"/>
        <v>35</v>
      </c>
      <c r="Q412" s="285" t="str">
        <f t="shared" si="27"/>
        <v>4</v>
      </c>
    </row>
    <row r="413" spans="1:17" s="285" customFormat="1" hidden="1">
      <c r="A413" s="315">
        <f>SUBTOTAL(3,$B$20:B413)</f>
        <v>127</v>
      </c>
      <c r="B413" s="318">
        <v>1224223678</v>
      </c>
      <c r="C413" s="301" t="str">
        <f>VLOOKUP(B413,'ds thisinh'!$B$5:$C$2298,2,FALSE)</f>
        <v>Nguyễn Văn Nam</v>
      </c>
      <c r="D413" s="318" t="s">
        <v>1524</v>
      </c>
      <c r="E413" s="315" t="s">
        <v>878</v>
      </c>
      <c r="F413" s="315" t="s">
        <v>1343</v>
      </c>
      <c r="G413" s="325" t="s">
        <v>1342</v>
      </c>
      <c r="H413" s="325">
        <v>4</v>
      </c>
      <c r="I413" s="344">
        <v>990</v>
      </c>
      <c r="J413" s="344"/>
      <c r="K413" s="301"/>
      <c r="L413" s="301">
        <f>VLOOKUP(B413,KQtrangIOE!$B$2:$D$2509,3,FALSE)</f>
        <v>990</v>
      </c>
      <c r="M413" s="301" t="str">
        <f t="shared" si="24"/>
        <v/>
      </c>
      <c r="N413" s="301">
        <f>VLOOKUP(IF(G413&lt;&gt;"",G413,F413),ThongkeKQ!$A$4:$P$43,COUNTA(ThongkeKQ!$A$4:$P$4),FALSE)</f>
        <v>38</v>
      </c>
      <c r="O413" s="301" t="str">
        <f t="shared" si="25"/>
        <v>38.4</v>
      </c>
      <c r="P413" s="285" t="str">
        <f t="shared" si="26"/>
        <v>38</v>
      </c>
      <c r="Q413" s="285" t="str">
        <f t="shared" si="27"/>
        <v>4</v>
      </c>
    </row>
    <row r="414" spans="1:17" s="285" customFormat="1" hidden="1">
      <c r="A414" s="315">
        <f>SUBTOTAL(3,$B$20:B414)</f>
        <v>127</v>
      </c>
      <c r="B414" s="326">
        <v>1225572189</v>
      </c>
      <c r="C414" s="301" t="str">
        <f>VLOOKUP(B414,'ds thisinh'!$B$5:$C$2298,2,FALSE)</f>
        <v>Trần Thị Khánh Linh</v>
      </c>
      <c r="D414" s="303" t="s">
        <v>1232</v>
      </c>
      <c r="E414" s="303" t="s">
        <v>881</v>
      </c>
      <c r="F414" s="303" t="s">
        <v>1118</v>
      </c>
      <c r="G414" s="303" t="s">
        <v>180</v>
      </c>
      <c r="H414" s="301">
        <v>4</v>
      </c>
      <c r="I414" s="301">
        <v>980</v>
      </c>
      <c r="J414" s="301"/>
      <c r="K414" s="301"/>
      <c r="L414" s="301">
        <f>VLOOKUP(B414,KQtrangIOE!$B$2:$D$2509,3,FALSE)</f>
        <v>980</v>
      </c>
      <c r="M414" s="301" t="str">
        <f t="shared" si="24"/>
        <v/>
      </c>
      <c r="N414" s="301">
        <f>VLOOKUP(IF(G414&lt;&gt;"",G414,F414),ThongkeKQ!$A$4:$P$43,COUNTA(ThongkeKQ!$A$4:$P$4),FALSE)</f>
        <v>36</v>
      </c>
      <c r="O414" s="301" t="str">
        <f t="shared" si="25"/>
        <v>36.4</v>
      </c>
      <c r="P414" s="285" t="str">
        <f t="shared" si="26"/>
        <v>36</v>
      </c>
      <c r="Q414" s="285" t="str">
        <f t="shared" si="27"/>
        <v>4</v>
      </c>
    </row>
    <row r="415" spans="1:17" s="285" customFormat="1" hidden="1">
      <c r="A415" s="315">
        <f>SUBTOTAL(3,$B$20:B415)</f>
        <v>127</v>
      </c>
      <c r="B415" s="453">
        <v>1224921810</v>
      </c>
      <c r="C415" s="301" t="str">
        <f>VLOOKUP(B415,'ds thisinh'!$B$5:$C$2298,2,FALSE)</f>
        <v>Đinh Dương Mộc Lam</v>
      </c>
      <c r="D415" s="361" t="s">
        <v>1148</v>
      </c>
      <c r="E415" s="361" t="s">
        <v>864</v>
      </c>
      <c r="F415" s="361" t="s">
        <v>1110</v>
      </c>
      <c r="G415" s="361" t="s">
        <v>1108</v>
      </c>
      <c r="H415" s="304">
        <v>4</v>
      </c>
      <c r="I415" s="301">
        <v>970</v>
      </c>
      <c r="J415" s="301"/>
      <c r="K415" s="301"/>
      <c r="L415" s="301">
        <f>VLOOKUP(B415,KQtrangIOE!$B$2:$D$2509,3,FALSE)</f>
        <v>970</v>
      </c>
      <c r="M415" s="301" t="str">
        <f t="shared" si="24"/>
        <v/>
      </c>
      <c r="N415" s="301">
        <f>VLOOKUP(IF(G415&lt;&gt;"",G415,F415),ThongkeKQ!$A$4:$P$43,COUNTA(ThongkeKQ!$A$4:$P$4),FALSE)</f>
        <v>39</v>
      </c>
      <c r="O415" s="301" t="str">
        <f t="shared" si="25"/>
        <v>39.4</v>
      </c>
      <c r="P415" s="285" t="str">
        <f t="shared" si="26"/>
        <v>39</v>
      </c>
      <c r="Q415" s="285" t="str">
        <f t="shared" si="27"/>
        <v>4</v>
      </c>
    </row>
    <row r="416" spans="1:17" s="285" customFormat="1" hidden="1">
      <c r="A416" s="315">
        <f>SUBTOTAL(3,$B$20:B416)</f>
        <v>127</v>
      </c>
      <c r="B416" s="301">
        <v>1215848698</v>
      </c>
      <c r="C416" s="301" t="str">
        <f>VLOOKUP(B416,'ds thisinh'!$B$5:$C$2298,2,FALSE)</f>
        <v>Hồ Thị Quỳnh Trâm</v>
      </c>
      <c r="D416" s="303" t="s">
        <v>1238</v>
      </c>
      <c r="E416" s="303" t="s">
        <v>878</v>
      </c>
      <c r="F416" s="303" t="s">
        <v>1208</v>
      </c>
      <c r="G416" s="303" t="s">
        <v>180</v>
      </c>
      <c r="H416" s="301">
        <v>4</v>
      </c>
      <c r="I416" s="301">
        <v>970</v>
      </c>
      <c r="J416" s="301"/>
      <c r="K416" s="301"/>
      <c r="L416" s="301">
        <f>VLOOKUP(B416,KQtrangIOE!$B$2:$D$2509,3,FALSE)</f>
        <v>970</v>
      </c>
      <c r="M416" s="301" t="str">
        <f t="shared" si="24"/>
        <v/>
      </c>
      <c r="N416" s="301">
        <f>VLOOKUP(IF(G416&lt;&gt;"",G416,F416),ThongkeKQ!$A$4:$P$43,COUNTA(ThongkeKQ!$A$4:$P$4),FALSE)</f>
        <v>36</v>
      </c>
      <c r="O416" s="301" t="str">
        <f t="shared" si="25"/>
        <v>36.4</v>
      </c>
      <c r="P416" s="285" t="str">
        <f t="shared" si="26"/>
        <v>36</v>
      </c>
      <c r="Q416" s="285" t="str">
        <f t="shared" si="27"/>
        <v>4</v>
      </c>
    </row>
    <row r="417" spans="1:17" s="285" customFormat="1" hidden="1">
      <c r="A417" s="315">
        <f>SUBTOTAL(3,$B$20:B417)</f>
        <v>127</v>
      </c>
      <c r="B417" s="315">
        <v>1225572660</v>
      </c>
      <c r="C417" s="301" t="str">
        <f>VLOOKUP(B417,'ds thisinh'!$B$5:$C$2298,2,FALSE)</f>
        <v>Đinh Thị Quỳnh Trang</v>
      </c>
      <c r="D417" s="303" t="s">
        <v>2184</v>
      </c>
      <c r="E417" s="303" t="s">
        <v>864</v>
      </c>
      <c r="F417" s="303" t="s">
        <v>608</v>
      </c>
      <c r="G417" s="315" t="s">
        <v>2167</v>
      </c>
      <c r="H417" s="315">
        <v>4</v>
      </c>
      <c r="I417" s="387">
        <v>960</v>
      </c>
      <c r="J417" s="387"/>
      <c r="K417" s="301"/>
      <c r="L417" s="301">
        <f>VLOOKUP(B417,KQtrangIOE!$B$2:$D$2509,3,FALSE)</f>
        <v>960</v>
      </c>
      <c r="M417" s="301" t="str">
        <f t="shared" si="24"/>
        <v/>
      </c>
      <c r="N417" s="301">
        <f>VLOOKUP(IF(G417&lt;&gt;"",G417,F417),ThongkeKQ!$A$4:$P$43,COUNTA(ThongkeKQ!$A$4:$P$4),FALSE)</f>
        <v>33</v>
      </c>
      <c r="O417" s="301" t="str">
        <f t="shared" si="25"/>
        <v>33.4</v>
      </c>
      <c r="P417" s="285" t="str">
        <f t="shared" si="26"/>
        <v>33</v>
      </c>
      <c r="Q417" s="285" t="str">
        <f t="shared" si="27"/>
        <v>4</v>
      </c>
    </row>
    <row r="418" spans="1:17" s="285" customFormat="1" hidden="1">
      <c r="A418" s="315">
        <f>SUBTOTAL(3,$B$20:B418)</f>
        <v>127</v>
      </c>
      <c r="B418" s="362">
        <v>1224432444</v>
      </c>
      <c r="C418" s="301" t="str">
        <f>VLOOKUP(B418,'ds thisinh'!$B$5:$C$2298,2,FALSE)</f>
        <v>Bùi Thanh Hùng</v>
      </c>
      <c r="D418" s="362" t="s">
        <v>1143</v>
      </c>
      <c r="E418" s="362" t="s">
        <v>864</v>
      </c>
      <c r="F418" s="362" t="s">
        <v>599</v>
      </c>
      <c r="G418" s="361" t="s">
        <v>1108</v>
      </c>
      <c r="H418" s="304">
        <v>4</v>
      </c>
      <c r="I418" s="301">
        <v>950</v>
      </c>
      <c r="J418" s="301"/>
      <c r="K418" s="301"/>
      <c r="L418" s="301">
        <f>VLOOKUP(B418,KQtrangIOE!$B$2:$D$2509,3,FALSE)</f>
        <v>950</v>
      </c>
      <c r="M418" s="301" t="str">
        <f t="shared" si="24"/>
        <v/>
      </c>
      <c r="N418" s="301">
        <f>VLOOKUP(IF(G418&lt;&gt;"",G418,F418),ThongkeKQ!$A$4:$P$43,COUNTA(ThongkeKQ!$A$4:$P$4),FALSE)</f>
        <v>39</v>
      </c>
      <c r="O418" s="301" t="str">
        <f t="shared" si="25"/>
        <v>39.4</v>
      </c>
      <c r="P418" s="285" t="str">
        <f t="shared" si="26"/>
        <v>39</v>
      </c>
      <c r="Q418" s="285" t="str">
        <f t="shared" si="27"/>
        <v>4</v>
      </c>
    </row>
    <row r="419" spans="1:17" s="285" customFormat="1" hidden="1">
      <c r="A419" s="315">
        <f>SUBTOTAL(3,$B$20:B419)</f>
        <v>127</v>
      </c>
      <c r="B419" s="318">
        <v>1223908929</v>
      </c>
      <c r="C419" s="301" t="str">
        <f>VLOOKUP(B419,'ds thisinh'!$B$5:$C$2298,2,FALSE)</f>
        <v>Nguyễn Phan Thảo Uyên</v>
      </c>
      <c r="D419" s="318" t="s">
        <v>1509</v>
      </c>
      <c r="E419" s="315" t="s">
        <v>864</v>
      </c>
      <c r="F419" s="315" t="s">
        <v>1343</v>
      </c>
      <c r="G419" s="325" t="s">
        <v>1342</v>
      </c>
      <c r="H419" s="325">
        <v>4</v>
      </c>
      <c r="I419" s="344">
        <v>950</v>
      </c>
      <c r="J419" s="344"/>
      <c r="K419" s="301"/>
      <c r="L419" s="301">
        <f>VLOOKUP(B419,KQtrangIOE!$B$2:$D$2509,3,FALSE)</f>
        <v>950</v>
      </c>
      <c r="M419" s="301" t="str">
        <f t="shared" si="24"/>
        <v/>
      </c>
      <c r="N419" s="301">
        <f>VLOOKUP(IF(G419&lt;&gt;"",G419,F419),ThongkeKQ!$A$4:$P$43,COUNTA(ThongkeKQ!$A$4:$P$4),FALSE)</f>
        <v>38</v>
      </c>
      <c r="O419" s="301" t="str">
        <f t="shared" si="25"/>
        <v>38.4</v>
      </c>
      <c r="P419" s="285" t="str">
        <f t="shared" si="26"/>
        <v>38</v>
      </c>
      <c r="Q419" s="285" t="str">
        <f t="shared" si="27"/>
        <v>4</v>
      </c>
    </row>
    <row r="420" spans="1:17" s="285" customFormat="1" hidden="1">
      <c r="A420" s="315">
        <f>SUBTOTAL(3,$B$20:B420)</f>
        <v>127</v>
      </c>
      <c r="B420" s="271">
        <v>1229776622</v>
      </c>
      <c r="C420" s="301" t="str">
        <f>VLOOKUP(B420,'ds thisinh'!$B$5:$C$2298,2,FALSE)</f>
        <v>Ngô Thị Thu Uyên </v>
      </c>
      <c r="D420" s="271" t="s">
        <v>886</v>
      </c>
      <c r="E420" s="271" t="s">
        <v>866</v>
      </c>
      <c r="F420" s="315" t="s">
        <v>623</v>
      </c>
      <c r="G420" s="315" t="s">
        <v>91</v>
      </c>
      <c r="H420" s="315">
        <v>4</v>
      </c>
      <c r="I420" s="271">
        <v>940</v>
      </c>
      <c r="J420" s="271"/>
      <c r="K420" s="301"/>
      <c r="L420" s="301">
        <f>VLOOKUP(B420,KQtrangIOE!$B$2:$D$2509,3,FALSE)</f>
        <v>940</v>
      </c>
      <c r="M420" s="301" t="str">
        <f t="shared" si="24"/>
        <v/>
      </c>
      <c r="N420" s="301">
        <f>VLOOKUP(IF(G420&lt;&gt;"",G420,F420),ThongkeKQ!$A$4:$P$43,COUNTA(ThongkeKQ!$A$4:$P$4),FALSE)</f>
        <v>35</v>
      </c>
      <c r="O420" s="301" t="str">
        <f t="shared" si="25"/>
        <v>35.4</v>
      </c>
      <c r="P420" s="285" t="str">
        <f t="shared" si="26"/>
        <v>35</v>
      </c>
      <c r="Q420" s="285" t="str">
        <f t="shared" si="27"/>
        <v>4</v>
      </c>
    </row>
    <row r="421" spans="1:17" s="285" customFormat="1" hidden="1">
      <c r="A421" s="315">
        <f>SUBTOTAL(3,$B$20:B421)</f>
        <v>127</v>
      </c>
      <c r="B421" s="318">
        <v>1224094329</v>
      </c>
      <c r="C421" s="301" t="str">
        <f>VLOOKUP(B421,'ds thisinh'!$B$5:$C$2298,2,FALSE)</f>
        <v>Nguyễn Hoàng Triệu</v>
      </c>
      <c r="D421" s="318" t="s">
        <v>1531</v>
      </c>
      <c r="E421" s="315" t="s">
        <v>864</v>
      </c>
      <c r="F421" s="315" t="s">
        <v>1115</v>
      </c>
      <c r="G421" s="325" t="s">
        <v>1342</v>
      </c>
      <c r="H421" s="325">
        <v>4</v>
      </c>
      <c r="I421" s="344">
        <v>920</v>
      </c>
      <c r="J421" s="344"/>
      <c r="K421" s="301"/>
      <c r="L421" s="301">
        <f>VLOOKUP(B421,KQtrangIOE!$B$2:$D$2509,3,FALSE)</f>
        <v>920</v>
      </c>
      <c r="M421" s="301" t="str">
        <f t="shared" si="24"/>
        <v/>
      </c>
      <c r="N421" s="301">
        <f>VLOOKUP(IF(G421&lt;&gt;"",G421,F421),ThongkeKQ!$A$4:$P$43,COUNTA(ThongkeKQ!$A$4:$P$4),FALSE)</f>
        <v>38</v>
      </c>
      <c r="O421" s="301" t="str">
        <f t="shared" si="25"/>
        <v>38.4</v>
      </c>
      <c r="P421" s="285" t="str">
        <f t="shared" si="26"/>
        <v>38</v>
      </c>
      <c r="Q421" s="285" t="str">
        <f t="shared" si="27"/>
        <v>4</v>
      </c>
    </row>
    <row r="422" spans="1:17" s="285" customFormat="1" hidden="1">
      <c r="A422" s="315">
        <f>SUBTOTAL(3,$B$20:B422)</f>
        <v>127</v>
      </c>
      <c r="B422" s="317">
        <v>1219621853</v>
      </c>
      <c r="C422" s="301" t="str">
        <f>VLOOKUP(B422,'ds thisinh'!$B$5:$C$2298,2,FALSE)</f>
        <v>Nguyễn Kim Toàn </v>
      </c>
      <c r="D422" s="301" t="s">
        <v>1241</v>
      </c>
      <c r="E422" s="317" t="s">
        <v>871</v>
      </c>
      <c r="F422" s="303" t="s">
        <v>1214</v>
      </c>
      <c r="G422" s="303" t="s">
        <v>180</v>
      </c>
      <c r="H422" s="301">
        <v>4</v>
      </c>
      <c r="I422" s="301">
        <v>920</v>
      </c>
      <c r="J422" s="301"/>
      <c r="K422" s="301"/>
      <c r="L422" s="301">
        <f>VLOOKUP(B422,KQtrangIOE!$B$2:$D$2509,3,FALSE)</f>
        <v>920</v>
      </c>
      <c r="M422" s="301" t="str">
        <f t="shared" si="24"/>
        <v/>
      </c>
      <c r="N422" s="301">
        <f>VLOOKUP(IF(G422&lt;&gt;"",G422,F422),ThongkeKQ!$A$4:$P$43,COUNTA(ThongkeKQ!$A$4:$P$4),FALSE)</f>
        <v>36</v>
      </c>
      <c r="O422" s="301" t="str">
        <f t="shared" si="25"/>
        <v>36.4</v>
      </c>
      <c r="P422" s="285" t="str">
        <f t="shared" si="26"/>
        <v>36</v>
      </c>
      <c r="Q422" s="285" t="str">
        <f t="shared" si="27"/>
        <v>4</v>
      </c>
    </row>
    <row r="423" spans="1:17" s="285" customFormat="1" ht="30" hidden="1">
      <c r="A423" s="315">
        <f>SUBTOTAL(3,$B$20:B423)</f>
        <v>127</v>
      </c>
      <c r="B423" s="315">
        <v>1229927460</v>
      </c>
      <c r="C423" s="301" t="str">
        <f>VLOOKUP(B423,'ds thisinh'!$B$5:$C$2298,2,FALSE)</f>
        <v>Nguyễn Lưu Hương Giang</v>
      </c>
      <c r="D423" s="303" t="s">
        <v>2172</v>
      </c>
      <c r="E423" s="303" t="s">
        <v>864</v>
      </c>
      <c r="F423" s="303" t="s">
        <v>608</v>
      </c>
      <c r="G423" s="315" t="s">
        <v>2167</v>
      </c>
      <c r="H423" s="315">
        <v>4</v>
      </c>
      <c r="I423" s="384">
        <v>910</v>
      </c>
      <c r="J423" s="384"/>
      <c r="K423" s="301"/>
      <c r="L423" s="301">
        <f>VLOOKUP(B423,KQtrangIOE!$B$2:$D$2509,3,FALSE)</f>
        <v>910</v>
      </c>
      <c r="M423" s="301" t="str">
        <f t="shared" si="24"/>
        <v/>
      </c>
      <c r="N423" s="301">
        <f>VLOOKUP(IF(G423&lt;&gt;"",G423,F423),ThongkeKQ!$A$4:$P$43,COUNTA(ThongkeKQ!$A$4:$P$4),FALSE)</f>
        <v>33</v>
      </c>
      <c r="O423" s="301" t="str">
        <f t="shared" si="25"/>
        <v>33.4</v>
      </c>
      <c r="P423" s="285" t="str">
        <f t="shared" si="26"/>
        <v>33</v>
      </c>
      <c r="Q423" s="285" t="str">
        <f t="shared" si="27"/>
        <v>4</v>
      </c>
    </row>
    <row r="424" spans="1:17" s="285" customFormat="1" hidden="1">
      <c r="A424" s="315">
        <f>SUBTOTAL(3,$B$20:B424)</f>
        <v>127</v>
      </c>
      <c r="B424" s="318">
        <v>1225359104</v>
      </c>
      <c r="C424" s="301" t="str">
        <f>VLOOKUP(B424,'ds thisinh'!$B$5:$C$2298,2,FALSE)</f>
        <v>Nguyễn Hương Giang</v>
      </c>
      <c r="D424" s="318" t="s">
        <v>1526</v>
      </c>
      <c r="E424" s="315" t="s">
        <v>871</v>
      </c>
      <c r="F424" s="315" t="s">
        <v>1343</v>
      </c>
      <c r="G424" s="325" t="s">
        <v>1342</v>
      </c>
      <c r="H424" s="325">
        <v>4</v>
      </c>
      <c r="I424" s="344">
        <v>910</v>
      </c>
      <c r="J424" s="344"/>
      <c r="K424" s="301"/>
      <c r="L424" s="301">
        <f>VLOOKUP(B424,KQtrangIOE!$B$2:$D$2509,3,FALSE)</f>
        <v>910</v>
      </c>
      <c r="M424" s="301" t="str">
        <f t="shared" si="24"/>
        <v/>
      </c>
      <c r="N424" s="301">
        <f>VLOOKUP(IF(G424&lt;&gt;"",G424,F424),ThongkeKQ!$A$4:$P$43,COUNTA(ThongkeKQ!$A$4:$P$4),FALSE)</f>
        <v>38</v>
      </c>
      <c r="O424" s="301" t="str">
        <f t="shared" si="25"/>
        <v>38.4</v>
      </c>
      <c r="P424" s="285" t="str">
        <f t="shared" si="26"/>
        <v>38</v>
      </c>
      <c r="Q424" s="285" t="str">
        <f t="shared" si="27"/>
        <v>4</v>
      </c>
    </row>
    <row r="425" spans="1:17" s="285" customFormat="1" hidden="1">
      <c r="A425" s="315">
        <f>SUBTOTAL(3,$B$20:B425)</f>
        <v>127</v>
      </c>
      <c r="B425" s="318">
        <v>1221266935</v>
      </c>
      <c r="C425" s="301" t="str">
        <f>VLOOKUP(B425,'ds thisinh'!$B$5:$C$2298,2,FALSE)</f>
        <v>Lê Thị Mỹ  Linh</v>
      </c>
      <c r="D425" s="318" t="s">
        <v>1515</v>
      </c>
      <c r="E425" s="315" t="s">
        <v>871</v>
      </c>
      <c r="F425" s="315" t="s">
        <v>1346</v>
      </c>
      <c r="G425" s="325" t="s">
        <v>1342</v>
      </c>
      <c r="H425" s="325">
        <v>4</v>
      </c>
      <c r="I425" s="344">
        <v>910</v>
      </c>
      <c r="J425" s="344"/>
      <c r="K425" s="301"/>
      <c r="L425" s="301">
        <f>VLOOKUP(B425,KQtrangIOE!$B$2:$D$2509,3,FALSE)</f>
        <v>910</v>
      </c>
      <c r="M425" s="301" t="str">
        <f t="shared" si="24"/>
        <v/>
      </c>
      <c r="N425" s="301">
        <f>VLOOKUP(IF(G425&lt;&gt;"",G425,F425),ThongkeKQ!$A$4:$P$43,COUNTA(ThongkeKQ!$A$4:$P$4),FALSE)</f>
        <v>38</v>
      </c>
      <c r="O425" s="301" t="str">
        <f t="shared" si="25"/>
        <v>38.4</v>
      </c>
      <c r="P425" s="285" t="str">
        <f t="shared" si="26"/>
        <v>38</v>
      </c>
      <c r="Q425" s="285" t="str">
        <f t="shared" si="27"/>
        <v>4</v>
      </c>
    </row>
    <row r="426" spans="1:17" s="285" customFormat="1" hidden="1">
      <c r="A426" s="315">
        <f>SUBTOTAL(3,$B$20:B426)</f>
        <v>127</v>
      </c>
      <c r="B426" s="326">
        <v>1225572672</v>
      </c>
      <c r="C426" s="301" t="str">
        <f>VLOOKUP(B426,'ds thisinh'!$B$5:$C$2298,2,FALSE)</f>
        <v>Đỗ Thanh Tùng</v>
      </c>
      <c r="D426" s="303" t="s">
        <v>1233</v>
      </c>
      <c r="E426" s="303" t="s">
        <v>881</v>
      </c>
      <c r="F426" s="303" t="s">
        <v>1118</v>
      </c>
      <c r="G426" s="303" t="s">
        <v>180</v>
      </c>
      <c r="H426" s="301">
        <v>4</v>
      </c>
      <c r="I426" s="301">
        <v>910</v>
      </c>
      <c r="J426" s="301"/>
      <c r="K426" s="301"/>
      <c r="L426" s="301">
        <f>VLOOKUP(B426,KQtrangIOE!$B$2:$D$2509,3,FALSE)</f>
        <v>910</v>
      </c>
      <c r="M426" s="301" t="str">
        <f t="shared" si="24"/>
        <v/>
      </c>
      <c r="N426" s="301">
        <f>VLOOKUP(IF(G426&lt;&gt;"",G426,F426),ThongkeKQ!$A$4:$P$43,COUNTA(ThongkeKQ!$A$4:$P$4),FALSE)</f>
        <v>36</v>
      </c>
      <c r="O426" s="301" t="str">
        <f t="shared" si="25"/>
        <v>36.4</v>
      </c>
      <c r="P426" s="285" t="str">
        <f t="shared" si="26"/>
        <v>36</v>
      </c>
      <c r="Q426" s="285" t="str">
        <f t="shared" si="27"/>
        <v>4</v>
      </c>
    </row>
    <row r="427" spans="1:17" s="285" customFormat="1" hidden="1">
      <c r="A427" s="315">
        <f>SUBTOTAL(3,$B$20:B427)</f>
        <v>127</v>
      </c>
      <c r="B427" s="318">
        <v>1223022829</v>
      </c>
      <c r="C427" s="301" t="str">
        <f>VLOOKUP(B427,'ds thisinh'!$B$5:$C$2298,2,FALSE)</f>
        <v>Nguyễn Phúc Hưng</v>
      </c>
      <c r="D427" s="318" t="s">
        <v>1528</v>
      </c>
      <c r="E427" s="315" t="s">
        <v>878</v>
      </c>
      <c r="F427" s="315" t="s">
        <v>1115</v>
      </c>
      <c r="G427" s="325" t="s">
        <v>1342</v>
      </c>
      <c r="H427" s="325">
        <v>4</v>
      </c>
      <c r="I427" s="344">
        <v>880</v>
      </c>
      <c r="J427" s="344"/>
      <c r="K427" s="301"/>
      <c r="L427" s="301">
        <f>VLOOKUP(B427,KQtrangIOE!$B$2:$D$2509,3,FALSE)</f>
        <v>880</v>
      </c>
      <c r="M427" s="301" t="str">
        <f t="shared" si="24"/>
        <v/>
      </c>
      <c r="N427" s="301">
        <f>VLOOKUP(IF(G427&lt;&gt;"",G427,F427),ThongkeKQ!$A$4:$P$43,COUNTA(ThongkeKQ!$A$4:$P$4),FALSE)</f>
        <v>38</v>
      </c>
      <c r="O427" s="301" t="str">
        <f t="shared" si="25"/>
        <v>38.4</v>
      </c>
      <c r="P427" s="285" t="str">
        <f t="shared" si="26"/>
        <v>38</v>
      </c>
      <c r="Q427" s="285" t="str">
        <f t="shared" si="27"/>
        <v>4</v>
      </c>
    </row>
    <row r="428" spans="1:17" s="285" customFormat="1" hidden="1">
      <c r="A428" s="315">
        <f>SUBTOTAL(3,$B$20:B428)</f>
        <v>127</v>
      </c>
      <c r="B428" s="318">
        <v>1217030195</v>
      </c>
      <c r="C428" s="301" t="str">
        <f>VLOOKUP(B428,'ds thisinh'!$B$5:$C$2298,2,FALSE)</f>
        <v>Đặng Thanh Phụng</v>
      </c>
      <c r="D428" s="318" t="s">
        <v>1527</v>
      </c>
      <c r="E428" s="315" t="s">
        <v>871</v>
      </c>
      <c r="F428" s="315" t="s">
        <v>1353</v>
      </c>
      <c r="G428" s="325" t="s">
        <v>1342</v>
      </c>
      <c r="H428" s="325">
        <v>4</v>
      </c>
      <c r="I428" s="344">
        <v>880</v>
      </c>
      <c r="J428" s="344"/>
      <c r="K428" s="301"/>
      <c r="L428" s="301">
        <f>VLOOKUP(B428,KQtrangIOE!$B$2:$D$2509,3,FALSE)</f>
        <v>880</v>
      </c>
      <c r="M428" s="301" t="str">
        <f t="shared" si="24"/>
        <v/>
      </c>
      <c r="N428" s="301">
        <f>VLOOKUP(IF(G428&lt;&gt;"",G428,F428),ThongkeKQ!$A$4:$P$43,COUNTA(ThongkeKQ!$A$4:$P$4),FALSE)</f>
        <v>38</v>
      </c>
      <c r="O428" s="301" t="str">
        <f t="shared" si="25"/>
        <v>38.4</v>
      </c>
      <c r="P428" s="285" t="str">
        <f t="shared" si="26"/>
        <v>38</v>
      </c>
      <c r="Q428" s="285" t="str">
        <f t="shared" si="27"/>
        <v>4</v>
      </c>
    </row>
    <row r="429" spans="1:17" s="285" customFormat="1" hidden="1">
      <c r="A429" s="315">
        <f>SUBTOTAL(3,$B$20:B429)</f>
        <v>127</v>
      </c>
      <c r="B429" s="301">
        <v>1222460709</v>
      </c>
      <c r="C429" s="301" t="str">
        <f>VLOOKUP(B429,'ds thisinh'!$B$5:$C$2298,2,FALSE)</f>
        <v>Võ Trần Thảo Ngân</v>
      </c>
      <c r="D429" s="303" t="s">
        <v>1237</v>
      </c>
      <c r="E429" s="303" t="s">
        <v>1235</v>
      </c>
      <c r="F429" s="303" t="s">
        <v>1115</v>
      </c>
      <c r="G429" s="303" t="s">
        <v>180</v>
      </c>
      <c r="H429" s="301">
        <v>4</v>
      </c>
      <c r="I429" s="301">
        <v>880</v>
      </c>
      <c r="J429" s="301"/>
      <c r="K429" s="301"/>
      <c r="L429" s="301">
        <f>VLOOKUP(B429,KQtrangIOE!$B$2:$D$2509,3,FALSE)</f>
        <v>880</v>
      </c>
      <c r="M429" s="301" t="str">
        <f t="shared" si="24"/>
        <v/>
      </c>
      <c r="N429" s="301">
        <f>VLOOKUP(IF(G429&lt;&gt;"",G429,F429),ThongkeKQ!$A$4:$P$43,COUNTA(ThongkeKQ!$A$4:$P$4),FALSE)</f>
        <v>36</v>
      </c>
      <c r="O429" s="301" t="str">
        <f t="shared" si="25"/>
        <v>36.4</v>
      </c>
      <c r="P429" s="285" t="str">
        <f t="shared" si="26"/>
        <v>36</v>
      </c>
      <c r="Q429" s="285" t="str">
        <f t="shared" si="27"/>
        <v>4</v>
      </c>
    </row>
    <row r="430" spans="1:17" s="285" customFormat="1" hidden="1">
      <c r="A430" s="315">
        <f>SUBTOTAL(3,$B$20:B430)</f>
        <v>127</v>
      </c>
      <c r="B430" s="318">
        <v>1224133922</v>
      </c>
      <c r="C430" s="301" t="str">
        <f>VLOOKUP(B430,'ds thisinh'!$B$5:$C$2298,2,FALSE)</f>
        <v>Đặng Thị Kim Thu</v>
      </c>
      <c r="D430" s="318" t="s">
        <v>1537</v>
      </c>
      <c r="E430" s="315" t="s">
        <v>864</v>
      </c>
      <c r="F430" s="315" t="s">
        <v>1115</v>
      </c>
      <c r="G430" s="325" t="s">
        <v>1342</v>
      </c>
      <c r="H430" s="325">
        <v>4</v>
      </c>
      <c r="I430" s="344">
        <v>870</v>
      </c>
      <c r="J430" s="344"/>
      <c r="K430" s="301"/>
      <c r="L430" s="301">
        <f>VLOOKUP(B430,KQtrangIOE!$B$2:$D$2509,3,FALSE)</f>
        <v>870</v>
      </c>
      <c r="M430" s="301" t="str">
        <f t="shared" si="24"/>
        <v/>
      </c>
      <c r="N430" s="301">
        <f>VLOOKUP(IF(G430&lt;&gt;"",G430,F430),ThongkeKQ!$A$4:$P$43,COUNTA(ThongkeKQ!$A$4:$P$4),FALSE)</f>
        <v>38</v>
      </c>
      <c r="O430" s="301" t="str">
        <f t="shared" si="25"/>
        <v>38.4</v>
      </c>
      <c r="P430" s="285" t="str">
        <f t="shared" si="26"/>
        <v>38</v>
      </c>
      <c r="Q430" s="285" t="str">
        <f t="shared" si="27"/>
        <v>4</v>
      </c>
    </row>
    <row r="431" spans="1:17" s="285" customFormat="1" hidden="1">
      <c r="A431" s="315">
        <f>SUBTOTAL(3,$B$20:B431)</f>
        <v>127</v>
      </c>
      <c r="B431" s="318">
        <v>1225561338</v>
      </c>
      <c r="C431" s="301" t="str">
        <f>VLOOKUP(B431,'ds thisinh'!$B$5:$C$2298,2,FALSE)</f>
        <v>Trần Thị Thanh Yến</v>
      </c>
      <c r="D431" s="318" t="s">
        <v>1535</v>
      </c>
      <c r="E431" s="315" t="s">
        <v>864</v>
      </c>
      <c r="F431" s="315" t="s">
        <v>1343</v>
      </c>
      <c r="G431" s="325" t="s">
        <v>1342</v>
      </c>
      <c r="H431" s="325">
        <v>4</v>
      </c>
      <c r="I431" s="344">
        <v>850</v>
      </c>
      <c r="J431" s="344"/>
      <c r="K431" s="301"/>
      <c r="L431" s="301">
        <f>VLOOKUP(B431,KQtrangIOE!$B$2:$D$2509,3,FALSE)</f>
        <v>850</v>
      </c>
      <c r="M431" s="301" t="str">
        <f t="shared" si="24"/>
        <v/>
      </c>
      <c r="N431" s="301">
        <f>VLOOKUP(IF(G431&lt;&gt;"",G431,F431),ThongkeKQ!$A$4:$P$43,COUNTA(ThongkeKQ!$A$4:$P$4),FALSE)</f>
        <v>38</v>
      </c>
      <c r="O431" s="301" t="str">
        <f t="shared" si="25"/>
        <v>38.4</v>
      </c>
      <c r="P431" s="285" t="str">
        <f t="shared" si="26"/>
        <v>38</v>
      </c>
      <c r="Q431" s="285" t="str">
        <f t="shared" si="27"/>
        <v>4</v>
      </c>
    </row>
    <row r="432" spans="1:17" s="285" customFormat="1" hidden="1">
      <c r="A432" s="315">
        <f>SUBTOTAL(3,$B$20:B432)</f>
        <v>127</v>
      </c>
      <c r="B432" s="318">
        <v>1226574158</v>
      </c>
      <c r="C432" s="301" t="str">
        <f>VLOOKUP(B432,'ds thisinh'!$B$5:$C$2298,2,FALSE)</f>
        <v>Trương Thị Trâm  Anh</v>
      </c>
      <c r="D432" s="318" t="s">
        <v>1538</v>
      </c>
      <c r="E432" s="315" t="s">
        <v>864</v>
      </c>
      <c r="F432" s="315" t="s">
        <v>1346</v>
      </c>
      <c r="G432" s="325" t="s">
        <v>1342</v>
      </c>
      <c r="H432" s="325">
        <v>4</v>
      </c>
      <c r="I432" s="344">
        <v>830</v>
      </c>
      <c r="J432" s="344"/>
      <c r="K432" s="301"/>
      <c r="L432" s="301">
        <f>VLOOKUP(B432,KQtrangIOE!$B$2:$D$2509,3,FALSE)</f>
        <v>830</v>
      </c>
      <c r="M432" s="301" t="str">
        <f t="shared" si="24"/>
        <v/>
      </c>
      <c r="N432" s="301">
        <f>VLOOKUP(IF(G432&lt;&gt;"",G432,F432),ThongkeKQ!$A$4:$P$43,COUNTA(ThongkeKQ!$A$4:$P$4),FALSE)</f>
        <v>38</v>
      </c>
      <c r="O432" s="301" t="str">
        <f t="shared" si="25"/>
        <v>38.4</v>
      </c>
      <c r="P432" s="285" t="str">
        <f t="shared" si="26"/>
        <v>38</v>
      </c>
      <c r="Q432" s="285" t="str">
        <f t="shared" si="27"/>
        <v>4</v>
      </c>
    </row>
    <row r="433" spans="1:18" s="285" customFormat="1" hidden="1">
      <c r="A433" s="315">
        <f>SUBTOTAL(3,$B$20:B433)</f>
        <v>127</v>
      </c>
      <c r="B433" s="318">
        <v>1222061884</v>
      </c>
      <c r="C433" s="301" t="str">
        <f>VLOOKUP(B433,'ds thisinh'!$B$5:$C$2298,2,FALSE)</f>
        <v>Hoàng Thị Hải  Yến</v>
      </c>
      <c r="D433" s="318" t="s">
        <v>1534</v>
      </c>
      <c r="E433" s="315" t="s">
        <v>871</v>
      </c>
      <c r="F433" s="315" t="s">
        <v>1346</v>
      </c>
      <c r="G433" s="325" t="s">
        <v>1342</v>
      </c>
      <c r="H433" s="325">
        <v>4</v>
      </c>
      <c r="I433" s="344">
        <v>800</v>
      </c>
      <c r="J433" s="344"/>
      <c r="K433" s="301"/>
      <c r="L433" s="301">
        <f>VLOOKUP(B433,KQtrangIOE!$B$2:$D$2509,3,FALSE)</f>
        <v>800</v>
      </c>
      <c r="M433" s="301" t="str">
        <f t="shared" si="24"/>
        <v/>
      </c>
      <c r="N433" s="301">
        <f>VLOOKUP(IF(G433&lt;&gt;"",G433,F433),ThongkeKQ!$A$4:$P$43,COUNTA(ThongkeKQ!$A$4:$P$4),FALSE)</f>
        <v>38</v>
      </c>
      <c r="O433" s="301" t="str">
        <f t="shared" si="25"/>
        <v>38.4</v>
      </c>
      <c r="P433" s="285" t="str">
        <f t="shared" si="26"/>
        <v>38</v>
      </c>
      <c r="Q433" s="285" t="str">
        <f t="shared" si="27"/>
        <v>4</v>
      </c>
    </row>
    <row r="434" spans="1:18" s="285" customFormat="1" hidden="1">
      <c r="A434" s="315">
        <f>SUBTOTAL(3,$B$20:B434)</f>
        <v>127</v>
      </c>
      <c r="B434" s="318">
        <v>1229016319</v>
      </c>
      <c r="C434" s="301" t="str">
        <f>VLOOKUP(B434,'ds thisinh'!$B$5:$C$2298,2,FALSE)</f>
        <v>Trần Thào Nương</v>
      </c>
      <c r="D434" s="318" t="s">
        <v>1532</v>
      </c>
      <c r="E434" s="315" t="s">
        <v>864</v>
      </c>
      <c r="F434" s="315" t="s">
        <v>1360</v>
      </c>
      <c r="G434" s="325" t="s">
        <v>1342</v>
      </c>
      <c r="H434" s="325">
        <v>4</v>
      </c>
      <c r="I434" s="344">
        <v>800</v>
      </c>
      <c r="J434" s="344"/>
      <c r="K434" s="301"/>
      <c r="L434" s="301">
        <f>VLOOKUP(B434,KQtrangIOE!$B$2:$D$2509,3,FALSE)</f>
        <v>800</v>
      </c>
      <c r="M434" s="301" t="str">
        <f t="shared" si="24"/>
        <v/>
      </c>
      <c r="N434" s="301">
        <f>VLOOKUP(IF(G434&lt;&gt;"",G434,F434),ThongkeKQ!$A$4:$P$43,COUNTA(ThongkeKQ!$A$4:$P$4),FALSE)</f>
        <v>38</v>
      </c>
      <c r="O434" s="301" t="str">
        <f t="shared" si="25"/>
        <v>38.4</v>
      </c>
      <c r="P434" s="285" t="str">
        <f t="shared" si="26"/>
        <v>38</v>
      </c>
      <c r="Q434" s="285" t="str">
        <f t="shared" si="27"/>
        <v>4</v>
      </c>
    </row>
    <row r="435" spans="1:18" s="285" customFormat="1" hidden="1">
      <c r="A435" s="315">
        <f>SUBTOTAL(3,$B$20:B435)</f>
        <v>127</v>
      </c>
      <c r="B435" s="318">
        <v>1223753010</v>
      </c>
      <c r="C435" s="301" t="str">
        <f>VLOOKUP(B435,'ds thisinh'!$B$5:$C$2298,2,FALSE)</f>
        <v>Lê Bảo Nam  Khánh</v>
      </c>
      <c r="D435" s="318" t="s">
        <v>1530</v>
      </c>
      <c r="E435" s="315" t="s">
        <v>871</v>
      </c>
      <c r="F435" s="315" t="s">
        <v>1345</v>
      </c>
      <c r="G435" s="325" t="s">
        <v>1342</v>
      </c>
      <c r="H435" s="325">
        <v>4</v>
      </c>
      <c r="I435" s="344">
        <v>770</v>
      </c>
      <c r="J435" s="344"/>
      <c r="K435" s="301"/>
      <c r="L435" s="301">
        <f>VLOOKUP(B435,KQtrangIOE!$B$2:$D$2509,3,FALSE)</f>
        <v>770</v>
      </c>
      <c r="M435" s="301" t="str">
        <f t="shared" si="24"/>
        <v/>
      </c>
      <c r="N435" s="301">
        <f>VLOOKUP(IF(G435&lt;&gt;"",G435,F435),ThongkeKQ!$A$4:$P$43,COUNTA(ThongkeKQ!$A$4:$P$4),FALSE)</f>
        <v>38</v>
      </c>
      <c r="O435" s="301" t="str">
        <f t="shared" si="25"/>
        <v>38.4</v>
      </c>
      <c r="P435" s="285" t="str">
        <f t="shared" si="26"/>
        <v>38</v>
      </c>
      <c r="Q435" s="285" t="str">
        <f t="shared" si="27"/>
        <v>4</v>
      </c>
    </row>
    <row r="436" spans="1:18" s="285" customFormat="1" hidden="1">
      <c r="A436" s="315">
        <f>SUBTOTAL(3,$B$20:B436)</f>
        <v>127</v>
      </c>
      <c r="B436" s="318">
        <v>1223878201</v>
      </c>
      <c r="C436" s="301" t="str">
        <f>VLOOKUP(B436,'ds thisinh'!$B$5:$C$2298,2,FALSE)</f>
        <v>Nguyễn Văn  Luân</v>
      </c>
      <c r="D436" s="318" t="s">
        <v>1536</v>
      </c>
      <c r="E436" s="315" t="s">
        <v>868</v>
      </c>
      <c r="F436" s="315" t="s">
        <v>1345</v>
      </c>
      <c r="G436" s="325" t="s">
        <v>1342</v>
      </c>
      <c r="H436" s="325">
        <v>4</v>
      </c>
      <c r="I436" s="344">
        <v>750</v>
      </c>
      <c r="J436" s="344"/>
      <c r="K436" s="301"/>
      <c r="L436" s="301">
        <f>VLOOKUP(B436,KQtrangIOE!$B$2:$D$2509,3,FALSE)</f>
        <v>750</v>
      </c>
      <c r="M436" s="301" t="str">
        <f t="shared" si="24"/>
        <v/>
      </c>
      <c r="N436" s="301">
        <f>VLOOKUP(IF(G436&lt;&gt;"",G436,F436),ThongkeKQ!$A$4:$P$43,COUNTA(ThongkeKQ!$A$4:$P$4),FALSE)</f>
        <v>38</v>
      </c>
      <c r="O436" s="301" t="str">
        <f t="shared" si="25"/>
        <v>38.4</v>
      </c>
      <c r="P436" s="285" t="str">
        <f t="shared" si="26"/>
        <v>38</v>
      </c>
      <c r="Q436" s="285" t="str">
        <f t="shared" si="27"/>
        <v>4</v>
      </c>
    </row>
    <row r="437" spans="1:18" s="285" customFormat="1" hidden="1">
      <c r="A437" s="315">
        <f>SUBTOTAL(3,$B$20:B437)</f>
        <v>127</v>
      </c>
      <c r="B437" s="362">
        <v>1221708336</v>
      </c>
      <c r="C437" s="301" t="str">
        <f>VLOOKUP(B437,'ds thisinh'!$B$5:$C$2298,2,FALSE)</f>
        <v>Vũ Thái Học</v>
      </c>
      <c r="D437" s="362" t="s">
        <v>1149</v>
      </c>
      <c r="E437" s="362" t="s">
        <v>871</v>
      </c>
      <c r="F437" s="362" t="s">
        <v>599</v>
      </c>
      <c r="G437" s="361" t="s">
        <v>1108</v>
      </c>
      <c r="H437" s="304">
        <v>4</v>
      </c>
      <c r="I437" s="301">
        <v>710</v>
      </c>
      <c r="J437" s="301"/>
      <c r="K437" s="301"/>
      <c r="L437" s="301">
        <f>VLOOKUP(B437,KQtrangIOE!$B$2:$D$2509,3,FALSE)</f>
        <v>710</v>
      </c>
      <c r="M437" s="301" t="str">
        <f t="shared" si="24"/>
        <v/>
      </c>
      <c r="N437" s="301">
        <f>VLOOKUP(IF(G437&lt;&gt;"",G437,F437),ThongkeKQ!$A$4:$P$43,COUNTA(ThongkeKQ!$A$4:$P$4),FALSE)</f>
        <v>39</v>
      </c>
      <c r="O437" s="301" t="str">
        <f t="shared" si="25"/>
        <v>39.4</v>
      </c>
      <c r="P437" s="285" t="str">
        <f t="shared" si="26"/>
        <v>39</v>
      </c>
      <c r="Q437" s="285" t="str">
        <f t="shared" si="27"/>
        <v>4</v>
      </c>
    </row>
    <row r="438" spans="1:18" s="285" customFormat="1">
      <c r="A438" s="630">
        <f>SUBTOTAL(3,$B$20:B438)</f>
        <v>128</v>
      </c>
      <c r="B438" s="684">
        <v>1224198897</v>
      </c>
      <c r="C438" s="301" t="str">
        <f>VLOOKUP(B438,'ds thisinh'!$B$5:$C$2298,2,FALSE)</f>
        <v>Lê Thị Phương Anh</v>
      </c>
      <c r="D438" s="634" t="s">
        <v>894</v>
      </c>
      <c r="E438" s="630" t="s">
        <v>896</v>
      </c>
      <c r="F438" s="630" t="s">
        <v>5536</v>
      </c>
      <c r="G438" s="630" t="s">
        <v>91</v>
      </c>
      <c r="H438" s="630">
        <v>5</v>
      </c>
      <c r="I438" s="630">
        <v>1960</v>
      </c>
      <c r="J438" s="630" t="s">
        <v>5521</v>
      </c>
      <c r="K438" s="679"/>
      <c r="L438" s="301">
        <f>VLOOKUP(B438,KQtrangIOE!$B$2:$D$2509,3,FALSE)</f>
        <v>1960</v>
      </c>
      <c r="M438" s="301" t="str">
        <f t="shared" si="24"/>
        <v/>
      </c>
      <c r="N438" s="301">
        <f>VLOOKUP(IF(G438&lt;&gt;"",G438,F438),ThongkeKQ!$A$4:$P$43,COUNTA(ThongkeKQ!$A$4:$P$4),FALSE)</f>
        <v>35</v>
      </c>
      <c r="O438" s="301" t="str">
        <f t="shared" si="25"/>
        <v>35.5</v>
      </c>
      <c r="P438" s="285" t="str">
        <f t="shared" si="26"/>
        <v>35Nhất</v>
      </c>
      <c r="Q438" s="285" t="str">
        <f t="shared" si="27"/>
        <v>5Nhất</v>
      </c>
      <c r="R438" s="285">
        <f>VLOOKUP(B438,'ds thisinh'!B$5:J$2299,COUNTA('ds thisinh'!$B$5:$J$5),FALSE)</f>
        <v>1810</v>
      </c>
    </row>
    <row r="439" spans="1:18" s="285" customFormat="1" ht="15.75" thickBot="1">
      <c r="A439" s="630">
        <f>SUBTOTAL(3,$B$20:B439)</f>
        <v>129</v>
      </c>
      <c r="B439" s="665">
        <v>1221852477</v>
      </c>
      <c r="C439" s="301" t="str">
        <f>VLOOKUP(B439,'ds thisinh'!$B$5:$C$2298,2,FALSE)</f>
        <v>Nguyễn Chí Thành </v>
      </c>
      <c r="D439" s="630" t="s">
        <v>673</v>
      </c>
      <c r="E439" s="637">
        <v>5</v>
      </c>
      <c r="F439" s="630" t="s">
        <v>5541</v>
      </c>
      <c r="G439" s="630" t="s">
        <v>188</v>
      </c>
      <c r="H439" s="630">
        <v>5</v>
      </c>
      <c r="I439" s="630">
        <v>1940</v>
      </c>
      <c r="J439" s="630" t="s">
        <v>5521</v>
      </c>
      <c r="K439" s="679"/>
      <c r="L439" s="301">
        <f>VLOOKUP(B439,KQtrangIOE!$B$2:$D$2509,3,FALSE)</f>
        <v>1940</v>
      </c>
      <c r="M439" s="301" t="str">
        <f t="shared" si="24"/>
        <v/>
      </c>
      <c r="N439" s="301">
        <f>VLOOKUP(IF(G439&lt;&gt;"",G439,F439),ThongkeKQ!$A$4:$P$43,COUNTA(ThongkeKQ!$A$4:$P$4),FALSE)</f>
        <v>34</v>
      </c>
      <c r="O439" s="301" t="str">
        <f t="shared" si="25"/>
        <v>34.5</v>
      </c>
      <c r="P439" s="285" t="str">
        <f t="shared" si="26"/>
        <v>34Nhất</v>
      </c>
      <c r="Q439" s="285" t="str">
        <f t="shared" si="27"/>
        <v>5Nhất</v>
      </c>
      <c r="R439" s="285">
        <f>VLOOKUP(B439,'ds thisinh'!B$5:J$2299,COUNTA('ds thisinh'!$B$5:$J$5),FALSE)</f>
        <v>1830</v>
      </c>
    </row>
    <row r="440" spans="1:18" s="285" customFormat="1" ht="15.75" thickBot="1">
      <c r="A440" s="630">
        <f>SUBTOTAL(3,$B$20:B440)</f>
        <v>130</v>
      </c>
      <c r="B440" s="682">
        <v>1223928270</v>
      </c>
      <c r="C440" s="301" t="str">
        <f>VLOOKUP(B440,'ds thisinh'!$B$5:$C$2298,2,FALSE)</f>
        <v>Nguyễn Lê Tiểu Long</v>
      </c>
      <c r="D440" s="644" t="s">
        <v>2282</v>
      </c>
      <c r="E440" s="630">
        <v>5</v>
      </c>
      <c r="F440" s="630" t="s">
        <v>5543</v>
      </c>
      <c r="G440" s="638" t="s">
        <v>2262</v>
      </c>
      <c r="H440" s="630">
        <v>5</v>
      </c>
      <c r="I440" s="630">
        <v>1940</v>
      </c>
      <c r="J440" s="630" t="s">
        <v>5521</v>
      </c>
      <c r="K440" s="689"/>
      <c r="L440" s="301">
        <f>VLOOKUP(B440,KQtrangIOE!$B$2:$D$2509,3,FALSE)</f>
        <v>1940</v>
      </c>
      <c r="M440" s="301" t="str">
        <f t="shared" si="24"/>
        <v/>
      </c>
      <c r="N440" s="301">
        <f>VLOOKUP(IF(G440&lt;&gt;"",G440,F440),ThongkeKQ!$A$4:$P$43,COUNTA(ThongkeKQ!$A$4:$P$4),FALSE)</f>
        <v>37</v>
      </c>
      <c r="O440" s="301" t="str">
        <f t="shared" si="25"/>
        <v>37.5</v>
      </c>
      <c r="P440" s="285" t="str">
        <f t="shared" si="26"/>
        <v>37Nhất</v>
      </c>
      <c r="Q440" s="285" t="str">
        <f t="shared" si="27"/>
        <v>5Nhất</v>
      </c>
      <c r="R440" s="285">
        <f>VLOOKUP(B440,'ds thisinh'!B$5:J$2299,COUNTA('ds thisinh'!$B$5:$J$5),FALSE)</f>
        <v>1880</v>
      </c>
    </row>
    <row r="441" spans="1:18" s="285" customFormat="1">
      <c r="A441" s="630">
        <f>SUBTOTAL(3,$B$20:B441)</f>
        <v>131</v>
      </c>
      <c r="B441" s="685">
        <v>1209040124</v>
      </c>
      <c r="C441" s="301" t="str">
        <f>VLOOKUP(B441,'ds thisinh'!$B$5:$C$2298,2,FALSE)</f>
        <v>Võ Cầm Thy</v>
      </c>
      <c r="D441" s="644" t="s">
        <v>2284</v>
      </c>
      <c r="E441" s="630">
        <v>5</v>
      </c>
      <c r="F441" s="630" t="s">
        <v>5543</v>
      </c>
      <c r="G441" s="638" t="s">
        <v>2262</v>
      </c>
      <c r="H441" s="630">
        <v>5</v>
      </c>
      <c r="I441" s="630">
        <v>1920</v>
      </c>
      <c r="J441" s="630" t="s">
        <v>5521</v>
      </c>
      <c r="K441" s="679"/>
      <c r="L441" s="301">
        <f>VLOOKUP(B441,KQtrangIOE!$B$2:$D$2509,3,FALSE)</f>
        <v>1920</v>
      </c>
      <c r="M441" s="301" t="str">
        <f t="shared" si="24"/>
        <v/>
      </c>
      <c r="N441" s="301">
        <f>VLOOKUP(IF(G441&lt;&gt;"",G441,F441),ThongkeKQ!$A$4:$P$43,COUNTA(ThongkeKQ!$A$4:$P$4),FALSE)</f>
        <v>37</v>
      </c>
      <c r="O441" s="301" t="str">
        <f t="shared" si="25"/>
        <v>37.5</v>
      </c>
      <c r="P441" s="285" t="str">
        <f t="shared" si="26"/>
        <v>37Nhất</v>
      </c>
      <c r="Q441" s="285" t="str">
        <f t="shared" si="27"/>
        <v>5Nhất</v>
      </c>
      <c r="R441" s="285">
        <f>VLOOKUP(B441,'ds thisinh'!B$5:J$2299,COUNTA('ds thisinh'!$B$5:$J$5),FALSE)</f>
        <v>1810</v>
      </c>
    </row>
    <row r="442" spans="1:18" s="285" customFormat="1">
      <c r="A442" s="630">
        <f>SUBTOTAL(3,$B$20:B442)</f>
        <v>132</v>
      </c>
      <c r="B442" s="663">
        <v>1225338900</v>
      </c>
      <c r="C442" s="301" t="str">
        <f>VLOOKUP(B442,'ds thisinh'!$B$5:$C$2298,2,FALSE)</f>
        <v>Trần Hiếu</v>
      </c>
      <c r="D442" s="630" t="s">
        <v>898</v>
      </c>
      <c r="E442" s="630" t="s">
        <v>899</v>
      </c>
      <c r="F442" s="630" t="s">
        <v>5536</v>
      </c>
      <c r="G442" s="630" t="s">
        <v>91</v>
      </c>
      <c r="H442" s="630">
        <v>5</v>
      </c>
      <c r="I442" s="630">
        <v>1900</v>
      </c>
      <c r="J442" s="630" t="s">
        <v>5521</v>
      </c>
      <c r="K442" s="679"/>
      <c r="L442" s="301">
        <f>VLOOKUP(B442,KQtrangIOE!$B$2:$D$2509,3,FALSE)</f>
        <v>1900</v>
      </c>
      <c r="M442" s="301" t="str">
        <f t="shared" si="24"/>
        <v/>
      </c>
      <c r="N442" s="301">
        <f>VLOOKUP(IF(G442&lt;&gt;"",G442,F442),ThongkeKQ!$A$4:$P$43,COUNTA(ThongkeKQ!$A$4:$P$4),FALSE)</f>
        <v>35</v>
      </c>
      <c r="O442" s="301" t="str">
        <f t="shared" si="25"/>
        <v>35.5</v>
      </c>
      <c r="P442" s="285" t="str">
        <f t="shared" si="26"/>
        <v>35Nhất</v>
      </c>
      <c r="Q442" s="285" t="str">
        <f t="shared" si="27"/>
        <v>5Nhất</v>
      </c>
      <c r="R442" s="285">
        <f>VLOOKUP(B442,'ds thisinh'!B$5:J$2299,COUNTA('ds thisinh'!$B$5:$J$5),FALSE)</f>
        <v>1780</v>
      </c>
    </row>
    <row r="443" spans="1:18" s="285" customFormat="1">
      <c r="A443" s="630">
        <f>SUBTOTAL(3,$B$20:B443)</f>
        <v>133</v>
      </c>
      <c r="B443" s="661">
        <v>1222701162</v>
      </c>
      <c r="C443" s="301" t="str">
        <f>VLOOKUP(B443,'ds thisinh'!$B$5:$C$2298,2,FALSE)</f>
        <v>Phạm Nguyễn Quốc  Bảo</v>
      </c>
      <c r="D443" s="630" t="s">
        <v>1150</v>
      </c>
      <c r="E443" s="630" t="s">
        <v>896</v>
      </c>
      <c r="F443" s="630" t="s">
        <v>2725</v>
      </c>
      <c r="G443" s="630" t="s">
        <v>1108</v>
      </c>
      <c r="H443" s="631">
        <v>5</v>
      </c>
      <c r="I443" s="630">
        <v>1890</v>
      </c>
      <c r="J443" s="630" t="s">
        <v>5521</v>
      </c>
      <c r="K443" s="679"/>
      <c r="L443" s="301">
        <f>VLOOKUP(B443,KQtrangIOE!$B$2:$D$2509,3,FALSE)</f>
        <v>1890</v>
      </c>
      <c r="M443" s="301" t="str">
        <f t="shared" si="24"/>
        <v/>
      </c>
      <c r="N443" s="301">
        <f>VLOOKUP(IF(G443&lt;&gt;"",G443,F443),ThongkeKQ!$A$4:$P$43,COUNTA(ThongkeKQ!$A$4:$P$4),FALSE)</f>
        <v>39</v>
      </c>
      <c r="O443" s="301" t="str">
        <f t="shared" si="25"/>
        <v>39.5</v>
      </c>
      <c r="P443" s="285" t="str">
        <f t="shared" si="26"/>
        <v>39Nhất</v>
      </c>
      <c r="Q443" s="285" t="str">
        <f t="shared" si="27"/>
        <v>5Nhất</v>
      </c>
      <c r="R443" s="285">
        <f>VLOOKUP(B443,'ds thisinh'!B$5:J$2299,COUNTA('ds thisinh'!$B$5:$J$5),FALSE)</f>
        <v>1750</v>
      </c>
    </row>
    <row r="444" spans="1:18" s="285" customFormat="1">
      <c r="A444" s="630">
        <f>SUBTOTAL(3,$B$20:B444)</f>
        <v>134</v>
      </c>
      <c r="B444" s="686">
        <v>1226441132</v>
      </c>
      <c r="C444" s="301" t="str">
        <f>VLOOKUP(B444,'ds thisinh'!$B$5:$C$2298,2,FALSE)</f>
        <v>Nguyễn Thị Minh Thư</v>
      </c>
      <c r="D444" s="376" t="s">
        <v>870</v>
      </c>
      <c r="E444" s="376">
        <v>5</v>
      </c>
      <c r="F444" s="376" t="s">
        <v>5540</v>
      </c>
      <c r="G444" s="433" t="s">
        <v>10</v>
      </c>
      <c r="H444" s="376">
        <v>5</v>
      </c>
      <c r="I444" s="628">
        <v>1890</v>
      </c>
      <c r="J444" s="630" t="s">
        <v>5521</v>
      </c>
      <c r="K444" s="680"/>
      <c r="L444" s="301">
        <f>VLOOKUP(B444,KQtrangIOE!$B$2:$D$2509,3,FALSE)</f>
        <v>1890</v>
      </c>
      <c r="M444" s="301" t="str">
        <f t="shared" si="24"/>
        <v/>
      </c>
      <c r="N444" s="301">
        <f>VLOOKUP(IF(G444&lt;&gt;"",G444,F444),ThongkeKQ!$A$4:$P$43,COUNTA(ThongkeKQ!$A$4:$P$4),FALSE)</f>
        <v>32</v>
      </c>
      <c r="O444" s="301" t="str">
        <f t="shared" si="25"/>
        <v>32.5</v>
      </c>
      <c r="P444" s="285" t="str">
        <f t="shared" si="26"/>
        <v>32Nhất</v>
      </c>
      <c r="Q444" s="285" t="str">
        <f t="shared" si="27"/>
        <v>5Nhất</v>
      </c>
      <c r="R444" s="285">
        <f>VLOOKUP(B444,'ds thisinh'!B$5:J$2299,COUNTA('ds thisinh'!$B$5:$J$5),FALSE)</f>
        <v>1900</v>
      </c>
    </row>
    <row r="445" spans="1:18" s="285" customFormat="1">
      <c r="A445" s="630">
        <f>SUBTOTAL(3,$B$20:B445)</f>
        <v>135</v>
      </c>
      <c r="B445" s="663">
        <v>1229563612</v>
      </c>
      <c r="C445" s="301" t="str">
        <f>VLOOKUP(B445,'ds thisinh'!$B$5:$C$2298,2,FALSE)</f>
        <v>Nguyễn Thùy Duyên</v>
      </c>
      <c r="D445" s="630" t="s">
        <v>901</v>
      </c>
      <c r="E445" s="630" t="s">
        <v>896</v>
      </c>
      <c r="F445" s="630" t="s">
        <v>5536</v>
      </c>
      <c r="G445" s="630" t="s">
        <v>91</v>
      </c>
      <c r="H445" s="630">
        <v>5</v>
      </c>
      <c r="I445" s="630">
        <v>1880</v>
      </c>
      <c r="J445" s="630" t="s">
        <v>5521</v>
      </c>
      <c r="K445" s="679"/>
      <c r="L445" s="301">
        <f>VLOOKUP(B445,KQtrangIOE!$B$2:$D$2509,3,FALSE)</f>
        <v>1880</v>
      </c>
      <c r="M445" s="301" t="str">
        <f t="shared" si="24"/>
        <v/>
      </c>
      <c r="N445" s="301">
        <f>VLOOKUP(IF(G445&lt;&gt;"",G445,F445),ThongkeKQ!$A$4:$P$43,COUNTA(ThongkeKQ!$A$4:$P$4),FALSE)</f>
        <v>35</v>
      </c>
      <c r="O445" s="301" t="str">
        <f t="shared" si="25"/>
        <v>35.5</v>
      </c>
      <c r="P445" s="285" t="str">
        <f t="shared" si="26"/>
        <v>35Nhất</v>
      </c>
      <c r="Q445" s="285" t="str">
        <f t="shared" si="27"/>
        <v>5Nhất</v>
      </c>
      <c r="R445" s="285">
        <f>VLOOKUP(B445,'ds thisinh'!B$5:J$2299,COUNTA('ds thisinh'!$B$5:$J$5),FALSE)</f>
        <v>1680</v>
      </c>
    </row>
    <row r="446" spans="1:18" s="285" customFormat="1">
      <c r="A446" s="630">
        <f>SUBTOTAL(3,$B$20:B446)</f>
        <v>136</v>
      </c>
      <c r="B446" s="687">
        <v>1226073864</v>
      </c>
      <c r="C446" s="301" t="str">
        <f>VLOOKUP(B446,'ds thisinh'!$B$5:$C$2298,2,FALSE)</f>
        <v>Phan Nguyễn  Bảo Trâm</v>
      </c>
      <c r="D446" s="644" t="s">
        <v>2285</v>
      </c>
      <c r="E446" s="630">
        <v>5</v>
      </c>
      <c r="F446" s="630" t="s">
        <v>5543</v>
      </c>
      <c r="G446" s="638" t="s">
        <v>2262</v>
      </c>
      <c r="H446" s="630">
        <v>5</v>
      </c>
      <c r="I446" s="630">
        <v>1880</v>
      </c>
      <c r="J446" s="630" t="s">
        <v>5521</v>
      </c>
      <c r="K446" s="679"/>
      <c r="L446" s="301">
        <f>VLOOKUP(B446,KQtrangIOE!$B$2:$D$2509,3,FALSE)</f>
        <v>1880</v>
      </c>
      <c r="M446" s="301" t="str">
        <f t="shared" si="24"/>
        <v/>
      </c>
      <c r="N446" s="301">
        <f>VLOOKUP(IF(G446&lt;&gt;"",G446,F446),ThongkeKQ!$A$4:$P$43,COUNTA(ThongkeKQ!$A$4:$P$4),FALSE)</f>
        <v>37</v>
      </c>
      <c r="O446" s="301" t="str">
        <f t="shared" si="25"/>
        <v>37.5</v>
      </c>
      <c r="P446" s="285" t="str">
        <f t="shared" si="26"/>
        <v>37Nhất</v>
      </c>
      <c r="Q446" s="285" t="str">
        <f t="shared" si="27"/>
        <v>5Nhất</v>
      </c>
      <c r="R446" s="285">
        <f>VLOOKUP(B446,'ds thisinh'!B$5:J$2299,COUNTA('ds thisinh'!$B$5:$J$5),FALSE)</f>
        <v>1800</v>
      </c>
    </row>
    <row r="447" spans="1:18" s="285" customFormat="1">
      <c r="A447" s="630">
        <f>SUBTOTAL(3,$B$20:B447)</f>
        <v>137</v>
      </c>
      <c r="B447" s="664">
        <v>1228907735</v>
      </c>
      <c r="C447" s="301" t="str">
        <f>VLOOKUP(B447,'ds thisinh'!$B$5:$C$2298,2,FALSE)</f>
        <v>Phan Hải Sơn</v>
      </c>
      <c r="D447" s="632" t="s">
        <v>908</v>
      </c>
      <c r="E447" s="632" t="s">
        <v>896</v>
      </c>
      <c r="F447" s="630" t="s">
        <v>5536</v>
      </c>
      <c r="G447" s="630" t="s">
        <v>91</v>
      </c>
      <c r="H447" s="630">
        <v>5</v>
      </c>
      <c r="I447" s="630">
        <v>1830</v>
      </c>
      <c r="J447" s="630" t="s">
        <v>5521</v>
      </c>
      <c r="K447" s="679"/>
      <c r="L447" s="301">
        <f>VLOOKUP(B447,KQtrangIOE!$B$2:$D$2509,3,FALSE)</f>
        <v>1830</v>
      </c>
      <c r="M447" s="301" t="str">
        <f t="shared" si="24"/>
        <v/>
      </c>
      <c r="N447" s="301">
        <f>VLOOKUP(IF(G447&lt;&gt;"",G447,F447),ThongkeKQ!$A$4:$P$43,COUNTA(ThongkeKQ!$A$4:$P$4),FALSE)</f>
        <v>35</v>
      </c>
      <c r="O447" s="301" t="str">
        <f t="shared" si="25"/>
        <v>35.5</v>
      </c>
      <c r="P447" s="285" t="str">
        <f t="shared" si="26"/>
        <v>35Nhất</v>
      </c>
      <c r="Q447" s="285" t="str">
        <f t="shared" si="27"/>
        <v>5Nhất</v>
      </c>
      <c r="R447" s="285">
        <f>VLOOKUP(B447,'ds thisinh'!B$5:J$2299,COUNTA('ds thisinh'!$B$5:$J$5),FALSE)</f>
        <v>1520</v>
      </c>
    </row>
    <row r="448" spans="1:18" s="285" customFormat="1" ht="30">
      <c r="A448" s="630">
        <f>SUBTOTAL(3,$B$20:B448)</f>
        <v>138</v>
      </c>
      <c r="B448" s="682">
        <v>1226073584</v>
      </c>
      <c r="C448" s="301" t="str">
        <f>VLOOKUP(B448,'ds thisinh'!$B$5:$C$2298,2,FALSE)</f>
        <v>Phan Nguyễn  Huyền Trâm</v>
      </c>
      <c r="D448" s="644" t="s">
        <v>2283</v>
      </c>
      <c r="E448" s="630">
        <v>5</v>
      </c>
      <c r="F448" s="630" t="s">
        <v>5543</v>
      </c>
      <c r="G448" s="638" t="s">
        <v>2262</v>
      </c>
      <c r="H448" s="630">
        <v>5</v>
      </c>
      <c r="I448" s="630">
        <v>1830</v>
      </c>
      <c r="J448" s="630" t="s">
        <v>5521</v>
      </c>
      <c r="K448" s="679"/>
      <c r="L448" s="301">
        <f>VLOOKUP(B448,KQtrangIOE!$B$2:$D$2509,3,FALSE)</f>
        <v>1830</v>
      </c>
      <c r="M448" s="301" t="str">
        <f t="shared" si="24"/>
        <v/>
      </c>
      <c r="N448" s="301">
        <f>VLOOKUP(IF(G448&lt;&gt;"",G448,F448),ThongkeKQ!$A$4:$P$43,COUNTA(ThongkeKQ!$A$4:$P$4),FALSE)</f>
        <v>37</v>
      </c>
      <c r="O448" s="301" t="str">
        <f t="shared" si="25"/>
        <v>37.5</v>
      </c>
      <c r="P448" s="285" t="str">
        <f t="shared" si="26"/>
        <v>37Nhất</v>
      </c>
      <c r="Q448" s="285" t="str">
        <f t="shared" si="27"/>
        <v>5Nhất</v>
      </c>
      <c r="R448" s="285">
        <f>VLOOKUP(B448,'ds thisinh'!B$5:J$2299,COUNTA('ds thisinh'!$B$5:$J$5),FALSE)</f>
        <v>1820</v>
      </c>
    </row>
    <row r="449" spans="1:18" s="285" customFormat="1">
      <c r="A449" s="630">
        <f>SUBTOTAL(3,$B$20:B449)</f>
        <v>139</v>
      </c>
      <c r="B449" s="688">
        <v>1223010440</v>
      </c>
      <c r="C449" s="301" t="str">
        <f>VLOOKUP(B449,'ds thisinh'!$B$5:$C$2298,2,FALSE)</f>
        <v>Nguyễn Thị Thu Hà </v>
      </c>
      <c r="D449" s="630" t="s">
        <v>1252</v>
      </c>
      <c r="E449" s="630" t="s">
        <v>904</v>
      </c>
      <c r="F449" s="630" t="s">
        <v>5544</v>
      </c>
      <c r="G449" s="630" t="s">
        <v>180</v>
      </c>
      <c r="H449" s="630">
        <v>5</v>
      </c>
      <c r="I449" s="630">
        <v>1820</v>
      </c>
      <c r="J449" s="630" t="s">
        <v>5522</v>
      </c>
      <c r="K449" s="679"/>
      <c r="L449" s="301">
        <f>VLOOKUP(B449,KQtrangIOE!$B$2:$D$2509,3,FALSE)</f>
        <v>1820</v>
      </c>
      <c r="M449" s="301" t="str">
        <f t="shared" si="24"/>
        <v/>
      </c>
      <c r="N449" s="301">
        <f>VLOOKUP(IF(G449&lt;&gt;"",G449,F449),ThongkeKQ!$A$4:$P$43,COUNTA(ThongkeKQ!$A$4:$P$4),FALSE)</f>
        <v>36</v>
      </c>
      <c r="O449" s="301" t="str">
        <f t="shared" si="25"/>
        <v>36.5</v>
      </c>
      <c r="P449" s="285" t="str">
        <f t="shared" si="26"/>
        <v>36Nhì</v>
      </c>
      <c r="Q449" s="285" t="str">
        <f t="shared" si="27"/>
        <v>5Nhì</v>
      </c>
      <c r="R449" s="285">
        <f>VLOOKUP(B449,'ds thisinh'!B$5:J$2299,COUNTA('ds thisinh'!$B$5:$J$5),FALSE)</f>
        <v>1580</v>
      </c>
    </row>
    <row r="450" spans="1:18" s="285" customFormat="1">
      <c r="A450" s="630">
        <f>SUBTOTAL(3,$B$20:B450)</f>
        <v>140</v>
      </c>
      <c r="B450" s="668">
        <v>1223254983</v>
      </c>
      <c r="C450" s="301" t="str">
        <f>VLOOKUP(B450,'ds thisinh'!$B$5:$C$2298,2,FALSE)</f>
        <v>Đào Bảo Phúc</v>
      </c>
      <c r="D450" s="371" t="s">
        <v>1896</v>
      </c>
      <c r="E450" s="371">
        <v>5</v>
      </c>
      <c r="F450" s="371" t="s">
        <v>5551</v>
      </c>
      <c r="G450" s="433" t="s">
        <v>10</v>
      </c>
      <c r="H450" s="371">
        <v>5</v>
      </c>
      <c r="I450" s="628">
        <v>1820</v>
      </c>
      <c r="J450" s="630" t="s">
        <v>5522</v>
      </c>
      <c r="K450" s="680"/>
      <c r="L450" s="301">
        <f>VLOOKUP(B450,KQtrangIOE!$B$2:$D$2509,3,FALSE)</f>
        <v>1820</v>
      </c>
      <c r="M450" s="301" t="str">
        <f t="shared" si="24"/>
        <v/>
      </c>
      <c r="N450" s="301">
        <f>VLOOKUP(IF(G450&lt;&gt;"",G450,F450),ThongkeKQ!$A$4:$P$43,COUNTA(ThongkeKQ!$A$4:$P$4),FALSE)</f>
        <v>32</v>
      </c>
      <c r="O450" s="301" t="str">
        <f t="shared" si="25"/>
        <v>32.5</v>
      </c>
      <c r="P450" s="285" t="str">
        <f t="shared" si="26"/>
        <v>32Nhì</v>
      </c>
      <c r="Q450" s="285" t="str">
        <f t="shared" si="27"/>
        <v>5Nhì</v>
      </c>
      <c r="R450" s="285">
        <f>VLOOKUP(B450,'ds thisinh'!B$5:J$2299,COUNTA('ds thisinh'!$B$5:$J$5),FALSE)</f>
        <v>1910</v>
      </c>
    </row>
    <row r="451" spans="1:18" s="285" customFormat="1">
      <c r="A451" s="630">
        <f>SUBTOTAL(3,$B$20:B451)</f>
        <v>141</v>
      </c>
      <c r="B451" s="666">
        <v>1216311575</v>
      </c>
      <c r="C451" s="301" t="str">
        <f>VLOOKUP(B451,'ds thisinh'!$B$5:$C$2298,2,FALSE)</f>
        <v>Nguyễn Minh Sang</v>
      </c>
      <c r="D451" s="635" t="s">
        <v>1539</v>
      </c>
      <c r="E451" s="630" t="s">
        <v>904</v>
      </c>
      <c r="F451" s="630" t="s">
        <v>5546</v>
      </c>
      <c r="G451" s="630" t="s">
        <v>1342</v>
      </c>
      <c r="H451" s="630">
        <v>5</v>
      </c>
      <c r="I451" s="636">
        <v>1780</v>
      </c>
      <c r="J451" s="630" t="s">
        <v>5522</v>
      </c>
      <c r="K451" s="679"/>
      <c r="L451" s="301">
        <f>VLOOKUP(B451,KQtrangIOE!$B$2:$D$2509,3,FALSE)</f>
        <v>1780</v>
      </c>
      <c r="M451" s="301" t="str">
        <f t="shared" si="24"/>
        <v/>
      </c>
      <c r="N451" s="301">
        <f>VLOOKUP(IF(G451&lt;&gt;"",G451,F451),ThongkeKQ!$A$4:$P$43,COUNTA(ThongkeKQ!$A$4:$P$4),FALSE)</f>
        <v>38</v>
      </c>
      <c r="O451" s="301" t="str">
        <f t="shared" si="25"/>
        <v>38.5</v>
      </c>
      <c r="P451" s="285" t="str">
        <f t="shared" si="26"/>
        <v>38Nhì</v>
      </c>
      <c r="Q451" s="285" t="str">
        <f t="shared" si="27"/>
        <v>5Nhì</v>
      </c>
      <c r="R451" s="285">
        <f>VLOOKUP(B451,'ds thisinh'!B$5:J$2299,COUNTA('ds thisinh'!$B$5:$J$5),FALSE)</f>
        <v>1790</v>
      </c>
    </row>
    <row r="452" spans="1:18" s="285" customFormat="1">
      <c r="A452" s="630">
        <f>SUBTOTAL(3,$B$20:B452)</f>
        <v>142</v>
      </c>
      <c r="B452" s="669">
        <v>1221947386</v>
      </c>
      <c r="C452" s="301" t="str">
        <f>VLOOKUP(B452,'ds thisinh'!$B$5:$C$2298,2,FALSE)</f>
        <v>Hồ Tiến Đạt</v>
      </c>
      <c r="D452" s="371" t="s">
        <v>1901</v>
      </c>
      <c r="E452" s="371">
        <v>5</v>
      </c>
      <c r="F452" s="371" t="s">
        <v>2725</v>
      </c>
      <c r="G452" s="433" t="s">
        <v>10</v>
      </c>
      <c r="H452" s="371">
        <v>5</v>
      </c>
      <c r="I452" s="628">
        <v>1780</v>
      </c>
      <c r="J452" s="630" t="s">
        <v>5522</v>
      </c>
      <c r="K452" s="669">
        <v>1221947386</v>
      </c>
      <c r="L452" s="301">
        <f>VLOOKUP(B452,KQtrangIOE!$B$2:$D$2509,3,FALSE)</f>
        <v>1780</v>
      </c>
      <c r="M452" s="301" t="str">
        <f t="shared" si="24"/>
        <v/>
      </c>
      <c r="N452" s="301">
        <f>VLOOKUP(IF(G452&lt;&gt;"",G452,F452),ThongkeKQ!$A$4:$P$43,COUNTA(ThongkeKQ!$A$4:$P$4),FALSE)</f>
        <v>32</v>
      </c>
      <c r="O452" s="301" t="str">
        <f t="shared" si="25"/>
        <v>32.5</v>
      </c>
      <c r="P452" s="285" t="str">
        <f t="shared" si="26"/>
        <v>32Nhì</v>
      </c>
      <c r="Q452" s="285" t="str">
        <f t="shared" si="27"/>
        <v>5Nhì</v>
      </c>
      <c r="R452" s="285">
        <f>VLOOKUP(B452,'ds thisinh'!B$5:J$2299,COUNTA('ds thisinh'!$B$5:$J$5),FALSE)</f>
        <v>1680</v>
      </c>
    </row>
    <row r="453" spans="1:18" s="285" customFormat="1">
      <c r="A453" s="630">
        <f>SUBTOTAL(3,$B$20:B453)</f>
        <v>143</v>
      </c>
      <c r="B453" s="669">
        <v>1221827692</v>
      </c>
      <c r="C453" s="301" t="str">
        <f>VLOOKUP(B453,'ds thisinh'!$B$5:$C$2298,2,FALSE)</f>
        <v>Tô Xuân Đông</v>
      </c>
      <c r="D453" s="371" t="s">
        <v>1902</v>
      </c>
      <c r="E453" s="371">
        <v>5</v>
      </c>
      <c r="F453" s="371" t="s">
        <v>2725</v>
      </c>
      <c r="G453" s="433" t="s">
        <v>10</v>
      </c>
      <c r="H453" s="371">
        <v>5</v>
      </c>
      <c r="I453" s="628">
        <v>1780</v>
      </c>
      <c r="J453" s="630" t="s">
        <v>5522</v>
      </c>
      <c r="K453" s="669">
        <v>1221827692</v>
      </c>
      <c r="L453" s="301">
        <f>VLOOKUP(B453,KQtrangIOE!$B$2:$D$2509,3,FALSE)</f>
        <v>1780</v>
      </c>
      <c r="M453" s="301" t="str">
        <f t="shared" si="24"/>
        <v/>
      </c>
      <c r="N453" s="301">
        <f>VLOOKUP(IF(G453&lt;&gt;"",G453,F453),ThongkeKQ!$A$4:$P$43,COUNTA(ThongkeKQ!$A$4:$P$4),FALSE)</f>
        <v>32</v>
      </c>
      <c r="O453" s="301" t="str">
        <f t="shared" si="25"/>
        <v>32.5</v>
      </c>
      <c r="P453" s="285" t="str">
        <f t="shared" si="26"/>
        <v>32Nhì</v>
      </c>
      <c r="Q453" s="285" t="str">
        <f t="shared" si="27"/>
        <v>5Nhì</v>
      </c>
      <c r="R453" s="285">
        <f>VLOOKUP(B453,'ds thisinh'!B$5:J$2299,COUNTA('ds thisinh'!$B$5:$J$5),FALSE)</f>
        <v>1670</v>
      </c>
    </row>
    <row r="454" spans="1:18" s="285" customFormat="1">
      <c r="A454" s="630">
        <f>SUBTOTAL(3,$B$20:B454)</f>
        <v>144</v>
      </c>
      <c r="B454" s="671">
        <v>1214720800</v>
      </c>
      <c r="C454" s="301" t="str">
        <f>VLOOKUP(B454,'ds thisinh'!$B$5:$C$2298,2,FALSE)</f>
        <v>Bùi Lê Huy Phước</v>
      </c>
      <c r="D454" s="630" t="s">
        <v>676</v>
      </c>
      <c r="E454" s="630">
        <v>5</v>
      </c>
      <c r="F454" s="630" t="s">
        <v>5534</v>
      </c>
      <c r="G454" s="630" t="s">
        <v>188</v>
      </c>
      <c r="H454" s="630">
        <v>5</v>
      </c>
      <c r="I454" s="630">
        <v>1760</v>
      </c>
      <c r="J454" s="630" t="s">
        <v>5522</v>
      </c>
      <c r="K454" s="679"/>
      <c r="L454" s="301">
        <f>VLOOKUP(B454,KQtrangIOE!$B$2:$D$2509,3,FALSE)</f>
        <v>1760</v>
      </c>
      <c r="M454" s="301" t="str">
        <f t="shared" si="24"/>
        <v/>
      </c>
      <c r="N454" s="301">
        <f>VLOOKUP(IF(G454&lt;&gt;"",G454,F454),ThongkeKQ!$A$4:$P$43,COUNTA(ThongkeKQ!$A$4:$P$4),FALSE)</f>
        <v>34</v>
      </c>
      <c r="O454" s="301" t="str">
        <f t="shared" si="25"/>
        <v>34.5</v>
      </c>
      <c r="P454" s="285" t="str">
        <f t="shared" si="26"/>
        <v>34Nhì</v>
      </c>
      <c r="Q454" s="285" t="str">
        <f t="shared" si="27"/>
        <v>5Nhì</v>
      </c>
      <c r="R454" s="285">
        <f>VLOOKUP(B454,'ds thisinh'!B$5:J$2299,COUNTA('ds thisinh'!$B$5:$J$5),FALSE)</f>
        <v>1540</v>
      </c>
    </row>
    <row r="455" spans="1:18" s="285" customFormat="1">
      <c r="A455" s="630">
        <f>SUBTOTAL(3,$B$20:B455)</f>
        <v>145</v>
      </c>
      <c r="B455" s="663">
        <v>1213947728</v>
      </c>
      <c r="C455" s="301" t="str">
        <f>VLOOKUP(B455,'ds thisinh'!$B$5:$C$2298,2,FALSE)</f>
        <v>Hoàng Minh Thư</v>
      </c>
      <c r="D455" s="630" t="s">
        <v>902</v>
      </c>
      <c r="E455" s="630" t="s">
        <v>896</v>
      </c>
      <c r="F455" s="630" t="s">
        <v>5536</v>
      </c>
      <c r="G455" s="630" t="s">
        <v>91</v>
      </c>
      <c r="H455" s="630">
        <v>5</v>
      </c>
      <c r="I455" s="630">
        <v>1760</v>
      </c>
      <c r="J455" s="630" t="s">
        <v>5522</v>
      </c>
      <c r="K455" s="679"/>
      <c r="L455" s="301">
        <f>VLOOKUP(B455,KQtrangIOE!$B$2:$D$2509,3,FALSE)</f>
        <v>1760</v>
      </c>
      <c r="M455" s="301" t="str">
        <f t="shared" si="24"/>
        <v/>
      </c>
      <c r="N455" s="301">
        <f>VLOOKUP(IF(G455&lt;&gt;"",G455,F455),ThongkeKQ!$A$4:$P$43,COUNTA(ThongkeKQ!$A$4:$P$4),FALSE)</f>
        <v>35</v>
      </c>
      <c r="O455" s="301" t="str">
        <f t="shared" si="25"/>
        <v>35.5</v>
      </c>
      <c r="P455" s="285" t="str">
        <f t="shared" si="26"/>
        <v>35Nhì</v>
      </c>
      <c r="Q455" s="285" t="str">
        <f t="shared" si="27"/>
        <v>5Nhì</v>
      </c>
      <c r="R455" s="285">
        <f>VLOOKUP(B455,'ds thisinh'!B$5:J$2299,COUNTA('ds thisinh'!$B$5:$J$5),FALSE)</f>
        <v>1670</v>
      </c>
    </row>
    <row r="456" spans="1:18" s="285" customFormat="1" ht="30">
      <c r="A456" s="630">
        <f>SUBTOTAL(3,$B$20:B456)</f>
        <v>146</v>
      </c>
      <c r="B456" s="668">
        <v>116022014</v>
      </c>
      <c r="C456" s="301" t="str">
        <f>VLOOKUP(B456,'ds thisinh'!$B$5:$C$2298,2,FALSE)</f>
        <v>Nguyễn Vân Ngọc</v>
      </c>
      <c r="D456" s="371" t="s">
        <v>1897</v>
      </c>
      <c r="E456" s="371">
        <v>5</v>
      </c>
      <c r="F456" s="371" t="s">
        <v>5539</v>
      </c>
      <c r="G456" s="433" t="s">
        <v>10</v>
      </c>
      <c r="H456" s="371">
        <v>5</v>
      </c>
      <c r="I456" s="628">
        <v>1760</v>
      </c>
      <c r="J456" s="630" t="s">
        <v>5522</v>
      </c>
      <c r="K456" s="680"/>
      <c r="L456" s="301">
        <f>VLOOKUP(B456,KQtrangIOE!$B$2:$D$2509,3,FALSE)</f>
        <v>1760</v>
      </c>
      <c r="M456" s="301" t="str">
        <f t="shared" si="24"/>
        <v/>
      </c>
      <c r="N456" s="301">
        <f>VLOOKUP(IF(G456&lt;&gt;"",G456,F456),ThongkeKQ!$A$4:$P$43,COUNTA(ThongkeKQ!$A$4:$P$4),FALSE)</f>
        <v>32</v>
      </c>
      <c r="O456" s="301" t="str">
        <f t="shared" si="25"/>
        <v>32.5</v>
      </c>
      <c r="P456" s="285" t="str">
        <f t="shared" si="26"/>
        <v>32Nhì</v>
      </c>
      <c r="Q456" s="285" t="str">
        <f t="shared" si="27"/>
        <v>5Nhì</v>
      </c>
      <c r="R456" s="285">
        <f>VLOOKUP(B456,'ds thisinh'!B$5:J$2299,COUNTA('ds thisinh'!$B$5:$J$5),FALSE)</f>
        <v>1780</v>
      </c>
    </row>
    <row r="457" spans="1:18" s="285" customFormat="1">
      <c r="A457" s="630">
        <f>SUBTOTAL(3,$B$20:B457)</f>
        <v>147</v>
      </c>
      <c r="B457" s="686">
        <v>1229325260</v>
      </c>
      <c r="C457" s="301" t="str">
        <f>VLOOKUP(B457,'ds thisinh'!$B$5:$C$2298,2,FALSE)</f>
        <v>Lê Phương Dung</v>
      </c>
      <c r="D457" s="376" t="s">
        <v>1905</v>
      </c>
      <c r="E457" s="376">
        <v>5</v>
      </c>
      <c r="F457" s="376" t="s">
        <v>5540</v>
      </c>
      <c r="G457" s="433" t="s">
        <v>10</v>
      </c>
      <c r="H457" s="376">
        <v>5</v>
      </c>
      <c r="I457" s="628">
        <v>1760</v>
      </c>
      <c r="J457" s="630" t="s">
        <v>5522</v>
      </c>
      <c r="K457" s="680"/>
      <c r="L457" s="301">
        <f>VLOOKUP(B457,KQtrangIOE!$B$2:$D$2509,3,FALSE)</f>
        <v>1760</v>
      </c>
      <c r="M457" s="301" t="str">
        <f t="shared" si="24"/>
        <v/>
      </c>
      <c r="N457" s="301">
        <f>VLOOKUP(IF(G457&lt;&gt;"",G457,F457),ThongkeKQ!$A$4:$P$43,COUNTA(ThongkeKQ!$A$4:$P$4),FALSE)</f>
        <v>32</v>
      </c>
      <c r="O457" s="301" t="str">
        <f t="shared" si="25"/>
        <v>32.5</v>
      </c>
      <c r="P457" s="285" t="str">
        <f t="shared" si="26"/>
        <v>32Nhì</v>
      </c>
      <c r="Q457" s="285" t="str">
        <f t="shared" si="27"/>
        <v>5Nhì</v>
      </c>
      <c r="R457" s="285">
        <f>VLOOKUP(B457,'ds thisinh'!B$5:J$2299,COUNTA('ds thisinh'!$B$5:$J$5),FALSE)</f>
        <v>1630</v>
      </c>
    </row>
    <row r="458" spans="1:18" s="285" customFormat="1">
      <c r="A458" s="630">
        <f>SUBTOTAL(3,$B$20:B458)</f>
        <v>148</v>
      </c>
      <c r="B458" s="671">
        <v>1220328222</v>
      </c>
      <c r="C458" s="301" t="str">
        <f>VLOOKUP(B458,'ds thisinh'!$B$5:$C$2298,2,FALSE)</f>
        <v>Nguyễn Thị Anh Thư</v>
      </c>
      <c r="D458" s="630" t="s">
        <v>675</v>
      </c>
      <c r="E458" s="630">
        <v>5</v>
      </c>
      <c r="F458" s="630" t="s">
        <v>5534</v>
      </c>
      <c r="G458" s="630" t="s">
        <v>188</v>
      </c>
      <c r="H458" s="630">
        <v>5</v>
      </c>
      <c r="I458" s="630">
        <v>1740</v>
      </c>
      <c r="J458" s="630" t="s">
        <v>5522</v>
      </c>
      <c r="K458" s="679"/>
      <c r="L458" s="301">
        <f>VLOOKUP(B458,KQtrangIOE!$B$2:$D$2509,3,FALSE)</f>
        <v>1740</v>
      </c>
      <c r="M458" s="301" t="str">
        <f t="shared" si="24"/>
        <v/>
      </c>
      <c r="N458" s="301">
        <f>VLOOKUP(IF(G458&lt;&gt;"",G458,F458),ThongkeKQ!$A$4:$P$43,COUNTA(ThongkeKQ!$A$4:$P$4),FALSE)</f>
        <v>34</v>
      </c>
      <c r="O458" s="301" t="str">
        <f t="shared" si="25"/>
        <v>34.5</v>
      </c>
      <c r="P458" s="285" t="str">
        <f t="shared" si="26"/>
        <v>34Nhì</v>
      </c>
      <c r="Q458" s="285" t="str">
        <f t="shared" si="27"/>
        <v>5Nhì</v>
      </c>
      <c r="R458" s="285">
        <f>VLOOKUP(B458,'ds thisinh'!B$5:J$2299,COUNTA('ds thisinh'!$B$5:$J$5),FALSE)</f>
        <v>1620</v>
      </c>
    </row>
    <row r="459" spans="1:18" s="285" customFormat="1" ht="30">
      <c r="A459" s="630">
        <f>SUBTOTAL(3,$B$20:B459)</f>
        <v>149</v>
      </c>
      <c r="B459" s="668">
        <v>1225368301</v>
      </c>
      <c r="C459" s="301" t="str">
        <f>VLOOKUP(B459,'ds thisinh'!$B$5:$C$2298,2,FALSE)</f>
        <v>Bùi Cao Minh </v>
      </c>
      <c r="D459" s="371" t="s">
        <v>1900</v>
      </c>
      <c r="E459" s="371">
        <v>5</v>
      </c>
      <c r="F459" s="371" t="s">
        <v>5539</v>
      </c>
      <c r="G459" s="433" t="s">
        <v>10</v>
      </c>
      <c r="H459" s="371">
        <v>5</v>
      </c>
      <c r="I459" s="628">
        <v>1740</v>
      </c>
      <c r="J459" s="630" t="s">
        <v>5522</v>
      </c>
      <c r="K459" s="680"/>
      <c r="L459" s="301">
        <f>VLOOKUP(B459,KQtrangIOE!$B$2:$D$2509,3,FALSE)</f>
        <v>1740</v>
      </c>
      <c r="M459" s="301" t="str">
        <f t="shared" si="24"/>
        <v/>
      </c>
      <c r="N459" s="301">
        <f>VLOOKUP(IF(G459&lt;&gt;"",G459,F459),ThongkeKQ!$A$4:$P$43,COUNTA(ThongkeKQ!$A$4:$P$4),FALSE)</f>
        <v>32</v>
      </c>
      <c r="O459" s="301" t="str">
        <f t="shared" si="25"/>
        <v>32.5</v>
      </c>
      <c r="P459" s="285" t="str">
        <f t="shared" si="26"/>
        <v>32Nhì</v>
      </c>
      <c r="Q459" s="285" t="str">
        <f t="shared" si="27"/>
        <v>5Nhì</v>
      </c>
      <c r="R459" s="285">
        <f>VLOOKUP(B459,'ds thisinh'!B$5:J$2299,COUNTA('ds thisinh'!$B$5:$J$5),FALSE)</f>
        <v>1700</v>
      </c>
    </row>
    <row r="460" spans="1:18" s="285" customFormat="1">
      <c r="A460" s="630">
        <f>SUBTOTAL(3,$B$20:B460)</f>
        <v>150</v>
      </c>
      <c r="B460" s="664">
        <v>1229875445</v>
      </c>
      <c r="C460" s="301" t="str">
        <f>VLOOKUP(B460,'ds thisinh'!$B$5:$C$2298,2,FALSE)</f>
        <v>Dương Thị Mai Uyên</v>
      </c>
      <c r="D460" s="632" t="s">
        <v>903</v>
      </c>
      <c r="E460" s="632" t="s">
        <v>904</v>
      </c>
      <c r="F460" s="630" t="s">
        <v>5536</v>
      </c>
      <c r="G460" s="630" t="s">
        <v>91</v>
      </c>
      <c r="H460" s="630">
        <v>5</v>
      </c>
      <c r="I460" s="630">
        <v>1730</v>
      </c>
      <c r="J460" s="630" t="s">
        <v>5522</v>
      </c>
      <c r="K460" s="679"/>
      <c r="L460" s="301">
        <f>VLOOKUP(B460,KQtrangIOE!$B$2:$D$2509,3,FALSE)</f>
        <v>1730</v>
      </c>
      <c r="M460" s="301" t="str">
        <f t="shared" si="24"/>
        <v/>
      </c>
      <c r="N460" s="301">
        <f>VLOOKUP(IF(G460&lt;&gt;"",G460,F460),ThongkeKQ!$A$4:$P$43,COUNTA(ThongkeKQ!$A$4:$P$4),FALSE)</f>
        <v>35</v>
      </c>
      <c r="O460" s="301" t="str">
        <f t="shared" si="25"/>
        <v>35.5</v>
      </c>
      <c r="P460" s="285" t="str">
        <f t="shared" si="26"/>
        <v>35Nhì</v>
      </c>
      <c r="Q460" s="285" t="str">
        <f t="shared" si="27"/>
        <v>5Nhì</v>
      </c>
      <c r="R460" s="285">
        <f>VLOOKUP(B460,'ds thisinh'!B$5:J$2299,COUNTA('ds thisinh'!$B$5:$J$5),FALSE)</f>
        <v>1590</v>
      </c>
    </row>
    <row r="461" spans="1:18" s="285" customFormat="1">
      <c r="A461" s="630">
        <f>SUBTOTAL(3,$B$20:B461)</f>
        <v>151</v>
      </c>
      <c r="B461" s="663">
        <v>1228045654</v>
      </c>
      <c r="C461" s="301" t="str">
        <f>VLOOKUP(B461,'ds thisinh'!$B$5:$C$2298,2,FALSE)</f>
        <v>Nguyễn Quỳnh Nhi</v>
      </c>
      <c r="D461" s="630" t="s">
        <v>909</v>
      </c>
      <c r="E461" s="630" t="s">
        <v>910</v>
      </c>
      <c r="F461" s="630" t="s">
        <v>5534</v>
      </c>
      <c r="G461" s="630" t="s">
        <v>91</v>
      </c>
      <c r="H461" s="630">
        <v>5</v>
      </c>
      <c r="I461" s="630">
        <v>1720</v>
      </c>
      <c r="J461" s="630" t="s">
        <v>5522</v>
      </c>
      <c r="K461" s="679"/>
      <c r="L461" s="301">
        <f>VLOOKUP(B461,KQtrangIOE!$B$2:$D$2509,3,FALSE)</f>
        <v>1720</v>
      </c>
      <c r="M461" s="301" t="str">
        <f t="shared" si="24"/>
        <v/>
      </c>
      <c r="N461" s="301">
        <f>VLOOKUP(IF(G461&lt;&gt;"",G461,F461),ThongkeKQ!$A$4:$P$43,COUNTA(ThongkeKQ!$A$4:$P$4),FALSE)</f>
        <v>35</v>
      </c>
      <c r="O461" s="301" t="str">
        <f t="shared" si="25"/>
        <v>35.5</v>
      </c>
      <c r="P461" s="285" t="str">
        <f t="shared" si="26"/>
        <v>35Nhì</v>
      </c>
      <c r="Q461" s="285" t="str">
        <f t="shared" si="27"/>
        <v>5Nhì</v>
      </c>
      <c r="R461" s="285">
        <f>VLOOKUP(B461,'ds thisinh'!B$5:J$2299,COUNTA('ds thisinh'!$B$5:$J$5),FALSE)</f>
        <v>1510</v>
      </c>
    </row>
    <row r="462" spans="1:18" s="285" customFormat="1">
      <c r="A462" s="630">
        <f>SUBTOTAL(3,$B$20:B462)</f>
        <v>152</v>
      </c>
      <c r="B462" s="683">
        <v>1225467400</v>
      </c>
      <c r="C462" s="301" t="str">
        <f>VLOOKUP(B462,'ds thisinh'!$B$5:$C$2298,2,FALSE)</f>
        <v>Hồ Nhật Uyên Nhi </v>
      </c>
      <c r="D462" s="630" t="s">
        <v>905</v>
      </c>
      <c r="E462" s="630" t="s">
        <v>907</v>
      </c>
      <c r="F462" s="630" t="s">
        <v>5535</v>
      </c>
      <c r="G462" s="630" t="s">
        <v>91</v>
      </c>
      <c r="H462" s="630">
        <v>5</v>
      </c>
      <c r="I462" s="630">
        <v>1720</v>
      </c>
      <c r="J462" s="630" t="s">
        <v>5522</v>
      </c>
      <c r="K462" s="679"/>
      <c r="L462" s="301">
        <f>VLOOKUP(B462,KQtrangIOE!$B$2:$D$2509,3,FALSE)</f>
        <v>1720</v>
      </c>
      <c r="M462" s="301" t="str">
        <f t="shared" si="24"/>
        <v/>
      </c>
      <c r="N462" s="301">
        <f>VLOOKUP(IF(G462&lt;&gt;"",G462,F462),ThongkeKQ!$A$4:$P$43,COUNTA(ThongkeKQ!$A$4:$P$4),FALSE)</f>
        <v>35</v>
      </c>
      <c r="O462" s="301" t="str">
        <f t="shared" si="25"/>
        <v>35.5</v>
      </c>
      <c r="P462" s="285" t="str">
        <f t="shared" si="26"/>
        <v>35Nhì</v>
      </c>
      <c r="Q462" s="285" t="str">
        <f t="shared" si="27"/>
        <v>5Nhì</v>
      </c>
      <c r="R462" s="285">
        <f>VLOOKUP(B462,'ds thisinh'!B$5:J$2299,COUNTA('ds thisinh'!$B$5:$J$5),FALSE)</f>
        <v>1590</v>
      </c>
    </row>
    <row r="463" spans="1:18" s="285" customFormat="1">
      <c r="A463" s="630">
        <f>SUBTOTAL(3,$B$20:B463)</f>
        <v>153</v>
      </c>
      <c r="B463" s="667">
        <v>1224584461</v>
      </c>
      <c r="C463" s="301" t="str">
        <f>VLOOKUP(B463,'ds thisinh'!$B$5:$C$2298,2,FALSE)</f>
        <v xml:space="preserve">Vũ Anh Tuấn </v>
      </c>
      <c r="D463" s="371" t="s">
        <v>1899</v>
      </c>
      <c r="E463" s="371">
        <v>5</v>
      </c>
      <c r="F463" s="371" t="s">
        <v>5536</v>
      </c>
      <c r="G463" s="433" t="s">
        <v>10</v>
      </c>
      <c r="H463" s="371">
        <v>5</v>
      </c>
      <c r="I463" s="628">
        <v>1720</v>
      </c>
      <c r="J463" s="630" t="s">
        <v>5522</v>
      </c>
      <c r="K463" s="680"/>
      <c r="L463" s="301">
        <f>VLOOKUP(B463,KQtrangIOE!$B$2:$D$2509,3,FALSE)</f>
        <v>1720</v>
      </c>
      <c r="M463" s="301" t="str">
        <f t="shared" si="24"/>
        <v/>
      </c>
      <c r="N463" s="301">
        <f>VLOOKUP(IF(G463&lt;&gt;"",G463,F463),ThongkeKQ!$A$4:$P$43,COUNTA(ThongkeKQ!$A$4:$P$4),FALSE)</f>
        <v>32</v>
      </c>
      <c r="O463" s="301" t="str">
        <f t="shared" si="25"/>
        <v>32.5</v>
      </c>
      <c r="P463" s="285" t="str">
        <f t="shared" si="26"/>
        <v>32Nhì</v>
      </c>
      <c r="Q463" s="285" t="str">
        <f t="shared" si="27"/>
        <v>5Nhì</v>
      </c>
      <c r="R463" s="285">
        <f>VLOOKUP(B463,'ds thisinh'!B$5:J$2299,COUNTA('ds thisinh'!$B$5:$J$5),FALSE)</f>
        <v>1700</v>
      </c>
    </row>
    <row r="464" spans="1:18" s="285" customFormat="1">
      <c r="A464" s="630">
        <f>SUBTOTAL(3,$B$20:B464)</f>
        <v>154</v>
      </c>
      <c r="B464" s="664">
        <v>1227182455</v>
      </c>
      <c r="C464" s="301" t="str">
        <f>VLOOKUP(B464,'ds thisinh'!$B$5:$C$2298,2,FALSE)</f>
        <v>Trương Minh Hoàng</v>
      </c>
      <c r="D464" s="632" t="s">
        <v>912</v>
      </c>
      <c r="E464" s="632" t="s">
        <v>904</v>
      </c>
      <c r="F464" s="630" t="s">
        <v>5536</v>
      </c>
      <c r="G464" s="630" t="s">
        <v>91</v>
      </c>
      <c r="H464" s="630">
        <v>5</v>
      </c>
      <c r="I464" s="630">
        <v>1690</v>
      </c>
      <c r="J464" s="630" t="s">
        <v>5522</v>
      </c>
      <c r="K464" s="679"/>
      <c r="L464" s="301">
        <f>VLOOKUP(B464,KQtrangIOE!$B$2:$D$2509,3,FALSE)</f>
        <v>1690</v>
      </c>
      <c r="M464" s="301" t="str">
        <f t="shared" si="24"/>
        <v/>
      </c>
      <c r="N464" s="301">
        <f>VLOOKUP(IF(G464&lt;&gt;"",G464,F464),ThongkeKQ!$A$4:$P$43,COUNTA(ThongkeKQ!$A$4:$P$4),FALSE)</f>
        <v>35</v>
      </c>
      <c r="O464" s="301" t="str">
        <f t="shared" si="25"/>
        <v>35.5</v>
      </c>
      <c r="P464" s="285" t="str">
        <f t="shared" si="26"/>
        <v>35Nhì</v>
      </c>
      <c r="Q464" s="285" t="str">
        <f t="shared" si="27"/>
        <v>5Nhì</v>
      </c>
      <c r="R464" s="285">
        <f>VLOOKUP(B464,'ds thisinh'!B$5:J$2299,COUNTA('ds thisinh'!$B$5:$J$5),FALSE)</f>
        <v>1490</v>
      </c>
    </row>
    <row r="465" spans="1:18" s="285" customFormat="1">
      <c r="A465" s="630">
        <f>SUBTOTAL(3,$B$20:B465)</f>
        <v>155</v>
      </c>
      <c r="B465" s="686">
        <v>1224119034</v>
      </c>
      <c r="C465" s="301" t="str">
        <f>VLOOKUP(B465,'ds thisinh'!$B$5:$C$2298,2,FALSE)</f>
        <v>Ngô Quốc Huy</v>
      </c>
      <c r="D465" s="376" t="s">
        <v>1907</v>
      </c>
      <c r="E465" s="376">
        <v>5</v>
      </c>
      <c r="F465" s="376" t="s">
        <v>5540</v>
      </c>
      <c r="G465" s="433" t="s">
        <v>10</v>
      </c>
      <c r="H465" s="376">
        <v>5</v>
      </c>
      <c r="I465" s="628">
        <v>1690</v>
      </c>
      <c r="J465" s="630" t="s">
        <v>5522</v>
      </c>
      <c r="K465" s="680"/>
      <c r="L465" s="301">
        <f>VLOOKUP(B465,KQtrangIOE!$B$2:$D$2509,3,FALSE)</f>
        <v>1690</v>
      </c>
      <c r="M465" s="301" t="str">
        <f t="shared" si="24"/>
        <v/>
      </c>
      <c r="N465" s="301">
        <f>VLOOKUP(IF(G465&lt;&gt;"",G465,F465),ThongkeKQ!$A$4:$P$43,COUNTA(ThongkeKQ!$A$4:$P$4),FALSE)</f>
        <v>32</v>
      </c>
      <c r="O465" s="301" t="str">
        <f t="shared" si="25"/>
        <v>32.5</v>
      </c>
      <c r="P465" s="285" t="str">
        <f t="shared" si="26"/>
        <v>32Nhì</v>
      </c>
      <c r="Q465" s="285" t="str">
        <f t="shared" si="27"/>
        <v>5Nhì</v>
      </c>
      <c r="R465" s="285">
        <f>VLOOKUP(B465,'ds thisinh'!B$5:J$2299,COUNTA('ds thisinh'!$B$5:$J$5),FALSE)</f>
        <v>1570</v>
      </c>
    </row>
    <row r="466" spans="1:18" s="285" customFormat="1">
      <c r="A466" s="630">
        <f>SUBTOTAL(3,$B$20:B466)</f>
        <v>156</v>
      </c>
      <c r="B466" s="666">
        <v>1223554031</v>
      </c>
      <c r="C466" s="301" t="str">
        <f>VLOOKUP(B466,'ds thisinh'!$B$5:$C$2298,2,FALSE)</f>
        <v>Trần Đoàn Bình An</v>
      </c>
      <c r="D466" s="635" t="s">
        <v>1540</v>
      </c>
      <c r="E466" s="630">
        <v>5</v>
      </c>
      <c r="F466" s="630" t="s">
        <v>5552</v>
      </c>
      <c r="G466" s="630" t="s">
        <v>1342</v>
      </c>
      <c r="H466" s="630">
        <v>5</v>
      </c>
      <c r="I466" s="636">
        <v>1680</v>
      </c>
      <c r="J466" s="630" t="s">
        <v>5522</v>
      </c>
      <c r="K466" s="679"/>
      <c r="L466" s="301">
        <f>VLOOKUP(B466,KQtrangIOE!$B$2:$D$2509,3,FALSE)</f>
        <v>1680</v>
      </c>
      <c r="M466" s="301" t="str">
        <f t="shared" si="24"/>
        <v/>
      </c>
      <c r="N466" s="301">
        <f>VLOOKUP(IF(G466&lt;&gt;"",G466,F466),ThongkeKQ!$A$4:$P$43,COUNTA(ThongkeKQ!$A$4:$P$4),FALSE)</f>
        <v>38</v>
      </c>
      <c r="O466" s="301" t="str">
        <f t="shared" si="25"/>
        <v>38.5</v>
      </c>
      <c r="P466" s="285" t="str">
        <f t="shared" si="26"/>
        <v>38Nhì</v>
      </c>
      <c r="Q466" s="285" t="str">
        <f t="shared" si="27"/>
        <v>5Nhì</v>
      </c>
      <c r="R466" s="285">
        <f>VLOOKUP(B466,'ds thisinh'!B$5:J$2299,COUNTA('ds thisinh'!$B$5:$J$5),FALSE)</f>
        <v>1710</v>
      </c>
    </row>
    <row r="467" spans="1:18" s="285" customFormat="1" ht="30">
      <c r="A467" s="630">
        <f>SUBTOTAL(3,$B$20:B467)</f>
        <v>157</v>
      </c>
      <c r="B467" s="664">
        <v>1229658806</v>
      </c>
      <c r="C467" s="301" t="str">
        <f>VLOOKUP(B467,'ds thisinh'!$B$5:$C$2298,2,FALSE)</f>
        <v>Lương Nguyễn Thảo Hương </v>
      </c>
      <c r="D467" s="632" t="s">
        <v>900</v>
      </c>
      <c r="E467" s="632" t="s">
        <v>899</v>
      </c>
      <c r="F467" s="630" t="s">
        <v>5536</v>
      </c>
      <c r="G467" s="630" t="s">
        <v>91</v>
      </c>
      <c r="H467" s="630">
        <v>5</v>
      </c>
      <c r="I467" s="630">
        <v>1670</v>
      </c>
      <c r="J467" s="630" t="s">
        <v>5522</v>
      </c>
      <c r="K467" s="679"/>
      <c r="L467" s="301">
        <f>VLOOKUP(B467,KQtrangIOE!$B$2:$D$2509,3,FALSE)</f>
        <v>1670</v>
      </c>
      <c r="M467" s="301" t="str">
        <f t="shared" si="24"/>
        <v/>
      </c>
      <c r="N467" s="301">
        <f>VLOOKUP(IF(G467&lt;&gt;"",G467,F467),ThongkeKQ!$A$4:$P$43,COUNTA(ThongkeKQ!$A$4:$P$4),FALSE)</f>
        <v>35</v>
      </c>
      <c r="O467" s="301" t="str">
        <f t="shared" si="25"/>
        <v>35.5</v>
      </c>
      <c r="P467" s="285" t="str">
        <f t="shared" si="26"/>
        <v>35Nhì</v>
      </c>
      <c r="Q467" s="285" t="str">
        <f t="shared" si="27"/>
        <v>5Nhì</v>
      </c>
      <c r="R467" s="285">
        <f>VLOOKUP(B467,'ds thisinh'!B$5:J$2299,COUNTA('ds thisinh'!$B$5:$J$5),FALSE)</f>
        <v>1720</v>
      </c>
    </row>
    <row r="468" spans="1:18" s="285" customFormat="1">
      <c r="A468" s="630">
        <f>SUBTOTAL(3,$B$20:B468)</f>
        <v>158</v>
      </c>
      <c r="B468" s="666">
        <v>1224693443</v>
      </c>
      <c r="C468" s="301" t="str">
        <f>VLOOKUP(B468,'ds thisinh'!$B$5:$C$2298,2,FALSE)</f>
        <v>Huỳnh Thiên Văn</v>
      </c>
      <c r="D468" s="635" t="s">
        <v>1542</v>
      </c>
      <c r="E468" s="630" t="s">
        <v>1363</v>
      </c>
      <c r="F468" s="630" t="s">
        <v>2725</v>
      </c>
      <c r="G468" s="630" t="s">
        <v>1342</v>
      </c>
      <c r="H468" s="630">
        <v>5</v>
      </c>
      <c r="I468" s="636">
        <v>1670</v>
      </c>
      <c r="J468" s="630" t="s">
        <v>5522</v>
      </c>
      <c r="K468" s="679"/>
      <c r="L468" s="301">
        <f>VLOOKUP(B468,KQtrangIOE!$B$2:$D$2509,3,FALSE)</f>
        <v>1670</v>
      </c>
      <c r="M468" s="301" t="str">
        <f t="shared" ref="M468:M531" si="28">IF(L468&lt;&gt;I468,1,"")</f>
        <v/>
      </c>
      <c r="N468" s="301">
        <f>VLOOKUP(IF(G468&lt;&gt;"",G468,F468),ThongkeKQ!$A$4:$P$43,COUNTA(ThongkeKQ!$A$4:$P$4),FALSE)</f>
        <v>38</v>
      </c>
      <c r="O468" s="301" t="str">
        <f t="shared" ref="O468:O531" si="29">N468&amp;"."&amp;IF(I468&lt;&gt;"",H468,"")</f>
        <v>38.5</v>
      </c>
      <c r="P468" s="285" t="str">
        <f t="shared" si="26"/>
        <v>38Nhì</v>
      </c>
      <c r="Q468" s="285" t="str">
        <f t="shared" si="27"/>
        <v>5Nhì</v>
      </c>
      <c r="R468" s="285">
        <f>VLOOKUP(B468,'ds thisinh'!B$5:J$2299,COUNTA('ds thisinh'!$B$5:$J$5),FALSE)</f>
        <v>1650</v>
      </c>
    </row>
    <row r="469" spans="1:18" s="285" customFormat="1">
      <c r="A469" s="630">
        <f>SUBTOTAL(3,$B$20:B469)</f>
        <v>159</v>
      </c>
      <c r="B469" s="661">
        <v>1221977058</v>
      </c>
      <c r="C469" s="301" t="str">
        <f>VLOOKUP(B469,'ds thisinh'!$B$5:$C$2298,2,FALSE)</f>
        <v>Đặng Khánh Vy</v>
      </c>
      <c r="D469" s="630" t="s">
        <v>1152</v>
      </c>
      <c r="E469" s="630" t="s">
        <v>896</v>
      </c>
      <c r="F469" s="630" t="s">
        <v>2725</v>
      </c>
      <c r="G469" s="630" t="s">
        <v>1108</v>
      </c>
      <c r="H469" s="631">
        <v>5</v>
      </c>
      <c r="I469" s="630">
        <v>1650</v>
      </c>
      <c r="J469" s="630" t="s">
        <v>5523</v>
      </c>
      <c r="K469" s="679"/>
      <c r="L469" s="301">
        <f>VLOOKUP(B469,KQtrangIOE!$B$2:$D$2509,3,FALSE)</f>
        <v>1650</v>
      </c>
      <c r="M469" s="301" t="str">
        <f t="shared" si="28"/>
        <v/>
      </c>
      <c r="N469" s="301">
        <f>VLOOKUP(IF(G469&lt;&gt;"",G469,F469),ThongkeKQ!$A$4:$P$43,COUNTA(ThongkeKQ!$A$4:$P$4),FALSE)</f>
        <v>39</v>
      </c>
      <c r="O469" s="301" t="str">
        <f t="shared" si="29"/>
        <v>39.5</v>
      </c>
      <c r="P469" s="285" t="str">
        <f t="shared" ref="P469:P532" si="30">N469&amp;J469</f>
        <v>39Ba</v>
      </c>
      <c r="Q469" s="285" t="str">
        <f t="shared" ref="Q469:Q532" si="31">H469&amp;J469</f>
        <v>5Ba</v>
      </c>
      <c r="R469" s="285">
        <f>VLOOKUP(B469,'ds thisinh'!B$5:J$2299,COUNTA('ds thisinh'!$B$5:$J$5),FALSE)</f>
        <v>1470</v>
      </c>
    </row>
    <row r="470" spans="1:18" s="285" customFormat="1">
      <c r="A470" s="630">
        <f>SUBTOTAL(3,$B$20:B470)</f>
        <v>160</v>
      </c>
      <c r="B470" s="666">
        <v>115452774</v>
      </c>
      <c r="C470" s="301" t="str">
        <f>VLOOKUP(B470,'ds thisinh'!$B$5:$C$2298,2,FALSE)</f>
        <v>Nguyễn Đình Hiếu</v>
      </c>
      <c r="D470" s="635" t="s">
        <v>447</v>
      </c>
      <c r="E470" s="630" t="s">
        <v>899</v>
      </c>
      <c r="F470" s="630" t="s">
        <v>5537</v>
      </c>
      <c r="G470" s="630" t="s">
        <v>1342</v>
      </c>
      <c r="H470" s="630">
        <v>5</v>
      </c>
      <c r="I470" s="636">
        <v>1650</v>
      </c>
      <c r="J470" s="630" t="s">
        <v>5523</v>
      </c>
      <c r="K470" s="679"/>
      <c r="L470" s="301">
        <f>VLOOKUP(B470,KQtrangIOE!$B$2:$D$2509,3,FALSE)</f>
        <v>1650</v>
      </c>
      <c r="M470" s="301" t="str">
        <f t="shared" si="28"/>
        <v/>
      </c>
      <c r="N470" s="301">
        <f>VLOOKUP(IF(G470&lt;&gt;"",G470,F470),ThongkeKQ!$A$4:$P$43,COUNTA(ThongkeKQ!$A$4:$P$4),FALSE)</f>
        <v>38</v>
      </c>
      <c r="O470" s="301" t="str">
        <f t="shared" si="29"/>
        <v>38.5</v>
      </c>
      <c r="P470" s="285" t="str">
        <f t="shared" si="30"/>
        <v>38Ba</v>
      </c>
      <c r="Q470" s="285" t="str">
        <f t="shared" si="31"/>
        <v>5Ba</v>
      </c>
      <c r="R470" s="285">
        <f>VLOOKUP(B470,'ds thisinh'!B$5:J$2299,COUNTA('ds thisinh'!$B$5:$J$5),FALSE)</f>
        <v>1640</v>
      </c>
    </row>
    <row r="471" spans="1:18" s="285" customFormat="1">
      <c r="A471" s="630">
        <f>SUBTOTAL(3,$B$20:B471)</f>
        <v>161</v>
      </c>
      <c r="B471" s="669">
        <v>1221713777</v>
      </c>
      <c r="C471" s="301" t="str">
        <f>VLOOKUP(B471,'ds thisinh'!$B$5:$C$2298,2,FALSE)</f>
        <v>Nguyễn Tuấn Anh</v>
      </c>
      <c r="D471" s="371" t="s">
        <v>1127</v>
      </c>
      <c r="E471" s="371">
        <v>5</v>
      </c>
      <c r="F471" s="371" t="s">
        <v>2725</v>
      </c>
      <c r="G471" s="433" t="s">
        <v>10</v>
      </c>
      <c r="H471" s="371">
        <v>5</v>
      </c>
      <c r="I471" s="628">
        <v>1650</v>
      </c>
      <c r="J471" s="630" t="s">
        <v>5523</v>
      </c>
      <c r="K471" s="669">
        <v>1221713777</v>
      </c>
      <c r="L471" s="301">
        <f>VLOOKUP(B471,KQtrangIOE!$B$2:$D$2509,3,FALSE)</f>
        <v>1650</v>
      </c>
      <c r="M471" s="301" t="str">
        <f t="shared" si="28"/>
        <v/>
      </c>
      <c r="N471" s="301">
        <f>VLOOKUP(IF(G471&lt;&gt;"",G471,F471),ThongkeKQ!$A$4:$P$43,COUNTA(ThongkeKQ!$A$4:$P$4),FALSE)</f>
        <v>32</v>
      </c>
      <c r="O471" s="301" t="str">
        <f t="shared" si="29"/>
        <v>32.5</v>
      </c>
      <c r="P471" s="285" t="str">
        <f t="shared" si="30"/>
        <v>32Ba</v>
      </c>
      <c r="Q471" s="285" t="str">
        <f t="shared" si="31"/>
        <v>5Ba</v>
      </c>
      <c r="R471" s="285">
        <f>VLOOKUP(B471,'ds thisinh'!B$5:J$2299,COUNTA('ds thisinh'!$B$5:$J$5),FALSE)</f>
        <v>1650</v>
      </c>
    </row>
    <row r="472" spans="1:18" s="285" customFormat="1">
      <c r="A472" s="630">
        <f>SUBTOTAL(3,$B$20:B472)</f>
        <v>162</v>
      </c>
      <c r="B472" s="664">
        <v>1227704993</v>
      </c>
      <c r="C472" s="301" t="str">
        <f>VLOOKUP(B472,'ds thisinh'!$B$5:$C$2298,2,FALSE)</f>
        <v>Phạm Ngọc Phương Anh</v>
      </c>
      <c r="D472" s="632" t="s">
        <v>921</v>
      </c>
      <c r="E472" s="632" t="s">
        <v>896</v>
      </c>
      <c r="F472" s="630" t="s">
        <v>5536</v>
      </c>
      <c r="G472" s="630" t="s">
        <v>91</v>
      </c>
      <c r="H472" s="630">
        <v>5</v>
      </c>
      <c r="I472" s="630">
        <v>1640</v>
      </c>
      <c r="J472" s="630" t="s">
        <v>5523</v>
      </c>
      <c r="K472" s="679"/>
      <c r="L472" s="301">
        <f>VLOOKUP(B472,KQtrangIOE!$B$2:$D$2509,3,FALSE)</f>
        <v>1640</v>
      </c>
      <c r="M472" s="301" t="str">
        <f t="shared" si="28"/>
        <v/>
      </c>
      <c r="N472" s="301">
        <f>VLOOKUP(IF(G472&lt;&gt;"",G472,F472),ThongkeKQ!$A$4:$P$43,COUNTA(ThongkeKQ!$A$4:$P$4),FALSE)</f>
        <v>35</v>
      </c>
      <c r="O472" s="301" t="str">
        <f t="shared" si="29"/>
        <v>35.5</v>
      </c>
      <c r="P472" s="285" t="str">
        <f t="shared" si="30"/>
        <v>35Ba</v>
      </c>
      <c r="Q472" s="285" t="str">
        <f t="shared" si="31"/>
        <v>5Ba</v>
      </c>
      <c r="R472" s="285">
        <f>VLOOKUP(B472,'ds thisinh'!B$5:J$2299,COUNTA('ds thisinh'!$B$5:$J$5),FALSE)</f>
        <v>1240</v>
      </c>
    </row>
    <row r="473" spans="1:18" s="285" customFormat="1">
      <c r="A473" s="630">
        <f>SUBTOTAL(3,$B$20:B473)</f>
        <v>163</v>
      </c>
      <c r="B473" s="666">
        <v>1222970140</v>
      </c>
      <c r="C473" s="301" t="str">
        <f>VLOOKUP(B473,'ds thisinh'!$B$5:$C$2298,2,FALSE)</f>
        <v>Vũ Sơn Lâm</v>
      </c>
      <c r="D473" s="635" t="s">
        <v>1550</v>
      </c>
      <c r="E473" s="630" t="s">
        <v>907</v>
      </c>
      <c r="F473" s="630" t="s">
        <v>5537</v>
      </c>
      <c r="G473" s="630" t="s">
        <v>1342</v>
      </c>
      <c r="H473" s="630">
        <v>5</v>
      </c>
      <c r="I473" s="636">
        <v>1640</v>
      </c>
      <c r="J473" s="630" t="s">
        <v>5523</v>
      </c>
      <c r="K473" s="679"/>
      <c r="L473" s="301">
        <f>VLOOKUP(B473,KQtrangIOE!$B$2:$D$2509,3,FALSE)</f>
        <v>1640</v>
      </c>
      <c r="M473" s="301" t="str">
        <f t="shared" si="28"/>
        <v/>
      </c>
      <c r="N473" s="301">
        <f>VLOOKUP(IF(G473&lt;&gt;"",G473,F473),ThongkeKQ!$A$4:$P$43,COUNTA(ThongkeKQ!$A$4:$P$4),FALSE)</f>
        <v>38</v>
      </c>
      <c r="O473" s="301" t="str">
        <f t="shared" si="29"/>
        <v>38.5</v>
      </c>
      <c r="P473" s="285" t="str">
        <f t="shared" si="30"/>
        <v>38Ba</v>
      </c>
      <c r="Q473" s="285" t="str">
        <f t="shared" si="31"/>
        <v>5Ba</v>
      </c>
      <c r="R473" s="285">
        <f>VLOOKUP(B473,'ds thisinh'!B$5:J$2299,COUNTA('ds thisinh'!$B$5:$J$5),FALSE)</f>
        <v>1450</v>
      </c>
    </row>
    <row r="474" spans="1:18" s="285" customFormat="1">
      <c r="A474" s="630">
        <f>SUBTOTAL(3,$B$20:B474)</f>
        <v>164</v>
      </c>
      <c r="B474" s="666">
        <v>1223424415</v>
      </c>
      <c r="C474" s="301" t="str">
        <f>VLOOKUP(B474,'ds thisinh'!$B$5:$C$2298,2,FALSE)</f>
        <v>Trịnh Đoàn Thanh Hà</v>
      </c>
      <c r="D474" s="635" t="s">
        <v>1543</v>
      </c>
      <c r="E474" s="630" t="s">
        <v>899</v>
      </c>
      <c r="F474" s="630" t="s">
        <v>5537</v>
      </c>
      <c r="G474" s="630" t="s">
        <v>1342</v>
      </c>
      <c r="H474" s="630">
        <v>5</v>
      </c>
      <c r="I474" s="636">
        <v>1630</v>
      </c>
      <c r="J474" s="630" t="s">
        <v>5523</v>
      </c>
      <c r="K474" s="679"/>
      <c r="L474" s="301">
        <f>VLOOKUP(B474,KQtrangIOE!$B$2:$D$2509,3,FALSE)</f>
        <v>1630</v>
      </c>
      <c r="M474" s="301" t="str">
        <f t="shared" si="28"/>
        <v/>
      </c>
      <c r="N474" s="301">
        <f>VLOOKUP(IF(G474&lt;&gt;"",G474,F474),ThongkeKQ!$A$4:$P$43,COUNTA(ThongkeKQ!$A$4:$P$4),FALSE)</f>
        <v>38</v>
      </c>
      <c r="O474" s="301" t="str">
        <f t="shared" si="29"/>
        <v>38.5</v>
      </c>
      <c r="P474" s="285" t="str">
        <f t="shared" si="30"/>
        <v>38Ba</v>
      </c>
      <c r="Q474" s="285" t="str">
        <f t="shared" si="31"/>
        <v>5Ba</v>
      </c>
      <c r="R474" s="285">
        <f>VLOOKUP(B474,'ds thisinh'!B$5:J$2299,COUNTA('ds thisinh'!$B$5:$J$5),FALSE)</f>
        <v>1570</v>
      </c>
    </row>
    <row r="475" spans="1:18" s="285" customFormat="1">
      <c r="A475" s="630">
        <f>SUBTOTAL(3,$B$20:B475)</f>
        <v>165</v>
      </c>
      <c r="B475" s="666">
        <v>1228637885</v>
      </c>
      <c r="C475" s="301" t="str">
        <f>VLOOKUP(B475,'ds thisinh'!$B$5:$C$2298,2,FALSE)</f>
        <v>Trần Thị Mai Hương</v>
      </c>
      <c r="D475" s="635" t="s">
        <v>1544</v>
      </c>
      <c r="E475" s="630" t="s">
        <v>1364</v>
      </c>
      <c r="F475" s="630" t="s">
        <v>5553</v>
      </c>
      <c r="G475" s="630" t="s">
        <v>1342</v>
      </c>
      <c r="H475" s="630">
        <v>5</v>
      </c>
      <c r="I475" s="636">
        <v>1630</v>
      </c>
      <c r="J475" s="630" t="s">
        <v>5523</v>
      </c>
      <c r="K475" s="679"/>
      <c r="L475" s="301">
        <f>VLOOKUP(B475,KQtrangIOE!$B$2:$D$2509,3,FALSE)</f>
        <v>1630</v>
      </c>
      <c r="M475" s="301" t="str">
        <f t="shared" si="28"/>
        <v/>
      </c>
      <c r="N475" s="301">
        <f>VLOOKUP(IF(G475&lt;&gt;"",G475,F475),ThongkeKQ!$A$4:$P$43,COUNTA(ThongkeKQ!$A$4:$P$4),FALSE)</f>
        <v>38</v>
      </c>
      <c r="O475" s="301" t="str">
        <f t="shared" si="29"/>
        <v>38.5</v>
      </c>
      <c r="P475" s="285" t="str">
        <f t="shared" si="30"/>
        <v>38Ba</v>
      </c>
      <c r="Q475" s="285" t="str">
        <f t="shared" si="31"/>
        <v>5Ba</v>
      </c>
      <c r="R475" s="285">
        <f>VLOOKUP(B475,'ds thisinh'!B$5:J$2299,COUNTA('ds thisinh'!$B$5:$J$5),FALSE)</f>
        <v>1560</v>
      </c>
    </row>
    <row r="476" spans="1:18" s="285" customFormat="1" ht="30">
      <c r="A476" s="630">
        <f>SUBTOTAL(3,$B$20:B476)</f>
        <v>166</v>
      </c>
      <c r="B476" s="668">
        <v>1223857310</v>
      </c>
      <c r="C476" s="301" t="str">
        <f>VLOOKUP(B476,'ds thisinh'!$B$5:$C$2298,2,FALSE)</f>
        <v>Lê Đình Đức Đạo </v>
      </c>
      <c r="D476" s="371" t="s">
        <v>1906</v>
      </c>
      <c r="E476" s="371">
        <v>5</v>
      </c>
      <c r="F476" s="371" t="s">
        <v>5539</v>
      </c>
      <c r="G476" s="433" t="s">
        <v>10</v>
      </c>
      <c r="H476" s="371">
        <v>5</v>
      </c>
      <c r="I476" s="628">
        <v>1630</v>
      </c>
      <c r="J476" s="630" t="s">
        <v>5523</v>
      </c>
      <c r="K476" s="680"/>
      <c r="L476" s="301">
        <f>VLOOKUP(B476,KQtrangIOE!$B$2:$D$2509,3,FALSE)</f>
        <v>1630</v>
      </c>
      <c r="M476" s="301" t="str">
        <f t="shared" si="28"/>
        <v/>
      </c>
      <c r="N476" s="301">
        <f>VLOOKUP(IF(G476&lt;&gt;"",G476,F476),ThongkeKQ!$A$4:$P$43,COUNTA(ThongkeKQ!$A$4:$P$4),FALSE)</f>
        <v>32</v>
      </c>
      <c r="O476" s="301" t="str">
        <f t="shared" si="29"/>
        <v>32.5</v>
      </c>
      <c r="P476" s="285" t="str">
        <f t="shared" si="30"/>
        <v>32Ba</v>
      </c>
      <c r="Q476" s="285" t="str">
        <f t="shared" si="31"/>
        <v>5Ba</v>
      </c>
      <c r="R476" s="285">
        <f>VLOOKUP(B476,'ds thisinh'!B$5:J$2299,COUNTA('ds thisinh'!$B$5:$J$5),FALSE)</f>
        <v>1630</v>
      </c>
    </row>
    <row r="477" spans="1:18" s="285" customFormat="1">
      <c r="A477" s="630">
        <f>SUBTOTAL(3,$B$20:B477)</f>
        <v>167</v>
      </c>
      <c r="B477" s="666">
        <v>1224015806</v>
      </c>
      <c r="C477" s="301" t="str">
        <f>VLOOKUP(B477,'ds thisinh'!$B$5:$C$2298,2,FALSE)</f>
        <v>Phạm Khánh Uyên</v>
      </c>
      <c r="D477" s="635" t="s">
        <v>1546</v>
      </c>
      <c r="E477" s="630" t="s">
        <v>904</v>
      </c>
      <c r="F477" s="630" t="s">
        <v>5537</v>
      </c>
      <c r="G477" s="630" t="s">
        <v>1342</v>
      </c>
      <c r="H477" s="630">
        <v>5</v>
      </c>
      <c r="I477" s="636">
        <v>1620</v>
      </c>
      <c r="J477" s="630" t="s">
        <v>5523</v>
      </c>
      <c r="K477" s="679"/>
      <c r="L477" s="301">
        <f>VLOOKUP(B477,KQtrangIOE!$B$2:$D$2509,3,FALSE)</f>
        <v>1620</v>
      </c>
      <c r="M477" s="301" t="str">
        <f t="shared" si="28"/>
        <v/>
      </c>
      <c r="N477" s="301">
        <f>VLOOKUP(IF(G477&lt;&gt;"",G477,F477),ThongkeKQ!$A$4:$P$43,COUNTA(ThongkeKQ!$A$4:$P$4),FALSE)</f>
        <v>38</v>
      </c>
      <c r="O477" s="301" t="str">
        <f t="shared" si="29"/>
        <v>38.5</v>
      </c>
      <c r="P477" s="285" t="str">
        <f t="shared" si="30"/>
        <v>38Ba</v>
      </c>
      <c r="Q477" s="285" t="str">
        <f t="shared" si="31"/>
        <v>5Ba</v>
      </c>
      <c r="R477" s="285">
        <f>VLOOKUP(B477,'ds thisinh'!B$5:J$2299,COUNTA('ds thisinh'!$B$5:$J$5),FALSE)</f>
        <v>1500</v>
      </c>
    </row>
    <row r="478" spans="1:18" s="285" customFormat="1">
      <c r="A478" s="630">
        <f>SUBTOTAL(3,$B$20:B478)</f>
        <v>168</v>
      </c>
      <c r="B478" s="666">
        <v>1223024710</v>
      </c>
      <c r="C478" s="301" t="str">
        <f>VLOOKUP(B478,'ds thisinh'!$B$5:$C$2298,2,FALSE)</f>
        <v>Phạm Văn  Hoàng</v>
      </c>
      <c r="D478" s="635" t="s">
        <v>1552</v>
      </c>
      <c r="E478" s="630" t="s">
        <v>907</v>
      </c>
      <c r="F478" s="630" t="s">
        <v>5550</v>
      </c>
      <c r="G478" s="630" t="s">
        <v>1342</v>
      </c>
      <c r="H478" s="630">
        <v>5</v>
      </c>
      <c r="I478" s="636">
        <v>1610</v>
      </c>
      <c r="J478" s="630" t="s">
        <v>5523</v>
      </c>
      <c r="K478" s="679"/>
      <c r="L478" s="301">
        <f>VLOOKUP(B478,KQtrangIOE!$B$2:$D$2509,3,FALSE)</f>
        <v>1610</v>
      </c>
      <c r="M478" s="301" t="str">
        <f t="shared" si="28"/>
        <v/>
      </c>
      <c r="N478" s="301">
        <f>VLOOKUP(IF(G478&lt;&gt;"",G478,F478),ThongkeKQ!$A$4:$P$43,COUNTA(ThongkeKQ!$A$4:$P$4),FALSE)</f>
        <v>38</v>
      </c>
      <c r="O478" s="301" t="str">
        <f t="shared" si="29"/>
        <v>38.5</v>
      </c>
      <c r="P478" s="285" t="str">
        <f t="shared" si="30"/>
        <v>38Ba</v>
      </c>
      <c r="Q478" s="285" t="str">
        <f t="shared" si="31"/>
        <v>5Ba</v>
      </c>
      <c r="R478" s="285">
        <f>VLOOKUP(B478,'ds thisinh'!B$5:J$2299,COUNTA('ds thisinh'!$B$5:$J$5),FALSE)</f>
        <v>1400</v>
      </c>
    </row>
    <row r="479" spans="1:18" s="285" customFormat="1">
      <c r="A479" s="630">
        <f>SUBTOTAL(3,$B$20:B479)</f>
        <v>169</v>
      </c>
      <c r="B479" s="671">
        <v>109431652</v>
      </c>
      <c r="C479" s="301" t="str">
        <f>VLOOKUP(B479,'ds thisinh'!$B$5:$C$2298,2,FALSE)</f>
        <v>Lê Hà Thanh Minh</v>
      </c>
      <c r="D479" s="630" t="s">
        <v>2286</v>
      </c>
      <c r="E479" s="630" t="s">
        <v>917</v>
      </c>
      <c r="F479" s="630" t="s">
        <v>5554</v>
      </c>
      <c r="G479" s="638" t="s">
        <v>2262</v>
      </c>
      <c r="H479" s="630">
        <v>5</v>
      </c>
      <c r="I479" s="630">
        <v>1600</v>
      </c>
      <c r="J479" s="630" t="s">
        <v>5523</v>
      </c>
      <c r="K479" s="679"/>
      <c r="L479" s="301">
        <f>VLOOKUP(B479,KQtrangIOE!$B$2:$D$2509,3,FALSE)</f>
        <v>1600</v>
      </c>
      <c r="M479" s="301" t="str">
        <f t="shared" si="28"/>
        <v/>
      </c>
      <c r="N479" s="301">
        <f>VLOOKUP(IF(G479&lt;&gt;"",G479,F479),ThongkeKQ!$A$4:$P$43,COUNTA(ThongkeKQ!$A$4:$P$4),FALSE)</f>
        <v>37</v>
      </c>
      <c r="O479" s="301" t="str">
        <f t="shared" si="29"/>
        <v>37.5</v>
      </c>
      <c r="P479" s="285" t="str">
        <f t="shared" si="30"/>
        <v>37Ba</v>
      </c>
      <c r="Q479" s="285" t="str">
        <f t="shared" si="31"/>
        <v>5Ba</v>
      </c>
      <c r="R479" s="285">
        <f>VLOOKUP(B479,'ds thisinh'!B$5:J$2299,COUNTA('ds thisinh'!$B$5:$J$5),FALSE)</f>
        <v>1600</v>
      </c>
    </row>
    <row r="480" spans="1:18" s="285" customFormat="1">
      <c r="A480" s="630">
        <f>SUBTOTAL(3,$B$20:B480)</f>
        <v>170</v>
      </c>
      <c r="B480" s="666">
        <v>1200423158</v>
      </c>
      <c r="C480" s="301" t="str">
        <f>VLOOKUP(B480,'ds thisinh'!$B$5:$C$2298,2,FALSE)</f>
        <v>Lưu Ngọc  Linh</v>
      </c>
      <c r="D480" s="635" t="s">
        <v>1551</v>
      </c>
      <c r="E480" s="630" t="s">
        <v>904</v>
      </c>
      <c r="F480" s="630" t="s">
        <v>5543</v>
      </c>
      <c r="G480" s="630" t="s">
        <v>1342</v>
      </c>
      <c r="H480" s="630">
        <v>5</v>
      </c>
      <c r="I480" s="636">
        <v>1590</v>
      </c>
      <c r="J480" s="630" t="s">
        <v>5523</v>
      </c>
      <c r="K480" s="679"/>
      <c r="L480" s="301">
        <f>VLOOKUP(B480,KQtrangIOE!$B$2:$D$2509,3,FALSE)</f>
        <v>1590</v>
      </c>
      <c r="M480" s="301" t="str">
        <f t="shared" si="28"/>
        <v/>
      </c>
      <c r="N480" s="301">
        <f>VLOOKUP(IF(G480&lt;&gt;"",G480,F480),ThongkeKQ!$A$4:$P$43,COUNTA(ThongkeKQ!$A$4:$P$4),FALSE)</f>
        <v>38</v>
      </c>
      <c r="O480" s="301" t="str">
        <f t="shared" si="29"/>
        <v>38.5</v>
      </c>
      <c r="P480" s="285" t="str">
        <f t="shared" si="30"/>
        <v>38Ba</v>
      </c>
      <c r="Q480" s="285" t="str">
        <f t="shared" si="31"/>
        <v>5Ba</v>
      </c>
      <c r="R480" s="285">
        <f>VLOOKUP(B480,'ds thisinh'!B$5:J$2299,COUNTA('ds thisinh'!$B$5:$J$5),FALSE)</f>
        <v>1410</v>
      </c>
    </row>
    <row r="481" spans="1:18" s="285" customFormat="1">
      <c r="A481" s="630">
        <f>SUBTOTAL(3,$B$20:B481)</f>
        <v>171</v>
      </c>
      <c r="B481" s="686">
        <v>1229553296</v>
      </c>
      <c r="C481" s="301" t="str">
        <f>VLOOKUP(B481,'ds thisinh'!$B$5:$C$2298,2,FALSE)</f>
        <v>Lê Hoàng Long</v>
      </c>
      <c r="D481" s="376" t="s">
        <v>1912</v>
      </c>
      <c r="E481" s="376">
        <v>5</v>
      </c>
      <c r="F481" s="376" t="s">
        <v>5540</v>
      </c>
      <c r="G481" s="433" t="s">
        <v>10</v>
      </c>
      <c r="H481" s="376">
        <v>5</v>
      </c>
      <c r="I481" s="628">
        <v>1590</v>
      </c>
      <c r="J481" s="630" t="s">
        <v>5523</v>
      </c>
      <c r="K481" s="680"/>
      <c r="L481" s="301">
        <f>VLOOKUP(B481,KQtrangIOE!$B$2:$D$2509,3,FALSE)</f>
        <v>1590</v>
      </c>
      <c r="M481" s="301" t="str">
        <f t="shared" si="28"/>
        <v/>
      </c>
      <c r="N481" s="301">
        <f>VLOOKUP(IF(G481&lt;&gt;"",G481,F481),ThongkeKQ!$A$4:$P$43,COUNTA(ThongkeKQ!$A$4:$P$4),FALSE)</f>
        <v>32</v>
      </c>
      <c r="O481" s="301" t="str">
        <f t="shared" si="29"/>
        <v>32.5</v>
      </c>
      <c r="P481" s="285" t="str">
        <f t="shared" si="30"/>
        <v>32Ba</v>
      </c>
      <c r="Q481" s="285" t="str">
        <f t="shared" si="31"/>
        <v>5Ba</v>
      </c>
      <c r="R481" s="285">
        <f>VLOOKUP(B481,'ds thisinh'!B$5:J$2299,COUNTA('ds thisinh'!$B$5:$J$5),FALSE)</f>
        <v>1490</v>
      </c>
    </row>
    <row r="482" spans="1:18" s="285" customFormat="1">
      <c r="A482" s="630">
        <f>SUBTOTAL(3,$B$20:B482)</f>
        <v>172</v>
      </c>
      <c r="B482" s="671">
        <v>1227639536</v>
      </c>
      <c r="C482" s="301" t="str">
        <f>VLOOKUP(B482,'ds thisinh'!$B$5:$C$2298,2,FALSE)</f>
        <v>Đinh Nguyễn Yến Vy</v>
      </c>
      <c r="D482" s="630" t="s">
        <v>677</v>
      </c>
      <c r="E482" s="630">
        <v>5</v>
      </c>
      <c r="F482" s="630" t="s">
        <v>5534</v>
      </c>
      <c r="G482" s="630" t="s">
        <v>188</v>
      </c>
      <c r="H482" s="630">
        <v>5</v>
      </c>
      <c r="I482" s="630">
        <v>1580</v>
      </c>
      <c r="J482" s="630" t="s">
        <v>5523</v>
      </c>
      <c r="K482" s="679"/>
      <c r="L482" s="301">
        <f>VLOOKUP(B482,KQtrangIOE!$B$2:$D$2509,3,FALSE)</f>
        <v>1580</v>
      </c>
      <c r="M482" s="301" t="str">
        <f t="shared" si="28"/>
        <v/>
      </c>
      <c r="N482" s="301">
        <f>VLOOKUP(IF(G482&lt;&gt;"",G482,F482),ThongkeKQ!$A$4:$P$43,COUNTA(ThongkeKQ!$A$4:$P$4),FALSE)</f>
        <v>34</v>
      </c>
      <c r="O482" s="301" t="str">
        <f t="shared" si="29"/>
        <v>34.5</v>
      </c>
      <c r="P482" s="285" t="str">
        <f t="shared" si="30"/>
        <v>34Ba</v>
      </c>
      <c r="Q482" s="285" t="str">
        <f t="shared" si="31"/>
        <v>5Ba</v>
      </c>
      <c r="R482" s="285">
        <f>VLOOKUP(B482,'ds thisinh'!B$5:J$2299,COUNTA('ds thisinh'!$B$5:$J$5),FALSE)</f>
        <v>1510</v>
      </c>
    </row>
    <row r="483" spans="1:18" s="285" customFormat="1">
      <c r="A483" s="630">
        <f>SUBTOTAL(3,$B$20:B483)</f>
        <v>173</v>
      </c>
      <c r="B483" s="661">
        <v>1225804591</v>
      </c>
      <c r="C483" s="301" t="str">
        <f>VLOOKUP(B483,'ds thisinh'!$B$5:$C$2298,2,FALSE)</f>
        <v>Lê Phúc Hưng</v>
      </c>
      <c r="D483" s="630" t="s">
        <v>1154</v>
      </c>
      <c r="E483" s="630" t="s">
        <v>907</v>
      </c>
      <c r="F483" s="630" t="s">
        <v>5555</v>
      </c>
      <c r="G483" s="630" t="s">
        <v>1108</v>
      </c>
      <c r="H483" s="631">
        <v>5</v>
      </c>
      <c r="I483" s="630">
        <v>1580</v>
      </c>
      <c r="J483" s="630" t="s">
        <v>5523</v>
      </c>
      <c r="K483" s="679"/>
      <c r="L483" s="301">
        <f>VLOOKUP(B483,KQtrangIOE!$B$2:$D$2509,3,FALSE)</f>
        <v>1580</v>
      </c>
      <c r="M483" s="301" t="str">
        <f t="shared" si="28"/>
        <v/>
      </c>
      <c r="N483" s="301">
        <f>VLOOKUP(IF(G483&lt;&gt;"",G483,F483),ThongkeKQ!$A$4:$P$43,COUNTA(ThongkeKQ!$A$4:$P$4),FALSE)</f>
        <v>39</v>
      </c>
      <c r="O483" s="301" t="str">
        <f t="shared" si="29"/>
        <v>39.5</v>
      </c>
      <c r="P483" s="285" t="str">
        <f t="shared" si="30"/>
        <v>39Ba</v>
      </c>
      <c r="Q483" s="285" t="str">
        <f t="shared" si="31"/>
        <v>5Ba</v>
      </c>
      <c r="R483" s="285">
        <f>VLOOKUP(B483,'ds thisinh'!B$5:J$2299,COUNTA('ds thisinh'!$B$5:$J$5),FALSE)</f>
        <v>1400</v>
      </c>
    </row>
    <row r="484" spans="1:18" s="285" customFormat="1" ht="30">
      <c r="A484" s="630">
        <f>SUBTOTAL(3,$B$20:B484)</f>
        <v>174</v>
      </c>
      <c r="B484" s="668">
        <v>1224422955</v>
      </c>
      <c r="C484" s="301" t="str">
        <f>VLOOKUP(B484,'ds thisinh'!$B$5:$C$2298,2,FALSE)</f>
        <v>Nguyễn Thị Minh Châu </v>
      </c>
      <c r="D484" s="371" t="s">
        <v>1898</v>
      </c>
      <c r="E484" s="371">
        <v>5</v>
      </c>
      <c r="F484" s="371" t="s">
        <v>5539</v>
      </c>
      <c r="G484" s="433" t="s">
        <v>10</v>
      </c>
      <c r="H484" s="371">
        <v>5</v>
      </c>
      <c r="I484" s="628">
        <v>1580</v>
      </c>
      <c r="J484" s="630" t="s">
        <v>5523</v>
      </c>
      <c r="K484" s="680"/>
      <c r="L484" s="301">
        <f>VLOOKUP(B484,KQtrangIOE!$B$2:$D$2509,3,FALSE)</f>
        <v>1580</v>
      </c>
      <c r="M484" s="301" t="str">
        <f t="shared" si="28"/>
        <v/>
      </c>
      <c r="N484" s="301">
        <f>VLOOKUP(IF(G484&lt;&gt;"",G484,F484),ThongkeKQ!$A$4:$P$43,COUNTA(ThongkeKQ!$A$4:$P$4),FALSE)</f>
        <v>32</v>
      </c>
      <c r="O484" s="301" t="str">
        <f t="shared" si="29"/>
        <v>32.5</v>
      </c>
      <c r="P484" s="285" t="str">
        <f t="shared" si="30"/>
        <v>32Ba</v>
      </c>
      <c r="Q484" s="285" t="str">
        <f t="shared" si="31"/>
        <v>5Ba</v>
      </c>
      <c r="R484" s="285">
        <f>VLOOKUP(B484,'ds thisinh'!B$5:J$2299,COUNTA('ds thisinh'!$B$5:$J$5),FALSE)</f>
        <v>1730</v>
      </c>
    </row>
    <row r="485" spans="1:18" s="285" customFormat="1">
      <c r="A485" s="630">
        <f>SUBTOTAL(3,$B$20:B485)</f>
        <v>175</v>
      </c>
      <c r="B485" s="662">
        <v>1224234253</v>
      </c>
      <c r="C485" s="301" t="str">
        <f>VLOOKUP(B485,'ds thisinh'!$B$5:$C$2298,2,FALSE)</f>
        <v>Nguyễn Thị Huyền Trang </v>
      </c>
      <c r="D485" s="630" t="s">
        <v>918</v>
      </c>
      <c r="E485" s="630" t="s">
        <v>910</v>
      </c>
      <c r="F485" s="630" t="s">
        <v>5534</v>
      </c>
      <c r="G485" s="630" t="s">
        <v>91</v>
      </c>
      <c r="H485" s="630">
        <v>5</v>
      </c>
      <c r="I485" s="630">
        <v>1570</v>
      </c>
      <c r="J485" s="630" t="s">
        <v>5523</v>
      </c>
      <c r="K485" s="679"/>
      <c r="L485" s="301">
        <f>VLOOKUP(B485,KQtrangIOE!$B$2:$D$2509,3,FALSE)</f>
        <v>1570</v>
      </c>
      <c r="M485" s="301" t="str">
        <f t="shared" si="28"/>
        <v/>
      </c>
      <c r="N485" s="301">
        <f>VLOOKUP(IF(G485&lt;&gt;"",G485,F485),ThongkeKQ!$A$4:$P$43,COUNTA(ThongkeKQ!$A$4:$P$4),FALSE)</f>
        <v>35</v>
      </c>
      <c r="O485" s="301" t="str">
        <f t="shared" si="29"/>
        <v>35.5</v>
      </c>
      <c r="P485" s="285" t="str">
        <f t="shared" si="30"/>
        <v>35Ba</v>
      </c>
      <c r="Q485" s="285" t="str">
        <f t="shared" si="31"/>
        <v>5Ba</v>
      </c>
      <c r="R485" s="285">
        <f>VLOOKUP(B485,'ds thisinh'!B$5:J$2299,COUNTA('ds thisinh'!$B$5:$J$5),FALSE)</f>
        <v>1390</v>
      </c>
    </row>
    <row r="486" spans="1:18" s="285" customFormat="1">
      <c r="A486" s="630">
        <f>SUBTOTAL(3,$B$20:B486)</f>
        <v>176</v>
      </c>
      <c r="B486" s="686">
        <v>1223762749</v>
      </c>
      <c r="C486" s="301" t="str">
        <f>VLOOKUP(B486,'ds thisinh'!$B$5:$C$2298,2,FALSE)</f>
        <v>Nguyễn Nam Khang</v>
      </c>
      <c r="D486" s="376" t="s">
        <v>1918</v>
      </c>
      <c r="E486" s="376">
        <v>5</v>
      </c>
      <c r="F486" s="376" t="s">
        <v>5540</v>
      </c>
      <c r="G486" s="433" t="s">
        <v>10</v>
      </c>
      <c r="H486" s="376">
        <v>5</v>
      </c>
      <c r="I486" s="628">
        <v>1560</v>
      </c>
      <c r="J486" s="630" t="s">
        <v>5523</v>
      </c>
      <c r="K486" s="680"/>
      <c r="L486" s="301">
        <f>VLOOKUP(B486,KQtrangIOE!$B$2:$D$2509,3,FALSE)</f>
        <v>1560</v>
      </c>
      <c r="M486" s="301" t="str">
        <f t="shared" si="28"/>
        <v/>
      </c>
      <c r="N486" s="301">
        <f>VLOOKUP(IF(G486&lt;&gt;"",G486,F486),ThongkeKQ!$A$4:$P$43,COUNTA(ThongkeKQ!$A$4:$P$4),FALSE)</f>
        <v>32</v>
      </c>
      <c r="O486" s="301" t="str">
        <f t="shared" si="29"/>
        <v>32.5</v>
      </c>
      <c r="P486" s="285" t="str">
        <f t="shared" si="30"/>
        <v>32Ba</v>
      </c>
      <c r="Q486" s="285" t="str">
        <f t="shared" si="31"/>
        <v>5Ba</v>
      </c>
      <c r="R486" s="285">
        <f>VLOOKUP(B486,'ds thisinh'!B$5:J$2299,COUNTA('ds thisinh'!$B$5:$J$5),FALSE)</f>
        <v>1390</v>
      </c>
    </row>
    <row r="487" spans="1:18" s="285" customFormat="1">
      <c r="A487" s="630">
        <f>SUBTOTAL(3,$B$20:B487)</f>
        <v>177</v>
      </c>
      <c r="B487" s="665">
        <v>1222706943</v>
      </c>
      <c r="C487" s="301" t="str">
        <f>VLOOKUP(B487,'ds thisinh'!$B$5:$C$2298,2,FALSE)</f>
        <v>Đặng Thị Hải Chi </v>
      </c>
      <c r="D487" s="630" t="s">
        <v>674</v>
      </c>
      <c r="E487" s="637">
        <v>5</v>
      </c>
      <c r="F487" s="630" t="s">
        <v>5541</v>
      </c>
      <c r="G487" s="630" t="s">
        <v>188</v>
      </c>
      <c r="H487" s="630">
        <v>5</v>
      </c>
      <c r="I487" s="630">
        <v>1550</v>
      </c>
      <c r="J487" s="630" t="s">
        <v>5523</v>
      </c>
      <c r="K487" s="679"/>
      <c r="L487" s="301">
        <f>VLOOKUP(B487,KQtrangIOE!$B$2:$D$2509,3,FALSE)</f>
        <v>1550</v>
      </c>
      <c r="M487" s="301" t="str">
        <f t="shared" si="28"/>
        <v/>
      </c>
      <c r="N487" s="301">
        <f>VLOOKUP(IF(G487&lt;&gt;"",G487,F487),ThongkeKQ!$A$4:$P$43,COUNTA(ThongkeKQ!$A$4:$P$4),FALSE)</f>
        <v>34</v>
      </c>
      <c r="O487" s="301" t="str">
        <f t="shared" si="29"/>
        <v>34.5</v>
      </c>
      <c r="P487" s="285" t="str">
        <f t="shared" si="30"/>
        <v>34Ba</v>
      </c>
      <c r="Q487" s="285" t="str">
        <f t="shared" si="31"/>
        <v>5Ba</v>
      </c>
      <c r="R487" s="285">
        <f>VLOOKUP(B487,'ds thisinh'!B$5:J$2299,COUNTA('ds thisinh'!$B$5:$J$5),FALSE)</f>
        <v>1590</v>
      </c>
    </row>
    <row r="488" spans="1:18" s="285" customFormat="1">
      <c r="A488" s="630">
        <f>SUBTOTAL(3,$B$20:B488)</f>
        <v>178</v>
      </c>
      <c r="B488" s="675">
        <v>1229755369</v>
      </c>
      <c r="C488" s="301" t="str">
        <f>VLOOKUP(B488,'ds thisinh'!$B$5:$C$2298,2,FALSE)</f>
        <v>Điểu Cao Hoàng Phương</v>
      </c>
      <c r="D488" s="630" t="s">
        <v>1151</v>
      </c>
      <c r="E488" s="630" t="s">
        <v>917</v>
      </c>
      <c r="F488" s="630" t="s">
        <v>5549</v>
      </c>
      <c r="G488" s="630" t="s">
        <v>1108</v>
      </c>
      <c r="H488" s="631">
        <v>5</v>
      </c>
      <c r="I488" s="630">
        <v>1550</v>
      </c>
      <c r="J488" s="630" t="s">
        <v>5523</v>
      </c>
      <c r="K488" s="679"/>
      <c r="L488" s="301">
        <f>VLOOKUP(B488,KQtrangIOE!$B$2:$D$2509,3,FALSE)</f>
        <v>1550</v>
      </c>
      <c r="M488" s="301" t="str">
        <f t="shared" si="28"/>
        <v/>
      </c>
      <c r="N488" s="301">
        <f>VLOOKUP(IF(G488&lt;&gt;"",G488,F488),ThongkeKQ!$A$4:$P$43,COUNTA(ThongkeKQ!$A$4:$P$4),FALSE)</f>
        <v>39</v>
      </c>
      <c r="O488" s="301" t="str">
        <f t="shared" si="29"/>
        <v>39.5</v>
      </c>
      <c r="P488" s="285" t="str">
        <f t="shared" si="30"/>
        <v>39Ba</v>
      </c>
      <c r="Q488" s="285" t="str">
        <f t="shared" si="31"/>
        <v>5Ba</v>
      </c>
      <c r="R488" s="285">
        <f>VLOOKUP(B488,'ds thisinh'!B$5:J$2299,COUNTA('ds thisinh'!$B$5:$J$5),FALSE)</f>
        <v>1500</v>
      </c>
    </row>
    <row r="489" spans="1:18" s="285" customFormat="1">
      <c r="A489" s="630">
        <f>SUBTOTAL(3,$B$20:B489)</f>
        <v>179</v>
      </c>
      <c r="B489" s="663">
        <v>1229679590</v>
      </c>
      <c r="C489" s="301" t="str">
        <f>VLOOKUP(B489,'ds thisinh'!$B$5:$C$2298,2,FALSE)</f>
        <v>Phạm Nguyên Hoàng</v>
      </c>
      <c r="D489" s="630" t="s">
        <v>911</v>
      </c>
      <c r="E489" s="630" t="s">
        <v>904</v>
      </c>
      <c r="F489" s="630" t="s">
        <v>5536</v>
      </c>
      <c r="G489" s="630" t="s">
        <v>91</v>
      </c>
      <c r="H489" s="630">
        <v>5</v>
      </c>
      <c r="I489" s="630">
        <v>1550</v>
      </c>
      <c r="J489" s="630" t="s">
        <v>5523</v>
      </c>
      <c r="K489" s="679"/>
      <c r="L489" s="301">
        <f>VLOOKUP(B489,KQtrangIOE!$B$2:$D$2509,3,FALSE)</f>
        <v>1550</v>
      </c>
      <c r="M489" s="301" t="str">
        <f t="shared" si="28"/>
        <v/>
      </c>
      <c r="N489" s="301">
        <f>VLOOKUP(IF(G489&lt;&gt;"",G489,F489),ThongkeKQ!$A$4:$P$43,COUNTA(ThongkeKQ!$A$4:$P$4),FALSE)</f>
        <v>35</v>
      </c>
      <c r="O489" s="301" t="str">
        <f t="shared" si="29"/>
        <v>35.5</v>
      </c>
      <c r="P489" s="285" t="str">
        <f t="shared" si="30"/>
        <v>35Ba</v>
      </c>
      <c r="Q489" s="285" t="str">
        <f t="shared" si="31"/>
        <v>5Ba</v>
      </c>
      <c r="R489" s="285">
        <f>VLOOKUP(B489,'ds thisinh'!B$5:J$2299,COUNTA('ds thisinh'!$B$5:$J$5),FALSE)</f>
        <v>1500</v>
      </c>
    </row>
    <row r="490" spans="1:18" s="285" customFormat="1">
      <c r="A490" s="630">
        <f>SUBTOTAL(3,$B$20:B490)</f>
        <v>180</v>
      </c>
      <c r="B490" s="664">
        <v>1223812431</v>
      </c>
      <c r="C490" s="301" t="str">
        <f>VLOOKUP(B490,'ds thisinh'!$B$5:$C$2298,2,FALSE)</f>
        <v>Phan Nguyễn Yến Linh</v>
      </c>
      <c r="D490" s="632" t="s">
        <v>919</v>
      </c>
      <c r="E490" s="632" t="s">
        <v>896</v>
      </c>
      <c r="F490" s="630" t="s">
        <v>5536</v>
      </c>
      <c r="G490" s="630" t="s">
        <v>91</v>
      </c>
      <c r="H490" s="630">
        <v>5</v>
      </c>
      <c r="I490" s="630">
        <v>1550</v>
      </c>
      <c r="J490" s="630" t="s">
        <v>5523</v>
      </c>
      <c r="K490" s="679"/>
      <c r="L490" s="301">
        <f>VLOOKUP(B490,KQtrangIOE!$B$2:$D$2509,3,FALSE)</f>
        <v>1550</v>
      </c>
      <c r="M490" s="301" t="str">
        <f t="shared" si="28"/>
        <v/>
      </c>
      <c r="N490" s="301">
        <f>VLOOKUP(IF(G490&lt;&gt;"",G490,F490),ThongkeKQ!$A$4:$P$43,COUNTA(ThongkeKQ!$A$4:$P$4),FALSE)</f>
        <v>35</v>
      </c>
      <c r="O490" s="301" t="str">
        <f t="shared" si="29"/>
        <v>35.5</v>
      </c>
      <c r="P490" s="285" t="str">
        <f t="shared" si="30"/>
        <v>35Ba</v>
      </c>
      <c r="Q490" s="285" t="str">
        <f t="shared" si="31"/>
        <v>5Ba</v>
      </c>
      <c r="R490" s="285">
        <f>VLOOKUP(B490,'ds thisinh'!B$5:J$2299,COUNTA('ds thisinh'!$B$5:$J$5),FALSE)</f>
        <v>1370</v>
      </c>
    </row>
    <row r="491" spans="1:18" s="285" customFormat="1">
      <c r="A491" s="630">
        <f>SUBTOTAL(3,$B$20:B491)</f>
        <v>181</v>
      </c>
      <c r="B491" s="666">
        <v>1223756637</v>
      </c>
      <c r="C491" s="301" t="str">
        <f>VLOOKUP(B491,'ds thisinh'!$B$5:$C$2298,2,FALSE)</f>
        <v>Lê Thị Trà My</v>
      </c>
      <c r="D491" s="635" t="s">
        <v>1553</v>
      </c>
      <c r="E491" s="630" t="s">
        <v>917</v>
      </c>
      <c r="F491" s="630" t="s">
        <v>5551</v>
      </c>
      <c r="G491" s="630" t="s">
        <v>1342</v>
      </c>
      <c r="H491" s="630">
        <v>5</v>
      </c>
      <c r="I491" s="636">
        <v>1540</v>
      </c>
      <c r="J491" s="630" t="s">
        <v>5523</v>
      </c>
      <c r="K491" s="679"/>
      <c r="L491" s="301">
        <f>VLOOKUP(B491,KQtrangIOE!$B$2:$D$2509,3,FALSE)</f>
        <v>1540</v>
      </c>
      <c r="M491" s="301" t="str">
        <f t="shared" si="28"/>
        <v/>
      </c>
      <c r="N491" s="301">
        <f>VLOOKUP(IF(G491&lt;&gt;"",G491,F491),ThongkeKQ!$A$4:$P$43,COUNTA(ThongkeKQ!$A$4:$P$4),FALSE)</f>
        <v>38</v>
      </c>
      <c r="O491" s="301" t="str">
        <f t="shared" si="29"/>
        <v>38.5</v>
      </c>
      <c r="P491" s="285" t="str">
        <f t="shared" si="30"/>
        <v>38Ba</v>
      </c>
      <c r="Q491" s="285" t="str">
        <f t="shared" si="31"/>
        <v>5Ba</v>
      </c>
      <c r="R491" s="285">
        <f>VLOOKUP(B491,'ds thisinh'!B$5:J$2299,COUNTA('ds thisinh'!$B$5:$J$5),FALSE)</f>
        <v>1390</v>
      </c>
    </row>
    <row r="492" spans="1:18" s="285" customFormat="1">
      <c r="A492" s="630">
        <f>SUBTOTAL(3,$B$20:B492)</f>
        <v>182</v>
      </c>
      <c r="B492" s="668">
        <v>1224131893</v>
      </c>
      <c r="C492" s="301" t="str">
        <f>VLOOKUP(B492,'ds thisinh'!$B$5:$C$2298,2,FALSE)</f>
        <v>Lê Hồng Khanh</v>
      </c>
      <c r="D492" s="371" t="s">
        <v>1903</v>
      </c>
      <c r="E492" s="371">
        <v>5</v>
      </c>
      <c r="F492" s="371" t="s">
        <v>2725</v>
      </c>
      <c r="G492" s="433" t="s">
        <v>10</v>
      </c>
      <c r="H492" s="371">
        <v>5</v>
      </c>
      <c r="I492" s="628">
        <v>1540</v>
      </c>
      <c r="J492" s="630" t="s">
        <v>5523</v>
      </c>
      <c r="K492" s="680"/>
      <c r="L492" s="301">
        <f>VLOOKUP(B492,KQtrangIOE!$B$2:$D$2509,3,FALSE)</f>
        <v>1540</v>
      </c>
      <c r="M492" s="301" t="str">
        <f t="shared" si="28"/>
        <v/>
      </c>
      <c r="N492" s="301">
        <f>VLOOKUP(IF(G492&lt;&gt;"",G492,F492),ThongkeKQ!$A$4:$P$43,COUNTA(ThongkeKQ!$A$4:$P$4),FALSE)</f>
        <v>32</v>
      </c>
      <c r="O492" s="301" t="str">
        <f t="shared" si="29"/>
        <v>32.5</v>
      </c>
      <c r="P492" s="285" t="str">
        <f t="shared" si="30"/>
        <v>32Ba</v>
      </c>
      <c r="Q492" s="285" t="str">
        <f t="shared" si="31"/>
        <v>5Ba</v>
      </c>
      <c r="R492" s="285">
        <f>VLOOKUP(B492,'ds thisinh'!B$5:J$2299,COUNTA('ds thisinh'!$B$5:$J$5),FALSE)</f>
        <v>1670</v>
      </c>
    </row>
    <row r="493" spans="1:18" s="285" customFormat="1">
      <c r="A493" s="630">
        <f>SUBTOTAL(3,$B$20:B493)</f>
        <v>183</v>
      </c>
      <c r="B493" s="661">
        <v>1224507932</v>
      </c>
      <c r="C493" s="301" t="str">
        <f>VLOOKUP(B493,'ds thisinh'!$B$5:$C$2298,2,FALSE)</f>
        <v>Nguyễn Thị Tố Quyên</v>
      </c>
      <c r="D493" s="630" t="s">
        <v>1156</v>
      </c>
      <c r="E493" s="630" t="s">
        <v>896</v>
      </c>
      <c r="F493" s="630" t="s">
        <v>2725</v>
      </c>
      <c r="G493" s="630" t="s">
        <v>1108</v>
      </c>
      <c r="H493" s="631">
        <v>5</v>
      </c>
      <c r="I493" s="630">
        <v>1530</v>
      </c>
      <c r="J493" s="630" t="s">
        <v>5523</v>
      </c>
      <c r="K493" s="679"/>
      <c r="L493" s="301">
        <f>VLOOKUP(B493,KQtrangIOE!$B$2:$D$2509,3,FALSE)</f>
        <v>1530</v>
      </c>
      <c r="M493" s="301" t="str">
        <f t="shared" si="28"/>
        <v/>
      </c>
      <c r="N493" s="301">
        <f>VLOOKUP(IF(G493&lt;&gt;"",G493,F493),ThongkeKQ!$A$4:$P$43,COUNTA(ThongkeKQ!$A$4:$P$4),FALSE)</f>
        <v>39</v>
      </c>
      <c r="O493" s="301" t="str">
        <f t="shared" si="29"/>
        <v>39.5</v>
      </c>
      <c r="P493" s="285" t="str">
        <f t="shared" si="30"/>
        <v>39Ba</v>
      </c>
      <c r="Q493" s="285" t="str">
        <f t="shared" si="31"/>
        <v>5Ba</v>
      </c>
      <c r="R493" s="285">
        <f>VLOOKUP(B493,'ds thisinh'!B$5:J$2299,COUNTA('ds thisinh'!$B$5:$J$5),FALSE)</f>
        <v>1290</v>
      </c>
    </row>
    <row r="494" spans="1:18" s="285" customFormat="1">
      <c r="A494" s="630">
        <f>SUBTOTAL(3,$B$20:B494)</f>
        <v>184</v>
      </c>
      <c r="B494" s="666">
        <v>1208117028</v>
      </c>
      <c r="C494" s="301" t="str">
        <f>VLOOKUP(B494,'ds thisinh'!$B$5:$C$2298,2,FALSE)</f>
        <v>Nguyễn Đình Hà  Dương</v>
      </c>
      <c r="D494" s="635" t="s">
        <v>1541</v>
      </c>
      <c r="E494" s="630" t="s">
        <v>904</v>
      </c>
      <c r="F494" s="630" t="s">
        <v>5556</v>
      </c>
      <c r="G494" s="630" t="s">
        <v>1342</v>
      </c>
      <c r="H494" s="630">
        <v>5</v>
      </c>
      <c r="I494" s="636">
        <v>1530</v>
      </c>
      <c r="J494" s="630" t="s">
        <v>5523</v>
      </c>
      <c r="K494" s="679"/>
      <c r="L494" s="301">
        <f>VLOOKUP(B494,KQtrangIOE!$B$2:$D$2509,3,FALSE)</f>
        <v>1530</v>
      </c>
      <c r="M494" s="301" t="str">
        <f t="shared" si="28"/>
        <v/>
      </c>
      <c r="N494" s="301">
        <f>VLOOKUP(IF(G494&lt;&gt;"",G494,F494),ThongkeKQ!$A$4:$P$43,COUNTA(ThongkeKQ!$A$4:$P$4),FALSE)</f>
        <v>38</v>
      </c>
      <c r="O494" s="301" t="str">
        <f t="shared" si="29"/>
        <v>38.5</v>
      </c>
      <c r="P494" s="285" t="str">
        <f t="shared" si="30"/>
        <v>38Ba</v>
      </c>
      <c r="Q494" s="285" t="str">
        <f t="shared" si="31"/>
        <v>5Ba</v>
      </c>
      <c r="R494" s="285">
        <f>VLOOKUP(B494,'ds thisinh'!B$5:J$2299,COUNTA('ds thisinh'!$B$5:$J$5),FALSE)</f>
        <v>1670</v>
      </c>
    </row>
    <row r="495" spans="1:18" s="285" customFormat="1">
      <c r="A495" s="630">
        <f>SUBTOTAL(3,$B$20:B495)</f>
        <v>185</v>
      </c>
      <c r="B495" s="666">
        <v>1226609516</v>
      </c>
      <c r="C495" s="301" t="str">
        <f>VLOOKUP(B495,'ds thisinh'!$B$5:$C$2298,2,FALSE)</f>
        <v>Nguyễn Đức Anh</v>
      </c>
      <c r="D495" s="635" t="s">
        <v>1549</v>
      </c>
      <c r="E495" s="630" t="s">
        <v>904</v>
      </c>
      <c r="F495" s="630" t="s">
        <v>5557</v>
      </c>
      <c r="G495" s="630" t="s">
        <v>1342</v>
      </c>
      <c r="H495" s="630">
        <v>5</v>
      </c>
      <c r="I495" s="636">
        <v>1530</v>
      </c>
      <c r="J495" s="630" t="s">
        <v>5523</v>
      </c>
      <c r="K495" s="679"/>
      <c r="L495" s="301">
        <f>VLOOKUP(B495,KQtrangIOE!$B$2:$D$2509,3,FALSE)</f>
        <v>1530</v>
      </c>
      <c r="M495" s="301" t="str">
        <f t="shared" si="28"/>
        <v/>
      </c>
      <c r="N495" s="301">
        <f>VLOOKUP(IF(G495&lt;&gt;"",G495,F495),ThongkeKQ!$A$4:$P$43,COUNTA(ThongkeKQ!$A$4:$P$4),FALSE)</f>
        <v>38</v>
      </c>
      <c r="O495" s="301" t="str">
        <f t="shared" si="29"/>
        <v>38.5</v>
      </c>
      <c r="P495" s="285" t="str">
        <f t="shared" si="30"/>
        <v>38Ba</v>
      </c>
      <c r="Q495" s="285" t="str">
        <f t="shared" si="31"/>
        <v>5Ba</v>
      </c>
      <c r="R495" s="285">
        <f>VLOOKUP(B495,'ds thisinh'!B$5:J$2299,COUNTA('ds thisinh'!$B$5:$J$5),FALSE)</f>
        <v>1460</v>
      </c>
    </row>
    <row r="496" spans="1:18" s="285" customFormat="1">
      <c r="A496" s="630">
        <f>SUBTOTAL(3,$B$20:B496)</f>
        <v>186</v>
      </c>
      <c r="B496" s="661">
        <v>1226008455</v>
      </c>
      <c r="C496" s="301" t="str">
        <f>VLOOKUP(B496,'ds thisinh'!$B$5:$C$2298,2,FALSE)</f>
        <v>Vũ Mai Ngọc  Diệp</v>
      </c>
      <c r="D496" s="630" t="s">
        <v>1153</v>
      </c>
      <c r="E496" s="630" t="s">
        <v>896</v>
      </c>
      <c r="F496" s="630" t="s">
        <v>2725</v>
      </c>
      <c r="G496" s="630" t="s">
        <v>1108</v>
      </c>
      <c r="H496" s="631">
        <v>5</v>
      </c>
      <c r="I496" s="630">
        <v>1520</v>
      </c>
      <c r="J496" s="630" t="s">
        <v>5523</v>
      </c>
      <c r="K496" s="679"/>
      <c r="L496" s="301">
        <f>VLOOKUP(B496,KQtrangIOE!$B$2:$D$2509,3,FALSE)</f>
        <v>1520</v>
      </c>
      <c r="M496" s="301" t="str">
        <f t="shared" si="28"/>
        <v/>
      </c>
      <c r="N496" s="301">
        <f>VLOOKUP(IF(G496&lt;&gt;"",G496,F496),ThongkeKQ!$A$4:$P$43,COUNTA(ThongkeKQ!$A$4:$P$4),FALSE)</f>
        <v>39</v>
      </c>
      <c r="O496" s="301" t="str">
        <f t="shared" si="29"/>
        <v>39.5</v>
      </c>
      <c r="P496" s="285" t="str">
        <f t="shared" si="30"/>
        <v>39Ba</v>
      </c>
      <c r="Q496" s="285" t="str">
        <f t="shared" si="31"/>
        <v>5Ba</v>
      </c>
      <c r="R496" s="285">
        <f>VLOOKUP(B496,'ds thisinh'!B$5:J$2299,COUNTA('ds thisinh'!$B$5:$J$5),FALSE)</f>
        <v>1420</v>
      </c>
    </row>
    <row r="497" spans="1:18" s="285" customFormat="1">
      <c r="A497" s="630">
        <f>SUBTOTAL(3,$B$20:B497)</f>
        <v>187</v>
      </c>
      <c r="B497" s="662">
        <v>1229682234</v>
      </c>
      <c r="C497" s="301" t="str">
        <f>VLOOKUP(B497,'ds thisinh'!$B$5:$C$2298,2,FALSE)</f>
        <v>Lê Ngọc Minh </v>
      </c>
      <c r="D497" s="630" t="s">
        <v>914</v>
      </c>
      <c r="E497" s="630" t="s">
        <v>910</v>
      </c>
      <c r="F497" s="630" t="s">
        <v>5534</v>
      </c>
      <c r="G497" s="630" t="s">
        <v>91</v>
      </c>
      <c r="H497" s="630">
        <v>5</v>
      </c>
      <c r="I497" s="630">
        <v>1520</v>
      </c>
      <c r="J497" s="630" t="s">
        <v>5523</v>
      </c>
      <c r="K497" s="679"/>
      <c r="L497" s="301">
        <f>VLOOKUP(B497,KQtrangIOE!$B$2:$D$2509,3,FALSE)</f>
        <v>1520</v>
      </c>
      <c r="M497" s="301" t="str">
        <f t="shared" si="28"/>
        <v/>
      </c>
      <c r="N497" s="301">
        <f>VLOOKUP(IF(G497&lt;&gt;"",G497,F497),ThongkeKQ!$A$4:$P$43,COUNTA(ThongkeKQ!$A$4:$P$4),FALSE)</f>
        <v>35</v>
      </c>
      <c r="O497" s="301" t="str">
        <f t="shared" si="29"/>
        <v>35.5</v>
      </c>
      <c r="P497" s="285" t="str">
        <f t="shared" si="30"/>
        <v>35Ba</v>
      </c>
      <c r="Q497" s="285" t="str">
        <f t="shared" si="31"/>
        <v>5Ba</v>
      </c>
      <c r="R497" s="285">
        <f>VLOOKUP(B497,'ds thisinh'!B$5:J$2299,COUNTA('ds thisinh'!$B$5:$J$5),FALSE)</f>
        <v>1420</v>
      </c>
    </row>
    <row r="498" spans="1:18" s="285" customFormat="1">
      <c r="A498" s="630">
        <f>SUBTOTAL(3,$B$20:B498)</f>
        <v>188</v>
      </c>
      <c r="B498" s="679">
        <v>1224856145</v>
      </c>
      <c r="C498" s="301" t="str">
        <f>VLOOKUP(B498,'ds thisinh'!$B$5:$C$2298,2,FALSE)</f>
        <v>Nguyễn Hữu Dũng</v>
      </c>
      <c r="D498" s="644" t="s">
        <v>2288</v>
      </c>
      <c r="E498" s="630">
        <v>5</v>
      </c>
      <c r="F498" s="630" t="s">
        <v>5543</v>
      </c>
      <c r="G498" s="638" t="s">
        <v>2262</v>
      </c>
      <c r="H498" s="630">
        <v>5</v>
      </c>
      <c r="I498" s="630">
        <v>1520</v>
      </c>
      <c r="J498" s="630" t="s">
        <v>5523</v>
      </c>
      <c r="K498" s="679">
        <v>1224856145</v>
      </c>
      <c r="L498" s="301">
        <f>VLOOKUP(K498,KQtrangIOE!$B$2:$D$2509,3,FALSE)</f>
        <v>1520</v>
      </c>
      <c r="M498" s="301" t="str">
        <f t="shared" si="28"/>
        <v/>
      </c>
      <c r="N498" s="301">
        <f>VLOOKUP(IF(G498&lt;&gt;"",G498,F498),ThongkeKQ!$A$4:$P$43,COUNTA(ThongkeKQ!$A$4:$P$4),FALSE)</f>
        <v>37</v>
      </c>
      <c r="O498" s="301" t="str">
        <f t="shared" si="29"/>
        <v>37.5</v>
      </c>
      <c r="P498" s="285" t="str">
        <f t="shared" si="30"/>
        <v>37Ba</v>
      </c>
      <c r="Q498" s="285" t="str">
        <f t="shared" si="31"/>
        <v>5Ba</v>
      </c>
      <c r="R498" s="285">
        <f>VLOOKUP(B498,'ds thisinh'!B$5:J$2299,COUNTA('ds thisinh'!$B$5:$J$5),FALSE)</f>
        <v>1560</v>
      </c>
    </row>
    <row r="499" spans="1:18" s="285" customFormat="1">
      <c r="A499" s="630">
        <f>SUBTOTAL(3,$B$20:B499)</f>
        <v>189</v>
      </c>
      <c r="B499" s="681">
        <v>1227993632</v>
      </c>
      <c r="C499" s="301" t="str">
        <f>VLOOKUP(B499,'ds thisinh'!$B$5:$C$2298,2,FALSE)</f>
        <v>Hoàng Thị Trúc Ly</v>
      </c>
      <c r="D499" s="630" t="s">
        <v>1245</v>
      </c>
      <c r="E499" s="630" t="s">
        <v>910</v>
      </c>
      <c r="F499" s="630" t="s">
        <v>5558</v>
      </c>
      <c r="G499" s="630" t="s">
        <v>180</v>
      </c>
      <c r="H499" s="630">
        <v>5</v>
      </c>
      <c r="I499" s="630">
        <v>1520</v>
      </c>
      <c r="J499" s="630" t="s">
        <v>5523</v>
      </c>
      <c r="K499" s="679"/>
      <c r="L499" s="301">
        <f>VLOOKUP(B499,KQtrangIOE!$B$2:$D$2509,3,FALSE)</f>
        <v>1520</v>
      </c>
      <c r="M499" s="301" t="str">
        <f t="shared" si="28"/>
        <v/>
      </c>
      <c r="N499" s="301">
        <f>VLOOKUP(IF(G499&lt;&gt;"",G499,F499),ThongkeKQ!$A$4:$P$43,COUNTA(ThongkeKQ!$A$4:$P$4),FALSE)</f>
        <v>36</v>
      </c>
      <c r="O499" s="301" t="str">
        <f t="shared" si="29"/>
        <v>36.5</v>
      </c>
      <c r="P499" s="285" t="str">
        <f t="shared" si="30"/>
        <v>36Ba</v>
      </c>
      <c r="Q499" s="285" t="str">
        <f t="shared" si="31"/>
        <v>5Ba</v>
      </c>
      <c r="R499" s="285">
        <f>VLOOKUP(B499,'ds thisinh'!B$5:J$2299,COUNTA('ds thisinh'!$B$5:$J$5),FALSE)</f>
        <v>1530</v>
      </c>
    </row>
    <row r="500" spans="1:18" s="285" customFormat="1" hidden="1">
      <c r="A500" s="629">
        <f>SUBTOTAL(3,$B$20:B500)</f>
        <v>189</v>
      </c>
      <c r="B500" s="347">
        <v>1227617725</v>
      </c>
      <c r="C500" s="301" t="str">
        <f>VLOOKUP(B500,'ds thisinh'!$B$5:$C$2298,2,FALSE)</f>
        <v>Nguyễn Đình Khánh Duy</v>
      </c>
      <c r="D500" s="738" t="s">
        <v>2291</v>
      </c>
      <c r="E500" s="629">
        <v>5</v>
      </c>
      <c r="F500" s="734" t="s">
        <v>1345</v>
      </c>
      <c r="G500" s="739" t="s">
        <v>2262</v>
      </c>
      <c r="H500" s="740">
        <v>5</v>
      </c>
      <c r="I500" s="445">
        <v>1510</v>
      </c>
      <c r="J500" s="445"/>
      <c r="K500" s="301"/>
      <c r="L500" s="301">
        <f>VLOOKUP(B500,KQtrangIOE!$B$2:$D$2509,3,FALSE)</f>
        <v>1510</v>
      </c>
      <c r="M500" s="301" t="str">
        <f t="shared" si="28"/>
        <v/>
      </c>
      <c r="N500" s="301">
        <f>VLOOKUP(IF(G500&lt;&gt;"",G500,F500),ThongkeKQ!$A$4:$P$43,COUNTA(ThongkeKQ!$A$4:$P$4),FALSE)</f>
        <v>37</v>
      </c>
      <c r="O500" s="301" t="str">
        <f t="shared" si="29"/>
        <v>37.5</v>
      </c>
      <c r="P500" s="285" t="str">
        <f t="shared" si="30"/>
        <v>37</v>
      </c>
      <c r="Q500" s="285" t="str">
        <f t="shared" si="31"/>
        <v>5</v>
      </c>
    </row>
    <row r="501" spans="1:18" s="285" customFormat="1" hidden="1">
      <c r="A501" s="315">
        <f>SUBTOTAL(3,$B$20:B501)</f>
        <v>189</v>
      </c>
      <c r="B501" s="347">
        <v>1228025123</v>
      </c>
      <c r="C501" s="301" t="str">
        <f>VLOOKUP(B501,'ds thisinh'!$B$5:$C$2298,2,FALSE)</f>
        <v>Huỳnh Khánh Đan</v>
      </c>
      <c r="D501" s="510" t="s">
        <v>2294</v>
      </c>
      <c r="E501" s="315">
        <v>5</v>
      </c>
      <c r="F501" s="271" t="s">
        <v>1345</v>
      </c>
      <c r="G501" s="425" t="s">
        <v>2262</v>
      </c>
      <c r="H501" s="387">
        <v>5</v>
      </c>
      <c r="I501" s="301">
        <v>1510</v>
      </c>
      <c r="J501" s="301"/>
      <c r="K501" s="301"/>
      <c r="L501" s="301">
        <f>VLOOKUP(B501,KQtrangIOE!$B$2:$D$2509,3,FALSE)</f>
        <v>1510</v>
      </c>
      <c r="M501" s="301" t="str">
        <f t="shared" si="28"/>
        <v/>
      </c>
      <c r="N501" s="301">
        <f>VLOOKUP(IF(G501&lt;&gt;"",G501,F501),ThongkeKQ!$A$4:$P$43,COUNTA(ThongkeKQ!$A$4:$P$4),FALSE)</f>
        <v>37</v>
      </c>
      <c r="O501" s="301" t="str">
        <f t="shared" si="29"/>
        <v>37.5</v>
      </c>
      <c r="P501" s="285" t="str">
        <f t="shared" si="30"/>
        <v>37</v>
      </c>
      <c r="Q501" s="285" t="str">
        <f t="shared" si="31"/>
        <v>5</v>
      </c>
    </row>
    <row r="502" spans="1:18" s="285" customFormat="1" hidden="1">
      <c r="A502" s="315">
        <f>SUBTOTAL(3,$B$20:B502)</f>
        <v>189</v>
      </c>
      <c r="B502" s="371">
        <v>1221402095</v>
      </c>
      <c r="C502" s="301" t="str">
        <f>VLOOKUP(B502,'ds thisinh'!$B$5:$C$2298,2,FALSE)</f>
        <v>Nguyễn Thị Phương Anh</v>
      </c>
      <c r="D502" s="501" t="s">
        <v>1927</v>
      </c>
      <c r="E502" s="370">
        <v>5</v>
      </c>
      <c r="F502" s="370" t="s">
        <v>1843</v>
      </c>
      <c r="G502" s="429" t="s">
        <v>10</v>
      </c>
      <c r="H502" s="370">
        <v>5</v>
      </c>
      <c r="I502" s="432">
        <v>1510</v>
      </c>
      <c r="J502" s="432"/>
      <c r="K502" s="378"/>
      <c r="L502" s="301">
        <f>VLOOKUP(B502,KQtrangIOE!$B$2:$D$2509,3,FALSE)</f>
        <v>1510</v>
      </c>
      <c r="M502" s="301" t="str">
        <f t="shared" si="28"/>
        <v/>
      </c>
      <c r="N502" s="301">
        <f>VLOOKUP(IF(G502&lt;&gt;"",G502,F502),ThongkeKQ!$A$4:$P$43,COUNTA(ThongkeKQ!$A$4:$P$4),FALSE)</f>
        <v>32</v>
      </c>
      <c r="O502" s="301" t="str">
        <f t="shared" si="29"/>
        <v>32.5</v>
      </c>
      <c r="P502" s="285" t="str">
        <f t="shared" si="30"/>
        <v>32</v>
      </c>
      <c r="Q502" s="285" t="str">
        <f t="shared" si="31"/>
        <v>5</v>
      </c>
    </row>
    <row r="503" spans="1:18" s="285" customFormat="1" hidden="1">
      <c r="A503" s="315">
        <f>SUBTOTAL(3,$B$20:B503)</f>
        <v>189</v>
      </c>
      <c r="B503" s="371">
        <v>1210794238</v>
      </c>
      <c r="C503" s="301" t="str">
        <f>VLOOKUP(B503,'ds thisinh'!$B$5:$C$2298,2,FALSE)</f>
        <v>Nguyễn Hoài Thu </v>
      </c>
      <c r="D503" s="501" t="s">
        <v>1915</v>
      </c>
      <c r="E503" s="378">
        <v>5</v>
      </c>
      <c r="F503" s="369" t="s">
        <v>1217</v>
      </c>
      <c r="G503" s="429" t="s">
        <v>10</v>
      </c>
      <c r="H503" s="378">
        <v>5</v>
      </c>
      <c r="I503" s="432">
        <v>1490</v>
      </c>
      <c r="J503" s="432"/>
      <c r="K503" s="378"/>
      <c r="L503" s="301">
        <f>VLOOKUP(B503,KQtrangIOE!$B$2:$D$2509,3,FALSE)</f>
        <v>1490</v>
      </c>
      <c r="M503" s="301" t="str">
        <f t="shared" si="28"/>
        <v/>
      </c>
      <c r="N503" s="301">
        <f>VLOOKUP(IF(G503&lt;&gt;"",G503,F503),ThongkeKQ!$A$4:$P$43,COUNTA(ThongkeKQ!$A$4:$P$4),FALSE)</f>
        <v>32</v>
      </c>
      <c r="O503" s="301" t="str">
        <f t="shared" si="29"/>
        <v>32.5</v>
      </c>
      <c r="P503" s="285" t="str">
        <f t="shared" si="30"/>
        <v>32</v>
      </c>
      <c r="Q503" s="285" t="str">
        <f t="shared" si="31"/>
        <v>5</v>
      </c>
    </row>
    <row r="504" spans="1:18" s="285" customFormat="1" ht="30" hidden="1">
      <c r="A504" s="315">
        <f>SUBTOTAL(3,$B$20:B504)</f>
        <v>189</v>
      </c>
      <c r="B504" s="316">
        <v>1223056252</v>
      </c>
      <c r="C504" s="301" t="str">
        <f>VLOOKUP(B504,'ds thisinh'!$B$5:$C$2298,2,FALSE)</f>
        <v>Trương Nguyễn Quỳnh Anh </v>
      </c>
      <c r="D504" s="507" t="s">
        <v>915</v>
      </c>
      <c r="E504" s="316" t="s">
        <v>910</v>
      </c>
      <c r="F504" s="315" t="s">
        <v>623</v>
      </c>
      <c r="G504" s="315" t="s">
        <v>91</v>
      </c>
      <c r="H504" s="327">
        <v>5</v>
      </c>
      <c r="I504" s="315">
        <v>1480</v>
      </c>
      <c r="J504" s="315"/>
      <c r="K504" s="301"/>
      <c r="L504" s="301">
        <f>VLOOKUP(B504,KQtrangIOE!$B$2:$D$2509,3,FALSE)</f>
        <v>1480</v>
      </c>
      <c r="M504" s="301" t="str">
        <f t="shared" si="28"/>
        <v/>
      </c>
      <c r="N504" s="301">
        <f>VLOOKUP(IF(G504&lt;&gt;"",G504,F504),ThongkeKQ!$A$4:$P$43,COUNTA(ThongkeKQ!$A$4:$P$4),FALSE)</f>
        <v>35</v>
      </c>
      <c r="O504" s="301" t="str">
        <f t="shared" si="29"/>
        <v>35.5</v>
      </c>
      <c r="P504" s="285" t="str">
        <f t="shared" si="30"/>
        <v>35</v>
      </c>
      <c r="Q504" s="285" t="str">
        <f t="shared" si="31"/>
        <v>5</v>
      </c>
    </row>
    <row r="505" spans="1:18" s="285" customFormat="1" hidden="1">
      <c r="A505" s="315">
        <f>SUBTOTAL(3,$B$20:B505)</f>
        <v>189</v>
      </c>
      <c r="B505" s="316">
        <v>1220715972</v>
      </c>
      <c r="C505" s="301" t="str">
        <f>VLOOKUP(B505,'ds thisinh'!$B$5:$C$2298,2,FALSE)</f>
        <v>Phan Ngọc Bảo Trâm</v>
      </c>
      <c r="D505" s="507" t="s">
        <v>916</v>
      </c>
      <c r="E505" s="315" t="s">
        <v>917</v>
      </c>
      <c r="F505" s="315" t="s">
        <v>623</v>
      </c>
      <c r="G505" s="315" t="s">
        <v>91</v>
      </c>
      <c r="H505" s="327">
        <v>5</v>
      </c>
      <c r="I505" s="315">
        <v>1480</v>
      </c>
      <c r="J505" s="315"/>
      <c r="K505" s="301"/>
      <c r="L505" s="301">
        <f>VLOOKUP(B505,KQtrangIOE!$B$2:$D$2509,3,FALSE)</f>
        <v>1480</v>
      </c>
      <c r="M505" s="301" t="str">
        <f t="shared" si="28"/>
        <v/>
      </c>
      <c r="N505" s="301">
        <f>VLOOKUP(IF(G505&lt;&gt;"",G505,F505),ThongkeKQ!$A$4:$P$43,COUNTA(ThongkeKQ!$A$4:$P$4),FALSE)</f>
        <v>35</v>
      </c>
      <c r="O505" s="301" t="str">
        <f t="shared" si="29"/>
        <v>35.5</v>
      </c>
      <c r="P505" s="285" t="str">
        <f t="shared" si="30"/>
        <v>35</v>
      </c>
      <c r="Q505" s="285" t="str">
        <f t="shared" si="31"/>
        <v>5</v>
      </c>
    </row>
    <row r="506" spans="1:18" s="285" customFormat="1" hidden="1">
      <c r="A506" s="315">
        <f>SUBTOTAL(3,$B$20:B506)</f>
        <v>189</v>
      </c>
      <c r="B506" s="371">
        <v>1202396854</v>
      </c>
      <c r="C506" s="301" t="str">
        <f>VLOOKUP(B506,'ds thisinh'!$B$5:$C$2298,2,FALSE)</f>
        <v>Hoàng Xuân Vinh</v>
      </c>
      <c r="D506" s="501" t="s">
        <v>1910</v>
      </c>
      <c r="E506" s="370">
        <v>5</v>
      </c>
      <c r="F506" s="370" t="s">
        <v>1843</v>
      </c>
      <c r="G506" s="429" t="s">
        <v>10</v>
      </c>
      <c r="H506" s="370">
        <v>5</v>
      </c>
      <c r="I506" s="432">
        <v>1470</v>
      </c>
      <c r="J506" s="432"/>
      <c r="K506" s="378"/>
      <c r="L506" s="301">
        <f>VLOOKUP(B506,KQtrangIOE!$B$2:$D$2509,3,FALSE)</f>
        <v>1470</v>
      </c>
      <c r="M506" s="301" t="str">
        <f t="shared" si="28"/>
        <v/>
      </c>
      <c r="N506" s="301">
        <f>VLOOKUP(IF(G506&lt;&gt;"",G506,F506),ThongkeKQ!$A$4:$P$43,COUNTA(ThongkeKQ!$A$4:$P$4),FALSE)</f>
        <v>32</v>
      </c>
      <c r="O506" s="301" t="str">
        <f t="shared" si="29"/>
        <v>32.5</v>
      </c>
      <c r="P506" s="285" t="str">
        <f t="shared" si="30"/>
        <v>32</v>
      </c>
      <c r="Q506" s="285" t="str">
        <f t="shared" si="31"/>
        <v>5</v>
      </c>
    </row>
    <row r="507" spans="1:18" s="285" customFormat="1" hidden="1">
      <c r="A507" s="315">
        <f>SUBTOTAL(3,$B$20:B507)</f>
        <v>189</v>
      </c>
      <c r="B507" s="369">
        <v>1224587643</v>
      </c>
      <c r="C507" s="301" t="str">
        <f>VLOOKUP(B507,'ds thisinh'!$B$5:$C$2298,2,FALSE)</f>
        <v>Trần Anh Ngọc</v>
      </c>
      <c r="D507" s="501" t="s">
        <v>1946</v>
      </c>
      <c r="E507" s="370">
        <v>5</v>
      </c>
      <c r="F507" s="370" t="s">
        <v>1346</v>
      </c>
      <c r="G507" s="429" t="s">
        <v>10</v>
      </c>
      <c r="H507" s="370">
        <v>5</v>
      </c>
      <c r="I507" s="432">
        <v>1470</v>
      </c>
      <c r="J507" s="432"/>
      <c r="K507" s="378"/>
      <c r="L507" s="301">
        <f>VLOOKUP(B507,KQtrangIOE!$B$2:$D$2509,3,FALSE)</f>
        <v>1470</v>
      </c>
      <c r="M507" s="301" t="str">
        <f t="shared" si="28"/>
        <v/>
      </c>
      <c r="N507" s="301">
        <f>VLOOKUP(IF(G507&lt;&gt;"",G507,F507),ThongkeKQ!$A$4:$P$43,COUNTA(ThongkeKQ!$A$4:$P$4),FALSE)</f>
        <v>32</v>
      </c>
      <c r="O507" s="301" t="str">
        <f t="shared" si="29"/>
        <v>32.5</v>
      </c>
      <c r="P507" s="285" t="str">
        <f t="shared" si="30"/>
        <v>32</v>
      </c>
      <c r="Q507" s="285" t="str">
        <f t="shared" si="31"/>
        <v>5</v>
      </c>
    </row>
    <row r="508" spans="1:18" s="285" customFormat="1" hidden="1">
      <c r="A508" s="315">
        <f>SUBTOTAL(3,$B$20:B508)</f>
        <v>189</v>
      </c>
      <c r="B508" s="317">
        <v>1218474016</v>
      </c>
      <c r="C508" s="301" t="str">
        <f>VLOOKUP(B508,'ds thisinh'!$B$5:$C$2298,2,FALSE)</f>
        <v>Trần Nhật Quỳnh Như </v>
      </c>
      <c r="D508" s="509" t="s">
        <v>684</v>
      </c>
      <c r="E508" s="328">
        <v>5</v>
      </c>
      <c r="F508" s="301" t="s">
        <v>2691</v>
      </c>
      <c r="G508" s="303" t="s">
        <v>188</v>
      </c>
      <c r="H508" s="303">
        <v>5</v>
      </c>
      <c r="I508" s="317">
        <v>1450</v>
      </c>
      <c r="J508" s="317"/>
      <c r="K508" s="301"/>
      <c r="L508" s="301">
        <f>VLOOKUP(B508,KQtrangIOE!$B$2:$D$2509,3,FALSE)</f>
        <v>1450</v>
      </c>
      <c r="M508" s="301" t="str">
        <f t="shared" si="28"/>
        <v/>
      </c>
      <c r="N508" s="301">
        <f>VLOOKUP(IF(G508&lt;&gt;"",G508,F508),ThongkeKQ!$A$4:$P$43,COUNTA(ThongkeKQ!$A$4:$P$4),FALSE)</f>
        <v>34</v>
      </c>
      <c r="O508" s="301" t="str">
        <f t="shared" si="29"/>
        <v>34.5</v>
      </c>
      <c r="P508" s="285" t="str">
        <f t="shared" si="30"/>
        <v>34</v>
      </c>
      <c r="Q508" s="285" t="str">
        <f t="shared" si="31"/>
        <v>5</v>
      </c>
    </row>
    <row r="509" spans="1:18" s="285" customFormat="1" hidden="1">
      <c r="A509" s="315">
        <f>SUBTOTAL(3,$B$20:B509)</f>
        <v>189</v>
      </c>
      <c r="B509" s="371">
        <v>1225347305</v>
      </c>
      <c r="C509" s="301" t="str">
        <f>VLOOKUP(B509,'ds thisinh'!$B$5:$C$2298,2,FALSE)</f>
        <v>Nguyễn Thị Ánh Hồng </v>
      </c>
      <c r="D509" s="501" t="s">
        <v>1929</v>
      </c>
      <c r="E509" s="378">
        <v>5</v>
      </c>
      <c r="F509" s="369" t="s">
        <v>1217</v>
      </c>
      <c r="G509" s="429" t="s">
        <v>10</v>
      </c>
      <c r="H509" s="378">
        <v>5</v>
      </c>
      <c r="I509" s="432">
        <v>1430</v>
      </c>
      <c r="J509" s="432"/>
      <c r="K509" s="378"/>
      <c r="L509" s="301">
        <f>VLOOKUP(B509,KQtrangIOE!$B$2:$D$2509,3,FALSE)</f>
        <v>1430</v>
      </c>
      <c r="M509" s="301" t="str">
        <f t="shared" si="28"/>
        <v/>
      </c>
      <c r="N509" s="301">
        <f>VLOOKUP(IF(G509&lt;&gt;"",G509,F509),ThongkeKQ!$A$4:$P$43,COUNTA(ThongkeKQ!$A$4:$P$4),FALSE)</f>
        <v>32</v>
      </c>
      <c r="O509" s="301" t="str">
        <f t="shared" si="29"/>
        <v>32.5</v>
      </c>
      <c r="P509" s="285" t="str">
        <f t="shared" si="30"/>
        <v>32</v>
      </c>
      <c r="Q509" s="285" t="str">
        <f t="shared" si="31"/>
        <v>5</v>
      </c>
    </row>
    <row r="510" spans="1:18" s="285" customFormat="1" hidden="1">
      <c r="A510" s="315">
        <f>SUBTOTAL(3,$B$20:B510)</f>
        <v>189</v>
      </c>
      <c r="B510" s="361">
        <v>1227753668</v>
      </c>
      <c r="C510" s="301" t="str">
        <f>VLOOKUP(B510,'ds thisinh'!$B$5:$C$2298,2,FALSE)</f>
        <v xml:space="preserve">Lê Thị Thu Anh </v>
      </c>
      <c r="D510" s="508" t="s">
        <v>1162</v>
      </c>
      <c r="E510" s="361" t="s">
        <v>910</v>
      </c>
      <c r="F510" s="361" t="s">
        <v>1160</v>
      </c>
      <c r="G510" s="361" t="s">
        <v>1108</v>
      </c>
      <c r="H510" s="304">
        <v>5</v>
      </c>
      <c r="I510" s="301">
        <v>1420</v>
      </c>
      <c r="J510" s="301"/>
      <c r="K510" s="301"/>
      <c r="L510" s="301">
        <f>VLOOKUP(B510,KQtrangIOE!$B$2:$D$2509,3,FALSE)</f>
        <v>1420</v>
      </c>
      <c r="M510" s="301" t="str">
        <f t="shared" si="28"/>
        <v/>
      </c>
      <c r="N510" s="301">
        <f>VLOOKUP(IF(G510&lt;&gt;"",G510,F510),ThongkeKQ!$A$4:$P$43,COUNTA(ThongkeKQ!$A$4:$P$4),FALSE)</f>
        <v>39</v>
      </c>
      <c r="O510" s="301" t="str">
        <f t="shared" si="29"/>
        <v>39.5</v>
      </c>
      <c r="P510" s="285" t="str">
        <f t="shared" si="30"/>
        <v>39</v>
      </c>
      <c r="Q510" s="285" t="str">
        <f t="shared" si="31"/>
        <v>5</v>
      </c>
    </row>
    <row r="511" spans="1:18" s="285" customFormat="1" hidden="1">
      <c r="A511" s="315">
        <f>SUBTOTAL(3,$B$20:B511)</f>
        <v>189</v>
      </c>
      <c r="B511" s="371">
        <v>1220435255</v>
      </c>
      <c r="C511" s="301" t="str">
        <f>VLOOKUP(B511,'ds thisinh'!$B$5:$C$2298,2,FALSE)</f>
        <v>Trịnh Thị Thùy Ngân </v>
      </c>
      <c r="D511" s="501" t="s">
        <v>1911</v>
      </c>
      <c r="E511" s="378">
        <v>5</v>
      </c>
      <c r="F511" s="369" t="s">
        <v>1217</v>
      </c>
      <c r="G511" s="429" t="s">
        <v>10</v>
      </c>
      <c r="H511" s="378">
        <v>5</v>
      </c>
      <c r="I511" s="432">
        <v>1420</v>
      </c>
      <c r="J511" s="432"/>
      <c r="K511" s="378"/>
      <c r="L511" s="301">
        <f>VLOOKUP(B511,KQtrangIOE!$B$2:$D$2509,3,FALSE)</f>
        <v>1420</v>
      </c>
      <c r="M511" s="301" t="str">
        <f t="shared" si="28"/>
        <v/>
      </c>
      <c r="N511" s="301">
        <f>VLOOKUP(IF(G511&lt;&gt;"",G511,F511),ThongkeKQ!$A$4:$P$43,COUNTA(ThongkeKQ!$A$4:$P$4),FALSE)</f>
        <v>32</v>
      </c>
      <c r="O511" s="301" t="str">
        <f t="shared" si="29"/>
        <v>32.5</v>
      </c>
      <c r="P511" s="285" t="str">
        <f t="shared" si="30"/>
        <v>32</v>
      </c>
      <c r="Q511" s="285" t="str">
        <f t="shared" si="31"/>
        <v>5</v>
      </c>
    </row>
    <row r="512" spans="1:18" s="285" customFormat="1" hidden="1">
      <c r="A512" s="315">
        <f>SUBTOTAL(3,$B$20:B512)</f>
        <v>189</v>
      </c>
      <c r="B512" s="361">
        <v>1228182327</v>
      </c>
      <c r="C512" s="301" t="str">
        <f>VLOOKUP(B512,'ds thisinh'!$B$5:$C$2298,2,FALSE)</f>
        <v xml:space="preserve">Huỳnh Ngọc Thủy Thư </v>
      </c>
      <c r="D512" s="508" t="s">
        <v>1161</v>
      </c>
      <c r="E512" s="361" t="s">
        <v>910</v>
      </c>
      <c r="F512" s="361" t="s">
        <v>1160</v>
      </c>
      <c r="G512" s="361" t="s">
        <v>1108</v>
      </c>
      <c r="H512" s="304">
        <v>5</v>
      </c>
      <c r="I512" s="301">
        <v>1410</v>
      </c>
      <c r="J512" s="301"/>
      <c r="K512" s="301"/>
      <c r="L512" s="301">
        <f>VLOOKUP(B512,KQtrangIOE!$B$2:$D$2509,3,FALSE)</f>
        <v>1410</v>
      </c>
      <c r="M512" s="301" t="str">
        <f t="shared" si="28"/>
        <v/>
      </c>
      <c r="N512" s="301">
        <f>VLOOKUP(IF(G512&lt;&gt;"",G512,F512),ThongkeKQ!$A$4:$P$43,COUNTA(ThongkeKQ!$A$4:$P$4),FALSE)</f>
        <v>39</v>
      </c>
      <c r="O512" s="301" t="str">
        <f t="shared" si="29"/>
        <v>39.5</v>
      </c>
      <c r="P512" s="285" t="str">
        <f t="shared" si="30"/>
        <v>39</v>
      </c>
      <c r="Q512" s="285" t="str">
        <f t="shared" si="31"/>
        <v>5</v>
      </c>
    </row>
    <row r="513" spans="1:17" s="285" customFormat="1" ht="30" hidden="1">
      <c r="A513" s="315">
        <f>SUBTOTAL(3,$B$20:B513)</f>
        <v>189</v>
      </c>
      <c r="B513" s="315">
        <v>1226901048</v>
      </c>
      <c r="C513" s="301" t="str">
        <f>VLOOKUP(B513,'ds thisinh'!$B$5:$C$2298,2,FALSE)</f>
        <v>Nguyễn Tiến Quốc Trường</v>
      </c>
      <c r="D513" s="511" t="s">
        <v>913</v>
      </c>
      <c r="E513" s="315" t="s">
        <v>904</v>
      </c>
      <c r="F513" s="315" t="s">
        <v>1346</v>
      </c>
      <c r="G513" s="315" t="s">
        <v>91</v>
      </c>
      <c r="H513" s="327">
        <v>5</v>
      </c>
      <c r="I513" s="271">
        <v>1410</v>
      </c>
      <c r="J513" s="271"/>
      <c r="K513" s="301"/>
      <c r="L513" s="301">
        <f>VLOOKUP(B513,KQtrangIOE!$B$2:$D$2509,3,FALSE)</f>
        <v>1410</v>
      </c>
      <c r="M513" s="301" t="str">
        <f t="shared" si="28"/>
        <v/>
      </c>
      <c r="N513" s="301">
        <f>VLOOKUP(IF(G513&lt;&gt;"",G513,F513),ThongkeKQ!$A$4:$P$43,COUNTA(ThongkeKQ!$A$4:$P$4),FALSE)</f>
        <v>35</v>
      </c>
      <c r="O513" s="301" t="str">
        <f t="shared" si="29"/>
        <v>35.5</v>
      </c>
      <c r="P513" s="285" t="str">
        <f t="shared" si="30"/>
        <v>35</v>
      </c>
      <c r="Q513" s="285" t="str">
        <f t="shared" si="31"/>
        <v>5</v>
      </c>
    </row>
    <row r="514" spans="1:17" s="285" customFormat="1" hidden="1">
      <c r="A514" s="315">
        <f>SUBTOTAL(3,$B$20:B514)</f>
        <v>189</v>
      </c>
      <c r="B514" s="318">
        <v>1226579077</v>
      </c>
      <c r="C514" s="301" t="str">
        <f>VLOOKUP(B514,'ds thisinh'!$B$5:$C$2298,2,FALSE)</f>
        <v>Đinh Phương Thảo</v>
      </c>
      <c r="D514" s="502" t="s">
        <v>1545</v>
      </c>
      <c r="E514" s="315" t="s">
        <v>907</v>
      </c>
      <c r="F514" s="315" t="s">
        <v>1343</v>
      </c>
      <c r="G514" s="325" t="s">
        <v>1342</v>
      </c>
      <c r="H514" s="325">
        <v>5</v>
      </c>
      <c r="I514" s="344">
        <v>1410</v>
      </c>
      <c r="J514" s="344"/>
      <c r="K514" s="301"/>
      <c r="L514" s="301">
        <f>VLOOKUP(B514,KQtrangIOE!$B$2:$D$2509,3,FALSE)</f>
        <v>1410</v>
      </c>
      <c r="M514" s="301" t="str">
        <f t="shared" si="28"/>
        <v/>
      </c>
      <c r="N514" s="301">
        <f>VLOOKUP(IF(G514&lt;&gt;"",G514,F514),ThongkeKQ!$A$4:$P$43,COUNTA(ThongkeKQ!$A$4:$P$4),FALSE)</f>
        <v>38</v>
      </c>
      <c r="O514" s="301" t="str">
        <f t="shared" si="29"/>
        <v>38.5</v>
      </c>
      <c r="P514" s="285" t="str">
        <f t="shared" si="30"/>
        <v>38</v>
      </c>
      <c r="Q514" s="285" t="str">
        <f t="shared" si="31"/>
        <v>5</v>
      </c>
    </row>
    <row r="515" spans="1:17" s="285" customFormat="1" hidden="1">
      <c r="A515" s="315">
        <f>SUBTOTAL(3,$B$20:B515)</f>
        <v>189</v>
      </c>
      <c r="B515" s="317">
        <v>1225470226</v>
      </c>
      <c r="C515" s="301" t="str">
        <f>VLOOKUP(B515,'ds thisinh'!$B$5:$C$2298,2,FALSE)</f>
        <v>Phan Thị Thùy Dương </v>
      </c>
      <c r="D515" s="509" t="s">
        <v>689</v>
      </c>
      <c r="E515" s="328">
        <v>5</v>
      </c>
      <c r="F515" s="301" t="s">
        <v>2691</v>
      </c>
      <c r="G515" s="303" t="s">
        <v>188</v>
      </c>
      <c r="H515" s="303">
        <v>5</v>
      </c>
      <c r="I515" s="344">
        <v>1380</v>
      </c>
      <c r="J515" s="344"/>
      <c r="K515" s="301"/>
      <c r="L515" s="301">
        <f>VLOOKUP(B515,KQtrangIOE!$B$2:$D$2509,3,FALSE)</f>
        <v>1380</v>
      </c>
      <c r="M515" s="301" t="str">
        <f t="shared" si="28"/>
        <v/>
      </c>
      <c r="N515" s="301">
        <f>VLOOKUP(IF(G515&lt;&gt;"",G515,F515),ThongkeKQ!$A$4:$P$43,COUNTA(ThongkeKQ!$A$4:$P$4),FALSE)</f>
        <v>34</v>
      </c>
      <c r="O515" s="301" t="str">
        <f t="shared" si="29"/>
        <v>34.5</v>
      </c>
      <c r="P515" s="285" t="str">
        <f t="shared" si="30"/>
        <v>34</v>
      </c>
      <c r="Q515" s="285" t="str">
        <f t="shared" si="31"/>
        <v>5</v>
      </c>
    </row>
    <row r="516" spans="1:17" s="285" customFormat="1" hidden="1">
      <c r="A516" s="315">
        <f>SUBTOTAL(3,$B$20:B516)</f>
        <v>189</v>
      </c>
      <c r="B516" s="318">
        <v>110340045</v>
      </c>
      <c r="C516" s="301" t="str">
        <f>VLOOKUP(B516,'ds thisinh'!$B$5:$C$2298,2,FALSE)</f>
        <v>Nguyễn Hoàng Quân</v>
      </c>
      <c r="D516" s="502" t="s">
        <v>1560</v>
      </c>
      <c r="E516" s="315" t="s">
        <v>904</v>
      </c>
      <c r="F516" s="315" t="s">
        <v>1341</v>
      </c>
      <c r="G516" s="325" t="s">
        <v>1342</v>
      </c>
      <c r="H516" s="325">
        <v>5</v>
      </c>
      <c r="I516" s="344">
        <v>1370</v>
      </c>
      <c r="J516" s="344"/>
      <c r="K516" s="301"/>
      <c r="L516" s="301">
        <f>VLOOKUP(B516,KQtrangIOE!$B$2:$D$2509,3,FALSE)</f>
        <v>1370</v>
      </c>
      <c r="M516" s="301" t="str">
        <f t="shared" si="28"/>
        <v/>
      </c>
      <c r="N516" s="301">
        <f>VLOOKUP(IF(G516&lt;&gt;"",G516,F516),ThongkeKQ!$A$4:$P$43,COUNTA(ThongkeKQ!$A$4:$P$4),FALSE)</f>
        <v>38</v>
      </c>
      <c r="O516" s="301" t="str">
        <f t="shared" si="29"/>
        <v>38.5</v>
      </c>
      <c r="P516" s="285" t="str">
        <f t="shared" si="30"/>
        <v>38</v>
      </c>
      <c r="Q516" s="285" t="str">
        <f t="shared" si="31"/>
        <v>5</v>
      </c>
    </row>
    <row r="517" spans="1:17" s="285" customFormat="1" hidden="1">
      <c r="A517" s="315">
        <f>SUBTOTAL(3,$B$20:B517)</f>
        <v>189</v>
      </c>
      <c r="B517" s="317">
        <v>1226031871</v>
      </c>
      <c r="C517" s="301" t="str">
        <f>VLOOKUP(B517,'ds thisinh'!$B$5:$C$2298,2,FALSE)</f>
        <v>Nguyễn Trần Bảo Duy </v>
      </c>
      <c r="D517" s="505" t="s">
        <v>1244</v>
      </c>
      <c r="E517" s="317" t="s">
        <v>896</v>
      </c>
      <c r="F517" s="303" t="s">
        <v>1214</v>
      </c>
      <c r="G517" s="303" t="s">
        <v>180</v>
      </c>
      <c r="H517" s="301">
        <v>5</v>
      </c>
      <c r="I517" s="301">
        <v>1370</v>
      </c>
      <c r="J517" s="301"/>
      <c r="K517" s="301"/>
      <c r="L517" s="301">
        <f>VLOOKUP(B517,KQtrangIOE!$B$2:$D$2509,3,FALSE)</f>
        <v>1370</v>
      </c>
      <c r="M517" s="301" t="str">
        <f t="shared" si="28"/>
        <v/>
      </c>
      <c r="N517" s="301">
        <f>VLOOKUP(IF(G517&lt;&gt;"",G517,F517),ThongkeKQ!$A$4:$P$43,COUNTA(ThongkeKQ!$A$4:$P$4),FALSE)</f>
        <v>36</v>
      </c>
      <c r="O517" s="301" t="str">
        <f t="shared" si="29"/>
        <v>36.5</v>
      </c>
      <c r="P517" s="285" t="str">
        <f t="shared" si="30"/>
        <v>36</v>
      </c>
      <c r="Q517" s="285" t="str">
        <f t="shared" si="31"/>
        <v>5</v>
      </c>
    </row>
    <row r="518" spans="1:17" s="285" customFormat="1" hidden="1">
      <c r="A518" s="315">
        <f>SUBTOTAL(3,$B$20:B518)</f>
        <v>189</v>
      </c>
      <c r="B518" s="318">
        <v>1229798067</v>
      </c>
      <c r="C518" s="301" t="str">
        <f>VLOOKUP(B518,'ds thisinh'!$B$5:$C$2298,2,FALSE)</f>
        <v>Chu Quang Dũng</v>
      </c>
      <c r="D518" s="502" t="s">
        <v>1556</v>
      </c>
      <c r="E518" s="315" t="s">
        <v>904</v>
      </c>
      <c r="F518" s="315" t="s">
        <v>1343</v>
      </c>
      <c r="G518" s="325" t="s">
        <v>1342</v>
      </c>
      <c r="H518" s="325">
        <v>5</v>
      </c>
      <c r="I518" s="344">
        <v>1360</v>
      </c>
      <c r="J518" s="344"/>
      <c r="K518" s="301"/>
      <c r="L518" s="301">
        <f>VLOOKUP(B518,KQtrangIOE!$B$2:$D$2509,3,FALSE)</f>
        <v>1360</v>
      </c>
      <c r="M518" s="301" t="str">
        <f t="shared" si="28"/>
        <v/>
      </c>
      <c r="N518" s="301">
        <f>VLOOKUP(IF(G518&lt;&gt;"",G518,F518),ThongkeKQ!$A$4:$P$43,COUNTA(ThongkeKQ!$A$4:$P$4),FALSE)</f>
        <v>38</v>
      </c>
      <c r="O518" s="301" t="str">
        <f t="shared" si="29"/>
        <v>38.5</v>
      </c>
      <c r="P518" s="285" t="str">
        <f t="shared" si="30"/>
        <v>38</v>
      </c>
      <c r="Q518" s="285" t="str">
        <f t="shared" si="31"/>
        <v>5</v>
      </c>
    </row>
    <row r="519" spans="1:17" s="285" customFormat="1" hidden="1">
      <c r="A519" s="315">
        <f>SUBTOTAL(3,$B$20:B519)</f>
        <v>189</v>
      </c>
      <c r="B519" s="318">
        <v>1229228776</v>
      </c>
      <c r="C519" s="301" t="str">
        <f>VLOOKUP(B519,'ds thisinh'!$B$5:$C$2298,2,FALSE)</f>
        <v>Nguyễn Phi Hưng</v>
      </c>
      <c r="D519" s="502" t="s">
        <v>1564</v>
      </c>
      <c r="E519" s="315" t="s">
        <v>1365</v>
      </c>
      <c r="F519" s="315" t="s">
        <v>1348</v>
      </c>
      <c r="G519" s="325" t="s">
        <v>1342</v>
      </c>
      <c r="H519" s="325">
        <v>5</v>
      </c>
      <c r="I519" s="344">
        <v>1360</v>
      </c>
      <c r="J519" s="344"/>
      <c r="K519" s="301"/>
      <c r="L519" s="301">
        <f>VLOOKUP(B519,KQtrangIOE!$B$2:$D$2509,3,FALSE)</f>
        <v>1360</v>
      </c>
      <c r="M519" s="301" t="str">
        <f t="shared" si="28"/>
        <v/>
      </c>
      <c r="N519" s="301">
        <f>VLOOKUP(IF(G519&lt;&gt;"",G519,F519),ThongkeKQ!$A$4:$P$43,COUNTA(ThongkeKQ!$A$4:$P$4),FALSE)</f>
        <v>38</v>
      </c>
      <c r="O519" s="301" t="str">
        <f t="shared" si="29"/>
        <v>38.5</v>
      </c>
      <c r="P519" s="285" t="str">
        <f t="shared" si="30"/>
        <v>38</v>
      </c>
      <c r="Q519" s="285" t="str">
        <f t="shared" si="31"/>
        <v>5</v>
      </c>
    </row>
    <row r="520" spans="1:17" s="285" customFormat="1" hidden="1">
      <c r="A520" s="315">
        <f>SUBTOTAL(3,$B$20:B520)</f>
        <v>189</v>
      </c>
      <c r="B520" s="376">
        <v>1224614732</v>
      </c>
      <c r="C520" s="301" t="str">
        <f>VLOOKUP(B520,'ds thisinh'!$B$5:$C$2298,2,FALSE)</f>
        <v>Lê Trần Anh Phúc</v>
      </c>
      <c r="D520" s="499" t="s">
        <v>1904</v>
      </c>
      <c r="E520" s="377">
        <v>5</v>
      </c>
      <c r="F520" s="377" t="s">
        <v>1852</v>
      </c>
      <c r="G520" s="429" t="s">
        <v>10</v>
      </c>
      <c r="H520" s="377">
        <v>5</v>
      </c>
      <c r="I520" s="432">
        <v>1360</v>
      </c>
      <c r="J520" s="432"/>
      <c r="K520" s="378"/>
      <c r="L520" s="301">
        <f>VLOOKUP(B520,KQtrangIOE!$B$2:$D$2509,3,FALSE)</f>
        <v>1360</v>
      </c>
      <c r="M520" s="301" t="str">
        <f t="shared" si="28"/>
        <v/>
      </c>
      <c r="N520" s="301">
        <f>VLOOKUP(IF(G520&lt;&gt;"",G520,F520),ThongkeKQ!$A$4:$P$43,COUNTA(ThongkeKQ!$A$4:$P$4),FALSE)</f>
        <v>32</v>
      </c>
      <c r="O520" s="301" t="str">
        <f t="shared" si="29"/>
        <v>32.5</v>
      </c>
      <c r="P520" s="285" t="str">
        <f t="shared" si="30"/>
        <v>32</v>
      </c>
      <c r="Q520" s="285" t="str">
        <f t="shared" si="31"/>
        <v>5</v>
      </c>
    </row>
    <row r="521" spans="1:17" s="285" customFormat="1" hidden="1">
      <c r="A521" s="315">
        <f>SUBTOTAL(3,$B$20:B521)</f>
        <v>189</v>
      </c>
      <c r="B521" s="317">
        <v>1226212081</v>
      </c>
      <c r="C521" s="301" t="str">
        <f>VLOOKUP(B521,'ds thisinh'!$B$5:$C$2298,2,FALSE)</f>
        <v>Trương Khắc Khải Hoàn </v>
      </c>
      <c r="D521" s="509" t="s">
        <v>686</v>
      </c>
      <c r="E521" s="328">
        <v>5</v>
      </c>
      <c r="F521" s="301" t="s">
        <v>2691</v>
      </c>
      <c r="G521" s="303" t="s">
        <v>188</v>
      </c>
      <c r="H521" s="303">
        <v>5</v>
      </c>
      <c r="I521" s="317">
        <v>1340</v>
      </c>
      <c r="J521" s="317"/>
      <c r="K521" s="301"/>
      <c r="L521" s="301">
        <f>VLOOKUP(B521,KQtrangIOE!$B$2:$D$2509,3,FALSE)</f>
        <v>1340</v>
      </c>
      <c r="M521" s="301" t="str">
        <f t="shared" si="28"/>
        <v/>
      </c>
      <c r="N521" s="301">
        <f>VLOOKUP(IF(G521&lt;&gt;"",G521,F521),ThongkeKQ!$A$4:$P$43,COUNTA(ThongkeKQ!$A$4:$P$4),FALSE)</f>
        <v>34</v>
      </c>
      <c r="O521" s="301" t="str">
        <f t="shared" si="29"/>
        <v>34.5</v>
      </c>
      <c r="P521" s="285" t="str">
        <f t="shared" si="30"/>
        <v>34</v>
      </c>
      <c r="Q521" s="285" t="str">
        <f t="shared" si="31"/>
        <v>5</v>
      </c>
    </row>
    <row r="522" spans="1:17" s="285" customFormat="1" hidden="1">
      <c r="A522" s="315">
        <f>SUBTOTAL(3,$B$20:B522)</f>
        <v>189</v>
      </c>
      <c r="B522" s="317">
        <v>110537462</v>
      </c>
      <c r="C522" s="301" t="str">
        <f>VLOOKUP(B522,'ds thisinh'!$B$5:$C$2298,2,FALSE)</f>
        <v>Trần Thi Thu Hà </v>
      </c>
      <c r="D522" s="509" t="s">
        <v>682</v>
      </c>
      <c r="E522" s="328">
        <v>5</v>
      </c>
      <c r="F522" s="301" t="s">
        <v>2691</v>
      </c>
      <c r="G522" s="303" t="s">
        <v>188</v>
      </c>
      <c r="H522" s="303">
        <v>5</v>
      </c>
      <c r="I522" s="317">
        <v>1340</v>
      </c>
      <c r="J522" s="317"/>
      <c r="K522" s="301"/>
      <c r="L522" s="301">
        <f>VLOOKUP(B522,KQtrangIOE!$B$2:$D$2509,3,FALSE)</f>
        <v>1340</v>
      </c>
      <c r="M522" s="301" t="str">
        <f t="shared" si="28"/>
        <v/>
      </c>
      <c r="N522" s="301">
        <f>VLOOKUP(IF(G522&lt;&gt;"",G522,F522),ThongkeKQ!$A$4:$P$43,COUNTA(ThongkeKQ!$A$4:$P$4),FALSE)</f>
        <v>34</v>
      </c>
      <c r="O522" s="301" t="str">
        <f t="shared" si="29"/>
        <v>34.5</v>
      </c>
      <c r="P522" s="285" t="str">
        <f t="shared" si="30"/>
        <v>34</v>
      </c>
      <c r="Q522" s="285" t="str">
        <f t="shared" si="31"/>
        <v>5</v>
      </c>
    </row>
    <row r="523" spans="1:17" s="285" customFormat="1" hidden="1">
      <c r="A523" s="315">
        <f>SUBTOTAL(3,$B$20:B523)</f>
        <v>189</v>
      </c>
      <c r="B523" s="347">
        <v>1221660390</v>
      </c>
      <c r="C523" s="301" t="str">
        <f>VLOOKUP(B523,'ds thisinh'!$B$5:$C$2298,2,FALSE)</f>
        <v>Lê Thị Thùy Trang</v>
      </c>
      <c r="D523" s="510" t="s">
        <v>2289</v>
      </c>
      <c r="E523" s="315">
        <v>5</v>
      </c>
      <c r="F523" s="271" t="s">
        <v>1345</v>
      </c>
      <c r="G523" s="425" t="s">
        <v>2262</v>
      </c>
      <c r="H523" s="387">
        <v>5</v>
      </c>
      <c r="I523" s="301">
        <v>1340</v>
      </c>
      <c r="J523" s="301"/>
      <c r="K523" s="301"/>
      <c r="L523" s="301">
        <f>VLOOKUP(B523,KQtrangIOE!$B$2:$D$2509,3,FALSE)</f>
        <v>1340</v>
      </c>
      <c r="M523" s="301" t="str">
        <f t="shared" si="28"/>
        <v/>
      </c>
      <c r="N523" s="301">
        <f>VLOOKUP(IF(G523&lt;&gt;"",G523,F523),ThongkeKQ!$A$4:$P$43,COUNTA(ThongkeKQ!$A$4:$P$4),FALSE)</f>
        <v>37</v>
      </c>
      <c r="O523" s="301" t="str">
        <f t="shared" si="29"/>
        <v>37.5</v>
      </c>
      <c r="P523" s="285" t="str">
        <f t="shared" si="30"/>
        <v>37</v>
      </c>
      <c r="Q523" s="285" t="str">
        <f t="shared" si="31"/>
        <v>5</v>
      </c>
    </row>
    <row r="524" spans="1:17" s="285" customFormat="1" hidden="1">
      <c r="A524" s="315">
        <f>SUBTOTAL(3,$B$20:B524)</f>
        <v>189</v>
      </c>
      <c r="B524" s="430">
        <v>1222975671</v>
      </c>
      <c r="C524" s="301" t="str">
        <f>VLOOKUP(B524,'ds thisinh'!$B$5:$C$2298,2,FALSE)</f>
        <v xml:space="preserve">Nguyễn Thị Thạch Thảo                          </v>
      </c>
      <c r="D524" s="501" t="s">
        <v>1923</v>
      </c>
      <c r="E524" s="370">
        <v>5</v>
      </c>
      <c r="F524" s="370" t="s">
        <v>1843</v>
      </c>
      <c r="G524" s="429" t="s">
        <v>10</v>
      </c>
      <c r="H524" s="370">
        <v>5</v>
      </c>
      <c r="I524" s="432">
        <v>1340</v>
      </c>
      <c r="J524" s="432"/>
      <c r="K524" s="430">
        <v>1222975671</v>
      </c>
      <c r="L524" s="301">
        <f>VLOOKUP(B524,KQtrangIOE!$B$2:$D$2509,3,FALSE)</f>
        <v>1340</v>
      </c>
      <c r="M524" s="301" t="str">
        <f t="shared" si="28"/>
        <v/>
      </c>
      <c r="N524" s="301">
        <f>VLOOKUP(IF(G524&lt;&gt;"",G524,F524),ThongkeKQ!$A$4:$P$43,COUNTA(ThongkeKQ!$A$4:$P$4),FALSE)</f>
        <v>32</v>
      </c>
      <c r="O524" s="301" t="str">
        <f t="shared" si="29"/>
        <v>32.5</v>
      </c>
      <c r="P524" s="285" t="str">
        <f t="shared" si="30"/>
        <v>32</v>
      </c>
      <c r="Q524" s="285" t="str">
        <f t="shared" si="31"/>
        <v>5</v>
      </c>
    </row>
    <row r="525" spans="1:17" s="285" customFormat="1" hidden="1">
      <c r="A525" s="315">
        <f>SUBTOTAL(3,$B$20:B525)</f>
        <v>189</v>
      </c>
      <c r="B525" s="301">
        <v>1226081758</v>
      </c>
      <c r="C525" s="301" t="str">
        <f>VLOOKUP(B525,'ds thisinh'!$B$5:$C$2298,2,FALSE)</f>
        <v>Nguyễn Ngọc Anh</v>
      </c>
      <c r="D525" s="359" t="s">
        <v>1248</v>
      </c>
      <c r="E525" s="303" t="s">
        <v>910</v>
      </c>
      <c r="F525" s="303" t="s">
        <v>1115</v>
      </c>
      <c r="G525" s="303" t="s">
        <v>180</v>
      </c>
      <c r="H525" s="301">
        <v>5</v>
      </c>
      <c r="I525" s="301">
        <v>1330</v>
      </c>
      <c r="J525" s="301"/>
      <c r="K525" s="301"/>
      <c r="L525" s="301">
        <f>VLOOKUP(B525,KQtrangIOE!$B$2:$D$2509,3,FALSE)</f>
        <v>1330</v>
      </c>
      <c r="M525" s="301" t="str">
        <f t="shared" si="28"/>
        <v/>
      </c>
      <c r="N525" s="301">
        <f>VLOOKUP(IF(G525&lt;&gt;"",G525,F525),ThongkeKQ!$A$4:$P$43,COUNTA(ThongkeKQ!$A$4:$P$4),FALSE)</f>
        <v>36</v>
      </c>
      <c r="O525" s="301" t="str">
        <f t="shared" si="29"/>
        <v>36.5</v>
      </c>
      <c r="P525" s="285" t="str">
        <f t="shared" si="30"/>
        <v>36</v>
      </c>
      <c r="Q525" s="285" t="str">
        <f t="shared" si="31"/>
        <v>5</v>
      </c>
    </row>
    <row r="526" spans="1:17" s="285" customFormat="1" hidden="1">
      <c r="A526" s="315">
        <f>SUBTOTAL(3,$B$20:B526)</f>
        <v>189</v>
      </c>
      <c r="B526" s="430">
        <v>1234515660</v>
      </c>
      <c r="C526" s="301" t="str">
        <f>VLOOKUP(B526,'ds thisinh'!$B$5:$C$2298,2,FALSE)</f>
        <v>Nguyễn Thùy Linh</v>
      </c>
      <c r="D526" s="499" t="s">
        <v>1908</v>
      </c>
      <c r="E526" s="377">
        <v>5</v>
      </c>
      <c r="F526" s="377" t="s">
        <v>1852</v>
      </c>
      <c r="G526" s="429" t="s">
        <v>10</v>
      </c>
      <c r="H526" s="377">
        <v>5</v>
      </c>
      <c r="I526" s="432">
        <v>1330</v>
      </c>
      <c r="J526" s="432"/>
      <c r="K526" s="430">
        <v>1234515660</v>
      </c>
      <c r="L526" s="301">
        <f>VLOOKUP(B526,KQtrangIOE!$B$2:$D$2509,3,FALSE)</f>
        <v>1330</v>
      </c>
      <c r="M526" s="301" t="str">
        <f t="shared" si="28"/>
        <v/>
      </c>
      <c r="N526" s="301">
        <f>VLOOKUP(IF(G526&lt;&gt;"",G526,F526),ThongkeKQ!$A$4:$P$43,COUNTA(ThongkeKQ!$A$4:$P$4),FALSE)</f>
        <v>32</v>
      </c>
      <c r="O526" s="301" t="str">
        <f t="shared" si="29"/>
        <v>32.5</v>
      </c>
      <c r="P526" s="285" t="str">
        <f t="shared" si="30"/>
        <v>32</v>
      </c>
      <c r="Q526" s="285" t="str">
        <f t="shared" si="31"/>
        <v>5</v>
      </c>
    </row>
    <row r="527" spans="1:17" s="285" customFormat="1" hidden="1">
      <c r="A527" s="315">
        <f>SUBTOTAL(3,$B$20:B527)</f>
        <v>189</v>
      </c>
      <c r="B527" s="361">
        <v>1229928123</v>
      </c>
      <c r="C527" s="301" t="str">
        <f>VLOOKUP(B527,'ds thisinh'!$B$5:$C$2298,2,FALSE)</f>
        <v xml:space="preserve">Đậu Thị Thư Thảo </v>
      </c>
      <c r="D527" s="508" t="s">
        <v>1159</v>
      </c>
      <c r="E527" s="361" t="s">
        <v>910</v>
      </c>
      <c r="F527" s="361" t="s">
        <v>1160</v>
      </c>
      <c r="G527" s="361" t="s">
        <v>1108</v>
      </c>
      <c r="H527" s="304">
        <v>5</v>
      </c>
      <c r="I527" s="301">
        <v>1310</v>
      </c>
      <c r="J527" s="301"/>
      <c r="K527" s="301"/>
      <c r="L527" s="301">
        <f>VLOOKUP(B527,KQtrangIOE!$B$2:$D$2509,3,FALSE)</f>
        <v>1310</v>
      </c>
      <c r="M527" s="301" t="str">
        <f t="shared" si="28"/>
        <v/>
      </c>
      <c r="N527" s="301">
        <f>VLOOKUP(IF(G527&lt;&gt;"",G527,F527),ThongkeKQ!$A$4:$P$43,COUNTA(ThongkeKQ!$A$4:$P$4),FALSE)</f>
        <v>39</v>
      </c>
      <c r="O527" s="301" t="str">
        <f t="shared" si="29"/>
        <v>39.5</v>
      </c>
      <c r="P527" s="285" t="str">
        <f t="shared" si="30"/>
        <v>39</v>
      </c>
      <c r="Q527" s="285" t="str">
        <f t="shared" si="31"/>
        <v>5</v>
      </c>
    </row>
    <row r="528" spans="1:17" s="285" customFormat="1" hidden="1">
      <c r="A528" s="315">
        <f>SUBTOTAL(3,$B$20:B528)</f>
        <v>189</v>
      </c>
      <c r="B528" s="318">
        <v>1221559969</v>
      </c>
      <c r="C528" s="301" t="str">
        <f>VLOOKUP(B528,'ds thisinh'!$B$5:$C$2298,2,FALSE)</f>
        <v>Phan Nguyễn Ngọc Diệp</v>
      </c>
      <c r="D528" s="502" t="s">
        <v>1554</v>
      </c>
      <c r="E528" s="315" t="s">
        <v>896</v>
      </c>
      <c r="F528" s="315" t="s">
        <v>1359</v>
      </c>
      <c r="G528" s="325" t="s">
        <v>1342</v>
      </c>
      <c r="H528" s="325">
        <v>5</v>
      </c>
      <c r="I528" s="344">
        <v>1310</v>
      </c>
      <c r="J528" s="344"/>
      <c r="K528" s="301"/>
      <c r="L528" s="301">
        <f>VLOOKUP(B528,KQtrangIOE!$B$2:$D$2509,3,FALSE)</f>
        <v>1310</v>
      </c>
      <c r="M528" s="301" t="str">
        <f t="shared" si="28"/>
        <v/>
      </c>
      <c r="N528" s="301">
        <f>VLOOKUP(IF(G528&lt;&gt;"",G528,F528),ThongkeKQ!$A$4:$P$43,COUNTA(ThongkeKQ!$A$4:$P$4),FALSE)</f>
        <v>38</v>
      </c>
      <c r="O528" s="301" t="str">
        <f t="shared" si="29"/>
        <v>38.5</v>
      </c>
      <c r="P528" s="285" t="str">
        <f t="shared" si="30"/>
        <v>38</v>
      </c>
      <c r="Q528" s="285" t="str">
        <f t="shared" si="31"/>
        <v>5</v>
      </c>
    </row>
    <row r="529" spans="1:17" s="285" customFormat="1" hidden="1">
      <c r="A529" s="315">
        <f>SUBTOTAL(3,$B$20:B529)</f>
        <v>189</v>
      </c>
      <c r="B529" s="317">
        <v>1221710418</v>
      </c>
      <c r="C529" s="301" t="str">
        <f>VLOOKUP(B529,'ds thisinh'!$B$5:$C$2298,2,FALSE)</f>
        <v>Lê Quyên </v>
      </c>
      <c r="D529" s="505" t="s">
        <v>1253</v>
      </c>
      <c r="E529" s="317" t="s">
        <v>899</v>
      </c>
      <c r="F529" s="303" t="s">
        <v>1214</v>
      </c>
      <c r="G529" s="303" t="s">
        <v>180</v>
      </c>
      <c r="H529" s="301">
        <v>5</v>
      </c>
      <c r="I529" s="301">
        <v>1310</v>
      </c>
      <c r="J529" s="301"/>
      <c r="K529" s="301"/>
      <c r="L529" s="301">
        <f>VLOOKUP(B529,KQtrangIOE!$B$2:$D$2509,3,FALSE)</f>
        <v>1310</v>
      </c>
      <c r="M529" s="301" t="str">
        <f t="shared" si="28"/>
        <v/>
      </c>
      <c r="N529" s="301">
        <f>VLOOKUP(IF(G529&lt;&gt;"",G529,F529),ThongkeKQ!$A$4:$P$43,COUNTA(ThongkeKQ!$A$4:$P$4),FALSE)</f>
        <v>36</v>
      </c>
      <c r="O529" s="301" t="str">
        <f t="shared" si="29"/>
        <v>36.5</v>
      </c>
      <c r="P529" s="285" t="str">
        <f t="shared" si="30"/>
        <v>36</v>
      </c>
      <c r="Q529" s="285" t="str">
        <f t="shared" si="31"/>
        <v>5</v>
      </c>
    </row>
    <row r="530" spans="1:17" s="285" customFormat="1" hidden="1">
      <c r="A530" s="315">
        <f>SUBTOTAL(3,$B$20:B530)</f>
        <v>189</v>
      </c>
      <c r="B530" s="308">
        <v>1222618799</v>
      </c>
      <c r="C530" s="301" t="str">
        <f>VLOOKUP(B530,'ds thisinh'!$B$5:$C$2298,2,FALSE)</f>
        <v>Phạm Nguyên Hoàng</v>
      </c>
      <c r="D530" s="506" t="s">
        <v>911</v>
      </c>
      <c r="E530" s="308" t="s">
        <v>896</v>
      </c>
      <c r="F530" s="315" t="s">
        <v>1346</v>
      </c>
      <c r="G530" s="315" t="s">
        <v>91</v>
      </c>
      <c r="H530" s="327">
        <v>5</v>
      </c>
      <c r="I530" s="271">
        <v>1300</v>
      </c>
      <c r="J530" s="271"/>
      <c r="K530" s="301"/>
      <c r="L530" s="301">
        <f>VLOOKUP(B530,KQtrangIOE!$B$2:$D$2509,3,FALSE)</f>
        <v>1300</v>
      </c>
      <c r="M530" s="301" t="str">
        <f t="shared" si="28"/>
        <v/>
      </c>
      <c r="N530" s="301">
        <f>VLOOKUP(IF(G530&lt;&gt;"",G530,F530),ThongkeKQ!$A$4:$P$43,COUNTA(ThongkeKQ!$A$4:$P$4),FALSE)</f>
        <v>35</v>
      </c>
      <c r="O530" s="301" t="str">
        <f t="shared" si="29"/>
        <v>35.5</v>
      </c>
      <c r="P530" s="285" t="str">
        <f t="shared" si="30"/>
        <v>35</v>
      </c>
      <c r="Q530" s="285" t="str">
        <f t="shared" si="31"/>
        <v>5</v>
      </c>
    </row>
    <row r="531" spans="1:17" s="285" customFormat="1" hidden="1">
      <c r="A531" s="315">
        <f>SUBTOTAL(3,$B$20:B531)</f>
        <v>189</v>
      </c>
      <c r="B531" s="318">
        <v>1218641827</v>
      </c>
      <c r="C531" s="301" t="str">
        <f>VLOOKUP(B531,'ds thisinh'!$B$5:$C$2298,2,FALSE)</f>
        <v>Hoàng Ngọc Nhất</v>
      </c>
      <c r="D531" s="502" t="s">
        <v>1558</v>
      </c>
      <c r="E531" s="315" t="s">
        <v>907</v>
      </c>
      <c r="F531" s="315" t="s">
        <v>1341</v>
      </c>
      <c r="G531" s="325" t="s">
        <v>1342</v>
      </c>
      <c r="H531" s="325">
        <v>5</v>
      </c>
      <c r="I531" s="344">
        <v>1290</v>
      </c>
      <c r="J531" s="344"/>
      <c r="K531" s="301"/>
      <c r="L531" s="301">
        <f>VLOOKUP(B531,KQtrangIOE!$B$2:$D$2509,3,FALSE)</f>
        <v>1290</v>
      </c>
      <c r="M531" s="301" t="str">
        <f t="shared" si="28"/>
        <v/>
      </c>
      <c r="N531" s="301">
        <f>VLOOKUP(IF(G531&lt;&gt;"",G531,F531),ThongkeKQ!$A$4:$P$43,COUNTA(ThongkeKQ!$A$4:$P$4),FALSE)</f>
        <v>38</v>
      </c>
      <c r="O531" s="301" t="str">
        <f t="shared" si="29"/>
        <v>38.5</v>
      </c>
      <c r="P531" s="285" t="str">
        <f t="shared" si="30"/>
        <v>38</v>
      </c>
      <c r="Q531" s="285" t="str">
        <f t="shared" si="31"/>
        <v>5</v>
      </c>
    </row>
    <row r="532" spans="1:17" s="285" customFormat="1" hidden="1">
      <c r="A532" s="315">
        <f>SUBTOTAL(3,$B$20:B532)</f>
        <v>189</v>
      </c>
      <c r="B532" s="369">
        <v>1222213852</v>
      </c>
      <c r="C532" s="301" t="str">
        <f>VLOOKUP(B532,'ds thisinh'!$B$5:$C$2298,2,FALSE)</f>
        <v>Vũ Thị Thanh Tâm</v>
      </c>
      <c r="D532" s="501" t="s">
        <v>1944</v>
      </c>
      <c r="E532" s="370">
        <v>5</v>
      </c>
      <c r="F532" s="370" t="s">
        <v>1346</v>
      </c>
      <c r="G532" s="429" t="s">
        <v>10</v>
      </c>
      <c r="H532" s="370">
        <v>5</v>
      </c>
      <c r="I532" s="432">
        <v>1290</v>
      </c>
      <c r="J532" s="432"/>
      <c r="K532" s="378"/>
      <c r="L532" s="301">
        <f>VLOOKUP(B532,KQtrangIOE!$B$2:$D$2509,3,FALSE)</f>
        <v>1290</v>
      </c>
      <c r="M532" s="301" t="str">
        <f t="shared" ref="M532:M595" si="32">IF(L532&lt;&gt;I532,1,"")</f>
        <v/>
      </c>
      <c r="N532" s="301">
        <f>VLOOKUP(IF(G532&lt;&gt;"",G532,F532),ThongkeKQ!$A$4:$P$43,COUNTA(ThongkeKQ!$A$4:$P$4),FALSE)</f>
        <v>32</v>
      </c>
      <c r="O532" s="301" t="str">
        <f t="shared" ref="O532:O595" si="33">N532&amp;"."&amp;IF(I532&lt;&gt;"",H532,"")</f>
        <v>32.5</v>
      </c>
      <c r="P532" s="285" t="str">
        <f t="shared" si="30"/>
        <v>32</v>
      </c>
      <c r="Q532" s="285" t="str">
        <f t="shared" si="31"/>
        <v>5</v>
      </c>
    </row>
    <row r="533" spans="1:17" s="285" customFormat="1" hidden="1">
      <c r="A533" s="315">
        <f>SUBTOTAL(3,$B$20:B533)</f>
        <v>189</v>
      </c>
      <c r="B533" s="318">
        <v>1229408602</v>
      </c>
      <c r="C533" s="301" t="str">
        <f>VLOOKUP(B533,'ds thisinh'!$B$5:$C$2298,2,FALSE)</f>
        <v>Hoàng Phúc Lâm</v>
      </c>
      <c r="D533" s="502" t="s">
        <v>1547</v>
      </c>
      <c r="E533" s="315" t="s">
        <v>896</v>
      </c>
      <c r="F533" s="315" t="s">
        <v>1343</v>
      </c>
      <c r="G533" s="325" t="s">
        <v>1342</v>
      </c>
      <c r="H533" s="325">
        <v>5</v>
      </c>
      <c r="I533" s="344">
        <v>1280</v>
      </c>
      <c r="J533" s="344"/>
      <c r="K533" s="301"/>
      <c r="L533" s="301">
        <f>VLOOKUP(B533,KQtrangIOE!$B$2:$D$2509,3,FALSE)</f>
        <v>1280</v>
      </c>
      <c r="M533" s="301" t="str">
        <f t="shared" si="32"/>
        <v/>
      </c>
      <c r="N533" s="301">
        <f>VLOOKUP(IF(G533&lt;&gt;"",G533,F533),ThongkeKQ!$A$4:$P$43,COUNTA(ThongkeKQ!$A$4:$P$4),FALSE)</f>
        <v>38</v>
      </c>
      <c r="O533" s="301" t="str">
        <f t="shared" si="33"/>
        <v>38.5</v>
      </c>
      <c r="P533" s="285" t="str">
        <f t="shared" ref="P533:P596" si="34">N533&amp;J533</f>
        <v>38</v>
      </c>
      <c r="Q533" s="285" t="str">
        <f t="shared" ref="Q533:Q596" si="35">H533&amp;J533</f>
        <v>5</v>
      </c>
    </row>
    <row r="534" spans="1:17" s="285" customFormat="1" hidden="1">
      <c r="A534" s="315">
        <f>SUBTOTAL(3,$B$20:B534)</f>
        <v>189</v>
      </c>
      <c r="B534" s="318">
        <v>1224428636</v>
      </c>
      <c r="C534" s="301" t="str">
        <f>VLOOKUP(B534,'ds thisinh'!$B$5:$C$2298,2,FALSE)</f>
        <v>Hoàng Mạnh Sáng</v>
      </c>
      <c r="D534" s="502" t="s">
        <v>1561</v>
      </c>
      <c r="E534" s="315" t="s">
        <v>904</v>
      </c>
      <c r="F534" s="315" t="s">
        <v>1343</v>
      </c>
      <c r="G534" s="325" t="s">
        <v>1342</v>
      </c>
      <c r="H534" s="325">
        <v>5</v>
      </c>
      <c r="I534" s="344">
        <v>1260</v>
      </c>
      <c r="J534" s="344"/>
      <c r="K534" s="301"/>
      <c r="L534" s="301">
        <f>VLOOKUP(B534,KQtrangIOE!$B$2:$D$2509,3,FALSE)</f>
        <v>1260</v>
      </c>
      <c r="M534" s="301" t="str">
        <f t="shared" si="32"/>
        <v/>
      </c>
      <c r="N534" s="301">
        <f>VLOOKUP(IF(G534&lt;&gt;"",G534,F534),ThongkeKQ!$A$4:$P$43,COUNTA(ThongkeKQ!$A$4:$P$4),FALSE)</f>
        <v>38</v>
      </c>
      <c r="O534" s="301" t="str">
        <f t="shared" si="33"/>
        <v>38.5</v>
      </c>
      <c r="P534" s="285" t="str">
        <f t="shared" si="34"/>
        <v>38</v>
      </c>
      <c r="Q534" s="285" t="str">
        <f t="shared" si="35"/>
        <v>5</v>
      </c>
    </row>
    <row r="535" spans="1:17" s="285" customFormat="1" hidden="1">
      <c r="A535" s="315">
        <f>SUBTOTAL(3,$B$20:B535)</f>
        <v>189</v>
      </c>
      <c r="B535" s="303">
        <v>1229333421</v>
      </c>
      <c r="C535" s="301" t="str">
        <f>VLOOKUP(B535,'ds thisinh'!$B$5:$C$2298,2,FALSE)</f>
        <v>Hoàng Phạm Minh Nhật</v>
      </c>
      <c r="D535" s="357" t="s">
        <v>688</v>
      </c>
      <c r="E535" s="302">
        <v>5</v>
      </c>
      <c r="F535" s="303" t="s">
        <v>819</v>
      </c>
      <c r="G535" s="303" t="s">
        <v>188</v>
      </c>
      <c r="H535" s="303">
        <v>5</v>
      </c>
      <c r="I535" s="303">
        <v>1240</v>
      </c>
      <c r="J535" s="303"/>
      <c r="K535" s="301"/>
      <c r="L535" s="301">
        <f>VLOOKUP(B535,KQtrangIOE!$B$2:$D$2509,3,FALSE)</f>
        <v>1240</v>
      </c>
      <c r="M535" s="301" t="str">
        <f t="shared" si="32"/>
        <v/>
      </c>
      <c r="N535" s="301">
        <f>VLOOKUP(IF(G535&lt;&gt;"",G535,F535),ThongkeKQ!$A$4:$P$43,COUNTA(ThongkeKQ!$A$4:$P$4),FALSE)</f>
        <v>34</v>
      </c>
      <c r="O535" s="301" t="str">
        <f t="shared" si="33"/>
        <v>34.5</v>
      </c>
      <c r="P535" s="285" t="str">
        <f t="shared" si="34"/>
        <v>34</v>
      </c>
      <c r="Q535" s="285" t="str">
        <f t="shared" si="35"/>
        <v>5</v>
      </c>
    </row>
    <row r="536" spans="1:17" s="285" customFormat="1" ht="30" hidden="1">
      <c r="A536" s="315">
        <f>SUBTOTAL(3,$B$20:B536)</f>
        <v>189</v>
      </c>
      <c r="B536" s="371">
        <v>1213731453</v>
      </c>
      <c r="C536" s="301" t="str">
        <f>VLOOKUP(B536,'ds thisinh'!$B$5:$C$2298,2,FALSE)</f>
        <v>Nguyễn Trọng Hoàng Phúc</v>
      </c>
      <c r="D536" s="501" t="s">
        <v>1936</v>
      </c>
      <c r="E536" s="378">
        <v>5</v>
      </c>
      <c r="F536" s="369" t="s">
        <v>1217</v>
      </c>
      <c r="G536" s="429" t="s">
        <v>10</v>
      </c>
      <c r="H536" s="378">
        <v>5</v>
      </c>
      <c r="I536" s="432">
        <v>1240</v>
      </c>
      <c r="J536" s="432"/>
      <c r="K536" s="378"/>
      <c r="L536" s="301">
        <f>VLOOKUP(B536,KQtrangIOE!$B$2:$D$2509,3,FALSE)</f>
        <v>1240</v>
      </c>
      <c r="M536" s="301" t="str">
        <f t="shared" si="32"/>
        <v/>
      </c>
      <c r="N536" s="301">
        <f>VLOOKUP(IF(G536&lt;&gt;"",G536,F536),ThongkeKQ!$A$4:$P$43,COUNTA(ThongkeKQ!$A$4:$P$4),FALSE)</f>
        <v>32</v>
      </c>
      <c r="O536" s="301" t="str">
        <f t="shared" si="33"/>
        <v>32.5</v>
      </c>
      <c r="P536" s="285" t="str">
        <f t="shared" si="34"/>
        <v>32</v>
      </c>
      <c r="Q536" s="285" t="str">
        <f t="shared" si="35"/>
        <v>5</v>
      </c>
    </row>
    <row r="537" spans="1:17" s="285" customFormat="1" hidden="1">
      <c r="A537" s="315">
        <f>SUBTOTAL(3,$B$20:B537)</f>
        <v>189</v>
      </c>
      <c r="B537" s="317">
        <v>1225722300</v>
      </c>
      <c r="C537" s="301" t="str">
        <f>VLOOKUP(B537,'ds thisinh'!$B$5:$C$2298,2,FALSE)</f>
        <v>Nguyễn Dương Thanh Thảo </v>
      </c>
      <c r="D537" s="505" t="s">
        <v>1251</v>
      </c>
      <c r="E537" s="317" t="s">
        <v>907</v>
      </c>
      <c r="F537" s="303" t="s">
        <v>1214</v>
      </c>
      <c r="G537" s="303" t="s">
        <v>180</v>
      </c>
      <c r="H537" s="301">
        <v>5</v>
      </c>
      <c r="I537" s="301">
        <v>1230</v>
      </c>
      <c r="J537" s="301"/>
      <c r="K537" s="301"/>
      <c r="L537" s="301">
        <f>VLOOKUP(B537,KQtrangIOE!$B$2:$D$2509,3,FALSE)</f>
        <v>1230</v>
      </c>
      <c r="M537" s="301" t="str">
        <f t="shared" si="32"/>
        <v/>
      </c>
      <c r="N537" s="301">
        <f>VLOOKUP(IF(G537&lt;&gt;"",G537,F537),ThongkeKQ!$A$4:$P$43,COUNTA(ThongkeKQ!$A$4:$P$4),FALSE)</f>
        <v>36</v>
      </c>
      <c r="O537" s="301" t="str">
        <f t="shared" si="33"/>
        <v>36.5</v>
      </c>
      <c r="P537" s="285" t="str">
        <f t="shared" si="34"/>
        <v>36</v>
      </c>
      <c r="Q537" s="285" t="str">
        <f t="shared" si="35"/>
        <v>5</v>
      </c>
    </row>
    <row r="538" spans="1:17" s="285" customFormat="1" hidden="1">
      <c r="A538" s="315">
        <f>SUBTOTAL(3,$B$20:B538)</f>
        <v>189</v>
      </c>
      <c r="B538" s="317">
        <v>1224727066</v>
      </c>
      <c r="C538" s="301" t="str">
        <f>VLOOKUP(B538,'ds thisinh'!$B$5:$C$2298,2,FALSE)</f>
        <v>Truương Quỳnh Như</v>
      </c>
      <c r="D538" s="505" t="s">
        <v>1254</v>
      </c>
      <c r="E538" s="317" t="s">
        <v>899</v>
      </c>
      <c r="F538" s="303" t="s">
        <v>1214</v>
      </c>
      <c r="G538" s="303" t="s">
        <v>180</v>
      </c>
      <c r="H538" s="301">
        <v>5</v>
      </c>
      <c r="I538" s="301">
        <v>1230</v>
      </c>
      <c r="J538" s="301"/>
      <c r="K538" s="301"/>
      <c r="L538" s="301">
        <f>VLOOKUP(B538,KQtrangIOE!$B$2:$D$2509,3,FALSE)</f>
        <v>1230</v>
      </c>
      <c r="M538" s="301" t="str">
        <f t="shared" si="32"/>
        <v/>
      </c>
      <c r="N538" s="301">
        <f>VLOOKUP(IF(G538&lt;&gt;"",G538,F538),ThongkeKQ!$A$4:$P$43,COUNTA(ThongkeKQ!$A$4:$P$4),FALSE)</f>
        <v>36</v>
      </c>
      <c r="O538" s="301" t="str">
        <f t="shared" si="33"/>
        <v>36.5</v>
      </c>
      <c r="P538" s="285" t="str">
        <f t="shared" si="34"/>
        <v>36</v>
      </c>
      <c r="Q538" s="285" t="str">
        <f t="shared" si="35"/>
        <v>5</v>
      </c>
    </row>
    <row r="539" spans="1:17" s="285" customFormat="1" hidden="1">
      <c r="A539" s="315">
        <f>SUBTOTAL(3,$B$20:B539)</f>
        <v>189</v>
      </c>
      <c r="B539" s="315">
        <v>1225242734</v>
      </c>
      <c r="C539" s="301" t="str">
        <f>VLOOKUP(B539,'ds thisinh'!$B$5:$C$2298,2,FALSE)</f>
        <v>Nguyễn Trung Tiên</v>
      </c>
      <c r="D539" s="511" t="s">
        <v>922</v>
      </c>
      <c r="E539" s="315" t="s">
        <v>904</v>
      </c>
      <c r="F539" s="315" t="s">
        <v>1346</v>
      </c>
      <c r="G539" s="315" t="s">
        <v>91</v>
      </c>
      <c r="H539" s="327">
        <v>5</v>
      </c>
      <c r="I539" s="271">
        <v>1220</v>
      </c>
      <c r="J539" s="271"/>
      <c r="K539" s="315">
        <v>1225242734</v>
      </c>
      <c r="L539" s="301">
        <f>VLOOKUP(B539,KQtrangIOE!$B$2:$D$2509,3,FALSE)</f>
        <v>1220</v>
      </c>
      <c r="M539" s="301" t="str">
        <f t="shared" si="32"/>
        <v/>
      </c>
      <c r="N539" s="301">
        <f>VLOOKUP(IF(G539&lt;&gt;"",G539,F539),ThongkeKQ!$A$4:$P$43,COUNTA(ThongkeKQ!$A$4:$P$4),FALSE)</f>
        <v>35</v>
      </c>
      <c r="O539" s="301" t="str">
        <f t="shared" si="33"/>
        <v>35.5</v>
      </c>
      <c r="P539" s="285" t="str">
        <f t="shared" si="34"/>
        <v>35</v>
      </c>
      <c r="Q539" s="285" t="str">
        <f t="shared" si="35"/>
        <v>5</v>
      </c>
    </row>
    <row r="540" spans="1:17" s="285" customFormat="1" hidden="1">
      <c r="A540" s="315">
        <f>SUBTOTAL(3,$B$20:B540)</f>
        <v>189</v>
      </c>
      <c r="B540" s="325">
        <v>1223960696</v>
      </c>
      <c r="C540" s="301" t="str">
        <f>VLOOKUP(B540,'ds thisinh'!$B$5:$C$2298,2,FALSE)</f>
        <v>Lê Dũng</v>
      </c>
      <c r="D540" s="512" t="s">
        <v>923</v>
      </c>
      <c r="E540" s="325" t="s">
        <v>910</v>
      </c>
      <c r="F540" s="325" t="s">
        <v>1358</v>
      </c>
      <c r="G540" s="315" t="s">
        <v>91</v>
      </c>
      <c r="H540" s="327">
        <v>5</v>
      </c>
      <c r="I540" s="325">
        <v>1220</v>
      </c>
      <c r="J540" s="325"/>
      <c r="K540" s="301"/>
      <c r="L540" s="301">
        <f>VLOOKUP(B540,KQtrangIOE!$B$2:$D$2509,3,FALSE)</f>
        <v>1220</v>
      </c>
      <c r="M540" s="301" t="str">
        <f t="shared" si="32"/>
        <v/>
      </c>
      <c r="N540" s="301">
        <f>VLOOKUP(IF(G540&lt;&gt;"",G540,F540),ThongkeKQ!$A$4:$P$43,COUNTA(ThongkeKQ!$A$4:$P$4),FALSE)</f>
        <v>35</v>
      </c>
      <c r="O540" s="301" t="str">
        <f t="shared" si="33"/>
        <v>35.5</v>
      </c>
      <c r="P540" s="285" t="str">
        <f t="shared" si="34"/>
        <v>35</v>
      </c>
      <c r="Q540" s="285" t="str">
        <f t="shared" si="35"/>
        <v>5</v>
      </c>
    </row>
    <row r="541" spans="1:17" s="285" customFormat="1" hidden="1">
      <c r="A541" s="315">
        <f>SUBTOTAL(3,$B$20:B541)</f>
        <v>189</v>
      </c>
      <c r="B541" s="318">
        <v>1227783762</v>
      </c>
      <c r="C541" s="301" t="str">
        <f>VLOOKUP(B541,'ds thisinh'!$B$5:$C$2298,2,FALSE)</f>
        <v>Đỗ Nguyễn Minh Thư</v>
      </c>
      <c r="D541" s="502" t="s">
        <v>1572</v>
      </c>
      <c r="E541" s="315" t="s">
        <v>1365</v>
      </c>
      <c r="F541" s="315" t="s">
        <v>1348</v>
      </c>
      <c r="G541" s="325" t="s">
        <v>1342</v>
      </c>
      <c r="H541" s="325">
        <v>5</v>
      </c>
      <c r="I541" s="344">
        <v>1220</v>
      </c>
      <c r="J541" s="344"/>
      <c r="K541" s="301"/>
      <c r="L541" s="301">
        <f>VLOOKUP(B541,KQtrangIOE!$B$2:$D$2509,3,FALSE)</f>
        <v>1220</v>
      </c>
      <c r="M541" s="301" t="str">
        <f t="shared" si="32"/>
        <v/>
      </c>
      <c r="N541" s="301">
        <f>VLOOKUP(IF(G541&lt;&gt;"",G541,F541),ThongkeKQ!$A$4:$P$43,COUNTA(ThongkeKQ!$A$4:$P$4),FALSE)</f>
        <v>38</v>
      </c>
      <c r="O541" s="301" t="str">
        <f t="shared" si="33"/>
        <v>38.5</v>
      </c>
      <c r="P541" s="285" t="str">
        <f t="shared" si="34"/>
        <v>38</v>
      </c>
      <c r="Q541" s="285" t="str">
        <f t="shared" si="35"/>
        <v>5</v>
      </c>
    </row>
    <row r="542" spans="1:17" s="285" customFormat="1" hidden="1">
      <c r="A542" s="315">
        <f>SUBTOTAL(3,$B$20:B542)</f>
        <v>189</v>
      </c>
      <c r="B542" s="376">
        <v>1219554100</v>
      </c>
      <c r="C542" s="301" t="str">
        <f>VLOOKUP(B542,'ds thisinh'!$B$5:$C$2298,2,FALSE)</f>
        <v>Văn Công Toàn</v>
      </c>
      <c r="D542" s="499" t="s">
        <v>1914</v>
      </c>
      <c r="E542" s="377">
        <v>5</v>
      </c>
      <c r="F542" s="377" t="s">
        <v>1852</v>
      </c>
      <c r="G542" s="429" t="s">
        <v>10</v>
      </c>
      <c r="H542" s="377">
        <v>5</v>
      </c>
      <c r="I542" s="432">
        <v>1220</v>
      </c>
      <c r="J542" s="432"/>
      <c r="K542" s="378"/>
      <c r="L542" s="301">
        <f>VLOOKUP(B542,KQtrangIOE!$B$2:$D$2509,3,FALSE)</f>
        <v>1220</v>
      </c>
      <c r="M542" s="301" t="str">
        <f t="shared" si="32"/>
        <v/>
      </c>
      <c r="N542" s="301">
        <f>VLOOKUP(IF(G542&lt;&gt;"",G542,F542),ThongkeKQ!$A$4:$P$43,COUNTA(ThongkeKQ!$A$4:$P$4),FALSE)</f>
        <v>32</v>
      </c>
      <c r="O542" s="301" t="str">
        <f t="shared" si="33"/>
        <v>32.5</v>
      </c>
      <c r="P542" s="285" t="str">
        <f t="shared" si="34"/>
        <v>32</v>
      </c>
      <c r="Q542" s="285" t="str">
        <f t="shared" si="35"/>
        <v>5</v>
      </c>
    </row>
    <row r="543" spans="1:17" s="285" customFormat="1" hidden="1">
      <c r="A543" s="315">
        <f>SUBTOTAL(3,$B$20:B543)</f>
        <v>189</v>
      </c>
      <c r="B543" s="371">
        <v>1226552312</v>
      </c>
      <c r="C543" s="301" t="str">
        <f>VLOOKUP(B543,'ds thisinh'!$B$5:$C$2298,2,FALSE)</f>
        <v>Nguyễn Văn Hải </v>
      </c>
      <c r="D543" s="501" t="s">
        <v>1928</v>
      </c>
      <c r="E543" s="378">
        <v>5</v>
      </c>
      <c r="F543" s="369" t="s">
        <v>1217</v>
      </c>
      <c r="G543" s="429" t="s">
        <v>10</v>
      </c>
      <c r="H543" s="378">
        <v>5</v>
      </c>
      <c r="I543" s="432">
        <v>1220</v>
      </c>
      <c r="J543" s="432"/>
      <c r="K543" s="378"/>
      <c r="L543" s="301">
        <f>VLOOKUP(B543,KQtrangIOE!$B$2:$D$2509,3,FALSE)</f>
        <v>1220</v>
      </c>
      <c r="M543" s="301" t="str">
        <f t="shared" si="32"/>
        <v/>
      </c>
      <c r="N543" s="301">
        <f>VLOOKUP(IF(G543&lt;&gt;"",G543,F543),ThongkeKQ!$A$4:$P$43,COUNTA(ThongkeKQ!$A$4:$P$4),FALSE)</f>
        <v>32</v>
      </c>
      <c r="O543" s="301" t="str">
        <f t="shared" si="33"/>
        <v>32.5</v>
      </c>
      <c r="P543" s="285" t="str">
        <f t="shared" si="34"/>
        <v>32</v>
      </c>
      <c r="Q543" s="285" t="str">
        <f t="shared" si="35"/>
        <v>5</v>
      </c>
    </row>
    <row r="544" spans="1:17" s="285" customFormat="1" hidden="1">
      <c r="A544" s="315">
        <f>SUBTOTAL(3,$B$20:B544)</f>
        <v>189</v>
      </c>
      <c r="B544" s="318">
        <v>1221947153</v>
      </c>
      <c r="C544" s="301" t="str">
        <f>VLOOKUP(B544,'ds thisinh'!$B$5:$C$2298,2,FALSE)</f>
        <v>Đặng Thị Khánh Linh</v>
      </c>
      <c r="D544" s="502" t="s">
        <v>1548</v>
      </c>
      <c r="E544" s="315" t="s">
        <v>904</v>
      </c>
      <c r="F544" s="315" t="s">
        <v>1341</v>
      </c>
      <c r="G544" s="325" t="s">
        <v>1342</v>
      </c>
      <c r="H544" s="325">
        <v>5</v>
      </c>
      <c r="I544" s="344">
        <v>1210</v>
      </c>
      <c r="J544" s="344"/>
      <c r="K544" s="301"/>
      <c r="L544" s="301">
        <f>VLOOKUP(B544,KQtrangIOE!$B$2:$D$2509,3,FALSE)</f>
        <v>1210</v>
      </c>
      <c r="M544" s="301" t="str">
        <f t="shared" si="32"/>
        <v/>
      </c>
      <c r="N544" s="301">
        <f>VLOOKUP(IF(G544&lt;&gt;"",G544,F544),ThongkeKQ!$A$4:$P$43,COUNTA(ThongkeKQ!$A$4:$P$4),FALSE)</f>
        <v>38</v>
      </c>
      <c r="O544" s="301" t="str">
        <f t="shared" si="33"/>
        <v>38.5</v>
      </c>
      <c r="P544" s="285" t="str">
        <f t="shared" si="34"/>
        <v>38</v>
      </c>
      <c r="Q544" s="285" t="str">
        <f t="shared" si="35"/>
        <v>5</v>
      </c>
    </row>
    <row r="545" spans="1:17" s="285" customFormat="1" hidden="1">
      <c r="A545" s="315">
        <f>SUBTOTAL(3,$B$20:B545)</f>
        <v>189</v>
      </c>
      <c r="B545" s="318">
        <v>1222013863</v>
      </c>
      <c r="C545" s="301" t="str">
        <f>VLOOKUP(B545,'ds thisinh'!$B$5:$C$2298,2,FALSE)</f>
        <v>Đặng Thị Thanh Phương</v>
      </c>
      <c r="D545" s="502" t="s">
        <v>1576</v>
      </c>
      <c r="E545" s="315" t="s">
        <v>904</v>
      </c>
      <c r="F545" s="315" t="s">
        <v>1353</v>
      </c>
      <c r="G545" s="325" t="s">
        <v>1342</v>
      </c>
      <c r="H545" s="325">
        <v>5</v>
      </c>
      <c r="I545" s="344">
        <v>1210</v>
      </c>
      <c r="J545" s="344"/>
      <c r="K545" s="318">
        <v>1222013863</v>
      </c>
      <c r="L545" s="301">
        <f>VLOOKUP(B545,KQtrangIOE!$B$2:$D$2509,3,FALSE)</f>
        <v>1210</v>
      </c>
      <c r="M545" s="301" t="str">
        <f t="shared" si="32"/>
        <v/>
      </c>
      <c r="N545" s="301">
        <f>VLOOKUP(IF(G545&lt;&gt;"",G545,F545),ThongkeKQ!$A$4:$P$43,COUNTA(ThongkeKQ!$A$4:$P$4),FALSE)</f>
        <v>38</v>
      </c>
      <c r="O545" s="301" t="str">
        <f t="shared" si="33"/>
        <v>38.5</v>
      </c>
      <c r="P545" s="285" t="str">
        <f t="shared" si="34"/>
        <v>38</v>
      </c>
      <c r="Q545" s="285" t="str">
        <f t="shared" si="35"/>
        <v>5</v>
      </c>
    </row>
    <row r="546" spans="1:17" s="285" customFormat="1" ht="30" hidden="1">
      <c r="A546" s="315">
        <f>SUBTOTAL(3,$B$20:B546)</f>
        <v>189</v>
      </c>
      <c r="B546" s="371">
        <v>1220722567</v>
      </c>
      <c r="C546" s="301" t="str">
        <f>VLOOKUP(B546,'ds thisinh'!$B$5:$C$2298,2,FALSE)</f>
        <v>Nguyễn Đặng Phương Thảo</v>
      </c>
      <c r="D546" s="501" t="s">
        <v>1943</v>
      </c>
      <c r="E546" s="378">
        <v>5</v>
      </c>
      <c r="F546" s="369" t="s">
        <v>1217</v>
      </c>
      <c r="G546" s="429" t="s">
        <v>10</v>
      </c>
      <c r="H546" s="378">
        <v>5</v>
      </c>
      <c r="I546" s="432">
        <v>1210</v>
      </c>
      <c r="J546" s="432"/>
      <c r="K546" s="378"/>
      <c r="L546" s="301">
        <f>VLOOKUP(B546,KQtrangIOE!$B$2:$D$2509,3,FALSE)</f>
        <v>1210</v>
      </c>
      <c r="M546" s="301" t="str">
        <f t="shared" si="32"/>
        <v/>
      </c>
      <c r="N546" s="301">
        <f>VLOOKUP(IF(G546&lt;&gt;"",G546,F546),ThongkeKQ!$A$4:$P$43,COUNTA(ThongkeKQ!$A$4:$P$4),FALSE)</f>
        <v>32</v>
      </c>
      <c r="O546" s="301" t="str">
        <f t="shared" si="33"/>
        <v>32.5</v>
      </c>
      <c r="P546" s="285" t="str">
        <f t="shared" si="34"/>
        <v>32</v>
      </c>
      <c r="Q546" s="285" t="str">
        <f t="shared" si="35"/>
        <v>5</v>
      </c>
    </row>
    <row r="547" spans="1:17" s="285" customFormat="1" ht="30" hidden="1">
      <c r="A547" s="315">
        <f>SUBTOTAL(3,$B$20:B547)</f>
        <v>189</v>
      </c>
      <c r="B547" s="403">
        <v>1207144490</v>
      </c>
      <c r="C547" s="301" t="str">
        <f>VLOOKUP(B547,'ds thisinh'!$B$5:$C$2298,2,FALSE)</f>
        <v>Nguyễn Ngọc Phương Thảo </v>
      </c>
      <c r="D547" s="513" t="s">
        <v>679</v>
      </c>
      <c r="E547" s="303">
        <v>5</v>
      </c>
      <c r="F547" s="303" t="s">
        <v>2690</v>
      </c>
      <c r="G547" s="303" t="s">
        <v>188</v>
      </c>
      <c r="H547" s="303">
        <v>5</v>
      </c>
      <c r="I547" s="344">
        <v>1200</v>
      </c>
      <c r="J547" s="344"/>
      <c r="K547" s="301"/>
      <c r="L547" s="301">
        <f>VLOOKUP(B547,KQtrangIOE!$B$2:$D$2509,3,FALSE)</f>
        <v>1200</v>
      </c>
      <c r="M547" s="301" t="str">
        <f t="shared" si="32"/>
        <v/>
      </c>
      <c r="N547" s="301">
        <f>VLOOKUP(IF(G547&lt;&gt;"",G547,F547),ThongkeKQ!$A$4:$P$43,COUNTA(ThongkeKQ!$A$4:$P$4),FALSE)</f>
        <v>34</v>
      </c>
      <c r="O547" s="301" t="str">
        <f t="shared" si="33"/>
        <v>34.5</v>
      </c>
      <c r="P547" s="285" t="str">
        <f t="shared" si="34"/>
        <v>34</v>
      </c>
      <c r="Q547" s="285" t="str">
        <f t="shared" si="35"/>
        <v>5</v>
      </c>
    </row>
    <row r="548" spans="1:17" s="285" customFormat="1" hidden="1">
      <c r="A548" s="315">
        <f>SUBTOTAL(3,$B$20:B548)</f>
        <v>189</v>
      </c>
      <c r="B548" s="318">
        <v>1222547190</v>
      </c>
      <c r="C548" s="301" t="str">
        <f>VLOOKUP(B548,'ds thisinh'!$B$5:$C$2298,2,FALSE)</f>
        <v>Nguyễn Thị Khánh Linh</v>
      </c>
      <c r="D548" s="502" t="s">
        <v>1557</v>
      </c>
      <c r="E548" s="315" t="s">
        <v>1363</v>
      </c>
      <c r="F548" s="315" t="s">
        <v>599</v>
      </c>
      <c r="G548" s="325" t="s">
        <v>1342</v>
      </c>
      <c r="H548" s="325">
        <v>5</v>
      </c>
      <c r="I548" s="344">
        <v>1200</v>
      </c>
      <c r="J548" s="344"/>
      <c r="K548" s="301"/>
      <c r="L548" s="301">
        <f>VLOOKUP(B548,KQtrangIOE!$B$2:$D$2509,3,FALSE)</f>
        <v>1200</v>
      </c>
      <c r="M548" s="301" t="str">
        <f t="shared" si="32"/>
        <v/>
      </c>
      <c r="N548" s="301">
        <f>VLOOKUP(IF(G548&lt;&gt;"",G548,F548),ThongkeKQ!$A$4:$P$43,COUNTA(ThongkeKQ!$A$4:$P$4),FALSE)</f>
        <v>38</v>
      </c>
      <c r="O548" s="301" t="str">
        <f t="shared" si="33"/>
        <v>38.5</v>
      </c>
      <c r="P548" s="285" t="str">
        <f t="shared" si="34"/>
        <v>38</v>
      </c>
      <c r="Q548" s="285" t="str">
        <f t="shared" si="35"/>
        <v>5</v>
      </c>
    </row>
    <row r="549" spans="1:17" s="285" customFormat="1" hidden="1">
      <c r="A549" s="315">
        <f>SUBTOTAL(3,$B$20:B549)</f>
        <v>189</v>
      </c>
      <c r="B549" s="318">
        <v>1201854096</v>
      </c>
      <c r="C549" s="301" t="str">
        <f>VLOOKUP(B549,'ds thisinh'!$B$5:$C$2298,2,FALSE)</f>
        <v>Lê Ngọc Gia Hân</v>
      </c>
      <c r="D549" s="502" t="s">
        <v>1586</v>
      </c>
      <c r="E549" s="315" t="s">
        <v>904</v>
      </c>
      <c r="F549" s="315" t="s">
        <v>1341</v>
      </c>
      <c r="G549" s="325" t="s">
        <v>1342</v>
      </c>
      <c r="H549" s="325">
        <v>5</v>
      </c>
      <c r="I549" s="344">
        <v>1200</v>
      </c>
      <c r="J549" s="344"/>
      <c r="K549" s="301"/>
      <c r="L549" s="301">
        <f>VLOOKUP(B549,KQtrangIOE!$B$2:$D$2509,3,FALSE)</f>
        <v>1200</v>
      </c>
      <c r="M549" s="301" t="str">
        <f t="shared" si="32"/>
        <v/>
      </c>
      <c r="N549" s="301">
        <f>VLOOKUP(IF(G549&lt;&gt;"",G549,F549),ThongkeKQ!$A$4:$P$43,COUNTA(ThongkeKQ!$A$4:$P$4),FALSE)</f>
        <v>38</v>
      </c>
      <c r="O549" s="301" t="str">
        <f t="shared" si="33"/>
        <v>38.5</v>
      </c>
      <c r="P549" s="285" t="str">
        <f t="shared" si="34"/>
        <v>38</v>
      </c>
      <c r="Q549" s="285" t="str">
        <f t="shared" si="35"/>
        <v>5</v>
      </c>
    </row>
    <row r="550" spans="1:17" s="285" customFormat="1" hidden="1">
      <c r="A550" s="315">
        <f>SUBTOTAL(3,$B$20:B550)</f>
        <v>189</v>
      </c>
      <c r="B550" s="326">
        <v>1229975364</v>
      </c>
      <c r="C550" s="301" t="str">
        <f>VLOOKUP(B550,'ds thisinh'!$B$5:$C$2298,2,FALSE)</f>
        <v>Lê Hoàng Anh</v>
      </c>
      <c r="D550" s="359" t="s">
        <v>1246</v>
      </c>
      <c r="E550" s="303" t="s">
        <v>910</v>
      </c>
      <c r="F550" s="303" t="s">
        <v>1118</v>
      </c>
      <c r="G550" s="303" t="s">
        <v>180</v>
      </c>
      <c r="H550" s="301">
        <v>5</v>
      </c>
      <c r="I550" s="301">
        <v>1200</v>
      </c>
      <c r="J550" s="301"/>
      <c r="K550" s="301"/>
      <c r="L550" s="301">
        <f>VLOOKUP(B550,KQtrangIOE!$B$2:$D$2509,3,FALSE)</f>
        <v>1200</v>
      </c>
      <c r="M550" s="301" t="str">
        <f t="shared" si="32"/>
        <v/>
      </c>
      <c r="N550" s="301">
        <f>VLOOKUP(IF(G550&lt;&gt;"",G550,F550),ThongkeKQ!$A$4:$P$43,COUNTA(ThongkeKQ!$A$4:$P$4),FALSE)</f>
        <v>36</v>
      </c>
      <c r="O550" s="301" t="str">
        <f t="shared" si="33"/>
        <v>36.5</v>
      </c>
      <c r="P550" s="285" t="str">
        <f t="shared" si="34"/>
        <v>36</v>
      </c>
      <c r="Q550" s="285" t="str">
        <f t="shared" si="35"/>
        <v>5</v>
      </c>
    </row>
    <row r="551" spans="1:17" s="285" customFormat="1" hidden="1">
      <c r="A551" s="315">
        <f>SUBTOTAL(3,$B$20:B551)</f>
        <v>189</v>
      </c>
      <c r="B551" s="376">
        <v>1220221243</v>
      </c>
      <c r="C551" s="301" t="str">
        <f>VLOOKUP(B551,'ds thisinh'!$B$5:$C$2298,2,FALSE)</f>
        <v>Đặng Hoàng Minh Đức</v>
      </c>
      <c r="D551" s="499" t="s">
        <v>1920</v>
      </c>
      <c r="E551" s="377">
        <v>5</v>
      </c>
      <c r="F551" s="377" t="s">
        <v>1852</v>
      </c>
      <c r="G551" s="429" t="s">
        <v>10</v>
      </c>
      <c r="H551" s="377">
        <v>5</v>
      </c>
      <c r="I551" s="432">
        <v>1200</v>
      </c>
      <c r="J551" s="432"/>
      <c r="K551" s="378"/>
      <c r="L551" s="301">
        <f>VLOOKUP(B551,KQtrangIOE!$B$2:$D$2509,3,FALSE)</f>
        <v>1200</v>
      </c>
      <c r="M551" s="301" t="str">
        <f t="shared" si="32"/>
        <v/>
      </c>
      <c r="N551" s="301">
        <f>VLOOKUP(IF(G551&lt;&gt;"",G551,F551),ThongkeKQ!$A$4:$P$43,COUNTA(ThongkeKQ!$A$4:$P$4),FALSE)</f>
        <v>32</v>
      </c>
      <c r="O551" s="301" t="str">
        <f t="shared" si="33"/>
        <v>32.5</v>
      </c>
      <c r="P551" s="285" t="str">
        <f t="shared" si="34"/>
        <v>32</v>
      </c>
      <c r="Q551" s="285" t="str">
        <f t="shared" si="35"/>
        <v>5</v>
      </c>
    </row>
    <row r="552" spans="1:17" s="285" customFormat="1" hidden="1">
      <c r="A552" s="315">
        <f>SUBTOTAL(3,$B$20:B552)</f>
        <v>189</v>
      </c>
      <c r="B552" s="347">
        <v>1224927073</v>
      </c>
      <c r="C552" s="301" t="str">
        <f>VLOOKUP(B552,'ds thisinh'!$B$5:$C$2298,2,FALSE)</f>
        <v>Phạm Thị Thu Hằng</v>
      </c>
      <c r="D552" s="510" t="s">
        <v>2293</v>
      </c>
      <c r="E552" s="315">
        <v>5</v>
      </c>
      <c r="F552" s="271" t="s">
        <v>1345</v>
      </c>
      <c r="G552" s="425" t="s">
        <v>2262</v>
      </c>
      <c r="H552" s="387">
        <v>5</v>
      </c>
      <c r="I552" s="301">
        <v>1190</v>
      </c>
      <c r="J552" s="301"/>
      <c r="K552" s="301"/>
      <c r="L552" s="301">
        <f>VLOOKUP(B552,KQtrangIOE!$B$2:$D$2509,3,FALSE)</f>
        <v>1190</v>
      </c>
      <c r="M552" s="301" t="str">
        <f t="shared" si="32"/>
        <v/>
      </c>
      <c r="N552" s="301">
        <f>VLOOKUP(IF(G552&lt;&gt;"",G552,F552),ThongkeKQ!$A$4:$P$43,COUNTA(ThongkeKQ!$A$4:$P$4),FALSE)</f>
        <v>37</v>
      </c>
      <c r="O552" s="301" t="str">
        <f t="shared" si="33"/>
        <v>37.5</v>
      </c>
      <c r="P552" s="285" t="str">
        <f t="shared" si="34"/>
        <v>37</v>
      </c>
      <c r="Q552" s="285" t="str">
        <f t="shared" si="35"/>
        <v>5</v>
      </c>
    </row>
    <row r="553" spans="1:17" s="285" customFormat="1" hidden="1">
      <c r="A553" s="315">
        <f>SUBTOTAL(3,$B$20:B553)</f>
        <v>189</v>
      </c>
      <c r="B553" s="371">
        <v>1218311583</v>
      </c>
      <c r="C553" s="301" t="str">
        <f>VLOOKUP(B553,'ds thisinh'!$B$5:$C$2298,2,FALSE)</f>
        <v>Hồ Văn Giáp</v>
      </c>
      <c r="D553" s="501" t="s">
        <v>1925</v>
      </c>
      <c r="E553" s="378">
        <v>5</v>
      </c>
      <c r="F553" s="369" t="s">
        <v>1217</v>
      </c>
      <c r="G553" s="429" t="s">
        <v>10</v>
      </c>
      <c r="H553" s="378">
        <v>5</v>
      </c>
      <c r="I553" s="432">
        <v>1190</v>
      </c>
      <c r="J553" s="432"/>
      <c r="K553" s="378"/>
      <c r="L553" s="301">
        <f>VLOOKUP(B553,KQtrangIOE!$B$2:$D$2509,3,FALSE)</f>
        <v>1190</v>
      </c>
      <c r="M553" s="301" t="str">
        <f t="shared" si="32"/>
        <v/>
      </c>
      <c r="N553" s="301">
        <f>VLOOKUP(IF(G553&lt;&gt;"",G553,F553),ThongkeKQ!$A$4:$P$43,COUNTA(ThongkeKQ!$A$4:$P$4),FALSE)</f>
        <v>32</v>
      </c>
      <c r="O553" s="301" t="str">
        <f t="shared" si="33"/>
        <v>32.5</v>
      </c>
      <c r="P553" s="285" t="str">
        <f t="shared" si="34"/>
        <v>32</v>
      </c>
      <c r="Q553" s="285" t="str">
        <f t="shared" si="35"/>
        <v>5</v>
      </c>
    </row>
    <row r="554" spans="1:17" s="285" customFormat="1" hidden="1">
      <c r="A554" s="315">
        <f>SUBTOTAL(3,$B$20:B554)</f>
        <v>189</v>
      </c>
      <c r="B554" s="318">
        <v>1230084531</v>
      </c>
      <c r="C554" s="301" t="str">
        <f>VLOOKUP(B554,'ds thisinh'!$B$5:$C$2298,2,FALSE)</f>
        <v>Lê Thành Nam</v>
      </c>
      <c r="D554" s="502" t="s">
        <v>1559</v>
      </c>
      <c r="E554" s="315" t="s">
        <v>907</v>
      </c>
      <c r="F554" s="315" t="s">
        <v>1341</v>
      </c>
      <c r="G554" s="325" t="s">
        <v>1342</v>
      </c>
      <c r="H554" s="325">
        <v>5</v>
      </c>
      <c r="I554" s="344">
        <v>1180</v>
      </c>
      <c r="J554" s="344"/>
      <c r="K554" s="301"/>
      <c r="L554" s="301">
        <f>VLOOKUP(B554,KQtrangIOE!$B$2:$D$2509,3,FALSE)</f>
        <v>1180</v>
      </c>
      <c r="M554" s="301" t="str">
        <f t="shared" si="32"/>
        <v/>
      </c>
      <c r="N554" s="301">
        <f>VLOOKUP(IF(G554&lt;&gt;"",G554,F554),ThongkeKQ!$A$4:$P$43,COUNTA(ThongkeKQ!$A$4:$P$4),FALSE)</f>
        <v>38</v>
      </c>
      <c r="O554" s="301" t="str">
        <f t="shared" si="33"/>
        <v>38.5</v>
      </c>
      <c r="P554" s="285" t="str">
        <f t="shared" si="34"/>
        <v>38</v>
      </c>
      <c r="Q554" s="285" t="str">
        <f t="shared" si="35"/>
        <v>5</v>
      </c>
    </row>
    <row r="555" spans="1:17" s="285" customFormat="1" hidden="1">
      <c r="A555" s="315">
        <f>SUBTOTAL(3,$B$20:B555)</f>
        <v>189</v>
      </c>
      <c r="B555" s="318">
        <v>1222204043</v>
      </c>
      <c r="C555" s="301" t="str">
        <f>VLOOKUP(B555,'ds thisinh'!$B$5:$C$2298,2,FALSE)</f>
        <v>Dương Hà Tâm</v>
      </c>
      <c r="D555" s="502" t="s">
        <v>1563</v>
      </c>
      <c r="E555" s="315" t="s">
        <v>904</v>
      </c>
      <c r="F555" s="315" t="s">
        <v>1341</v>
      </c>
      <c r="G555" s="325" t="s">
        <v>1342</v>
      </c>
      <c r="H555" s="325">
        <v>5</v>
      </c>
      <c r="I555" s="344">
        <v>1180</v>
      </c>
      <c r="J555" s="344"/>
      <c r="K555" s="301"/>
      <c r="L555" s="301">
        <f>VLOOKUP(B555,KQtrangIOE!$B$2:$D$2509,3,FALSE)</f>
        <v>1180</v>
      </c>
      <c r="M555" s="301" t="str">
        <f t="shared" si="32"/>
        <v/>
      </c>
      <c r="N555" s="301">
        <f>VLOOKUP(IF(G555&lt;&gt;"",G555,F555),ThongkeKQ!$A$4:$P$43,COUNTA(ThongkeKQ!$A$4:$P$4),FALSE)</f>
        <v>38</v>
      </c>
      <c r="O555" s="301" t="str">
        <f t="shared" si="33"/>
        <v>38.5</v>
      </c>
      <c r="P555" s="285" t="str">
        <f t="shared" si="34"/>
        <v>38</v>
      </c>
      <c r="Q555" s="285" t="str">
        <f t="shared" si="35"/>
        <v>5</v>
      </c>
    </row>
    <row r="556" spans="1:17" s="285" customFormat="1" hidden="1">
      <c r="A556" s="315">
        <f>SUBTOTAL(3,$B$20:B556)</f>
        <v>189</v>
      </c>
      <c r="B556" s="376">
        <v>1225573878</v>
      </c>
      <c r="C556" s="301" t="str">
        <f>VLOOKUP(B556,'ds thisinh'!$B$5:$C$2298,2,FALSE)</f>
        <v>Nguyễn Lê Bảo Anh</v>
      </c>
      <c r="D556" s="499" t="s">
        <v>1917</v>
      </c>
      <c r="E556" s="377">
        <v>5</v>
      </c>
      <c r="F556" s="377" t="s">
        <v>1852</v>
      </c>
      <c r="G556" s="429" t="s">
        <v>10</v>
      </c>
      <c r="H556" s="377">
        <v>5</v>
      </c>
      <c r="I556" s="432">
        <v>1180</v>
      </c>
      <c r="J556" s="432"/>
      <c r="K556" s="378"/>
      <c r="L556" s="301">
        <f>VLOOKUP(B556,KQtrangIOE!$B$2:$D$2509,3,FALSE)</f>
        <v>1180</v>
      </c>
      <c r="M556" s="301" t="str">
        <f t="shared" si="32"/>
        <v/>
      </c>
      <c r="N556" s="301">
        <f>VLOOKUP(IF(G556&lt;&gt;"",G556,F556),ThongkeKQ!$A$4:$P$43,COUNTA(ThongkeKQ!$A$4:$P$4),FALSE)</f>
        <v>32</v>
      </c>
      <c r="O556" s="301" t="str">
        <f t="shared" si="33"/>
        <v>32.5</v>
      </c>
      <c r="P556" s="285" t="str">
        <f t="shared" si="34"/>
        <v>32</v>
      </c>
      <c r="Q556" s="285" t="str">
        <f t="shared" si="35"/>
        <v>5</v>
      </c>
    </row>
    <row r="557" spans="1:17" s="285" customFormat="1" hidden="1">
      <c r="A557" s="315">
        <f>SUBTOTAL(3,$B$20:B557)</f>
        <v>189</v>
      </c>
      <c r="B557" s="376">
        <v>1224049056</v>
      </c>
      <c r="C557" s="301" t="str">
        <f>VLOOKUP(B557,'ds thisinh'!$B$5:$C$2298,2,FALSE)</f>
        <v>Nguyễn Thị Thương</v>
      </c>
      <c r="D557" s="499" t="s">
        <v>1922</v>
      </c>
      <c r="E557" s="377">
        <v>5</v>
      </c>
      <c r="F557" s="377" t="s">
        <v>1852</v>
      </c>
      <c r="G557" s="429" t="s">
        <v>10</v>
      </c>
      <c r="H557" s="377">
        <v>5</v>
      </c>
      <c r="I557" s="432">
        <v>1180</v>
      </c>
      <c r="J557" s="432"/>
      <c r="K557" s="378"/>
      <c r="L557" s="301">
        <f>VLOOKUP(B557,KQtrangIOE!$B$2:$D$2509,3,FALSE)</f>
        <v>1180</v>
      </c>
      <c r="M557" s="301" t="str">
        <f t="shared" si="32"/>
        <v/>
      </c>
      <c r="N557" s="301">
        <f>VLOOKUP(IF(G557&lt;&gt;"",G557,F557),ThongkeKQ!$A$4:$P$43,COUNTA(ThongkeKQ!$A$4:$P$4),FALSE)</f>
        <v>32</v>
      </c>
      <c r="O557" s="301" t="str">
        <f t="shared" si="33"/>
        <v>32.5</v>
      </c>
      <c r="P557" s="285" t="str">
        <f t="shared" si="34"/>
        <v>32</v>
      </c>
      <c r="Q557" s="285" t="str">
        <f t="shared" si="35"/>
        <v>5</v>
      </c>
    </row>
    <row r="558" spans="1:17" s="285" customFormat="1" hidden="1">
      <c r="A558" s="315">
        <f>SUBTOTAL(3,$B$20:B558)</f>
        <v>189</v>
      </c>
      <c r="B558" s="371">
        <v>1228076840</v>
      </c>
      <c r="C558" s="301" t="str">
        <f>VLOOKUP(B558,'ds thisinh'!$B$5:$C$2298,2,FALSE)</f>
        <v>Hoàng Phạm Trúc My </v>
      </c>
      <c r="D558" s="501" t="s">
        <v>1942</v>
      </c>
      <c r="E558" s="378">
        <v>5</v>
      </c>
      <c r="F558" s="369" t="s">
        <v>1217</v>
      </c>
      <c r="G558" s="429" t="s">
        <v>10</v>
      </c>
      <c r="H558" s="378">
        <v>5</v>
      </c>
      <c r="I558" s="432">
        <v>1180</v>
      </c>
      <c r="J558" s="432"/>
      <c r="K558" s="378"/>
      <c r="L558" s="301">
        <f>VLOOKUP(B558,KQtrangIOE!$B$2:$D$2509,3,FALSE)</f>
        <v>1180</v>
      </c>
      <c r="M558" s="301" t="str">
        <f t="shared" si="32"/>
        <v/>
      </c>
      <c r="N558" s="301">
        <f>VLOOKUP(IF(G558&lt;&gt;"",G558,F558),ThongkeKQ!$A$4:$P$43,COUNTA(ThongkeKQ!$A$4:$P$4),FALSE)</f>
        <v>32</v>
      </c>
      <c r="O558" s="301" t="str">
        <f t="shared" si="33"/>
        <v>32.5</v>
      </c>
      <c r="P558" s="285" t="str">
        <f t="shared" si="34"/>
        <v>32</v>
      </c>
      <c r="Q558" s="285" t="str">
        <f t="shared" si="35"/>
        <v>5</v>
      </c>
    </row>
    <row r="559" spans="1:17" s="285" customFormat="1" hidden="1">
      <c r="A559" s="315">
        <f>SUBTOTAL(3,$B$20:B559)</f>
        <v>189</v>
      </c>
      <c r="B559" s="318">
        <v>1223025506</v>
      </c>
      <c r="C559" s="301" t="str">
        <f>VLOOKUP(B559,'ds thisinh'!$B$5:$C$2298,2,FALSE)</f>
        <v>Nguyễn Thị Thuỳ  Dương</v>
      </c>
      <c r="D559" s="502" t="s">
        <v>1567</v>
      </c>
      <c r="E559" s="315" t="s">
        <v>907</v>
      </c>
      <c r="F559" s="315" t="s">
        <v>1115</v>
      </c>
      <c r="G559" s="325" t="s">
        <v>1342</v>
      </c>
      <c r="H559" s="325">
        <v>5</v>
      </c>
      <c r="I559" s="344">
        <v>1170</v>
      </c>
      <c r="J559" s="344"/>
      <c r="K559" s="301"/>
      <c r="L559" s="301">
        <f>VLOOKUP(B559,KQtrangIOE!$B$2:$D$2509,3,FALSE)</f>
        <v>1170</v>
      </c>
      <c r="M559" s="301" t="str">
        <f t="shared" si="32"/>
        <v/>
      </c>
      <c r="N559" s="301">
        <f>VLOOKUP(IF(G559&lt;&gt;"",G559,F559),ThongkeKQ!$A$4:$P$43,COUNTA(ThongkeKQ!$A$4:$P$4),FALSE)</f>
        <v>38</v>
      </c>
      <c r="O559" s="301" t="str">
        <f t="shared" si="33"/>
        <v>38.5</v>
      </c>
      <c r="P559" s="285" t="str">
        <f t="shared" si="34"/>
        <v>38</v>
      </c>
      <c r="Q559" s="285" t="str">
        <f t="shared" si="35"/>
        <v>5</v>
      </c>
    </row>
    <row r="560" spans="1:17" s="285" customFormat="1" hidden="1">
      <c r="A560" s="315">
        <f>SUBTOTAL(3,$B$20:B560)</f>
        <v>189</v>
      </c>
      <c r="B560" s="318">
        <v>1217292062</v>
      </c>
      <c r="C560" s="301" t="str">
        <f>VLOOKUP(B560,'ds thisinh'!$B$5:$C$2298,2,FALSE)</f>
        <v>Đỗ Trần Anh  Khoa</v>
      </c>
      <c r="D560" s="502" t="s">
        <v>1565</v>
      </c>
      <c r="E560" s="315" t="s">
        <v>896</v>
      </c>
      <c r="F560" s="315" t="s">
        <v>1353</v>
      </c>
      <c r="G560" s="325" t="s">
        <v>1342</v>
      </c>
      <c r="H560" s="325">
        <v>5</v>
      </c>
      <c r="I560" s="344">
        <v>1170</v>
      </c>
      <c r="J560" s="344"/>
      <c r="K560" s="301"/>
      <c r="L560" s="301">
        <f>VLOOKUP(B560,KQtrangIOE!$B$2:$D$2509,3,FALSE)</f>
        <v>1170</v>
      </c>
      <c r="M560" s="301" t="str">
        <f t="shared" si="32"/>
        <v/>
      </c>
      <c r="N560" s="301">
        <f>VLOOKUP(IF(G560&lt;&gt;"",G560,F560),ThongkeKQ!$A$4:$P$43,COUNTA(ThongkeKQ!$A$4:$P$4),FALSE)</f>
        <v>38</v>
      </c>
      <c r="O560" s="301" t="str">
        <f t="shared" si="33"/>
        <v>38.5</v>
      </c>
      <c r="P560" s="285" t="str">
        <f t="shared" si="34"/>
        <v>38</v>
      </c>
      <c r="Q560" s="285" t="str">
        <f t="shared" si="35"/>
        <v>5</v>
      </c>
    </row>
    <row r="561" spans="1:17" s="285" customFormat="1" hidden="1">
      <c r="A561" s="315">
        <f>SUBTOTAL(3,$B$20:B561)</f>
        <v>189</v>
      </c>
      <c r="B561" s="318">
        <v>1224510247</v>
      </c>
      <c r="C561" s="301" t="str">
        <f>VLOOKUP(B561,'ds thisinh'!$B$5:$C$2298,2,FALSE)</f>
        <v>Bùi Nguyễn Nhật Minh</v>
      </c>
      <c r="D561" s="502" t="s">
        <v>1575</v>
      </c>
      <c r="E561" s="315" t="s">
        <v>907</v>
      </c>
      <c r="F561" s="315" t="s">
        <v>1360</v>
      </c>
      <c r="G561" s="325" t="s">
        <v>1342</v>
      </c>
      <c r="H561" s="325">
        <v>5</v>
      </c>
      <c r="I561" s="344">
        <v>1170</v>
      </c>
      <c r="J561" s="344"/>
      <c r="K561" s="301"/>
      <c r="L561" s="301">
        <f>VLOOKUP(B561,KQtrangIOE!$B$2:$D$2509,3,FALSE)</f>
        <v>1170</v>
      </c>
      <c r="M561" s="301" t="str">
        <f t="shared" si="32"/>
        <v/>
      </c>
      <c r="N561" s="301">
        <f>VLOOKUP(IF(G561&lt;&gt;"",G561,F561),ThongkeKQ!$A$4:$P$43,COUNTA(ThongkeKQ!$A$4:$P$4),FALSE)</f>
        <v>38</v>
      </c>
      <c r="O561" s="301" t="str">
        <f t="shared" si="33"/>
        <v>38.5</v>
      </c>
      <c r="P561" s="285" t="str">
        <f t="shared" si="34"/>
        <v>38</v>
      </c>
      <c r="Q561" s="285" t="str">
        <f t="shared" si="35"/>
        <v>5</v>
      </c>
    </row>
    <row r="562" spans="1:17" s="285" customFormat="1" hidden="1">
      <c r="A562" s="315">
        <f>SUBTOTAL(3,$B$20:B562)</f>
        <v>189</v>
      </c>
      <c r="B562" s="318">
        <v>1226249463</v>
      </c>
      <c r="C562" s="301" t="str">
        <f>VLOOKUP(B562,'ds thisinh'!$B$5:$C$2298,2,FALSE)</f>
        <v>Phạm Thị Như Quỳnh</v>
      </c>
      <c r="D562" s="502" t="s">
        <v>1585</v>
      </c>
      <c r="E562" s="315" t="s">
        <v>896</v>
      </c>
      <c r="F562" s="315" t="s">
        <v>1360</v>
      </c>
      <c r="G562" s="325" t="s">
        <v>1342</v>
      </c>
      <c r="H562" s="325">
        <v>5</v>
      </c>
      <c r="I562" s="344">
        <v>1170</v>
      </c>
      <c r="J562" s="344"/>
      <c r="K562" s="301"/>
      <c r="L562" s="301">
        <f>VLOOKUP(B562,KQtrangIOE!$B$2:$D$2509,3,FALSE)</f>
        <v>1170</v>
      </c>
      <c r="M562" s="301" t="str">
        <f t="shared" si="32"/>
        <v/>
      </c>
      <c r="N562" s="301">
        <f>VLOOKUP(IF(G562&lt;&gt;"",G562,F562),ThongkeKQ!$A$4:$P$43,COUNTA(ThongkeKQ!$A$4:$P$4),FALSE)</f>
        <v>38</v>
      </c>
      <c r="O562" s="301" t="str">
        <f t="shared" si="33"/>
        <v>38.5</v>
      </c>
      <c r="P562" s="285" t="str">
        <f t="shared" si="34"/>
        <v>38</v>
      </c>
      <c r="Q562" s="285" t="str">
        <f t="shared" si="35"/>
        <v>5</v>
      </c>
    </row>
    <row r="563" spans="1:17" s="285" customFormat="1" hidden="1">
      <c r="A563" s="315">
        <f>SUBTOTAL(3,$B$20:B563)</f>
        <v>189</v>
      </c>
      <c r="B563" s="376">
        <v>1224194711</v>
      </c>
      <c r="C563" s="301" t="str">
        <f>VLOOKUP(B563,'ds thisinh'!$B$5:$C$2298,2,FALSE)</f>
        <v>Đặng Minh Quân</v>
      </c>
      <c r="D563" s="499" t="s">
        <v>1921</v>
      </c>
      <c r="E563" s="377">
        <v>5</v>
      </c>
      <c r="F563" s="377" t="s">
        <v>1852</v>
      </c>
      <c r="G563" s="429" t="s">
        <v>10</v>
      </c>
      <c r="H563" s="377">
        <v>5</v>
      </c>
      <c r="I563" s="432">
        <v>1170</v>
      </c>
      <c r="J563" s="432"/>
      <c r="K563" s="378"/>
      <c r="L563" s="301">
        <f>VLOOKUP(B563,KQtrangIOE!$B$2:$D$2509,3,FALSE)</f>
        <v>1170</v>
      </c>
      <c r="M563" s="301" t="str">
        <f t="shared" si="32"/>
        <v/>
      </c>
      <c r="N563" s="301">
        <f>VLOOKUP(IF(G563&lt;&gt;"",G563,F563),ThongkeKQ!$A$4:$P$43,COUNTA(ThongkeKQ!$A$4:$P$4),FALSE)</f>
        <v>32</v>
      </c>
      <c r="O563" s="301" t="str">
        <f t="shared" si="33"/>
        <v>32.5</v>
      </c>
      <c r="P563" s="285" t="str">
        <f t="shared" si="34"/>
        <v>32</v>
      </c>
      <c r="Q563" s="285" t="str">
        <f t="shared" si="35"/>
        <v>5</v>
      </c>
    </row>
    <row r="564" spans="1:17" s="285" customFormat="1" hidden="1">
      <c r="A564" s="315">
        <f>SUBTOTAL(3,$B$20:B564)</f>
        <v>189</v>
      </c>
      <c r="B564" s="318">
        <v>1229834469</v>
      </c>
      <c r="C564" s="301" t="str">
        <f>VLOOKUP(B564,'ds thisinh'!$B$5:$C$2298,2,FALSE)</f>
        <v>Tô Trọng Tuấn</v>
      </c>
      <c r="D564" s="502" t="s">
        <v>1555</v>
      </c>
      <c r="E564" s="315" t="s">
        <v>907</v>
      </c>
      <c r="F564" s="315" t="s">
        <v>1341</v>
      </c>
      <c r="G564" s="325" t="s">
        <v>1342</v>
      </c>
      <c r="H564" s="325">
        <v>5</v>
      </c>
      <c r="I564" s="344">
        <v>1160</v>
      </c>
      <c r="J564" s="344"/>
      <c r="K564" s="301"/>
      <c r="L564" s="301">
        <f>VLOOKUP(B564,KQtrangIOE!$B$2:$D$2509,3,FALSE)</f>
        <v>1160</v>
      </c>
      <c r="M564" s="301" t="str">
        <f t="shared" si="32"/>
        <v/>
      </c>
      <c r="N564" s="301">
        <f>VLOOKUP(IF(G564&lt;&gt;"",G564,F564),ThongkeKQ!$A$4:$P$43,COUNTA(ThongkeKQ!$A$4:$P$4),FALSE)</f>
        <v>38</v>
      </c>
      <c r="O564" s="301" t="str">
        <f t="shared" si="33"/>
        <v>38.5</v>
      </c>
      <c r="P564" s="285" t="str">
        <f t="shared" si="34"/>
        <v>38</v>
      </c>
      <c r="Q564" s="285" t="str">
        <f t="shared" si="35"/>
        <v>5</v>
      </c>
    </row>
    <row r="565" spans="1:17" s="285" customFormat="1" hidden="1">
      <c r="A565" s="315">
        <f>SUBTOTAL(3,$B$20:B565)</f>
        <v>189</v>
      </c>
      <c r="B565" s="347">
        <v>1224205390</v>
      </c>
      <c r="C565" s="301" t="str">
        <f>VLOOKUP(B565,'ds thisinh'!$B$5:$C$2298,2,FALSE)</f>
        <v>Huỳnh H'Mộng Mơ</v>
      </c>
      <c r="D565" s="510" t="s">
        <v>2295</v>
      </c>
      <c r="E565" s="315">
        <v>5</v>
      </c>
      <c r="F565" s="271" t="s">
        <v>1345</v>
      </c>
      <c r="G565" s="425" t="s">
        <v>2262</v>
      </c>
      <c r="H565" s="387">
        <v>5</v>
      </c>
      <c r="I565" s="301">
        <v>1160</v>
      </c>
      <c r="J565" s="301"/>
      <c r="K565" s="301"/>
      <c r="L565" s="301">
        <f>VLOOKUP(B565,KQtrangIOE!$B$2:$D$2509,3,FALSE)</f>
        <v>1160</v>
      </c>
      <c r="M565" s="301" t="str">
        <f t="shared" si="32"/>
        <v/>
      </c>
      <c r="N565" s="301">
        <f>VLOOKUP(IF(G565&lt;&gt;"",G565,F565),ThongkeKQ!$A$4:$P$43,COUNTA(ThongkeKQ!$A$4:$P$4),FALSE)</f>
        <v>37</v>
      </c>
      <c r="O565" s="301" t="str">
        <f t="shared" si="33"/>
        <v>37.5</v>
      </c>
      <c r="P565" s="285" t="str">
        <f t="shared" si="34"/>
        <v>37</v>
      </c>
      <c r="Q565" s="285" t="str">
        <f t="shared" si="35"/>
        <v>5</v>
      </c>
    </row>
    <row r="566" spans="1:17" s="285" customFormat="1" hidden="1">
      <c r="A566" s="315">
        <f>SUBTOTAL(3,$B$20:B566)</f>
        <v>189</v>
      </c>
      <c r="B566" s="430">
        <v>1223255811</v>
      </c>
      <c r="C566" s="301" t="str">
        <f>VLOOKUP(B566,'ds thisinh'!$B$5:$C$2298,2,FALSE)</f>
        <v>Phan Hoài Thương</v>
      </c>
      <c r="D566" s="501" t="s">
        <v>1913</v>
      </c>
      <c r="E566" s="370">
        <v>5</v>
      </c>
      <c r="F566" s="370" t="s">
        <v>599</v>
      </c>
      <c r="G566" s="429" t="s">
        <v>10</v>
      </c>
      <c r="H566" s="370">
        <v>5</v>
      </c>
      <c r="I566" s="432">
        <v>1160</v>
      </c>
      <c r="J566" s="432"/>
      <c r="K566" s="430">
        <v>1223255811</v>
      </c>
      <c r="L566" s="301">
        <f>VLOOKUP(B566,KQtrangIOE!$B$2:$D$2509,3,FALSE)</f>
        <v>1160</v>
      </c>
      <c r="M566" s="301" t="str">
        <f t="shared" si="32"/>
        <v/>
      </c>
      <c r="N566" s="301">
        <f>VLOOKUP(IF(G566&lt;&gt;"",G566,F566),ThongkeKQ!$A$4:$P$43,COUNTA(ThongkeKQ!$A$4:$P$4),FALSE)</f>
        <v>32</v>
      </c>
      <c r="O566" s="301" t="str">
        <f t="shared" si="33"/>
        <v>32.5</v>
      </c>
      <c r="P566" s="285" t="str">
        <f t="shared" si="34"/>
        <v>32</v>
      </c>
      <c r="Q566" s="285" t="str">
        <f t="shared" si="35"/>
        <v>5</v>
      </c>
    </row>
    <row r="567" spans="1:17" s="285" customFormat="1" hidden="1">
      <c r="A567" s="315">
        <f>SUBTOTAL(3,$B$20:B567)</f>
        <v>189</v>
      </c>
      <c r="B567" s="317">
        <v>1229029924</v>
      </c>
      <c r="C567" s="301" t="str">
        <f>VLOOKUP(B567,'ds thisinh'!$B$5:$C$2298,2,FALSE)</f>
        <v>Đỗ Nhật Hạ </v>
      </c>
      <c r="D567" s="509" t="s">
        <v>678</v>
      </c>
      <c r="E567" s="328">
        <v>5</v>
      </c>
      <c r="F567" s="301" t="s">
        <v>2691</v>
      </c>
      <c r="G567" s="303" t="s">
        <v>188</v>
      </c>
      <c r="H567" s="303">
        <v>5</v>
      </c>
      <c r="I567" s="317">
        <v>1150</v>
      </c>
      <c r="J567" s="317"/>
      <c r="K567" s="301"/>
      <c r="L567" s="301">
        <f>VLOOKUP(B567,KQtrangIOE!$B$2:$D$2509,3,FALSE)</f>
        <v>1150</v>
      </c>
      <c r="M567" s="301" t="str">
        <f t="shared" si="32"/>
        <v/>
      </c>
      <c r="N567" s="301">
        <f>VLOOKUP(IF(G567&lt;&gt;"",G567,F567),ThongkeKQ!$A$4:$P$43,COUNTA(ThongkeKQ!$A$4:$P$4),FALSE)</f>
        <v>34</v>
      </c>
      <c r="O567" s="301" t="str">
        <f t="shared" si="33"/>
        <v>34.5</v>
      </c>
      <c r="P567" s="285" t="str">
        <f t="shared" si="34"/>
        <v>34</v>
      </c>
      <c r="Q567" s="285" t="str">
        <f t="shared" si="35"/>
        <v>5</v>
      </c>
    </row>
    <row r="568" spans="1:17" s="285" customFormat="1" hidden="1">
      <c r="A568" s="315">
        <f>SUBTOTAL(3,$B$20:B568)</f>
        <v>189</v>
      </c>
      <c r="B568" s="303">
        <v>1223840086</v>
      </c>
      <c r="C568" s="301" t="str">
        <f>VLOOKUP(B568,'ds thisinh'!$B$5:$C$2298,2,FALSE)</f>
        <v>Cao Tiến Phát</v>
      </c>
      <c r="D568" s="357" t="s">
        <v>687</v>
      </c>
      <c r="E568" s="302">
        <v>5</v>
      </c>
      <c r="F568" s="303" t="s">
        <v>819</v>
      </c>
      <c r="G568" s="303" t="s">
        <v>188</v>
      </c>
      <c r="H568" s="303">
        <v>5</v>
      </c>
      <c r="I568" s="301">
        <v>1150</v>
      </c>
      <c r="J568" s="301"/>
      <c r="K568" s="301"/>
      <c r="L568" s="301">
        <f>VLOOKUP(B568,KQtrangIOE!$B$2:$D$2509,3,FALSE)</f>
        <v>1150</v>
      </c>
      <c r="M568" s="301" t="str">
        <f t="shared" si="32"/>
        <v/>
      </c>
      <c r="N568" s="301">
        <f>VLOOKUP(IF(G568&lt;&gt;"",G568,F568),ThongkeKQ!$A$4:$P$43,COUNTA(ThongkeKQ!$A$4:$P$4),FALSE)</f>
        <v>34</v>
      </c>
      <c r="O568" s="301" t="str">
        <f t="shared" si="33"/>
        <v>34.5</v>
      </c>
      <c r="P568" s="285" t="str">
        <f t="shared" si="34"/>
        <v>34</v>
      </c>
      <c r="Q568" s="285" t="str">
        <f t="shared" si="35"/>
        <v>5</v>
      </c>
    </row>
    <row r="569" spans="1:17" s="285" customFormat="1" hidden="1">
      <c r="A569" s="315">
        <f>SUBTOTAL(3,$B$20:B569)</f>
        <v>189</v>
      </c>
      <c r="B569" s="403">
        <v>1223727070</v>
      </c>
      <c r="C569" s="301" t="str">
        <f>VLOOKUP(B569,'ds thisinh'!$B$5:$C$2298,2,FALSE)</f>
        <v>Phạm Tuấn Anh </v>
      </c>
      <c r="D569" s="513" t="s">
        <v>681</v>
      </c>
      <c r="E569" s="303">
        <v>5</v>
      </c>
      <c r="F569" s="303" t="s">
        <v>2690</v>
      </c>
      <c r="G569" s="303" t="s">
        <v>188</v>
      </c>
      <c r="H569" s="303">
        <v>5</v>
      </c>
      <c r="I569" s="317">
        <v>1140</v>
      </c>
      <c r="J569" s="317"/>
      <c r="K569" s="301"/>
      <c r="L569" s="301">
        <f>VLOOKUP(B569,KQtrangIOE!$B$2:$D$2509,3,FALSE)</f>
        <v>1140</v>
      </c>
      <c r="M569" s="301" t="str">
        <f t="shared" si="32"/>
        <v/>
      </c>
      <c r="N569" s="301">
        <f>VLOOKUP(IF(G569&lt;&gt;"",G569,F569),ThongkeKQ!$A$4:$P$43,COUNTA(ThongkeKQ!$A$4:$P$4),FALSE)</f>
        <v>34</v>
      </c>
      <c r="O569" s="301" t="str">
        <f t="shared" si="33"/>
        <v>34.5</v>
      </c>
      <c r="P569" s="285" t="str">
        <f t="shared" si="34"/>
        <v>34</v>
      </c>
      <c r="Q569" s="285" t="str">
        <f t="shared" si="35"/>
        <v>5</v>
      </c>
    </row>
    <row r="570" spans="1:17" s="285" customFormat="1" hidden="1">
      <c r="A570" s="315">
        <f>SUBTOTAL(3,$B$20:B570)</f>
        <v>189</v>
      </c>
      <c r="B570" s="376">
        <v>1212569453</v>
      </c>
      <c r="C570" s="301" t="str">
        <f>VLOOKUP(B570,'ds thisinh'!$B$5:$C$2298,2,FALSE)</f>
        <v>Nguyễn Bá Tuấn Anh</v>
      </c>
      <c r="D570" s="499" t="s">
        <v>1919</v>
      </c>
      <c r="E570" s="377">
        <v>5</v>
      </c>
      <c r="F570" s="377" t="s">
        <v>1852</v>
      </c>
      <c r="G570" s="429" t="s">
        <v>10</v>
      </c>
      <c r="H570" s="377">
        <v>5</v>
      </c>
      <c r="I570" s="432">
        <v>1140</v>
      </c>
      <c r="J570" s="432"/>
      <c r="K570" s="378"/>
      <c r="L570" s="301">
        <f>VLOOKUP(B570,KQtrangIOE!$B$2:$D$2509,3,FALSE)</f>
        <v>1140</v>
      </c>
      <c r="M570" s="301" t="str">
        <f t="shared" si="32"/>
        <v/>
      </c>
      <c r="N570" s="301">
        <f>VLOOKUP(IF(G570&lt;&gt;"",G570,F570),ThongkeKQ!$A$4:$P$43,COUNTA(ThongkeKQ!$A$4:$P$4),FALSE)</f>
        <v>32</v>
      </c>
      <c r="O570" s="301" t="str">
        <f t="shared" si="33"/>
        <v>32.5</v>
      </c>
      <c r="P570" s="285" t="str">
        <f t="shared" si="34"/>
        <v>32</v>
      </c>
      <c r="Q570" s="285" t="str">
        <f t="shared" si="35"/>
        <v>5</v>
      </c>
    </row>
    <row r="571" spans="1:17" s="285" customFormat="1" hidden="1">
      <c r="A571" s="315">
        <f>SUBTOTAL(3,$B$20:B571)</f>
        <v>189</v>
      </c>
      <c r="B571" s="315">
        <v>1226182160</v>
      </c>
      <c r="C571" s="301" t="str">
        <f>VLOOKUP(B571,'ds thisinh'!$B$5:$C$2298,2,FALSE)</f>
        <v>Bùi Lê Trà My</v>
      </c>
      <c r="D571" s="359" t="s">
        <v>2175</v>
      </c>
      <c r="E571" s="303" t="s">
        <v>896</v>
      </c>
      <c r="F571" s="303" t="s">
        <v>608</v>
      </c>
      <c r="G571" s="315" t="s">
        <v>2167</v>
      </c>
      <c r="H571" s="315">
        <v>5</v>
      </c>
      <c r="I571" s="384">
        <v>1130</v>
      </c>
      <c r="J571" s="384"/>
      <c r="K571" s="301"/>
      <c r="L571" s="301">
        <f>VLOOKUP(B571,KQtrangIOE!$B$2:$D$2509,3,FALSE)</f>
        <v>1130</v>
      </c>
      <c r="M571" s="301" t="str">
        <f t="shared" si="32"/>
        <v/>
      </c>
      <c r="N571" s="301">
        <f>VLOOKUP(IF(G571&lt;&gt;"",G571,F571),ThongkeKQ!$A$4:$P$43,COUNTA(ThongkeKQ!$A$4:$P$4),FALSE)</f>
        <v>33</v>
      </c>
      <c r="O571" s="301" t="str">
        <f t="shared" si="33"/>
        <v>33.5</v>
      </c>
      <c r="P571" s="285" t="str">
        <f t="shared" si="34"/>
        <v>33</v>
      </c>
      <c r="Q571" s="285" t="str">
        <f t="shared" si="35"/>
        <v>5</v>
      </c>
    </row>
    <row r="572" spans="1:17" s="285" customFormat="1" hidden="1">
      <c r="A572" s="315">
        <f>SUBTOTAL(3,$B$20:B572)</f>
        <v>189</v>
      </c>
      <c r="B572" s="362">
        <v>1224963311</v>
      </c>
      <c r="C572" s="301" t="str">
        <f>VLOOKUP(B572,'ds thisinh'!$B$5:$C$2298,2,FALSE)</f>
        <v>Nguyễn Thị Tú  Oanh</v>
      </c>
      <c r="D572" s="495" t="s">
        <v>1157</v>
      </c>
      <c r="E572" s="362" t="s">
        <v>896</v>
      </c>
      <c r="F572" s="362" t="s">
        <v>599</v>
      </c>
      <c r="G572" s="361" t="s">
        <v>1108</v>
      </c>
      <c r="H572" s="304">
        <v>5</v>
      </c>
      <c r="I572" s="301">
        <v>1130</v>
      </c>
      <c r="J572" s="301"/>
      <c r="K572" s="301"/>
      <c r="L572" s="301">
        <f>VLOOKUP(B572,KQtrangIOE!$B$2:$D$2509,3,FALSE)</f>
        <v>1130</v>
      </c>
      <c r="M572" s="301" t="str">
        <f t="shared" si="32"/>
        <v/>
      </c>
      <c r="N572" s="301">
        <f>VLOOKUP(IF(G572&lt;&gt;"",G572,F572),ThongkeKQ!$A$4:$P$43,COUNTA(ThongkeKQ!$A$4:$P$4),FALSE)</f>
        <v>39</v>
      </c>
      <c r="O572" s="301" t="str">
        <f t="shared" si="33"/>
        <v>39.5</v>
      </c>
      <c r="P572" s="285" t="str">
        <f t="shared" si="34"/>
        <v>39</v>
      </c>
      <c r="Q572" s="285" t="str">
        <f t="shared" si="35"/>
        <v>5</v>
      </c>
    </row>
    <row r="573" spans="1:17" s="285" customFormat="1" hidden="1">
      <c r="A573" s="315">
        <f>SUBTOTAL(3,$B$20:B573)</f>
        <v>189</v>
      </c>
      <c r="B573" s="318">
        <v>1227001856</v>
      </c>
      <c r="C573" s="301" t="str">
        <f>VLOOKUP(B573,'ds thisinh'!$B$5:$C$2298,2,FALSE)</f>
        <v>Dương Yến Ngọc</v>
      </c>
      <c r="D573" s="502" t="s">
        <v>1566</v>
      </c>
      <c r="E573" s="315" t="s">
        <v>907</v>
      </c>
      <c r="F573" s="315" t="s">
        <v>1345</v>
      </c>
      <c r="G573" s="325" t="s">
        <v>1342</v>
      </c>
      <c r="H573" s="325">
        <v>5</v>
      </c>
      <c r="I573" s="344">
        <v>1130</v>
      </c>
      <c r="J573" s="344"/>
      <c r="K573" s="301"/>
      <c r="L573" s="301">
        <f>VLOOKUP(B573,KQtrangIOE!$B$2:$D$2509,3,FALSE)</f>
        <v>1130</v>
      </c>
      <c r="M573" s="301" t="str">
        <f t="shared" si="32"/>
        <v/>
      </c>
      <c r="N573" s="301">
        <f>VLOOKUP(IF(G573&lt;&gt;"",G573,F573),ThongkeKQ!$A$4:$P$43,COUNTA(ThongkeKQ!$A$4:$P$4),FALSE)</f>
        <v>38</v>
      </c>
      <c r="O573" s="301" t="str">
        <f t="shared" si="33"/>
        <v>38.5</v>
      </c>
      <c r="P573" s="285" t="str">
        <f t="shared" si="34"/>
        <v>38</v>
      </c>
      <c r="Q573" s="285" t="str">
        <f t="shared" si="35"/>
        <v>5</v>
      </c>
    </row>
    <row r="574" spans="1:17" s="285" customFormat="1" hidden="1">
      <c r="A574" s="315">
        <f>SUBTOTAL(3,$B$20:B574)</f>
        <v>189</v>
      </c>
      <c r="B574" s="369">
        <v>1223445486</v>
      </c>
      <c r="C574" s="301" t="str">
        <f>VLOOKUP(B574,'ds thisinh'!$B$5:$C$2298,2,FALSE)</f>
        <v>Cao Quang Hải</v>
      </c>
      <c r="D574" s="501" t="s">
        <v>1930</v>
      </c>
      <c r="E574" s="370">
        <v>5</v>
      </c>
      <c r="F574" s="370" t="s">
        <v>1115</v>
      </c>
      <c r="G574" s="429" t="s">
        <v>10</v>
      </c>
      <c r="H574" s="370">
        <v>5</v>
      </c>
      <c r="I574" s="432">
        <v>1130</v>
      </c>
      <c r="J574" s="432"/>
      <c r="K574" s="378"/>
      <c r="L574" s="301">
        <f>VLOOKUP(B574,KQtrangIOE!$B$2:$D$2509,3,FALSE)</f>
        <v>1130</v>
      </c>
      <c r="M574" s="301" t="str">
        <f t="shared" si="32"/>
        <v/>
      </c>
      <c r="N574" s="301">
        <f>VLOOKUP(IF(G574&lt;&gt;"",G574,F574),ThongkeKQ!$A$4:$P$43,COUNTA(ThongkeKQ!$A$4:$P$4),FALSE)</f>
        <v>32</v>
      </c>
      <c r="O574" s="301" t="str">
        <f t="shared" si="33"/>
        <v>32.5</v>
      </c>
      <c r="P574" s="285" t="str">
        <f t="shared" si="34"/>
        <v>32</v>
      </c>
      <c r="Q574" s="285" t="str">
        <f t="shared" si="35"/>
        <v>5</v>
      </c>
    </row>
    <row r="575" spans="1:17" s="285" customFormat="1" hidden="1">
      <c r="A575" s="315">
        <f>SUBTOTAL(3,$B$20:B575)</f>
        <v>189</v>
      </c>
      <c r="B575" s="376">
        <v>1228551322</v>
      </c>
      <c r="C575" s="301" t="str">
        <f>VLOOKUP(B575,'ds thisinh'!$B$5:$C$2298,2,FALSE)</f>
        <v>Bùi Nguyễn Phương Thùy</v>
      </c>
      <c r="D575" s="499" t="s">
        <v>1931</v>
      </c>
      <c r="E575" s="377">
        <v>5</v>
      </c>
      <c r="F575" s="377" t="s">
        <v>1852</v>
      </c>
      <c r="G575" s="429" t="s">
        <v>10</v>
      </c>
      <c r="H575" s="377">
        <v>5</v>
      </c>
      <c r="I575" s="432">
        <v>1130</v>
      </c>
      <c r="J575" s="432"/>
      <c r="K575" s="378"/>
      <c r="L575" s="301">
        <f>VLOOKUP(B575,KQtrangIOE!$B$2:$D$2509,3,FALSE)</f>
        <v>1130</v>
      </c>
      <c r="M575" s="301" t="str">
        <f t="shared" si="32"/>
        <v/>
      </c>
      <c r="N575" s="301">
        <f>VLOOKUP(IF(G575&lt;&gt;"",G575,F575),ThongkeKQ!$A$4:$P$43,COUNTA(ThongkeKQ!$A$4:$P$4),FALSE)</f>
        <v>32</v>
      </c>
      <c r="O575" s="301" t="str">
        <f t="shared" si="33"/>
        <v>32.5</v>
      </c>
      <c r="P575" s="285" t="str">
        <f t="shared" si="34"/>
        <v>32</v>
      </c>
      <c r="Q575" s="285" t="str">
        <f t="shared" si="35"/>
        <v>5</v>
      </c>
    </row>
    <row r="576" spans="1:17" s="285" customFormat="1" hidden="1">
      <c r="A576" s="315">
        <f>SUBTOTAL(3,$B$20:B576)</f>
        <v>189</v>
      </c>
      <c r="B576" s="376">
        <v>1224826539</v>
      </c>
      <c r="C576" s="301" t="str">
        <f>VLOOKUP(B576,'ds thisinh'!$B$5:$C$2298,2,FALSE)</f>
        <v>Phạm Thanh Ngân</v>
      </c>
      <c r="D576" s="499" t="s">
        <v>1934</v>
      </c>
      <c r="E576" s="377">
        <v>5</v>
      </c>
      <c r="F576" s="377" t="s">
        <v>1852</v>
      </c>
      <c r="G576" s="429" t="s">
        <v>10</v>
      </c>
      <c r="H576" s="377">
        <v>5</v>
      </c>
      <c r="I576" s="432">
        <v>1130</v>
      </c>
      <c r="J576" s="432"/>
      <c r="K576" s="378"/>
      <c r="L576" s="301">
        <f>VLOOKUP(B576,KQtrangIOE!$B$2:$D$2509,3,FALSE)</f>
        <v>1130</v>
      </c>
      <c r="M576" s="301" t="str">
        <f t="shared" si="32"/>
        <v/>
      </c>
      <c r="N576" s="301">
        <f>VLOOKUP(IF(G576&lt;&gt;"",G576,F576),ThongkeKQ!$A$4:$P$43,COUNTA(ThongkeKQ!$A$4:$P$4),FALSE)</f>
        <v>32</v>
      </c>
      <c r="O576" s="301" t="str">
        <f t="shared" si="33"/>
        <v>32.5</v>
      </c>
      <c r="P576" s="285" t="str">
        <f t="shared" si="34"/>
        <v>32</v>
      </c>
      <c r="Q576" s="285" t="str">
        <f t="shared" si="35"/>
        <v>5</v>
      </c>
    </row>
    <row r="577" spans="1:17" s="285" customFormat="1" hidden="1">
      <c r="A577" s="315">
        <f>SUBTOTAL(3,$B$20:B577)</f>
        <v>189</v>
      </c>
      <c r="B577" s="317">
        <v>1223246443</v>
      </c>
      <c r="C577" s="301" t="str">
        <f>VLOOKUP(B577,'ds thisinh'!$B$5:$C$2298,2,FALSE)</f>
        <v>Vũ Quang Minh </v>
      </c>
      <c r="D577" s="509" t="s">
        <v>683</v>
      </c>
      <c r="E577" s="328">
        <v>5</v>
      </c>
      <c r="F577" s="301" t="s">
        <v>2691</v>
      </c>
      <c r="G577" s="303" t="s">
        <v>188</v>
      </c>
      <c r="H577" s="303">
        <v>5</v>
      </c>
      <c r="I577" s="301">
        <v>1120</v>
      </c>
      <c r="J577" s="301"/>
      <c r="K577" s="301"/>
      <c r="L577" s="301">
        <f>VLOOKUP(B577,KQtrangIOE!$B$2:$D$2509,3,FALSE)</f>
        <v>1120</v>
      </c>
      <c r="M577" s="301" t="str">
        <f t="shared" si="32"/>
        <v/>
      </c>
      <c r="N577" s="301">
        <f>VLOOKUP(IF(G577&lt;&gt;"",G577,F577),ThongkeKQ!$A$4:$P$43,COUNTA(ThongkeKQ!$A$4:$P$4),FALSE)</f>
        <v>34</v>
      </c>
      <c r="O577" s="301" t="str">
        <f t="shared" si="33"/>
        <v>34.5</v>
      </c>
      <c r="P577" s="285" t="str">
        <f t="shared" si="34"/>
        <v>34</v>
      </c>
      <c r="Q577" s="285" t="str">
        <f t="shared" si="35"/>
        <v>5</v>
      </c>
    </row>
    <row r="578" spans="1:17" s="285" customFormat="1" hidden="1">
      <c r="A578" s="315">
        <f>SUBTOTAL(3,$B$20:B578)</f>
        <v>189</v>
      </c>
      <c r="B578" s="318">
        <v>1222934635</v>
      </c>
      <c r="C578" s="301" t="str">
        <f>VLOOKUP(B578,'ds thisinh'!$B$5:$C$2298,2,FALSE)</f>
        <v>Phạm Thị Nguyệt A</v>
      </c>
      <c r="D578" s="502" t="s">
        <v>1571</v>
      </c>
      <c r="E578" s="315">
        <v>5</v>
      </c>
      <c r="F578" s="315" t="s">
        <v>1347</v>
      </c>
      <c r="G578" s="325" t="s">
        <v>1342</v>
      </c>
      <c r="H578" s="325">
        <v>5</v>
      </c>
      <c r="I578" s="344">
        <v>1120</v>
      </c>
      <c r="J578" s="344"/>
      <c r="K578" s="301"/>
      <c r="L578" s="301">
        <f>VLOOKUP(B578,KQtrangIOE!$B$2:$D$2509,3,FALSE)</f>
        <v>1120</v>
      </c>
      <c r="M578" s="301" t="str">
        <f t="shared" si="32"/>
        <v/>
      </c>
      <c r="N578" s="301">
        <f>VLOOKUP(IF(G578&lt;&gt;"",G578,F578),ThongkeKQ!$A$4:$P$43,COUNTA(ThongkeKQ!$A$4:$P$4),FALSE)</f>
        <v>38</v>
      </c>
      <c r="O578" s="301" t="str">
        <f t="shared" si="33"/>
        <v>38.5</v>
      </c>
      <c r="P578" s="285" t="str">
        <f t="shared" si="34"/>
        <v>38</v>
      </c>
      <c r="Q578" s="285" t="str">
        <f t="shared" si="35"/>
        <v>5</v>
      </c>
    </row>
    <row r="579" spans="1:17" s="285" customFormat="1" hidden="1">
      <c r="A579" s="315">
        <f>SUBTOTAL(3,$B$20:B579)</f>
        <v>189</v>
      </c>
      <c r="B579" s="318">
        <v>1225143500</v>
      </c>
      <c r="C579" s="301" t="str">
        <f>VLOOKUP(B579,'ds thisinh'!$B$5:$C$2298,2,FALSE)</f>
        <v>Vũ Ngọc Hà My</v>
      </c>
      <c r="D579" s="502" t="s">
        <v>1582</v>
      </c>
      <c r="E579" s="315" t="s">
        <v>1363</v>
      </c>
      <c r="F579" s="315" t="s">
        <v>1348</v>
      </c>
      <c r="G579" s="325" t="s">
        <v>1342</v>
      </c>
      <c r="H579" s="325">
        <v>5</v>
      </c>
      <c r="I579" s="344">
        <v>1120</v>
      </c>
      <c r="J579" s="344"/>
      <c r="K579" s="301"/>
      <c r="L579" s="301">
        <f>VLOOKUP(B579,KQtrangIOE!$B$2:$D$2509,3,FALSE)</f>
        <v>1120</v>
      </c>
      <c r="M579" s="301" t="str">
        <f t="shared" si="32"/>
        <v/>
      </c>
      <c r="N579" s="301">
        <f>VLOOKUP(IF(G579&lt;&gt;"",G579,F579),ThongkeKQ!$A$4:$P$43,COUNTA(ThongkeKQ!$A$4:$P$4),FALSE)</f>
        <v>38</v>
      </c>
      <c r="O579" s="301" t="str">
        <f t="shared" si="33"/>
        <v>38.5</v>
      </c>
      <c r="P579" s="285" t="str">
        <f t="shared" si="34"/>
        <v>38</v>
      </c>
      <c r="Q579" s="285" t="str">
        <f t="shared" si="35"/>
        <v>5</v>
      </c>
    </row>
    <row r="580" spans="1:17" s="285" customFormat="1" hidden="1">
      <c r="A580" s="315">
        <f>SUBTOTAL(3,$B$20:B580)</f>
        <v>189</v>
      </c>
      <c r="B580" s="376">
        <v>1219723836</v>
      </c>
      <c r="C580" s="301" t="str">
        <f>VLOOKUP(B580,'ds thisinh'!$B$5:$C$2298,2,FALSE)</f>
        <v>Trịnh Huyền Trâm</v>
      </c>
      <c r="D580" s="499" t="s">
        <v>1916</v>
      </c>
      <c r="E580" s="377">
        <v>5</v>
      </c>
      <c r="F580" s="377" t="s">
        <v>1852</v>
      </c>
      <c r="G580" s="429" t="s">
        <v>10</v>
      </c>
      <c r="H580" s="377">
        <v>5</v>
      </c>
      <c r="I580" s="432">
        <v>1120</v>
      </c>
      <c r="J580" s="432"/>
      <c r="K580" s="378"/>
      <c r="L580" s="301">
        <f>VLOOKUP(B580,KQtrangIOE!$B$2:$D$2509,3,FALSE)</f>
        <v>1120</v>
      </c>
      <c r="M580" s="301" t="str">
        <f t="shared" si="32"/>
        <v/>
      </c>
      <c r="N580" s="301">
        <f>VLOOKUP(IF(G580&lt;&gt;"",G580,F580),ThongkeKQ!$A$4:$P$43,COUNTA(ThongkeKQ!$A$4:$P$4),FALSE)</f>
        <v>32</v>
      </c>
      <c r="O580" s="301" t="str">
        <f t="shared" si="33"/>
        <v>32.5</v>
      </c>
      <c r="P580" s="285" t="str">
        <f t="shared" si="34"/>
        <v>32</v>
      </c>
      <c r="Q580" s="285" t="str">
        <f t="shared" si="35"/>
        <v>5</v>
      </c>
    </row>
    <row r="581" spans="1:17" s="285" customFormat="1" hidden="1">
      <c r="A581" s="315">
        <f>SUBTOTAL(3,$B$20:B581)</f>
        <v>189</v>
      </c>
      <c r="B581" s="369">
        <v>1227623733</v>
      </c>
      <c r="C581" s="301" t="str">
        <f>VLOOKUP(B581,'ds thisinh'!$B$5:$C$2298,2,FALSE)</f>
        <v>Trần Thanh Thanh Hiền</v>
      </c>
      <c r="D581" s="501" t="s">
        <v>1933</v>
      </c>
      <c r="E581" s="370">
        <v>5</v>
      </c>
      <c r="F581" s="370" t="s">
        <v>1346</v>
      </c>
      <c r="G581" s="429" t="s">
        <v>10</v>
      </c>
      <c r="H581" s="370">
        <v>5</v>
      </c>
      <c r="I581" s="432">
        <v>1110</v>
      </c>
      <c r="J581" s="432"/>
      <c r="K581" s="378"/>
      <c r="L581" s="301">
        <f>VLOOKUP(B581,KQtrangIOE!$B$2:$D$2509,3,FALSE)</f>
        <v>1110</v>
      </c>
      <c r="M581" s="301" t="str">
        <f t="shared" si="32"/>
        <v/>
      </c>
      <c r="N581" s="301">
        <f>VLOOKUP(IF(G581&lt;&gt;"",G581,F581),ThongkeKQ!$A$4:$P$43,COUNTA(ThongkeKQ!$A$4:$P$4),FALSE)</f>
        <v>32</v>
      </c>
      <c r="O581" s="301" t="str">
        <f t="shared" si="33"/>
        <v>32.5</v>
      </c>
      <c r="P581" s="285" t="str">
        <f t="shared" si="34"/>
        <v>32</v>
      </c>
      <c r="Q581" s="285" t="str">
        <f t="shared" si="35"/>
        <v>5</v>
      </c>
    </row>
    <row r="582" spans="1:17" s="285" customFormat="1" hidden="1">
      <c r="A582" s="315">
        <f>SUBTOTAL(3,$B$20:B582)</f>
        <v>189</v>
      </c>
      <c r="B582" s="376">
        <v>1221981961</v>
      </c>
      <c r="C582" s="301" t="str">
        <f>VLOOKUP(B582,'ds thisinh'!$B$5:$C$2298,2,FALSE)</f>
        <v>Phạm Thị Quỳnh Anh</v>
      </c>
      <c r="D582" s="499" t="s">
        <v>2536</v>
      </c>
      <c r="E582" s="377">
        <v>5</v>
      </c>
      <c r="F582" s="377" t="s">
        <v>1852</v>
      </c>
      <c r="G582" s="429" t="s">
        <v>10</v>
      </c>
      <c r="H582" s="377">
        <v>5</v>
      </c>
      <c r="I582" s="432">
        <v>1110</v>
      </c>
      <c r="J582" s="432"/>
      <c r="K582" s="378"/>
      <c r="L582" s="301">
        <f>VLOOKUP(B582,KQtrangIOE!$B$2:$D$2509,3,FALSE)</f>
        <v>1110</v>
      </c>
      <c r="M582" s="301" t="str">
        <f t="shared" si="32"/>
        <v/>
      </c>
      <c r="N582" s="301">
        <f>VLOOKUP(IF(G582&lt;&gt;"",G582,F582),ThongkeKQ!$A$4:$P$43,COUNTA(ThongkeKQ!$A$4:$P$4),FALSE)</f>
        <v>32</v>
      </c>
      <c r="O582" s="301" t="str">
        <f t="shared" si="33"/>
        <v>32.5</v>
      </c>
      <c r="P582" s="285" t="str">
        <f t="shared" si="34"/>
        <v>32</v>
      </c>
      <c r="Q582" s="285" t="str">
        <f t="shared" si="35"/>
        <v>5</v>
      </c>
    </row>
    <row r="583" spans="1:17" s="285" customFormat="1" hidden="1">
      <c r="A583" s="315">
        <f>SUBTOTAL(3,$B$20:B583)</f>
        <v>189</v>
      </c>
      <c r="B583" s="318">
        <v>1228426275</v>
      </c>
      <c r="C583" s="301" t="str">
        <f>VLOOKUP(B583,'ds thisinh'!$B$5:$C$2298,2,FALSE)</f>
        <v>Lê Thị Thanh  Huyền</v>
      </c>
      <c r="D583" s="502" t="s">
        <v>1573</v>
      </c>
      <c r="E583" s="315" t="s">
        <v>896</v>
      </c>
      <c r="F583" s="315" t="s">
        <v>1359</v>
      </c>
      <c r="G583" s="325" t="s">
        <v>1342</v>
      </c>
      <c r="H583" s="325">
        <v>5</v>
      </c>
      <c r="I583" s="344">
        <v>1100</v>
      </c>
      <c r="J583" s="344"/>
      <c r="K583" s="301"/>
      <c r="L583" s="301">
        <f>VLOOKUP(B583,KQtrangIOE!$B$2:$D$2509,3,FALSE)</f>
        <v>1100</v>
      </c>
      <c r="M583" s="301" t="str">
        <f t="shared" si="32"/>
        <v/>
      </c>
      <c r="N583" s="301">
        <f>VLOOKUP(IF(G583&lt;&gt;"",G583,F583),ThongkeKQ!$A$4:$P$43,COUNTA(ThongkeKQ!$A$4:$P$4),FALSE)</f>
        <v>38</v>
      </c>
      <c r="O583" s="301" t="str">
        <f t="shared" si="33"/>
        <v>38.5</v>
      </c>
      <c r="P583" s="285" t="str">
        <f t="shared" si="34"/>
        <v>38</v>
      </c>
      <c r="Q583" s="285" t="str">
        <f t="shared" si="35"/>
        <v>5</v>
      </c>
    </row>
    <row r="584" spans="1:17" s="285" customFormat="1" hidden="1">
      <c r="A584" s="315">
        <f>SUBTOTAL(3,$B$20:B584)</f>
        <v>189</v>
      </c>
      <c r="B584" s="347">
        <v>1226000562</v>
      </c>
      <c r="C584" s="301" t="str">
        <f>VLOOKUP(B584,'ds thisinh'!$B$5:$C$2298,2,FALSE)</f>
        <v>Phạm Trần Thanh Sang</v>
      </c>
      <c r="D584" s="347" t="s">
        <v>2292</v>
      </c>
      <c r="E584" s="315">
        <v>5</v>
      </c>
      <c r="F584" s="271" t="s">
        <v>1345</v>
      </c>
      <c r="G584" s="425" t="s">
        <v>2262</v>
      </c>
      <c r="H584" s="387">
        <v>5</v>
      </c>
      <c r="I584" s="301">
        <v>1100</v>
      </c>
      <c r="J584" s="301"/>
      <c r="K584" s="301"/>
      <c r="L584" s="301">
        <f>VLOOKUP(B584,KQtrangIOE!$B$2:$D$2509,3,FALSE)</f>
        <v>1100</v>
      </c>
      <c r="M584" s="301" t="str">
        <f t="shared" si="32"/>
        <v/>
      </c>
      <c r="N584" s="301">
        <f>VLOOKUP(IF(G584&lt;&gt;"",G584,F584),ThongkeKQ!$A$4:$P$43,COUNTA(ThongkeKQ!$A$4:$P$4),FALSE)</f>
        <v>37</v>
      </c>
      <c r="O584" s="301" t="str">
        <f t="shared" si="33"/>
        <v>37.5</v>
      </c>
      <c r="P584" s="285" t="str">
        <f t="shared" si="34"/>
        <v>37</v>
      </c>
      <c r="Q584" s="285" t="str">
        <f t="shared" si="35"/>
        <v>5</v>
      </c>
    </row>
    <row r="585" spans="1:17" s="285" customFormat="1" hidden="1">
      <c r="A585" s="315">
        <f>SUBTOTAL(3,$B$20:B585)</f>
        <v>189</v>
      </c>
      <c r="B585" s="369">
        <v>1222930040</v>
      </c>
      <c r="C585" s="301" t="str">
        <f>VLOOKUP(B585,'ds thisinh'!$B$5:$C$2298,2,FALSE)</f>
        <v xml:space="preserve">Lê Minh Ngọc </v>
      </c>
      <c r="D585" s="371" t="s">
        <v>1909</v>
      </c>
      <c r="E585" s="370">
        <v>5</v>
      </c>
      <c r="F585" s="370" t="s">
        <v>1346</v>
      </c>
      <c r="G585" s="429" t="s">
        <v>10</v>
      </c>
      <c r="H585" s="370">
        <v>5</v>
      </c>
      <c r="I585" s="432">
        <v>1100</v>
      </c>
      <c r="J585" s="432"/>
      <c r="K585" s="378"/>
      <c r="L585" s="301">
        <f>VLOOKUP(B585,KQtrangIOE!$B$2:$D$2509,3,FALSE)</f>
        <v>1100</v>
      </c>
      <c r="M585" s="301" t="str">
        <f t="shared" si="32"/>
        <v/>
      </c>
      <c r="N585" s="301">
        <f>VLOOKUP(IF(G585&lt;&gt;"",G585,F585),ThongkeKQ!$A$4:$P$43,COUNTA(ThongkeKQ!$A$4:$P$4),FALSE)</f>
        <v>32</v>
      </c>
      <c r="O585" s="301" t="str">
        <f t="shared" si="33"/>
        <v>32.5</v>
      </c>
      <c r="P585" s="285" t="str">
        <f t="shared" si="34"/>
        <v>32</v>
      </c>
      <c r="Q585" s="285" t="str">
        <f t="shared" si="35"/>
        <v>5</v>
      </c>
    </row>
    <row r="586" spans="1:17" s="285" customFormat="1" hidden="1">
      <c r="A586" s="315">
        <f>SUBTOTAL(3,$B$20:B586)</f>
        <v>189</v>
      </c>
      <c r="B586" s="362">
        <v>1224750589</v>
      </c>
      <c r="C586" s="301" t="str">
        <f>VLOOKUP(B586,'ds thisinh'!$B$5:$C$2298,2,FALSE)</f>
        <v>Đỗ Hoàng Thịnh</v>
      </c>
      <c r="D586" s="362" t="s">
        <v>1163</v>
      </c>
      <c r="E586" s="362" t="s">
        <v>896</v>
      </c>
      <c r="F586" s="362" t="s">
        <v>599</v>
      </c>
      <c r="G586" s="361" t="s">
        <v>1108</v>
      </c>
      <c r="H586" s="304">
        <v>5</v>
      </c>
      <c r="I586" s="301">
        <v>1090</v>
      </c>
      <c r="J586" s="301"/>
      <c r="K586" s="301"/>
      <c r="L586" s="301">
        <f>VLOOKUP(B586,KQtrangIOE!$B$2:$D$2509,3,FALSE)</f>
        <v>1090</v>
      </c>
      <c r="M586" s="301" t="str">
        <f t="shared" si="32"/>
        <v/>
      </c>
      <c r="N586" s="301">
        <f>VLOOKUP(IF(G586&lt;&gt;"",G586,F586),ThongkeKQ!$A$4:$P$43,COUNTA(ThongkeKQ!$A$4:$P$4),FALSE)</f>
        <v>39</v>
      </c>
      <c r="O586" s="301" t="str">
        <f t="shared" si="33"/>
        <v>39.5</v>
      </c>
      <c r="P586" s="285" t="str">
        <f t="shared" si="34"/>
        <v>39</v>
      </c>
      <c r="Q586" s="285" t="str">
        <f t="shared" si="35"/>
        <v>5</v>
      </c>
    </row>
    <row r="587" spans="1:17" s="285" customFormat="1" hidden="1">
      <c r="A587" s="315">
        <f>SUBTOTAL(3,$B$20:B587)</f>
        <v>189</v>
      </c>
      <c r="B587" s="403">
        <v>1229504614</v>
      </c>
      <c r="C587" s="301" t="str">
        <f>VLOOKUP(B587,'ds thisinh'!$B$5:$C$2298,2,FALSE)</f>
        <v>Trần Quang Đạt</v>
      </c>
      <c r="D587" s="403" t="s">
        <v>680</v>
      </c>
      <c r="E587" s="303">
        <v>5</v>
      </c>
      <c r="F587" s="303" t="s">
        <v>2690</v>
      </c>
      <c r="G587" s="303" t="s">
        <v>188</v>
      </c>
      <c r="H587" s="303">
        <v>5</v>
      </c>
      <c r="I587" s="396">
        <v>1080</v>
      </c>
      <c r="J587" s="396"/>
      <c r="K587" s="301"/>
      <c r="L587" s="301">
        <f>VLOOKUP(B587,KQtrangIOE!$B$2:$D$2509,3,FALSE)</f>
        <v>1080</v>
      </c>
      <c r="M587" s="301" t="str">
        <f t="shared" si="32"/>
        <v/>
      </c>
      <c r="N587" s="301">
        <f>VLOOKUP(IF(G587&lt;&gt;"",G587,F587),ThongkeKQ!$A$4:$P$43,COUNTA(ThongkeKQ!$A$4:$P$4),FALSE)</f>
        <v>34</v>
      </c>
      <c r="O587" s="301" t="str">
        <f t="shared" si="33"/>
        <v>34.5</v>
      </c>
      <c r="P587" s="285" t="str">
        <f t="shared" si="34"/>
        <v>34</v>
      </c>
      <c r="Q587" s="285" t="str">
        <f t="shared" si="35"/>
        <v>5</v>
      </c>
    </row>
    <row r="588" spans="1:17" s="285" customFormat="1" ht="30" hidden="1">
      <c r="A588" s="315">
        <f>SUBTOTAL(3,$B$20:B588)</f>
        <v>189</v>
      </c>
      <c r="B588" s="271">
        <v>1224615897</v>
      </c>
      <c r="C588" s="301" t="str">
        <f>VLOOKUP(B588,'ds thisinh'!$B$5:$C$2298,2,FALSE)</f>
        <v>Nguyễn Hoàng Minh Tuấn</v>
      </c>
      <c r="D588" s="303" t="s">
        <v>2187</v>
      </c>
      <c r="E588" s="303" t="s">
        <v>904</v>
      </c>
      <c r="F588" s="303" t="s">
        <v>608</v>
      </c>
      <c r="G588" s="315" t="s">
        <v>2167</v>
      </c>
      <c r="H588" s="315">
        <v>5</v>
      </c>
      <c r="I588" s="387">
        <v>1080</v>
      </c>
      <c r="J588" s="387"/>
      <c r="K588" s="301"/>
      <c r="L588" s="301">
        <f>VLOOKUP(B588,KQtrangIOE!$B$2:$D$2509,3,FALSE)</f>
        <v>1080</v>
      </c>
      <c r="M588" s="301" t="str">
        <f t="shared" si="32"/>
        <v/>
      </c>
      <c r="N588" s="301">
        <f>VLOOKUP(IF(G588&lt;&gt;"",G588,F588),ThongkeKQ!$A$4:$P$43,COUNTA(ThongkeKQ!$A$4:$P$4),FALSE)</f>
        <v>33</v>
      </c>
      <c r="O588" s="301" t="str">
        <f t="shared" si="33"/>
        <v>33.5</v>
      </c>
      <c r="P588" s="285" t="str">
        <f t="shared" si="34"/>
        <v>33</v>
      </c>
      <c r="Q588" s="285" t="str">
        <f t="shared" si="35"/>
        <v>5</v>
      </c>
    </row>
    <row r="589" spans="1:17" s="285" customFormat="1" hidden="1">
      <c r="A589" s="315">
        <f>SUBTOTAL(3,$B$20:B589)</f>
        <v>189</v>
      </c>
      <c r="B589" s="318">
        <v>1223026366</v>
      </c>
      <c r="C589" s="301" t="str">
        <f>VLOOKUP(B589,'ds thisinh'!$B$5:$C$2298,2,FALSE)</f>
        <v>Pei Mỹ Kim</v>
      </c>
      <c r="D589" s="318" t="s">
        <v>1570</v>
      </c>
      <c r="E589" s="315" t="s">
        <v>896</v>
      </c>
      <c r="F589" s="315" t="s">
        <v>1115</v>
      </c>
      <c r="G589" s="325" t="s">
        <v>1342</v>
      </c>
      <c r="H589" s="325">
        <v>5</v>
      </c>
      <c r="I589" s="344">
        <v>1080</v>
      </c>
      <c r="J589" s="447"/>
      <c r="K589" s="448"/>
      <c r="L589" s="301">
        <f>VLOOKUP(B589,KQtrangIOE!$B$2:$D$2509,3,FALSE)</f>
        <v>1080</v>
      </c>
      <c r="M589" s="301" t="str">
        <f t="shared" si="32"/>
        <v/>
      </c>
      <c r="N589" s="301">
        <f>VLOOKUP(IF(G589&lt;&gt;"",G589,F589),ThongkeKQ!$A$4:$P$43,COUNTA(ThongkeKQ!$A$4:$P$4),FALSE)</f>
        <v>38</v>
      </c>
      <c r="O589" s="301" t="str">
        <f t="shared" si="33"/>
        <v>38.5</v>
      </c>
      <c r="P589" s="285" t="str">
        <f t="shared" si="34"/>
        <v>38</v>
      </c>
      <c r="Q589" s="285" t="str">
        <f t="shared" si="35"/>
        <v>5</v>
      </c>
    </row>
    <row r="590" spans="1:17" s="285" customFormat="1" ht="30" hidden="1">
      <c r="A590" s="315">
        <f>SUBTOTAL(3,$B$20:B590)</f>
        <v>189</v>
      </c>
      <c r="B590" s="302">
        <v>1228064016</v>
      </c>
      <c r="C590" s="301" t="str">
        <f>VLOOKUP(B590,'ds thisinh'!$B$5:$C$2298,2,FALSE)</f>
        <v>Nguyễn Hoàng Nguyên</v>
      </c>
      <c r="D590" s="305" t="s">
        <v>2290</v>
      </c>
      <c r="E590" s="303" t="s">
        <v>907</v>
      </c>
      <c r="F590" s="302" t="s">
        <v>4256</v>
      </c>
      <c r="G590" s="425" t="s">
        <v>2262</v>
      </c>
      <c r="H590" s="387">
        <v>5</v>
      </c>
      <c r="I590" s="301">
        <v>1080</v>
      </c>
      <c r="J590" s="448"/>
      <c r="K590" s="448"/>
      <c r="L590" s="301">
        <f>VLOOKUP(B590,KQtrangIOE!$B$2:$D$2509,3,FALSE)</f>
        <v>1080</v>
      </c>
      <c r="M590" s="301" t="str">
        <f t="shared" si="32"/>
        <v/>
      </c>
      <c r="N590" s="301">
        <f>VLOOKUP(IF(G590&lt;&gt;"",G590,F590),ThongkeKQ!$A$4:$P$43,COUNTA(ThongkeKQ!$A$4:$P$4),FALSE)</f>
        <v>37</v>
      </c>
      <c r="O590" s="301" t="str">
        <f t="shared" si="33"/>
        <v>37.5</v>
      </c>
      <c r="P590" s="285" t="str">
        <f t="shared" si="34"/>
        <v>37</v>
      </c>
      <c r="Q590" s="285" t="str">
        <f t="shared" si="35"/>
        <v>5</v>
      </c>
    </row>
    <row r="591" spans="1:17" s="285" customFormat="1" hidden="1">
      <c r="A591" s="315">
        <f>SUBTOTAL(3,$B$20:B591)</f>
        <v>189</v>
      </c>
      <c r="B591" s="376">
        <v>1209476505</v>
      </c>
      <c r="C591" s="301" t="str">
        <f>VLOOKUP(B591,'ds thisinh'!$B$5:$C$2298,2,FALSE)</f>
        <v>Trịnh Đàm Đức Hoàng</v>
      </c>
      <c r="D591" s="376" t="s">
        <v>1938</v>
      </c>
      <c r="E591" s="377">
        <v>5</v>
      </c>
      <c r="F591" s="377" t="s">
        <v>1852</v>
      </c>
      <c r="G591" s="429" t="s">
        <v>10</v>
      </c>
      <c r="H591" s="377">
        <v>5</v>
      </c>
      <c r="I591" s="432">
        <v>1080</v>
      </c>
      <c r="J591" s="432"/>
      <c r="K591" s="378"/>
      <c r="L591" s="301">
        <f>VLOOKUP(B591,KQtrangIOE!$B$2:$D$2509,3,FALSE)</f>
        <v>1080</v>
      </c>
      <c r="M591" s="301" t="str">
        <f t="shared" si="32"/>
        <v/>
      </c>
      <c r="N591" s="301">
        <f>VLOOKUP(IF(G591&lt;&gt;"",G591,F591),ThongkeKQ!$A$4:$P$43,COUNTA(ThongkeKQ!$A$4:$P$4),FALSE)</f>
        <v>32</v>
      </c>
      <c r="O591" s="301" t="str">
        <f t="shared" si="33"/>
        <v>32.5</v>
      </c>
      <c r="P591" s="285" t="str">
        <f t="shared" si="34"/>
        <v>32</v>
      </c>
      <c r="Q591" s="285" t="str">
        <f t="shared" si="35"/>
        <v>5</v>
      </c>
    </row>
    <row r="592" spans="1:17" s="285" customFormat="1" hidden="1">
      <c r="A592" s="315">
        <f>SUBTOTAL(3,$B$20:B592)</f>
        <v>189</v>
      </c>
      <c r="B592" s="318">
        <v>1225668066</v>
      </c>
      <c r="C592" s="301" t="str">
        <f>VLOOKUP(B592,'ds thisinh'!$B$5:$C$2298,2,FALSE)</f>
        <v>Nguyễn Thị Minh Tâm</v>
      </c>
      <c r="D592" s="318" t="s">
        <v>1562</v>
      </c>
      <c r="E592" s="315" t="s">
        <v>907</v>
      </c>
      <c r="F592" s="315" t="s">
        <v>1341</v>
      </c>
      <c r="G592" s="325" t="s">
        <v>1342</v>
      </c>
      <c r="H592" s="325">
        <v>5</v>
      </c>
      <c r="I592" s="344">
        <v>1070</v>
      </c>
      <c r="J592" s="344"/>
      <c r="K592" s="301"/>
      <c r="L592" s="301">
        <f>VLOOKUP(B592,KQtrangIOE!$B$2:$D$2509,3,FALSE)</f>
        <v>1070</v>
      </c>
      <c r="M592" s="301" t="str">
        <f t="shared" si="32"/>
        <v/>
      </c>
      <c r="N592" s="301">
        <f>VLOOKUP(IF(G592&lt;&gt;"",G592,F592),ThongkeKQ!$A$4:$P$43,COUNTA(ThongkeKQ!$A$4:$P$4),FALSE)</f>
        <v>38</v>
      </c>
      <c r="O592" s="301" t="str">
        <f t="shared" si="33"/>
        <v>38.5</v>
      </c>
      <c r="P592" s="285" t="str">
        <f t="shared" si="34"/>
        <v>38</v>
      </c>
      <c r="Q592" s="285" t="str">
        <f t="shared" si="35"/>
        <v>5</v>
      </c>
    </row>
    <row r="593" spans="1:17" s="285" customFormat="1" hidden="1">
      <c r="A593" s="315">
        <f>SUBTOTAL(3,$B$20:B593)</f>
        <v>189</v>
      </c>
      <c r="B593" s="318">
        <v>1222834288</v>
      </c>
      <c r="C593" s="301" t="str">
        <f>VLOOKUP(B593,'ds thisinh'!$B$5:$C$2298,2,FALSE)</f>
        <v>Nguyễn Viết  Phi</v>
      </c>
      <c r="D593" s="318" t="s">
        <v>1568</v>
      </c>
      <c r="E593" s="315" t="s">
        <v>896</v>
      </c>
      <c r="F593" s="315" t="s">
        <v>1345</v>
      </c>
      <c r="G593" s="325" t="s">
        <v>1342</v>
      </c>
      <c r="H593" s="325">
        <v>5</v>
      </c>
      <c r="I593" s="344">
        <v>1070</v>
      </c>
      <c r="J593" s="344"/>
      <c r="K593" s="301"/>
      <c r="L593" s="301">
        <f>VLOOKUP(B593,KQtrangIOE!$B$2:$D$2509,3,FALSE)</f>
        <v>1070</v>
      </c>
      <c r="M593" s="301" t="str">
        <f t="shared" si="32"/>
        <v/>
      </c>
      <c r="N593" s="301">
        <f>VLOOKUP(IF(G593&lt;&gt;"",G593,F593),ThongkeKQ!$A$4:$P$43,COUNTA(ThongkeKQ!$A$4:$P$4),FALSE)</f>
        <v>38</v>
      </c>
      <c r="O593" s="301" t="str">
        <f t="shared" si="33"/>
        <v>38.5</v>
      </c>
      <c r="P593" s="285" t="str">
        <f t="shared" si="34"/>
        <v>38</v>
      </c>
      <c r="Q593" s="285" t="str">
        <f t="shared" si="35"/>
        <v>5</v>
      </c>
    </row>
    <row r="594" spans="1:17" s="285" customFormat="1" hidden="1">
      <c r="A594" s="315">
        <f>SUBTOTAL(3,$B$20:B594)</f>
        <v>189</v>
      </c>
      <c r="B594" s="318">
        <v>1223757827</v>
      </c>
      <c r="C594" s="301" t="str">
        <f>VLOOKUP(B594,'ds thisinh'!$B$5:$C$2298,2,FALSE)</f>
        <v>Lê Thanh  Trí</v>
      </c>
      <c r="D594" s="318" t="s">
        <v>1569</v>
      </c>
      <c r="E594" s="315" t="s">
        <v>896</v>
      </c>
      <c r="F594" s="315" t="s">
        <v>1341</v>
      </c>
      <c r="G594" s="325" t="s">
        <v>1342</v>
      </c>
      <c r="H594" s="325">
        <v>5</v>
      </c>
      <c r="I594" s="344">
        <v>1060</v>
      </c>
      <c r="J594" s="344"/>
      <c r="K594" s="301"/>
      <c r="L594" s="301">
        <f>VLOOKUP(B594,KQtrangIOE!$B$2:$D$2509,3,FALSE)</f>
        <v>1060</v>
      </c>
      <c r="M594" s="301" t="str">
        <f t="shared" si="32"/>
        <v/>
      </c>
      <c r="N594" s="301">
        <f>VLOOKUP(IF(G594&lt;&gt;"",G594,F594),ThongkeKQ!$A$4:$P$43,COUNTA(ThongkeKQ!$A$4:$P$4),FALSE)</f>
        <v>38</v>
      </c>
      <c r="O594" s="301" t="str">
        <f t="shared" si="33"/>
        <v>38.5</v>
      </c>
      <c r="P594" s="285" t="str">
        <f t="shared" si="34"/>
        <v>38</v>
      </c>
      <c r="Q594" s="285" t="str">
        <f t="shared" si="35"/>
        <v>5</v>
      </c>
    </row>
    <row r="595" spans="1:17" s="285" customFormat="1" hidden="1">
      <c r="A595" s="315">
        <f>SUBTOTAL(3,$B$20:B595)</f>
        <v>189</v>
      </c>
      <c r="B595" s="376">
        <v>1227713583</v>
      </c>
      <c r="C595" s="301" t="str">
        <f>VLOOKUP(B595,'ds thisinh'!$B$5:$C$2298,2,FALSE)</f>
        <v>Nguyễn Thị Quỳnh Như</v>
      </c>
      <c r="D595" s="376" t="s">
        <v>1210</v>
      </c>
      <c r="E595" s="377">
        <v>5</v>
      </c>
      <c r="F595" s="377" t="s">
        <v>1852</v>
      </c>
      <c r="G595" s="429" t="s">
        <v>10</v>
      </c>
      <c r="H595" s="377">
        <v>5</v>
      </c>
      <c r="I595" s="432">
        <v>1050</v>
      </c>
      <c r="J595" s="432"/>
      <c r="K595" s="378"/>
      <c r="L595" s="301">
        <f>VLOOKUP(B595,KQtrangIOE!$B$2:$D$2509,3,FALSE)</f>
        <v>1050</v>
      </c>
      <c r="M595" s="301" t="str">
        <f t="shared" si="32"/>
        <v/>
      </c>
      <c r="N595" s="301">
        <f>VLOOKUP(IF(G595&lt;&gt;"",G595,F595),ThongkeKQ!$A$4:$P$43,COUNTA(ThongkeKQ!$A$4:$P$4),FALSE)</f>
        <v>32</v>
      </c>
      <c r="O595" s="301" t="str">
        <f t="shared" si="33"/>
        <v>32.5</v>
      </c>
      <c r="P595" s="285" t="str">
        <f t="shared" si="34"/>
        <v>32</v>
      </c>
      <c r="Q595" s="285" t="str">
        <f t="shared" si="35"/>
        <v>5</v>
      </c>
    </row>
    <row r="596" spans="1:17" s="285" customFormat="1" ht="30" hidden="1">
      <c r="A596" s="315">
        <f>SUBTOTAL(3,$B$20:B596)</f>
        <v>189</v>
      </c>
      <c r="B596" s="315">
        <v>1224367835</v>
      </c>
      <c r="C596" s="301" t="str">
        <f>VLOOKUP(B596,'ds thisinh'!$B$5:$C$2298,2,FALSE)</f>
        <v>Nguyễn Ngọc Thiên Phúc </v>
      </c>
      <c r="D596" s="315" t="s">
        <v>920</v>
      </c>
      <c r="E596" s="315" t="s">
        <v>899</v>
      </c>
      <c r="F596" s="315" t="s">
        <v>1346</v>
      </c>
      <c r="G596" s="315" t="s">
        <v>91</v>
      </c>
      <c r="H596" s="327">
        <v>5</v>
      </c>
      <c r="I596" s="271">
        <v>1040</v>
      </c>
      <c r="J596" s="271"/>
      <c r="K596" s="301"/>
      <c r="L596" s="301">
        <f>VLOOKUP(B596,KQtrangIOE!$B$2:$D$2509,3,FALSE)</f>
        <v>1040</v>
      </c>
      <c r="M596" s="301" t="str">
        <f t="shared" ref="M596:M614" si="36">IF(L596&lt;&gt;I596,1,"")</f>
        <v/>
      </c>
      <c r="N596" s="301">
        <f>VLOOKUP(IF(G596&lt;&gt;"",G596,F596),ThongkeKQ!$A$4:$P$43,COUNTA(ThongkeKQ!$A$4:$P$4),FALSE)</f>
        <v>35</v>
      </c>
      <c r="O596" s="301" t="str">
        <f t="shared" ref="O596:O659" si="37">N596&amp;"."&amp;IF(I596&lt;&gt;"",H596,"")</f>
        <v>35.5</v>
      </c>
      <c r="P596" s="285" t="str">
        <f t="shared" si="34"/>
        <v>35</v>
      </c>
      <c r="Q596" s="285" t="str">
        <f t="shared" si="35"/>
        <v>5</v>
      </c>
    </row>
    <row r="597" spans="1:17" s="285" customFormat="1" hidden="1">
      <c r="A597" s="315">
        <f>SUBTOTAL(3,$B$20:B597)</f>
        <v>189</v>
      </c>
      <c r="B597" s="318">
        <v>1230167773</v>
      </c>
      <c r="C597" s="301" t="str">
        <f>VLOOKUP(B597,'ds thisinh'!$B$5:$C$2298,2,FALSE)</f>
        <v>Nguyễn Hoàng Linh Linh</v>
      </c>
      <c r="D597" s="318" t="s">
        <v>1587</v>
      </c>
      <c r="E597" s="315" t="s">
        <v>896</v>
      </c>
      <c r="F597" s="315" t="s">
        <v>1360</v>
      </c>
      <c r="G597" s="325" t="s">
        <v>1342</v>
      </c>
      <c r="H597" s="325">
        <v>5</v>
      </c>
      <c r="I597" s="344">
        <v>1040</v>
      </c>
      <c r="J597" s="344"/>
      <c r="K597" s="301"/>
      <c r="L597" s="301">
        <f>VLOOKUP(B597,KQtrangIOE!$B$2:$D$2509,3,FALSE)</f>
        <v>1040</v>
      </c>
      <c r="M597" s="301" t="str">
        <f t="shared" si="36"/>
        <v/>
      </c>
      <c r="N597" s="301">
        <f>VLOOKUP(IF(G597&lt;&gt;"",G597,F597),ThongkeKQ!$A$4:$P$43,COUNTA(ThongkeKQ!$A$4:$P$4),FALSE)</f>
        <v>38</v>
      </c>
      <c r="O597" s="301" t="str">
        <f t="shared" si="37"/>
        <v>38.5</v>
      </c>
      <c r="P597" s="285" t="str">
        <f t="shared" ref="P597:P660" si="38">N597&amp;J597</f>
        <v>38</v>
      </c>
      <c r="Q597" s="285" t="str">
        <f t="shared" ref="Q597:Q660" si="39">H597&amp;J597</f>
        <v>5</v>
      </c>
    </row>
    <row r="598" spans="1:17" s="285" customFormat="1" hidden="1">
      <c r="A598" s="315">
        <f>SUBTOTAL(3,$B$20:B598)</f>
        <v>189</v>
      </c>
      <c r="B598" s="376">
        <v>1226105412</v>
      </c>
      <c r="C598" s="301" t="str">
        <f>VLOOKUP(B598,'ds thisinh'!$B$5:$C$2298,2,FALSE)</f>
        <v>Lê Bùi Bảo Sơn</v>
      </c>
      <c r="D598" s="376" t="s">
        <v>1945</v>
      </c>
      <c r="E598" s="377">
        <v>5</v>
      </c>
      <c r="F598" s="377" t="s">
        <v>1852</v>
      </c>
      <c r="G598" s="429" t="s">
        <v>10</v>
      </c>
      <c r="H598" s="377">
        <v>5</v>
      </c>
      <c r="I598" s="432">
        <v>1040</v>
      </c>
      <c r="J598" s="432"/>
      <c r="K598" s="378"/>
      <c r="L598" s="301">
        <f>VLOOKUP(B598,KQtrangIOE!$B$2:$D$2509,3,FALSE)</f>
        <v>1040</v>
      </c>
      <c r="M598" s="301" t="str">
        <f t="shared" si="36"/>
        <v/>
      </c>
      <c r="N598" s="301">
        <f>VLOOKUP(IF(G598&lt;&gt;"",G598,F598),ThongkeKQ!$A$4:$P$43,COUNTA(ThongkeKQ!$A$4:$P$4),FALSE)</f>
        <v>32</v>
      </c>
      <c r="O598" s="301" t="str">
        <f t="shared" si="37"/>
        <v>32.5</v>
      </c>
      <c r="P598" s="285" t="str">
        <f t="shared" si="38"/>
        <v>32</v>
      </c>
      <c r="Q598" s="285" t="str">
        <f t="shared" si="39"/>
        <v>5</v>
      </c>
    </row>
    <row r="599" spans="1:17" s="285" customFormat="1" hidden="1">
      <c r="A599" s="315">
        <f>SUBTOTAL(3,$B$20:B599)</f>
        <v>189</v>
      </c>
      <c r="B599" s="376">
        <v>1215997995</v>
      </c>
      <c r="C599" s="301" t="str">
        <f>VLOOKUP(B599,'ds thisinh'!$B$5:$C$2298,2,FALSE)</f>
        <v>Nguyễn Phạm Tuấn Anh</v>
      </c>
      <c r="D599" s="376" t="s">
        <v>1926</v>
      </c>
      <c r="E599" s="377">
        <v>5</v>
      </c>
      <c r="F599" s="377" t="s">
        <v>1852</v>
      </c>
      <c r="G599" s="429" t="s">
        <v>10</v>
      </c>
      <c r="H599" s="377">
        <v>5</v>
      </c>
      <c r="I599" s="432">
        <v>1020</v>
      </c>
      <c r="J599" s="432"/>
      <c r="K599" s="378"/>
      <c r="L599" s="301">
        <f>VLOOKUP(B599,KQtrangIOE!$B$2:$D$2509,3,FALSE)</f>
        <v>1020</v>
      </c>
      <c r="M599" s="301" t="str">
        <f t="shared" si="36"/>
        <v/>
      </c>
      <c r="N599" s="301">
        <f>VLOOKUP(IF(G599&lt;&gt;"",G599,F599),ThongkeKQ!$A$4:$P$43,COUNTA(ThongkeKQ!$A$4:$P$4),FALSE)</f>
        <v>32</v>
      </c>
      <c r="O599" s="301" t="str">
        <f t="shared" si="37"/>
        <v>32.5</v>
      </c>
      <c r="P599" s="285" t="str">
        <f t="shared" si="38"/>
        <v>32</v>
      </c>
      <c r="Q599" s="285" t="str">
        <f t="shared" si="39"/>
        <v>5</v>
      </c>
    </row>
    <row r="600" spans="1:17" s="285" customFormat="1" hidden="1">
      <c r="A600" s="315">
        <f>SUBTOTAL(3,$B$20:B600)</f>
        <v>189</v>
      </c>
      <c r="B600" s="371">
        <v>1223553488</v>
      </c>
      <c r="C600" s="301" t="str">
        <f>VLOOKUP(B600,'ds thisinh'!$B$5:$C$2298,2,FALSE)</f>
        <v>Nguyễn Sỹ Quốc</v>
      </c>
      <c r="D600" s="371" t="s">
        <v>1939</v>
      </c>
      <c r="E600" s="370">
        <v>5</v>
      </c>
      <c r="F600" s="370" t="s">
        <v>599</v>
      </c>
      <c r="G600" s="429" t="s">
        <v>10</v>
      </c>
      <c r="H600" s="370">
        <v>5</v>
      </c>
      <c r="I600" s="432">
        <v>1010</v>
      </c>
      <c r="J600" s="432"/>
      <c r="K600" s="378"/>
      <c r="L600" s="301">
        <f>VLOOKUP(B600,KQtrangIOE!$B$2:$D$2509,3,FALSE)</f>
        <v>1010</v>
      </c>
      <c r="M600" s="301" t="str">
        <f t="shared" si="36"/>
        <v/>
      </c>
      <c r="N600" s="301">
        <f>VLOOKUP(IF(G600&lt;&gt;"",G600,F600),ThongkeKQ!$A$4:$P$43,COUNTA(ThongkeKQ!$A$4:$P$4),FALSE)</f>
        <v>32</v>
      </c>
      <c r="O600" s="301" t="str">
        <f t="shared" si="37"/>
        <v>32.5</v>
      </c>
      <c r="P600" s="285" t="str">
        <f t="shared" si="38"/>
        <v>32</v>
      </c>
      <c r="Q600" s="285" t="str">
        <f t="shared" si="39"/>
        <v>5</v>
      </c>
    </row>
    <row r="601" spans="1:17" s="285" customFormat="1" hidden="1">
      <c r="A601" s="315">
        <f>SUBTOTAL(3,$B$20:B601)</f>
        <v>189</v>
      </c>
      <c r="B601" s="318">
        <v>1226270973</v>
      </c>
      <c r="C601" s="301" t="str">
        <f>VLOOKUP(B601,'ds thisinh'!$B$5:$C$2298,2,FALSE)</f>
        <v>Hoàng Thị Thanh  Thảo</v>
      </c>
      <c r="D601" s="318" t="s">
        <v>1592</v>
      </c>
      <c r="E601" s="315" t="s">
        <v>910</v>
      </c>
      <c r="F601" s="315" t="s">
        <v>1352</v>
      </c>
      <c r="G601" s="325" t="s">
        <v>1342</v>
      </c>
      <c r="H601" s="325">
        <v>5</v>
      </c>
      <c r="I601" s="344">
        <v>1000</v>
      </c>
      <c r="J601" s="344"/>
      <c r="K601" s="301"/>
      <c r="L601" s="301">
        <f>VLOOKUP(B601,KQtrangIOE!$B$2:$D$2509,3,FALSE)</f>
        <v>1000</v>
      </c>
      <c r="M601" s="301" t="str">
        <f t="shared" si="36"/>
        <v/>
      </c>
      <c r="N601" s="301">
        <f>VLOOKUP(IF(G601&lt;&gt;"",G601,F601),ThongkeKQ!$A$4:$P$43,COUNTA(ThongkeKQ!$A$4:$P$4),FALSE)</f>
        <v>38</v>
      </c>
      <c r="O601" s="301" t="str">
        <f t="shared" si="37"/>
        <v>38.5</v>
      </c>
      <c r="P601" s="285" t="str">
        <f t="shared" si="38"/>
        <v>38</v>
      </c>
      <c r="Q601" s="285" t="str">
        <f t="shared" si="39"/>
        <v>5</v>
      </c>
    </row>
    <row r="602" spans="1:17" s="285" customFormat="1" hidden="1">
      <c r="A602" s="315">
        <f>SUBTOTAL(3,$B$20:B602)</f>
        <v>189</v>
      </c>
      <c r="B602" s="371">
        <v>1225808328</v>
      </c>
      <c r="C602" s="301" t="str">
        <f>VLOOKUP(B602,'ds thisinh'!$B$5:$C$2298,2,FALSE)</f>
        <v>Nguyễn Thị Bảo Trang</v>
      </c>
      <c r="D602" s="371" t="s">
        <v>1924</v>
      </c>
      <c r="E602" s="370">
        <v>5</v>
      </c>
      <c r="F602" s="370" t="s">
        <v>1843</v>
      </c>
      <c r="G602" s="429" t="s">
        <v>10</v>
      </c>
      <c r="H602" s="370">
        <v>5</v>
      </c>
      <c r="I602" s="432">
        <v>1000</v>
      </c>
      <c r="J602" s="432"/>
      <c r="K602" s="378"/>
      <c r="L602" s="301">
        <f>VLOOKUP(B602,KQtrangIOE!$B$2:$D$2509,3,FALSE)</f>
        <v>1000</v>
      </c>
      <c r="M602" s="301" t="str">
        <f t="shared" si="36"/>
        <v/>
      </c>
      <c r="N602" s="301">
        <f>VLOOKUP(IF(G602&lt;&gt;"",G602,F602),ThongkeKQ!$A$4:$P$43,COUNTA(ThongkeKQ!$A$4:$P$4),FALSE)</f>
        <v>32</v>
      </c>
      <c r="O602" s="301" t="str">
        <f t="shared" si="37"/>
        <v>32.5</v>
      </c>
      <c r="P602" s="285" t="str">
        <f t="shared" si="38"/>
        <v>32</v>
      </c>
      <c r="Q602" s="285" t="str">
        <f t="shared" si="39"/>
        <v>5</v>
      </c>
    </row>
    <row r="603" spans="1:17" s="285" customFormat="1" hidden="1">
      <c r="A603" s="315">
        <f>SUBTOTAL(3,$B$20:B603)</f>
        <v>189</v>
      </c>
      <c r="B603" s="318">
        <v>1221884439</v>
      </c>
      <c r="C603" s="301" t="str">
        <f>VLOOKUP(B603,'ds thisinh'!$B$5:$C$2298,2,FALSE)</f>
        <v>Nguyễn Hồ Phương Trinh</v>
      </c>
      <c r="D603" s="318" t="s">
        <v>1595</v>
      </c>
      <c r="E603" s="315" t="s">
        <v>1363</v>
      </c>
      <c r="F603" s="315" t="s">
        <v>599</v>
      </c>
      <c r="G603" s="325" t="s">
        <v>1342</v>
      </c>
      <c r="H603" s="325">
        <v>5</v>
      </c>
      <c r="I603" s="344">
        <v>990</v>
      </c>
      <c r="J603" s="344"/>
      <c r="K603" s="301"/>
      <c r="L603" s="301">
        <f>VLOOKUP(B603,KQtrangIOE!$B$2:$D$2509,3,FALSE)</f>
        <v>990</v>
      </c>
      <c r="M603" s="301" t="str">
        <f t="shared" si="36"/>
        <v/>
      </c>
      <c r="N603" s="301">
        <f>VLOOKUP(IF(G603&lt;&gt;"",G603,F603),ThongkeKQ!$A$4:$P$43,COUNTA(ThongkeKQ!$A$4:$P$4),FALSE)</f>
        <v>38</v>
      </c>
      <c r="O603" s="301" t="str">
        <f t="shared" si="37"/>
        <v>38.5</v>
      </c>
      <c r="P603" s="285" t="str">
        <f t="shared" si="38"/>
        <v>38</v>
      </c>
      <c r="Q603" s="285" t="str">
        <f t="shared" si="39"/>
        <v>5</v>
      </c>
    </row>
    <row r="604" spans="1:17" s="285" customFormat="1" hidden="1">
      <c r="A604" s="315">
        <f>SUBTOTAL(3,$B$20:B604)</f>
        <v>189</v>
      </c>
      <c r="B604" s="318">
        <v>1228571696</v>
      </c>
      <c r="C604" s="301" t="str">
        <f>VLOOKUP(B604,'ds thisinh'!$B$5:$C$2298,2,FALSE)</f>
        <v>Lê Hoàng Ngọc Anh</v>
      </c>
      <c r="D604" s="318" t="s">
        <v>1579</v>
      </c>
      <c r="E604" s="315" t="s">
        <v>896</v>
      </c>
      <c r="F604" s="315" t="s">
        <v>1353</v>
      </c>
      <c r="G604" s="325" t="s">
        <v>1342</v>
      </c>
      <c r="H604" s="325">
        <v>5</v>
      </c>
      <c r="I604" s="344">
        <v>990</v>
      </c>
      <c r="J604" s="344"/>
      <c r="K604" s="301"/>
      <c r="L604" s="301">
        <f>VLOOKUP(B604,KQtrangIOE!$B$2:$D$2509,3,FALSE)</f>
        <v>990</v>
      </c>
      <c r="M604" s="301" t="str">
        <f t="shared" si="36"/>
        <v/>
      </c>
      <c r="N604" s="301">
        <f>VLOOKUP(IF(G604&lt;&gt;"",G604,F604),ThongkeKQ!$A$4:$P$43,COUNTA(ThongkeKQ!$A$4:$P$4),FALSE)</f>
        <v>38</v>
      </c>
      <c r="O604" s="301" t="str">
        <f t="shared" si="37"/>
        <v>38.5</v>
      </c>
      <c r="P604" s="285" t="str">
        <f t="shared" si="38"/>
        <v>38</v>
      </c>
      <c r="Q604" s="285" t="str">
        <f t="shared" si="39"/>
        <v>5</v>
      </c>
    </row>
    <row r="605" spans="1:17" s="285" customFormat="1" hidden="1">
      <c r="A605" s="315">
        <f>SUBTOTAL(3,$B$20:B605)</f>
        <v>189</v>
      </c>
      <c r="B605" s="318">
        <v>1229822892</v>
      </c>
      <c r="C605" s="301" t="str">
        <f>VLOOKUP(B605,'ds thisinh'!$B$5:$C$2298,2,FALSE)</f>
        <v>Nguyễn Hoàng Anh Tuấn</v>
      </c>
      <c r="D605" s="318" t="s">
        <v>1580</v>
      </c>
      <c r="E605" s="315" t="s">
        <v>907</v>
      </c>
      <c r="F605" s="315" t="s">
        <v>1345</v>
      </c>
      <c r="G605" s="325" t="s">
        <v>1342</v>
      </c>
      <c r="H605" s="325">
        <v>5</v>
      </c>
      <c r="I605" s="344">
        <v>990</v>
      </c>
      <c r="J605" s="344"/>
      <c r="K605" s="301"/>
      <c r="L605" s="301">
        <f>VLOOKUP(B605,KQtrangIOE!$B$2:$D$2509,3,FALSE)</f>
        <v>990</v>
      </c>
      <c r="M605" s="301" t="str">
        <f t="shared" si="36"/>
        <v/>
      </c>
      <c r="N605" s="301">
        <f>VLOOKUP(IF(G605&lt;&gt;"",G605,F605),ThongkeKQ!$A$4:$P$43,COUNTA(ThongkeKQ!$A$4:$P$4),FALSE)</f>
        <v>38</v>
      </c>
      <c r="O605" s="301" t="str">
        <f t="shared" si="37"/>
        <v>38.5</v>
      </c>
      <c r="P605" s="285" t="str">
        <f t="shared" si="38"/>
        <v>38</v>
      </c>
      <c r="Q605" s="285" t="str">
        <f t="shared" si="39"/>
        <v>5</v>
      </c>
    </row>
    <row r="606" spans="1:17" s="285" customFormat="1" hidden="1">
      <c r="A606" s="315">
        <f>SUBTOTAL(3,$B$20:B606)</f>
        <v>189</v>
      </c>
      <c r="B606" s="318">
        <v>1223671097</v>
      </c>
      <c r="C606" s="301" t="str">
        <f>VLOOKUP(B606,'ds thisinh'!$B$5:$C$2298,2,FALSE)</f>
        <v>Đào Thảo Nhi</v>
      </c>
      <c r="D606" s="318" t="s">
        <v>1577</v>
      </c>
      <c r="E606" s="315" t="s">
        <v>896</v>
      </c>
      <c r="F606" s="315" t="s">
        <v>1341</v>
      </c>
      <c r="G606" s="325" t="s">
        <v>1342</v>
      </c>
      <c r="H606" s="325">
        <v>5</v>
      </c>
      <c r="I606" s="344">
        <v>970</v>
      </c>
      <c r="J606" s="344"/>
      <c r="K606" s="301"/>
      <c r="L606" s="301">
        <f>VLOOKUP(B606,KQtrangIOE!$B$2:$D$2509,3,FALSE)</f>
        <v>970</v>
      </c>
      <c r="M606" s="301" t="str">
        <f t="shared" si="36"/>
        <v/>
      </c>
      <c r="N606" s="301">
        <f>VLOOKUP(IF(G606&lt;&gt;"",G606,F606),ThongkeKQ!$A$4:$P$43,COUNTA(ThongkeKQ!$A$4:$P$4),FALSE)</f>
        <v>38</v>
      </c>
      <c r="O606" s="301" t="str">
        <f t="shared" si="37"/>
        <v>38.5</v>
      </c>
      <c r="P606" s="285" t="str">
        <f t="shared" si="38"/>
        <v>38</v>
      </c>
      <c r="Q606" s="285" t="str">
        <f t="shared" si="39"/>
        <v>5</v>
      </c>
    </row>
    <row r="607" spans="1:17" s="285" customFormat="1" hidden="1">
      <c r="A607" s="315">
        <f>SUBTOTAL(3,$B$20:B607)</f>
        <v>189</v>
      </c>
      <c r="B607" s="318">
        <v>1222552177</v>
      </c>
      <c r="C607" s="301" t="str">
        <f>VLOOKUP(B607,'ds thisinh'!$B$5:$C$2298,2,FALSE)</f>
        <v>Nguyễn Quang Tùng</v>
      </c>
      <c r="D607" s="318" t="s">
        <v>1588</v>
      </c>
      <c r="E607" s="315" t="s">
        <v>907</v>
      </c>
      <c r="F607" s="315" t="s">
        <v>1341</v>
      </c>
      <c r="G607" s="325" t="s">
        <v>1342</v>
      </c>
      <c r="H607" s="325">
        <v>5</v>
      </c>
      <c r="I607" s="344">
        <v>970</v>
      </c>
      <c r="J607" s="344"/>
      <c r="K607" s="301"/>
      <c r="L607" s="301">
        <f>VLOOKUP(B607,KQtrangIOE!$B$2:$D$2509,3,FALSE)</f>
        <v>970</v>
      </c>
      <c r="M607" s="301" t="str">
        <f t="shared" si="36"/>
        <v/>
      </c>
      <c r="N607" s="301">
        <f>VLOOKUP(IF(G607&lt;&gt;"",G607,F607),ThongkeKQ!$A$4:$P$43,COUNTA(ThongkeKQ!$A$4:$P$4),FALSE)</f>
        <v>38</v>
      </c>
      <c r="O607" s="301" t="str">
        <f t="shared" si="37"/>
        <v>38.5</v>
      </c>
      <c r="P607" s="285" t="str">
        <f t="shared" si="38"/>
        <v>38</v>
      </c>
      <c r="Q607" s="285" t="str">
        <f t="shared" si="39"/>
        <v>5</v>
      </c>
    </row>
    <row r="608" spans="1:17" s="285" customFormat="1" hidden="1">
      <c r="A608" s="315">
        <f>SUBTOTAL(3,$B$20:B608)</f>
        <v>189</v>
      </c>
      <c r="B608" s="403">
        <v>1227398530</v>
      </c>
      <c r="C608" s="301" t="str">
        <f>VLOOKUP(B608,'ds thisinh'!$B$5:$C$2298,2,FALSE)</f>
        <v>Lê Vũ Thanh Trúc</v>
      </c>
      <c r="D608" s="403" t="s">
        <v>685</v>
      </c>
      <c r="E608" s="303">
        <v>5</v>
      </c>
      <c r="F608" s="303" t="s">
        <v>2690</v>
      </c>
      <c r="G608" s="303" t="s">
        <v>188</v>
      </c>
      <c r="H608" s="303">
        <v>5</v>
      </c>
      <c r="I608" s="317">
        <v>960</v>
      </c>
      <c r="J608" s="317"/>
      <c r="K608" s="301"/>
      <c r="L608" s="301">
        <f>VLOOKUP(B608,KQtrangIOE!$B$2:$D$2509,3,FALSE)</f>
        <v>960</v>
      </c>
      <c r="M608" s="301" t="str">
        <f t="shared" si="36"/>
        <v/>
      </c>
      <c r="N608" s="301">
        <f>VLOOKUP(IF(G608&lt;&gt;"",G608,F608),ThongkeKQ!$A$4:$P$43,COUNTA(ThongkeKQ!$A$4:$P$4),FALSE)</f>
        <v>34</v>
      </c>
      <c r="O608" s="301" t="str">
        <f t="shared" si="37"/>
        <v>34.5</v>
      </c>
      <c r="P608" s="285" t="str">
        <f t="shared" si="38"/>
        <v>34</v>
      </c>
      <c r="Q608" s="285" t="str">
        <f t="shared" si="39"/>
        <v>5</v>
      </c>
    </row>
    <row r="609" spans="1:17" s="285" customFormat="1" hidden="1">
      <c r="A609" s="315">
        <f>SUBTOTAL(3,$B$20:B609)</f>
        <v>189</v>
      </c>
      <c r="B609" s="318">
        <v>1227056023</v>
      </c>
      <c r="C609" s="301" t="str">
        <f>VLOOKUP(B609,'ds thisinh'!$B$5:$C$2298,2,FALSE)</f>
        <v>Huỳnh Phạm Bảo Trâm</v>
      </c>
      <c r="D609" s="318" t="s">
        <v>1594</v>
      </c>
      <c r="E609" s="315" t="s">
        <v>904</v>
      </c>
      <c r="F609" s="315" t="s">
        <v>1353</v>
      </c>
      <c r="G609" s="325" t="s">
        <v>1342</v>
      </c>
      <c r="H609" s="325">
        <v>5</v>
      </c>
      <c r="I609" s="344">
        <v>960</v>
      </c>
      <c r="J609" s="344"/>
      <c r="K609" s="301"/>
      <c r="L609" s="301">
        <f>VLOOKUP(B609,KQtrangIOE!$B$2:$D$2509,3,FALSE)</f>
        <v>960</v>
      </c>
      <c r="M609" s="301" t="str">
        <f t="shared" si="36"/>
        <v/>
      </c>
      <c r="N609" s="301">
        <f>VLOOKUP(IF(G609&lt;&gt;"",G609,F609),ThongkeKQ!$A$4:$P$43,COUNTA(ThongkeKQ!$A$4:$P$4),FALSE)</f>
        <v>38</v>
      </c>
      <c r="O609" s="301" t="str">
        <f t="shared" si="37"/>
        <v>38.5</v>
      </c>
      <c r="P609" s="285" t="str">
        <f t="shared" si="38"/>
        <v>38</v>
      </c>
      <c r="Q609" s="285" t="str">
        <f t="shared" si="39"/>
        <v>5</v>
      </c>
    </row>
    <row r="610" spans="1:17" s="285" customFormat="1" hidden="1">
      <c r="A610" s="315">
        <f>SUBTOTAL(3,$B$20:B610)</f>
        <v>189</v>
      </c>
      <c r="B610" s="301">
        <v>1222980316</v>
      </c>
      <c r="C610" s="301" t="str">
        <f>VLOOKUP(B610,'ds thisinh'!$B$5:$C$2298,2,FALSE)</f>
        <v>Lê Quốc Hiệp</v>
      </c>
      <c r="D610" s="303" t="s">
        <v>1247</v>
      </c>
      <c r="E610" s="303" t="s">
        <v>910</v>
      </c>
      <c r="F610" s="303" t="s">
        <v>1115</v>
      </c>
      <c r="G610" s="303" t="s">
        <v>180</v>
      </c>
      <c r="H610" s="301">
        <v>5</v>
      </c>
      <c r="I610" s="301">
        <v>960</v>
      </c>
      <c r="J610" s="301"/>
      <c r="K610" s="301"/>
      <c r="L610" s="301">
        <f>VLOOKUP(B610,KQtrangIOE!$B$2:$D$2509,3,FALSE)</f>
        <v>960</v>
      </c>
      <c r="M610" s="301" t="str">
        <f t="shared" si="36"/>
        <v/>
      </c>
      <c r="N610" s="301">
        <f>VLOOKUP(IF(G610&lt;&gt;"",G610,F610),ThongkeKQ!$A$4:$P$43,COUNTA(ThongkeKQ!$A$4:$P$4),FALSE)</f>
        <v>36</v>
      </c>
      <c r="O610" s="301" t="str">
        <f t="shared" si="37"/>
        <v>36.5</v>
      </c>
      <c r="P610" s="285" t="str">
        <f t="shared" si="38"/>
        <v>36</v>
      </c>
      <c r="Q610" s="285" t="str">
        <f t="shared" si="39"/>
        <v>5</v>
      </c>
    </row>
    <row r="611" spans="1:17" s="285" customFormat="1" hidden="1">
      <c r="A611" s="315">
        <f>SUBTOTAL(3,$B$20:B611)</f>
        <v>189</v>
      </c>
      <c r="B611" s="371">
        <v>1223485418</v>
      </c>
      <c r="C611" s="301" t="str">
        <f>VLOOKUP(B611,'ds thisinh'!$B$5:$C$2298,2,FALSE)</f>
        <v>Trần Thanh Bình</v>
      </c>
      <c r="D611" s="371" t="s">
        <v>1249</v>
      </c>
      <c r="E611" s="370">
        <v>5</v>
      </c>
      <c r="F611" s="370" t="s">
        <v>599</v>
      </c>
      <c r="G611" s="429" t="s">
        <v>10</v>
      </c>
      <c r="H611" s="370">
        <v>5</v>
      </c>
      <c r="I611" s="432">
        <v>960</v>
      </c>
      <c r="J611" s="432"/>
      <c r="K611" s="378"/>
      <c r="L611" s="301">
        <f>VLOOKUP(B611,KQtrangIOE!$B$2:$D$2509,3,FALSE)</f>
        <v>960</v>
      </c>
      <c r="M611" s="301" t="str">
        <f t="shared" si="36"/>
        <v/>
      </c>
      <c r="N611" s="301">
        <f>VLOOKUP(IF(G611&lt;&gt;"",G611,F611),ThongkeKQ!$A$4:$P$43,COUNTA(ThongkeKQ!$A$4:$P$4),FALSE)</f>
        <v>32</v>
      </c>
      <c r="O611" s="301" t="str">
        <f t="shared" si="37"/>
        <v>32.5</v>
      </c>
      <c r="P611" s="285" t="str">
        <f t="shared" si="38"/>
        <v>32</v>
      </c>
      <c r="Q611" s="285" t="str">
        <f t="shared" si="39"/>
        <v>5</v>
      </c>
    </row>
    <row r="612" spans="1:17" s="285" customFormat="1" hidden="1">
      <c r="A612" s="315">
        <f>SUBTOTAL(3,$B$20:B612)</f>
        <v>189</v>
      </c>
      <c r="B612" s="318">
        <v>1222969876</v>
      </c>
      <c r="C612" s="301" t="str">
        <f>VLOOKUP(B612,'ds thisinh'!$B$5:$C$2298,2,FALSE)</f>
        <v>Nguyễn Thị Ngọc  Diễm</v>
      </c>
      <c r="D612" s="318" t="s">
        <v>1574</v>
      </c>
      <c r="E612" s="315" t="s">
        <v>907</v>
      </c>
      <c r="F612" s="315" t="s">
        <v>1346</v>
      </c>
      <c r="G612" s="325" t="s">
        <v>1342</v>
      </c>
      <c r="H612" s="325">
        <v>5</v>
      </c>
      <c r="I612" s="344">
        <v>950</v>
      </c>
      <c r="J612" s="344"/>
      <c r="K612" s="301"/>
      <c r="L612" s="301">
        <f>VLOOKUP(B612,KQtrangIOE!$B$2:$D$2509,3,FALSE)</f>
        <v>950</v>
      </c>
      <c r="M612" s="301" t="str">
        <f t="shared" si="36"/>
        <v/>
      </c>
      <c r="N612" s="301">
        <f>VLOOKUP(IF(G612&lt;&gt;"",G612,F612),ThongkeKQ!$A$4:$P$43,COUNTA(ThongkeKQ!$A$4:$P$4),FALSE)</f>
        <v>38</v>
      </c>
      <c r="O612" s="301" t="str">
        <f t="shared" si="37"/>
        <v>38.5</v>
      </c>
      <c r="P612" s="285" t="str">
        <f t="shared" si="38"/>
        <v>38</v>
      </c>
      <c r="Q612" s="285" t="str">
        <f t="shared" si="39"/>
        <v>5</v>
      </c>
    </row>
    <row r="613" spans="1:17" s="285" customFormat="1" hidden="1">
      <c r="A613" s="315">
        <f>SUBTOTAL(3,$B$20:B613)</f>
        <v>189</v>
      </c>
      <c r="B613" s="369">
        <v>1226561991</v>
      </c>
      <c r="C613" s="301" t="str">
        <f>VLOOKUP(B613,'ds thisinh'!$B$5:$C$2298,2,FALSE)</f>
        <v>Bùi Văn Hoàng Nam</v>
      </c>
      <c r="D613" s="369" t="s">
        <v>1947</v>
      </c>
      <c r="E613" s="378">
        <v>5</v>
      </c>
      <c r="F613" s="378" t="s">
        <v>1948</v>
      </c>
      <c r="G613" s="429" t="s">
        <v>10</v>
      </c>
      <c r="H613" s="378">
        <v>5</v>
      </c>
      <c r="I613" s="432">
        <v>950</v>
      </c>
      <c r="J613" s="432"/>
      <c r="K613" s="378"/>
      <c r="L613" s="301">
        <f>VLOOKUP(B613,KQtrangIOE!$B$2:$D$2509,3,FALSE)</f>
        <v>950</v>
      </c>
      <c r="M613" s="301" t="str">
        <f t="shared" si="36"/>
        <v/>
      </c>
      <c r="N613" s="301">
        <f>VLOOKUP(IF(G613&lt;&gt;"",G613,F613),ThongkeKQ!$A$4:$P$43,COUNTA(ThongkeKQ!$A$4:$P$4),FALSE)</f>
        <v>32</v>
      </c>
      <c r="O613" s="301" t="str">
        <f t="shared" si="37"/>
        <v>32.5</v>
      </c>
      <c r="P613" s="285" t="str">
        <f t="shared" si="38"/>
        <v>32</v>
      </c>
      <c r="Q613" s="285" t="str">
        <f t="shared" si="39"/>
        <v>5</v>
      </c>
    </row>
    <row r="614" spans="1:17" s="285" customFormat="1" hidden="1">
      <c r="A614" s="315">
        <f>SUBTOTAL(3,$B$20:B614)</f>
        <v>189</v>
      </c>
      <c r="B614" s="315">
        <v>1226044997</v>
      </c>
      <c r="C614" s="301" t="str">
        <f>VLOOKUP(B614,'ds thisinh'!$B$5:$C$2298,2,FALSE)</f>
        <v>Ngô Anh Hoàn</v>
      </c>
      <c r="D614" s="315" t="s">
        <v>924</v>
      </c>
      <c r="E614" s="315" t="s">
        <v>907</v>
      </c>
      <c r="F614" s="315" t="s">
        <v>602</v>
      </c>
      <c r="G614" s="315" t="s">
        <v>91</v>
      </c>
      <c r="H614" s="327">
        <v>5</v>
      </c>
      <c r="I614" s="315">
        <v>940</v>
      </c>
      <c r="J614" s="315"/>
      <c r="K614" s="301"/>
      <c r="L614" s="301">
        <f>VLOOKUP(B614,KQtrangIOE!$B$2:$D$2509,3,FALSE)</f>
        <v>940</v>
      </c>
      <c r="M614" s="301" t="str">
        <f t="shared" si="36"/>
        <v/>
      </c>
      <c r="N614" s="301">
        <f>VLOOKUP(IF(G614&lt;&gt;"",G614,F614),ThongkeKQ!$A$4:$P$43,COUNTA(ThongkeKQ!$A$4:$P$4),FALSE)</f>
        <v>35</v>
      </c>
      <c r="O614" s="301" t="str">
        <f t="shared" si="37"/>
        <v>35.5</v>
      </c>
      <c r="P614" s="285" t="str">
        <f t="shared" si="38"/>
        <v>35</v>
      </c>
      <c r="Q614" s="285" t="str">
        <f t="shared" si="39"/>
        <v>5</v>
      </c>
    </row>
    <row r="615" spans="1:17" s="285" customFormat="1" hidden="1">
      <c r="A615" s="315">
        <f>SUBTOTAL(3,$B$20:B615)</f>
        <v>189</v>
      </c>
      <c r="B615" s="315">
        <v>1222633912</v>
      </c>
      <c r="C615" s="301" t="str">
        <f>VLOOKUP(B615,'ds thisinh'!$B$5:$C$2298,2,FALSE)</f>
        <v>Hồ Thảo Nguyên</v>
      </c>
      <c r="D615" s="315" t="s">
        <v>661</v>
      </c>
      <c r="E615" s="315" t="s">
        <v>907</v>
      </c>
      <c r="F615" s="315" t="s">
        <v>602</v>
      </c>
      <c r="G615" s="315" t="s">
        <v>91</v>
      </c>
      <c r="H615" s="327">
        <v>5</v>
      </c>
      <c r="I615" s="315">
        <v>940</v>
      </c>
      <c r="J615" s="315"/>
      <c r="K615" s="301"/>
      <c r="L615" s="301">
        <f>VLOOKUP(B615,KQtrangIOE!$B$2:$D$2509,3,FALSE)</f>
        <v>970</v>
      </c>
      <c r="M615" s="301"/>
      <c r="N615" s="301">
        <f>VLOOKUP(IF(G615&lt;&gt;"",G615,F615),ThongkeKQ!$A$4:$P$43,COUNTA(ThongkeKQ!$A$4:$P$4),FALSE)</f>
        <v>35</v>
      </c>
      <c r="O615" s="301" t="str">
        <f t="shared" si="37"/>
        <v>35.5</v>
      </c>
      <c r="P615" s="285" t="str">
        <f t="shared" si="38"/>
        <v>35</v>
      </c>
      <c r="Q615" s="285" t="str">
        <f t="shared" si="39"/>
        <v>5</v>
      </c>
    </row>
    <row r="616" spans="1:17" s="285" customFormat="1" hidden="1">
      <c r="A616" s="315">
        <f>SUBTOTAL(3,$B$20:B616)</f>
        <v>189</v>
      </c>
      <c r="B616" s="371">
        <v>1229511984</v>
      </c>
      <c r="C616" s="301" t="str">
        <f>VLOOKUP(B616,'ds thisinh'!$B$5:$C$2298,2,FALSE)</f>
        <v>Trần Thị Thu Thủy </v>
      </c>
      <c r="D616" s="371" t="s">
        <v>1940</v>
      </c>
      <c r="E616" s="378">
        <v>5</v>
      </c>
      <c r="F616" s="369" t="s">
        <v>1217</v>
      </c>
      <c r="G616" s="429" t="s">
        <v>10</v>
      </c>
      <c r="H616" s="378">
        <v>5</v>
      </c>
      <c r="I616" s="432">
        <v>940</v>
      </c>
      <c r="J616" s="432"/>
      <c r="K616" s="378"/>
      <c r="L616" s="301">
        <f>VLOOKUP(B616,KQtrangIOE!$B$2:$D$2509,3,FALSE)</f>
        <v>940</v>
      </c>
      <c r="M616" s="301" t="str">
        <f t="shared" ref="M616:M647" si="40">IF(L616&lt;&gt;I616,1,"")</f>
        <v/>
      </c>
      <c r="N616" s="301">
        <f>VLOOKUP(IF(G616&lt;&gt;"",G616,F616),ThongkeKQ!$A$4:$P$43,COUNTA(ThongkeKQ!$A$4:$P$4),FALSE)</f>
        <v>32</v>
      </c>
      <c r="O616" s="301" t="str">
        <f t="shared" si="37"/>
        <v>32.5</v>
      </c>
      <c r="P616" s="285" t="str">
        <f t="shared" si="38"/>
        <v>32</v>
      </c>
      <c r="Q616" s="285" t="str">
        <f t="shared" si="39"/>
        <v>5</v>
      </c>
    </row>
    <row r="617" spans="1:17" s="285" customFormat="1" hidden="1">
      <c r="A617" s="315">
        <f>SUBTOTAL(3,$B$20:B617)</f>
        <v>189</v>
      </c>
      <c r="B617" s="318">
        <v>1228061695</v>
      </c>
      <c r="C617" s="301" t="str">
        <f>VLOOKUP(B617,'ds thisinh'!$B$5:$C$2298,2,FALSE)</f>
        <v>Phạm Thị Hoài Linh</v>
      </c>
      <c r="D617" s="318" t="s">
        <v>1578</v>
      </c>
      <c r="E617" s="315" t="s">
        <v>896</v>
      </c>
      <c r="F617" s="315" t="s">
        <v>1341</v>
      </c>
      <c r="G617" s="325" t="s">
        <v>1342</v>
      </c>
      <c r="H617" s="325">
        <v>5</v>
      </c>
      <c r="I617" s="344">
        <v>930</v>
      </c>
      <c r="J617" s="344"/>
      <c r="K617" s="301"/>
      <c r="L617" s="301">
        <f>VLOOKUP(B617,KQtrangIOE!$B$2:$D$2509,3,FALSE)</f>
        <v>930</v>
      </c>
      <c r="M617" s="301" t="str">
        <f t="shared" si="40"/>
        <v/>
      </c>
      <c r="N617" s="301">
        <f>VLOOKUP(IF(G617&lt;&gt;"",G617,F617),ThongkeKQ!$A$4:$P$43,COUNTA(ThongkeKQ!$A$4:$P$4),FALSE)</f>
        <v>38</v>
      </c>
      <c r="O617" s="301" t="str">
        <f t="shared" si="37"/>
        <v>38.5</v>
      </c>
      <c r="P617" s="285" t="str">
        <f t="shared" si="38"/>
        <v>38</v>
      </c>
      <c r="Q617" s="285" t="str">
        <f t="shared" si="39"/>
        <v>5</v>
      </c>
    </row>
    <row r="618" spans="1:17" s="285" customFormat="1" hidden="1">
      <c r="A618" s="315">
        <f>SUBTOTAL(3,$B$20:B618)</f>
        <v>189</v>
      </c>
      <c r="B618" s="301">
        <v>1212735609</v>
      </c>
      <c r="C618" s="301" t="str">
        <f>VLOOKUP(B618,'ds thisinh'!$B$5:$C$2298,2,FALSE)</f>
        <v>Trần Thanh Bình</v>
      </c>
      <c r="D618" s="303" t="s">
        <v>1249</v>
      </c>
      <c r="E618" s="303" t="s">
        <v>1250</v>
      </c>
      <c r="F618" s="303" t="s">
        <v>1115</v>
      </c>
      <c r="G618" s="303" t="s">
        <v>180</v>
      </c>
      <c r="H618" s="301">
        <v>5</v>
      </c>
      <c r="I618" s="301">
        <v>930</v>
      </c>
      <c r="J618" s="301"/>
      <c r="K618" s="301"/>
      <c r="L618" s="301">
        <f>VLOOKUP(B618,KQtrangIOE!$B$2:$D$2509,3,FALSE)</f>
        <v>930</v>
      </c>
      <c r="M618" s="301" t="str">
        <f t="shared" si="40"/>
        <v/>
      </c>
      <c r="N618" s="301">
        <f>VLOOKUP(IF(G618&lt;&gt;"",G618,F618),ThongkeKQ!$A$4:$P$43,COUNTA(ThongkeKQ!$A$4:$P$4),FALSE)</f>
        <v>36</v>
      </c>
      <c r="O618" s="301" t="str">
        <f t="shared" si="37"/>
        <v>36.5</v>
      </c>
      <c r="P618" s="285" t="str">
        <f t="shared" si="38"/>
        <v>36</v>
      </c>
      <c r="Q618" s="285" t="str">
        <f t="shared" si="39"/>
        <v>5</v>
      </c>
    </row>
    <row r="619" spans="1:17" s="285" customFormat="1" hidden="1">
      <c r="A619" s="315">
        <f>SUBTOTAL(3,$B$20:B619)</f>
        <v>189</v>
      </c>
      <c r="B619" s="318">
        <v>1228269236</v>
      </c>
      <c r="C619" s="301" t="str">
        <f>VLOOKUP(B619,'ds thisinh'!$B$5:$C$2298,2,FALSE)</f>
        <v>Nguyễn Thanh Hoàng</v>
      </c>
      <c r="D619" s="318" t="s">
        <v>1584</v>
      </c>
      <c r="E619" s="315" t="s">
        <v>1365</v>
      </c>
      <c r="F619" s="315" t="s">
        <v>1348</v>
      </c>
      <c r="G619" s="325" t="s">
        <v>1342</v>
      </c>
      <c r="H619" s="325">
        <v>5</v>
      </c>
      <c r="I619" s="344">
        <v>920</v>
      </c>
      <c r="J619" s="344"/>
      <c r="K619" s="301"/>
      <c r="L619" s="301">
        <f>VLOOKUP(B619,KQtrangIOE!$B$2:$D$2509,3,FALSE)</f>
        <v>920</v>
      </c>
      <c r="M619" s="301" t="str">
        <f t="shared" si="40"/>
        <v/>
      </c>
      <c r="N619" s="301">
        <f>VLOOKUP(IF(G619&lt;&gt;"",G619,F619),ThongkeKQ!$A$4:$P$43,COUNTA(ThongkeKQ!$A$4:$P$4),FALSE)</f>
        <v>38</v>
      </c>
      <c r="O619" s="301" t="str">
        <f t="shared" si="37"/>
        <v>38.5</v>
      </c>
      <c r="P619" s="285" t="str">
        <f t="shared" si="38"/>
        <v>38</v>
      </c>
      <c r="Q619" s="285" t="str">
        <f t="shared" si="39"/>
        <v>5</v>
      </c>
    </row>
    <row r="620" spans="1:17" s="285" customFormat="1" hidden="1">
      <c r="A620" s="315">
        <f>SUBTOTAL(3,$B$20:B620)</f>
        <v>189</v>
      </c>
      <c r="B620" s="317">
        <v>1222115555</v>
      </c>
      <c r="C620" s="301" t="str">
        <f>VLOOKUP(B620,'ds thisinh'!$B$5:$C$2298,2,FALSE)</f>
        <v>Trần Vũ Hưng Việt</v>
      </c>
      <c r="D620" s="301" t="s">
        <v>1255</v>
      </c>
      <c r="E620" s="317" t="s">
        <v>896</v>
      </c>
      <c r="F620" s="303" t="s">
        <v>1214</v>
      </c>
      <c r="G620" s="303" t="s">
        <v>180</v>
      </c>
      <c r="H620" s="301">
        <v>5</v>
      </c>
      <c r="I620" s="301">
        <v>920</v>
      </c>
      <c r="J620" s="301"/>
      <c r="K620" s="301"/>
      <c r="L620" s="301">
        <f>VLOOKUP(B620,KQtrangIOE!$B$2:$D$2509,3,FALSE)</f>
        <v>920</v>
      </c>
      <c r="M620" s="301" t="str">
        <f t="shared" si="40"/>
        <v/>
      </c>
      <c r="N620" s="301">
        <f>VLOOKUP(IF(G620&lt;&gt;"",G620,F620),ThongkeKQ!$A$4:$P$43,COUNTA(ThongkeKQ!$A$4:$P$4),FALSE)</f>
        <v>36</v>
      </c>
      <c r="O620" s="301" t="str">
        <f t="shared" si="37"/>
        <v>36.5</v>
      </c>
      <c r="P620" s="285" t="str">
        <f t="shared" si="38"/>
        <v>36</v>
      </c>
      <c r="Q620" s="285" t="str">
        <f t="shared" si="39"/>
        <v>5</v>
      </c>
    </row>
    <row r="621" spans="1:17" s="285" customFormat="1" hidden="1">
      <c r="A621" s="315">
        <f>SUBTOTAL(3,$B$20:B621)</f>
        <v>189</v>
      </c>
      <c r="B621" s="318">
        <v>1230075625</v>
      </c>
      <c r="C621" s="301" t="str">
        <f>VLOOKUP(B621,'ds thisinh'!$B$5:$C$2298,2,FALSE)</f>
        <v>Phạm Lê Hải Nguyên</v>
      </c>
      <c r="D621" s="318" t="s">
        <v>1581</v>
      </c>
      <c r="E621" s="315" t="s">
        <v>896</v>
      </c>
      <c r="F621" s="315" t="s">
        <v>1131</v>
      </c>
      <c r="G621" s="325" t="s">
        <v>1342</v>
      </c>
      <c r="H621" s="325">
        <v>5</v>
      </c>
      <c r="I621" s="344">
        <v>910</v>
      </c>
      <c r="J621" s="344"/>
      <c r="K621" s="301"/>
      <c r="L621" s="301">
        <f>VLOOKUP(B621,KQtrangIOE!$B$2:$D$2509,3,FALSE)</f>
        <v>910</v>
      </c>
      <c r="M621" s="301" t="str">
        <f t="shared" si="40"/>
        <v/>
      </c>
      <c r="N621" s="301">
        <f>VLOOKUP(IF(G621&lt;&gt;"",G621,F621),ThongkeKQ!$A$4:$P$43,COUNTA(ThongkeKQ!$A$4:$P$4),FALSE)</f>
        <v>38</v>
      </c>
      <c r="O621" s="301" t="str">
        <f t="shared" si="37"/>
        <v>38.5</v>
      </c>
      <c r="P621" s="285" t="str">
        <f t="shared" si="38"/>
        <v>38</v>
      </c>
      <c r="Q621" s="285" t="str">
        <f t="shared" si="39"/>
        <v>5</v>
      </c>
    </row>
    <row r="622" spans="1:17" s="285" customFormat="1" hidden="1">
      <c r="A622" s="315">
        <f>SUBTOTAL(3,$B$20:B622)</f>
        <v>189</v>
      </c>
      <c r="B622" s="318">
        <v>1223757601</v>
      </c>
      <c r="C622" s="301" t="str">
        <f>VLOOKUP(B622,'ds thisinh'!$B$5:$C$2298,2,FALSE)</f>
        <v>Đặng Khánh Linh</v>
      </c>
      <c r="D622" s="318" t="s">
        <v>1589</v>
      </c>
      <c r="E622" s="315" t="s">
        <v>907</v>
      </c>
      <c r="F622" s="315" t="s">
        <v>1341</v>
      </c>
      <c r="G622" s="325" t="s">
        <v>1342</v>
      </c>
      <c r="H622" s="325">
        <v>5</v>
      </c>
      <c r="I622" s="344">
        <v>910</v>
      </c>
      <c r="J622" s="344"/>
      <c r="K622" s="301"/>
      <c r="L622" s="301">
        <f>VLOOKUP(B622,KQtrangIOE!$B$2:$D$2509,3,FALSE)</f>
        <v>910</v>
      </c>
      <c r="M622" s="301" t="str">
        <f t="shared" si="40"/>
        <v/>
      </c>
      <c r="N622" s="301">
        <f>VLOOKUP(IF(G622&lt;&gt;"",G622,F622),ThongkeKQ!$A$4:$P$43,COUNTA(ThongkeKQ!$A$4:$P$4),FALSE)</f>
        <v>38</v>
      </c>
      <c r="O622" s="301" t="str">
        <f t="shared" si="37"/>
        <v>38.5</v>
      </c>
      <c r="P622" s="285" t="str">
        <f t="shared" si="38"/>
        <v>38</v>
      </c>
      <c r="Q622" s="285" t="str">
        <f t="shared" si="39"/>
        <v>5</v>
      </c>
    </row>
    <row r="623" spans="1:17" s="285" customFormat="1" hidden="1">
      <c r="A623" s="315">
        <f>SUBTOTAL(3,$B$20:B623)</f>
        <v>189</v>
      </c>
      <c r="B623" s="376">
        <v>1224091938</v>
      </c>
      <c r="C623" s="301" t="str">
        <f>VLOOKUP(B623,'ds thisinh'!$B$5:$C$2298,2,FALSE)</f>
        <v>Văn Thị Thu Hà</v>
      </c>
      <c r="D623" s="376" t="s">
        <v>1932</v>
      </c>
      <c r="E623" s="377">
        <v>5</v>
      </c>
      <c r="F623" s="377" t="s">
        <v>1852</v>
      </c>
      <c r="G623" s="429" t="s">
        <v>10</v>
      </c>
      <c r="H623" s="377">
        <v>5</v>
      </c>
      <c r="I623" s="432">
        <v>910</v>
      </c>
      <c r="J623" s="432"/>
      <c r="K623" s="378"/>
      <c r="L623" s="301">
        <f>VLOOKUP(B623,KQtrangIOE!$B$2:$D$2509,3,FALSE)</f>
        <v>910</v>
      </c>
      <c r="M623" s="301" t="str">
        <f t="shared" si="40"/>
        <v/>
      </c>
      <c r="N623" s="301">
        <f>VLOOKUP(IF(G623&lt;&gt;"",G623,F623),ThongkeKQ!$A$4:$P$43,COUNTA(ThongkeKQ!$A$4:$P$4),FALSE)</f>
        <v>32</v>
      </c>
      <c r="O623" s="301" t="str">
        <f t="shared" si="37"/>
        <v>32.5</v>
      </c>
      <c r="P623" s="285" t="str">
        <f t="shared" si="38"/>
        <v>32</v>
      </c>
      <c r="Q623" s="285" t="str">
        <f t="shared" si="39"/>
        <v>5</v>
      </c>
    </row>
    <row r="624" spans="1:17" s="285" customFormat="1" hidden="1">
      <c r="A624" s="315">
        <f>SUBTOTAL(3,$B$20:B624)</f>
        <v>189</v>
      </c>
      <c r="B624" s="453">
        <v>1225384016</v>
      </c>
      <c r="C624" s="301" t="str">
        <f>VLOOKUP(B624,'ds thisinh'!$B$5:$C$2298,2,FALSE)</f>
        <v>Trần Thị Phương Thảo</v>
      </c>
      <c r="D624" s="361" t="s">
        <v>953</v>
      </c>
      <c r="E624" s="361" t="s">
        <v>896</v>
      </c>
      <c r="F624" s="361" t="s">
        <v>1110</v>
      </c>
      <c r="G624" s="361" t="s">
        <v>1108</v>
      </c>
      <c r="H624" s="304">
        <v>5</v>
      </c>
      <c r="I624" s="301">
        <v>890</v>
      </c>
      <c r="J624" s="301"/>
      <c r="K624" s="301"/>
      <c r="L624" s="301">
        <f>VLOOKUP(B624,KQtrangIOE!$B$2:$D$2509,3,FALSE)</f>
        <v>890</v>
      </c>
      <c r="M624" s="301" t="str">
        <f t="shared" si="40"/>
        <v/>
      </c>
      <c r="N624" s="301">
        <f>VLOOKUP(IF(G624&lt;&gt;"",G624,F624),ThongkeKQ!$A$4:$P$43,COUNTA(ThongkeKQ!$A$4:$P$4),FALSE)</f>
        <v>39</v>
      </c>
      <c r="O624" s="301" t="str">
        <f t="shared" si="37"/>
        <v>39.5</v>
      </c>
      <c r="P624" s="285" t="str">
        <f t="shared" si="38"/>
        <v>39</v>
      </c>
      <c r="Q624" s="285" t="str">
        <f t="shared" si="39"/>
        <v>5</v>
      </c>
    </row>
    <row r="625" spans="1:18" s="285" customFormat="1" hidden="1">
      <c r="A625" s="315">
        <f>SUBTOTAL(3,$B$20:B625)</f>
        <v>189</v>
      </c>
      <c r="B625" s="318">
        <v>1222063767</v>
      </c>
      <c r="C625" s="301" t="str">
        <f>VLOOKUP(B625,'ds thisinh'!$B$5:$C$2298,2,FALSE)</f>
        <v>Nguyễn Thị Quỳnh Khuê</v>
      </c>
      <c r="D625" s="318" t="s">
        <v>1591</v>
      </c>
      <c r="E625" s="315" t="s">
        <v>896</v>
      </c>
      <c r="F625" s="315" t="s">
        <v>1353</v>
      </c>
      <c r="G625" s="325" t="s">
        <v>1342</v>
      </c>
      <c r="H625" s="325">
        <v>5</v>
      </c>
      <c r="I625" s="344">
        <v>880</v>
      </c>
      <c r="J625" s="344"/>
      <c r="K625" s="318">
        <v>1222063767</v>
      </c>
      <c r="L625" s="301">
        <f>VLOOKUP(B625,KQtrangIOE!$B$2:$D$2509,3,FALSE)</f>
        <v>880</v>
      </c>
      <c r="M625" s="301" t="str">
        <f t="shared" si="40"/>
        <v/>
      </c>
      <c r="N625" s="301">
        <f>VLOOKUP(IF(G625&lt;&gt;"",G625,F625),ThongkeKQ!$A$4:$P$43,COUNTA(ThongkeKQ!$A$4:$P$4),FALSE)</f>
        <v>38</v>
      </c>
      <c r="O625" s="301" t="str">
        <f t="shared" si="37"/>
        <v>38.5</v>
      </c>
      <c r="P625" s="285" t="str">
        <f t="shared" si="38"/>
        <v>38</v>
      </c>
      <c r="Q625" s="285" t="str">
        <f t="shared" si="39"/>
        <v>5</v>
      </c>
    </row>
    <row r="626" spans="1:18" s="285" customFormat="1" hidden="1">
      <c r="A626" s="315">
        <f>SUBTOTAL(3,$B$20:B626)</f>
        <v>189</v>
      </c>
      <c r="B626" s="371">
        <v>1223487540</v>
      </c>
      <c r="C626" s="301" t="str">
        <f>VLOOKUP(B626,'ds thisinh'!$B$5:$C$2298,2,FALSE)</f>
        <v>Nguyễn Thị Ngọc Yến</v>
      </c>
      <c r="D626" s="371" t="s">
        <v>1935</v>
      </c>
      <c r="E626" s="370">
        <v>5</v>
      </c>
      <c r="F626" s="370" t="s">
        <v>599</v>
      </c>
      <c r="G626" s="429" t="s">
        <v>10</v>
      </c>
      <c r="H626" s="370">
        <v>5</v>
      </c>
      <c r="I626" s="432">
        <v>880</v>
      </c>
      <c r="J626" s="432"/>
      <c r="K626" s="378"/>
      <c r="L626" s="301">
        <f>VLOOKUP(B626,KQtrangIOE!$B$2:$D$2509,3,FALSE)</f>
        <v>880</v>
      </c>
      <c r="M626" s="301" t="str">
        <f t="shared" si="40"/>
        <v/>
      </c>
      <c r="N626" s="301">
        <f>VLOOKUP(IF(G626&lt;&gt;"",G626,F626),ThongkeKQ!$A$4:$P$43,COUNTA(ThongkeKQ!$A$4:$P$4),FALSE)</f>
        <v>32</v>
      </c>
      <c r="O626" s="301" t="str">
        <f t="shared" si="37"/>
        <v>32.5</v>
      </c>
      <c r="P626" s="285" t="str">
        <f t="shared" si="38"/>
        <v>32</v>
      </c>
      <c r="Q626" s="285" t="str">
        <f t="shared" si="39"/>
        <v>5</v>
      </c>
    </row>
    <row r="627" spans="1:18" s="285" customFormat="1" hidden="1">
      <c r="A627" s="315">
        <f>SUBTOTAL(3,$B$20:B627)</f>
        <v>189</v>
      </c>
      <c r="B627" s="376">
        <v>1209528714</v>
      </c>
      <c r="C627" s="301" t="str">
        <f>VLOOKUP(B627,'ds thisinh'!$B$5:$C$2298,2,FALSE)</f>
        <v>Đặng Văn Trình</v>
      </c>
      <c r="D627" s="376" t="s">
        <v>1937</v>
      </c>
      <c r="E627" s="377">
        <v>5</v>
      </c>
      <c r="F627" s="377" t="s">
        <v>1852</v>
      </c>
      <c r="G627" s="429" t="s">
        <v>10</v>
      </c>
      <c r="H627" s="377">
        <v>5</v>
      </c>
      <c r="I627" s="432">
        <v>880</v>
      </c>
      <c r="J627" s="432"/>
      <c r="K627" s="378"/>
      <c r="L627" s="301">
        <f>VLOOKUP(B627,KQtrangIOE!$B$2:$D$2509,3,FALSE)</f>
        <v>880</v>
      </c>
      <c r="M627" s="301" t="str">
        <f t="shared" si="40"/>
        <v/>
      </c>
      <c r="N627" s="301">
        <f>VLOOKUP(IF(G627&lt;&gt;"",G627,F627),ThongkeKQ!$A$4:$P$43,COUNTA(ThongkeKQ!$A$4:$P$4),FALSE)</f>
        <v>32</v>
      </c>
      <c r="O627" s="301" t="str">
        <f t="shared" si="37"/>
        <v>32.5</v>
      </c>
      <c r="P627" s="285" t="str">
        <f t="shared" si="38"/>
        <v>32</v>
      </c>
      <c r="Q627" s="285" t="str">
        <f t="shared" si="39"/>
        <v>5</v>
      </c>
    </row>
    <row r="628" spans="1:18" s="285" customFormat="1" hidden="1">
      <c r="A628" s="315">
        <f>SUBTOTAL(3,$B$20:B628)</f>
        <v>189</v>
      </c>
      <c r="B628" s="318">
        <v>1226114385</v>
      </c>
      <c r="C628" s="301" t="str">
        <f>VLOOKUP(B628,'ds thisinh'!$B$5:$C$2298,2,FALSE)</f>
        <v>Võ Duy  Phát</v>
      </c>
      <c r="D628" s="318" t="s">
        <v>1596</v>
      </c>
      <c r="E628" s="315" t="s">
        <v>907</v>
      </c>
      <c r="F628" s="315" t="s">
        <v>1356</v>
      </c>
      <c r="G628" s="325" t="s">
        <v>1342</v>
      </c>
      <c r="H628" s="325">
        <v>5</v>
      </c>
      <c r="I628" s="344">
        <v>840</v>
      </c>
      <c r="J628" s="344"/>
      <c r="K628" s="301"/>
      <c r="L628" s="301">
        <f>VLOOKUP(B628,KQtrangIOE!$B$2:$D$2509,3,FALSE)</f>
        <v>840</v>
      </c>
      <c r="M628" s="301" t="str">
        <f t="shared" si="40"/>
        <v/>
      </c>
      <c r="N628" s="301">
        <f>VLOOKUP(IF(G628&lt;&gt;"",G628,F628),ThongkeKQ!$A$4:$P$43,COUNTA(ThongkeKQ!$A$4:$P$4),FALSE)</f>
        <v>38</v>
      </c>
      <c r="O628" s="301" t="str">
        <f t="shared" si="37"/>
        <v>38.5</v>
      </c>
      <c r="P628" s="285" t="str">
        <f t="shared" si="38"/>
        <v>38</v>
      </c>
      <c r="Q628" s="285" t="str">
        <f t="shared" si="39"/>
        <v>5</v>
      </c>
    </row>
    <row r="629" spans="1:18" s="285" customFormat="1" hidden="1">
      <c r="A629" s="315">
        <f>SUBTOTAL(3,$B$20:B629)</f>
        <v>189</v>
      </c>
      <c r="B629" s="318">
        <v>1229312792</v>
      </c>
      <c r="C629" s="301" t="str">
        <f>VLOOKUP(B629,'ds thisinh'!$B$5:$C$2298,2,FALSE)</f>
        <v>Phạm Thị Thu Thảo</v>
      </c>
      <c r="D629" s="318" t="s">
        <v>587</v>
      </c>
      <c r="E629" s="315" t="s">
        <v>1365</v>
      </c>
      <c r="F629" s="315" t="s">
        <v>1348</v>
      </c>
      <c r="G629" s="325" t="s">
        <v>1342</v>
      </c>
      <c r="H629" s="325">
        <v>5</v>
      </c>
      <c r="I629" s="344">
        <v>840</v>
      </c>
      <c r="J629" s="344"/>
      <c r="K629" s="301"/>
      <c r="L629" s="301">
        <f>VLOOKUP(B629,KQtrangIOE!$B$2:$D$2509,3,FALSE)</f>
        <v>840</v>
      </c>
      <c r="M629" s="301" t="str">
        <f t="shared" si="40"/>
        <v/>
      </c>
      <c r="N629" s="301">
        <f>VLOOKUP(IF(G629&lt;&gt;"",G629,F629),ThongkeKQ!$A$4:$P$43,COUNTA(ThongkeKQ!$A$4:$P$4),FALSE)</f>
        <v>38</v>
      </c>
      <c r="O629" s="301" t="str">
        <f t="shared" si="37"/>
        <v>38.5</v>
      </c>
      <c r="P629" s="285" t="str">
        <f t="shared" si="38"/>
        <v>38</v>
      </c>
      <c r="Q629" s="285" t="str">
        <f t="shared" si="39"/>
        <v>5</v>
      </c>
    </row>
    <row r="630" spans="1:18" s="285" customFormat="1" hidden="1">
      <c r="A630" s="315">
        <f>SUBTOTAL(3,$B$20:B630)</f>
        <v>189</v>
      </c>
      <c r="B630" s="453">
        <v>1222973446</v>
      </c>
      <c r="C630" s="301" t="str">
        <f>VLOOKUP(B630,'ds thisinh'!$B$5:$C$2298,2,FALSE)</f>
        <v>Trần Thảo Vi</v>
      </c>
      <c r="D630" s="361" t="s">
        <v>1158</v>
      </c>
      <c r="E630" s="361" t="s">
        <v>917</v>
      </c>
      <c r="F630" s="361" t="s">
        <v>1118</v>
      </c>
      <c r="G630" s="361" t="s">
        <v>1108</v>
      </c>
      <c r="H630" s="304">
        <v>5</v>
      </c>
      <c r="I630" s="301">
        <v>820</v>
      </c>
      <c r="J630" s="301"/>
      <c r="K630" s="301"/>
      <c r="L630" s="301">
        <f>VLOOKUP(B630,KQtrangIOE!$B$2:$D$2509,3,FALSE)</f>
        <v>820</v>
      </c>
      <c r="M630" s="301" t="str">
        <f t="shared" si="40"/>
        <v/>
      </c>
      <c r="N630" s="301">
        <f>VLOOKUP(IF(G630&lt;&gt;"",G630,F630),ThongkeKQ!$A$4:$P$43,COUNTA(ThongkeKQ!$A$4:$P$4),FALSE)</f>
        <v>39</v>
      </c>
      <c r="O630" s="301" t="str">
        <f t="shared" si="37"/>
        <v>39.5</v>
      </c>
      <c r="P630" s="285" t="str">
        <f t="shared" si="38"/>
        <v>39</v>
      </c>
      <c r="Q630" s="285" t="str">
        <f t="shared" si="39"/>
        <v>5</v>
      </c>
    </row>
    <row r="631" spans="1:18" s="285" customFormat="1" hidden="1">
      <c r="A631" s="315">
        <f>SUBTOTAL(3,$B$20:B631)</f>
        <v>189</v>
      </c>
      <c r="B631" s="371">
        <v>1220435351</v>
      </c>
      <c r="C631" s="301" t="str">
        <f>VLOOKUP(B631,'ds thisinh'!$B$5:$C$2298,2,FALSE)</f>
        <v>Nguyễn Đức Hậu</v>
      </c>
      <c r="D631" s="371" t="s">
        <v>1941</v>
      </c>
      <c r="E631" s="370">
        <v>5</v>
      </c>
      <c r="F631" s="370" t="s">
        <v>599</v>
      </c>
      <c r="G631" s="429" t="s">
        <v>10</v>
      </c>
      <c r="H631" s="370">
        <v>5</v>
      </c>
      <c r="I631" s="432">
        <v>820</v>
      </c>
      <c r="J631" s="432"/>
      <c r="K631" s="378"/>
      <c r="L631" s="301">
        <f>VLOOKUP(B631,KQtrangIOE!$B$2:$D$2509,3,FALSE)</f>
        <v>820</v>
      </c>
      <c r="M631" s="301" t="str">
        <f t="shared" si="40"/>
        <v/>
      </c>
      <c r="N631" s="301">
        <f>VLOOKUP(IF(G631&lt;&gt;"",G631,F631),ThongkeKQ!$A$4:$P$43,COUNTA(ThongkeKQ!$A$4:$P$4),FALSE)</f>
        <v>32</v>
      </c>
      <c r="O631" s="301" t="str">
        <f t="shared" si="37"/>
        <v>32.5</v>
      </c>
      <c r="P631" s="285" t="str">
        <f t="shared" si="38"/>
        <v>32</v>
      </c>
      <c r="Q631" s="285" t="str">
        <f t="shared" si="39"/>
        <v>5</v>
      </c>
    </row>
    <row r="632" spans="1:18" s="285" customFormat="1" hidden="1">
      <c r="A632" s="315">
        <f>SUBTOTAL(3,$B$20:B632)</f>
        <v>189</v>
      </c>
      <c r="B632" s="318">
        <v>1228999658</v>
      </c>
      <c r="C632" s="301" t="str">
        <f>VLOOKUP(B632,'ds thisinh'!$B$5:$C$2298,2,FALSE)</f>
        <v>Phan Nguyễn Duy Linh</v>
      </c>
      <c r="D632" s="318" t="s">
        <v>1583</v>
      </c>
      <c r="E632" s="315" t="s">
        <v>896</v>
      </c>
      <c r="F632" s="315" t="s">
        <v>1131</v>
      </c>
      <c r="G632" s="325" t="s">
        <v>1342</v>
      </c>
      <c r="H632" s="325">
        <v>5</v>
      </c>
      <c r="I632" s="344">
        <v>810</v>
      </c>
      <c r="J632" s="344"/>
      <c r="K632" s="301"/>
      <c r="L632" s="301">
        <f>VLOOKUP(B632,KQtrangIOE!$B$2:$D$2509,3,FALSE)</f>
        <v>810</v>
      </c>
      <c r="M632" s="301" t="str">
        <f t="shared" si="40"/>
        <v/>
      </c>
      <c r="N632" s="301">
        <f>VLOOKUP(IF(G632&lt;&gt;"",G632,F632),ThongkeKQ!$A$4:$P$43,COUNTA(ThongkeKQ!$A$4:$P$4),FALSE)</f>
        <v>38</v>
      </c>
      <c r="O632" s="301" t="str">
        <f t="shared" si="37"/>
        <v>38.5</v>
      </c>
      <c r="P632" s="285" t="str">
        <f t="shared" si="38"/>
        <v>38</v>
      </c>
      <c r="Q632" s="285" t="str">
        <f t="shared" si="39"/>
        <v>5</v>
      </c>
    </row>
    <row r="633" spans="1:18" s="285" customFormat="1" hidden="1">
      <c r="A633" s="315">
        <f>SUBTOTAL(3,$B$20:B633)</f>
        <v>189</v>
      </c>
      <c r="B633" s="318">
        <v>1226404171</v>
      </c>
      <c r="C633" s="301" t="str">
        <f>VLOOKUP(B633,'ds thisinh'!$B$5:$C$2298,2,FALSE)</f>
        <v>Trần Thị Yến Thiên</v>
      </c>
      <c r="D633" s="318" t="s">
        <v>1593</v>
      </c>
      <c r="E633" s="315" t="s">
        <v>907</v>
      </c>
      <c r="F633" s="315" t="s">
        <v>1345</v>
      </c>
      <c r="G633" s="325" t="s">
        <v>1342</v>
      </c>
      <c r="H633" s="325">
        <v>5</v>
      </c>
      <c r="I633" s="344">
        <v>790</v>
      </c>
      <c r="J633" s="344"/>
      <c r="K633" s="301"/>
      <c r="L633" s="301">
        <f>VLOOKUP(B633,KQtrangIOE!$B$2:$D$2509,3,FALSE)</f>
        <v>790</v>
      </c>
      <c r="M633" s="301" t="str">
        <f t="shared" si="40"/>
        <v/>
      </c>
      <c r="N633" s="301">
        <f>VLOOKUP(IF(G633&lt;&gt;"",G633,F633),ThongkeKQ!$A$4:$P$43,COUNTA(ThongkeKQ!$A$4:$P$4),FALSE)</f>
        <v>38</v>
      </c>
      <c r="O633" s="301" t="str">
        <f t="shared" si="37"/>
        <v>38.5</v>
      </c>
      <c r="P633" s="285" t="str">
        <f t="shared" si="38"/>
        <v>38</v>
      </c>
      <c r="Q633" s="285" t="str">
        <f t="shared" si="39"/>
        <v>5</v>
      </c>
    </row>
    <row r="634" spans="1:18" s="285" customFormat="1" hidden="1">
      <c r="A634" s="315">
        <f>SUBTOTAL(3,$B$20:B634)</f>
        <v>189</v>
      </c>
      <c r="B634" s="318">
        <v>1225007360</v>
      </c>
      <c r="C634" s="301" t="str">
        <f>VLOOKUP(B634,'ds thisinh'!$B$5:$C$2298,2,FALSE)</f>
        <v>Nguyễn Thu Phương</v>
      </c>
      <c r="D634" s="318" t="s">
        <v>1590</v>
      </c>
      <c r="E634" s="315" t="s">
        <v>907</v>
      </c>
      <c r="F634" s="315" t="s">
        <v>1343</v>
      </c>
      <c r="G634" s="325" t="s">
        <v>1342</v>
      </c>
      <c r="H634" s="325">
        <v>5</v>
      </c>
      <c r="I634" s="344">
        <v>780</v>
      </c>
      <c r="J634" s="344"/>
      <c r="K634" s="301"/>
      <c r="L634" s="301">
        <f>VLOOKUP(B634,KQtrangIOE!$B$2:$D$2509,3,FALSE)</f>
        <v>780</v>
      </c>
      <c r="M634" s="301" t="str">
        <f t="shared" si="40"/>
        <v/>
      </c>
      <c r="N634" s="301">
        <f>VLOOKUP(IF(G634&lt;&gt;"",G634,F634),ThongkeKQ!$A$4:$P$43,COUNTA(ThongkeKQ!$A$4:$P$4),FALSE)</f>
        <v>38</v>
      </c>
      <c r="O634" s="301" t="str">
        <f t="shared" si="37"/>
        <v>38.5</v>
      </c>
      <c r="P634" s="285" t="str">
        <f t="shared" si="38"/>
        <v>38</v>
      </c>
      <c r="Q634" s="285" t="str">
        <f t="shared" si="39"/>
        <v>5</v>
      </c>
    </row>
    <row r="635" spans="1:18" s="285" customFormat="1" hidden="1">
      <c r="A635" s="315">
        <f>SUBTOTAL(3,$B$20:B635)</f>
        <v>189</v>
      </c>
      <c r="B635" s="318">
        <v>1226113471</v>
      </c>
      <c r="C635" s="301" t="str">
        <f>VLOOKUP(B635,'ds thisinh'!$B$5:$C$2298,2,FALSE)</f>
        <v>Chúc Bá Bảo</v>
      </c>
      <c r="D635" s="318" t="s">
        <v>1598</v>
      </c>
      <c r="E635" s="315" t="s">
        <v>896</v>
      </c>
      <c r="F635" s="315" t="s">
        <v>1356</v>
      </c>
      <c r="G635" s="325" t="s">
        <v>1342</v>
      </c>
      <c r="H635" s="325">
        <v>5</v>
      </c>
      <c r="I635" s="344">
        <v>770</v>
      </c>
      <c r="J635" s="344"/>
      <c r="K635" s="301"/>
      <c r="L635" s="301">
        <f>VLOOKUP(B635,KQtrangIOE!$B$2:$D$2509,3,FALSE)</f>
        <v>770</v>
      </c>
      <c r="M635" s="301" t="str">
        <f t="shared" si="40"/>
        <v/>
      </c>
      <c r="N635" s="301">
        <f>VLOOKUP(IF(G635&lt;&gt;"",G635,F635),ThongkeKQ!$A$4:$P$43,COUNTA(ThongkeKQ!$A$4:$P$4),FALSE)</f>
        <v>38</v>
      </c>
      <c r="O635" s="301" t="str">
        <f t="shared" si="37"/>
        <v>38.5</v>
      </c>
      <c r="P635" s="285" t="str">
        <f t="shared" si="38"/>
        <v>38</v>
      </c>
      <c r="Q635" s="285" t="str">
        <f t="shared" si="39"/>
        <v>5</v>
      </c>
    </row>
    <row r="636" spans="1:18" s="285" customFormat="1" hidden="1">
      <c r="A636" s="315">
        <f>SUBTOTAL(3,$B$20:B636)</f>
        <v>189</v>
      </c>
      <c r="B636" s="318">
        <v>1227423322</v>
      </c>
      <c r="C636" s="301" t="str">
        <f>VLOOKUP(B636,'ds thisinh'!$B$5:$C$2298,2,FALSE)</f>
        <v>Phan Hoàng  Vũ</v>
      </c>
      <c r="D636" s="318" t="s">
        <v>1597</v>
      </c>
      <c r="E636" s="315" t="s">
        <v>907</v>
      </c>
      <c r="F636" s="315" t="s">
        <v>1350</v>
      </c>
      <c r="G636" s="325" t="s">
        <v>1342</v>
      </c>
      <c r="H636" s="325">
        <v>5</v>
      </c>
      <c r="I636" s="344">
        <v>740</v>
      </c>
      <c r="J636" s="344"/>
      <c r="K636" s="301"/>
      <c r="L636" s="301">
        <f>VLOOKUP(B636,KQtrangIOE!$B$2:$D$2509,3,FALSE)</f>
        <v>740</v>
      </c>
      <c r="M636" s="301" t="str">
        <f t="shared" si="40"/>
        <v/>
      </c>
      <c r="N636" s="301">
        <f>VLOOKUP(IF(G636&lt;&gt;"",G636,F636),ThongkeKQ!$A$4:$P$43,COUNTA(ThongkeKQ!$A$4:$P$4),FALSE)</f>
        <v>38</v>
      </c>
      <c r="O636" s="301" t="str">
        <f t="shared" si="37"/>
        <v>38.5</v>
      </c>
      <c r="P636" s="285" t="str">
        <f t="shared" si="38"/>
        <v>38</v>
      </c>
      <c r="Q636" s="285" t="str">
        <f t="shared" si="39"/>
        <v>5</v>
      </c>
    </row>
    <row r="637" spans="1:18" s="285" customFormat="1" hidden="1">
      <c r="A637" s="315">
        <f>SUBTOTAL(3,$B$20:B637)</f>
        <v>189</v>
      </c>
      <c r="B637" s="315">
        <v>1226021615</v>
      </c>
      <c r="C637" s="301" t="str">
        <f>VLOOKUP(B637,'ds thisinh'!$B$5:$C$2298,2,FALSE)</f>
        <v>Lê Thị Kim Chi</v>
      </c>
      <c r="D637" s="303" t="s">
        <v>2170</v>
      </c>
      <c r="E637" s="303" t="s">
        <v>896</v>
      </c>
      <c r="F637" s="303" t="s">
        <v>608</v>
      </c>
      <c r="G637" s="315" t="s">
        <v>2167</v>
      </c>
      <c r="H637" s="315">
        <v>5</v>
      </c>
      <c r="I637" s="384">
        <v>640</v>
      </c>
      <c r="J637" s="384"/>
      <c r="K637" s="301"/>
      <c r="L637" s="301">
        <f>VLOOKUP(B637,KQtrangIOE!$B$2:$D$2509,3,FALSE)</f>
        <v>640</v>
      </c>
      <c r="M637" s="301" t="str">
        <f t="shared" si="40"/>
        <v/>
      </c>
      <c r="N637" s="301">
        <f>VLOOKUP(IF(G637&lt;&gt;"",G637,F637),ThongkeKQ!$A$4:$P$43,COUNTA(ThongkeKQ!$A$4:$P$4),FALSE)</f>
        <v>33</v>
      </c>
      <c r="O637" s="301" t="str">
        <f t="shared" si="37"/>
        <v>33.5</v>
      </c>
      <c r="P637" s="285" t="str">
        <f t="shared" si="38"/>
        <v>33</v>
      </c>
      <c r="Q637" s="285" t="str">
        <f t="shared" si="39"/>
        <v>5</v>
      </c>
    </row>
    <row r="638" spans="1:18" s="285" customFormat="1" hidden="1">
      <c r="A638" s="315">
        <f>SUBTOTAL(3,$B$20:B638)</f>
        <v>189</v>
      </c>
      <c r="B638" s="315">
        <v>1226723140</v>
      </c>
      <c r="C638" s="301" t="str">
        <f>VLOOKUP(B638,'ds thisinh'!$B$5:$C$2298,2,FALSE)</f>
        <v>Nguyễn Trần Lan Anh</v>
      </c>
      <c r="D638" s="303" t="s">
        <v>2168</v>
      </c>
      <c r="E638" s="303" t="s">
        <v>2169</v>
      </c>
      <c r="F638" s="303" t="s">
        <v>608</v>
      </c>
      <c r="G638" s="315" t="s">
        <v>2167</v>
      </c>
      <c r="H638" s="315">
        <v>5</v>
      </c>
      <c r="I638" s="384">
        <v>390</v>
      </c>
      <c r="J638" s="384"/>
      <c r="K638" s="301"/>
      <c r="L638" s="301">
        <f>VLOOKUP(B638,KQtrangIOE!$B$2:$D$2509,3,FALSE)</f>
        <v>390</v>
      </c>
      <c r="M638" s="301" t="str">
        <f t="shared" si="40"/>
        <v/>
      </c>
      <c r="N638" s="301">
        <f>VLOOKUP(IF(G638&lt;&gt;"",G638,F638),ThongkeKQ!$A$4:$P$43,COUNTA(ThongkeKQ!$A$4:$P$4),FALSE)</f>
        <v>33</v>
      </c>
      <c r="O638" s="301" t="str">
        <f t="shared" si="37"/>
        <v>33.5</v>
      </c>
      <c r="P638" s="285" t="str">
        <f t="shared" si="38"/>
        <v>33</v>
      </c>
      <c r="Q638" s="285" t="str">
        <f t="shared" si="39"/>
        <v>5</v>
      </c>
    </row>
    <row r="639" spans="1:18" s="285" customFormat="1">
      <c r="A639" s="630">
        <f>SUBTOTAL(3,$B$20:B639)</f>
        <v>190</v>
      </c>
      <c r="B639" s="666">
        <v>1200545287</v>
      </c>
      <c r="C639" s="301" t="str">
        <f>VLOOKUP(B639,'ds thisinh'!$B$5:$C$2298,2,FALSE)</f>
        <v>Phạm Quốc Quyền </v>
      </c>
      <c r="D639" s="635" t="s">
        <v>1599</v>
      </c>
      <c r="E639" s="630" t="s">
        <v>1367</v>
      </c>
      <c r="F639" s="630" t="s">
        <v>1189</v>
      </c>
      <c r="G639" s="630" t="s">
        <v>1342</v>
      </c>
      <c r="H639" s="630">
        <v>6</v>
      </c>
      <c r="I639" s="636">
        <v>1850</v>
      </c>
      <c r="J639" s="636" t="s">
        <v>5521</v>
      </c>
      <c r="K639" s="679"/>
      <c r="L639" s="301">
        <f>VLOOKUP(B639,KQtrangIOE!$B$2:$D$2509,3,FALSE)</f>
        <v>1850</v>
      </c>
      <c r="M639" s="301" t="str">
        <f t="shared" si="40"/>
        <v/>
      </c>
      <c r="N639" s="301">
        <f>VLOOKUP(IF(G639&lt;&gt;"",G639,F639),ThongkeKQ!$A$4:$P$43,COUNTA(ThongkeKQ!$A$4:$P$4),FALSE)</f>
        <v>38</v>
      </c>
      <c r="O639" s="301" t="str">
        <f t="shared" si="37"/>
        <v>38.6</v>
      </c>
      <c r="P639" s="285" t="str">
        <f t="shared" si="38"/>
        <v>38Nhất</v>
      </c>
      <c r="Q639" s="285" t="str">
        <f t="shared" si="39"/>
        <v>6Nhất</v>
      </c>
      <c r="R639" s="285">
        <f>VLOOKUP(B639,'ds thisinh'!B$5:J$2299,COUNTA('ds thisinh'!$B$5:$J$5),FALSE)</f>
        <v>1870</v>
      </c>
    </row>
    <row r="640" spans="1:18" s="285" customFormat="1">
      <c r="A640" s="630">
        <f>SUBTOTAL(3,$B$20:B640)</f>
        <v>191</v>
      </c>
      <c r="B640" s="671">
        <v>106575087</v>
      </c>
      <c r="C640" s="301" t="str">
        <f>VLOOKUP(B640,'ds thisinh'!$B$5:$C$2298,2,FALSE)</f>
        <v>Phan Thị Bình Minh </v>
      </c>
      <c r="D640" s="630" t="s">
        <v>934</v>
      </c>
      <c r="E640" s="630" t="s">
        <v>929</v>
      </c>
      <c r="F640" s="630" t="s">
        <v>705</v>
      </c>
      <c r="G640" s="630" t="s">
        <v>91</v>
      </c>
      <c r="H640" s="630">
        <v>6</v>
      </c>
      <c r="I640" s="636">
        <v>1710</v>
      </c>
      <c r="J640" s="636" t="s">
        <v>5521</v>
      </c>
      <c r="K640" s="679"/>
      <c r="L640" s="301">
        <f>VLOOKUP(B640,KQtrangIOE!$B$2:$D$2509,3,FALSE)</f>
        <v>1710</v>
      </c>
      <c r="M640" s="301" t="str">
        <f t="shared" si="40"/>
        <v/>
      </c>
      <c r="N640" s="301">
        <f>VLOOKUP(IF(G640&lt;&gt;"",G640,F640),ThongkeKQ!$A$4:$P$43,COUNTA(ThongkeKQ!$A$4:$P$4),FALSE)</f>
        <v>35</v>
      </c>
      <c r="O640" s="301" t="str">
        <f t="shared" si="37"/>
        <v>35.6</v>
      </c>
      <c r="P640" s="285" t="str">
        <f t="shared" si="38"/>
        <v>35Nhất</v>
      </c>
      <c r="Q640" s="285" t="str">
        <f t="shared" si="39"/>
        <v>6Nhất</v>
      </c>
      <c r="R640" s="285">
        <f>VLOOKUP(B640,'ds thisinh'!B$5:J$2299,COUNTA('ds thisinh'!$B$5:$J$5),FALSE)</f>
        <v>1700</v>
      </c>
    </row>
    <row r="641" spans="1:18" s="285" customFormat="1">
      <c r="A641" s="630">
        <f>SUBTOTAL(3,$B$20:B641)</f>
        <v>192</v>
      </c>
      <c r="B641" s="671">
        <v>1222699976</v>
      </c>
      <c r="C641" s="301" t="str">
        <f>VLOOKUP(B641,'ds thisinh'!$B$5:$C$2298,2,FALSE)</f>
        <v>Đặng Khiết Như </v>
      </c>
      <c r="D641" s="630" t="s">
        <v>928</v>
      </c>
      <c r="E641" s="630" t="s">
        <v>929</v>
      </c>
      <c r="F641" s="630" t="s">
        <v>705</v>
      </c>
      <c r="G641" s="630" t="s">
        <v>91</v>
      </c>
      <c r="H641" s="630">
        <v>6</v>
      </c>
      <c r="I641" s="636">
        <v>1690</v>
      </c>
      <c r="J641" s="636" t="s">
        <v>5521</v>
      </c>
      <c r="K641" s="679"/>
      <c r="L641" s="301">
        <f>VLOOKUP(B641,KQtrangIOE!$B$2:$D$2509,3,FALSE)</f>
        <v>1690</v>
      </c>
      <c r="M641" s="301" t="str">
        <f t="shared" si="40"/>
        <v/>
      </c>
      <c r="N641" s="301">
        <f>VLOOKUP(IF(G641&lt;&gt;"",G641,F641),ThongkeKQ!$A$4:$P$43,COUNTA(ThongkeKQ!$A$4:$P$4),FALSE)</f>
        <v>35</v>
      </c>
      <c r="O641" s="301" t="str">
        <f t="shared" si="37"/>
        <v>35.6</v>
      </c>
      <c r="P641" s="285" t="str">
        <f t="shared" si="38"/>
        <v>35Nhất</v>
      </c>
      <c r="Q641" s="285" t="str">
        <f t="shared" si="39"/>
        <v>6Nhất</v>
      </c>
      <c r="R641" s="285">
        <f>VLOOKUP(B641,'ds thisinh'!B$5:J$2299,COUNTA('ds thisinh'!$B$5:$J$5),FALSE)</f>
        <v>1720</v>
      </c>
    </row>
    <row r="642" spans="1:18" s="285" customFormat="1">
      <c r="A642" s="630">
        <f>SUBTOTAL(3,$B$20:B642)</f>
        <v>193</v>
      </c>
      <c r="B642" s="690">
        <v>1222640144</v>
      </c>
      <c r="C642" s="301" t="str">
        <f>VLOOKUP(B642,'ds thisinh'!$B$5:$C$2298,2,FALSE)</f>
        <v xml:space="preserve">Nguyễn Ngọc Linh </v>
      </c>
      <c r="D642" s="636" t="s">
        <v>690</v>
      </c>
      <c r="E642" s="630">
        <v>6</v>
      </c>
      <c r="F642" s="630" t="s">
        <v>691</v>
      </c>
      <c r="G642" s="630" t="s">
        <v>188</v>
      </c>
      <c r="H642" s="630">
        <v>6</v>
      </c>
      <c r="I642" s="636">
        <v>1680</v>
      </c>
      <c r="J642" s="636" t="s">
        <v>5521</v>
      </c>
      <c r="K642" s="679"/>
      <c r="L642" s="301">
        <f>VLOOKUP(B642,KQtrangIOE!$B$2:$D$2509,3,FALSE)</f>
        <v>1680</v>
      </c>
      <c r="M642" s="301" t="str">
        <f t="shared" si="40"/>
        <v/>
      </c>
      <c r="N642" s="301">
        <f>VLOOKUP(IF(G642&lt;&gt;"",G642,F642),ThongkeKQ!$A$4:$P$43,COUNTA(ThongkeKQ!$A$4:$P$4),FALSE)</f>
        <v>34</v>
      </c>
      <c r="O642" s="301" t="str">
        <f t="shared" si="37"/>
        <v>34.6</v>
      </c>
      <c r="P642" s="285" t="str">
        <f t="shared" si="38"/>
        <v>34Nhất</v>
      </c>
      <c r="Q642" s="285" t="str">
        <f t="shared" si="39"/>
        <v>6Nhất</v>
      </c>
      <c r="R642" s="285">
        <f>VLOOKUP(B642,'ds thisinh'!B$5:J$2299,COUNTA('ds thisinh'!$B$5:$J$5),FALSE)</f>
        <v>1690</v>
      </c>
    </row>
    <row r="643" spans="1:18" s="285" customFormat="1">
      <c r="A643" s="630">
        <f>SUBTOTAL(3,$B$20:B643)</f>
        <v>194</v>
      </c>
      <c r="B643" s="671">
        <v>1223009390</v>
      </c>
      <c r="C643" s="301" t="str">
        <f>VLOOKUP(B643,'ds thisinh'!$B$5:$C$2298,2,FALSE)</f>
        <v>Nguyễn Vương Kiệt</v>
      </c>
      <c r="D643" s="630" t="s">
        <v>931</v>
      </c>
      <c r="E643" s="630" t="s">
        <v>932</v>
      </c>
      <c r="F643" s="630" t="s">
        <v>2229</v>
      </c>
      <c r="G643" s="630" t="s">
        <v>91</v>
      </c>
      <c r="H643" s="630">
        <v>6</v>
      </c>
      <c r="I643" s="636">
        <v>1680</v>
      </c>
      <c r="J643" s="636" t="s">
        <v>5521</v>
      </c>
      <c r="K643" s="679"/>
      <c r="L643" s="301">
        <f>VLOOKUP(B643,KQtrangIOE!$B$2:$D$2509,3,FALSE)</f>
        <v>1680</v>
      </c>
      <c r="M643" s="301" t="str">
        <f t="shared" si="40"/>
        <v/>
      </c>
      <c r="N643" s="301">
        <f>VLOOKUP(IF(G643&lt;&gt;"",G643,F643),ThongkeKQ!$A$4:$P$43,COUNTA(ThongkeKQ!$A$4:$P$4),FALSE)</f>
        <v>35</v>
      </c>
      <c r="O643" s="301" t="str">
        <f t="shared" si="37"/>
        <v>35.6</v>
      </c>
      <c r="P643" s="285" t="str">
        <f t="shared" si="38"/>
        <v>35Nhất</v>
      </c>
      <c r="Q643" s="285" t="str">
        <f t="shared" si="39"/>
        <v>6Nhất</v>
      </c>
      <c r="R643" s="285">
        <f>VLOOKUP(B643,'ds thisinh'!B$5:J$2299,COUNTA('ds thisinh'!$B$5:$J$5),FALSE)</f>
        <v>1700</v>
      </c>
    </row>
    <row r="644" spans="1:18" s="285" customFormat="1">
      <c r="A644" s="630">
        <f>SUBTOTAL(3,$B$20:B644)</f>
        <v>195</v>
      </c>
      <c r="B644" s="691">
        <v>1209687037</v>
      </c>
      <c r="C644" s="301" t="str">
        <f>VLOOKUP(B644,'ds thisinh'!$B$5:$C$2298,2,FALSE)</f>
        <v>Nguyễn Anh Khôi</v>
      </c>
      <c r="D644" s="371" t="s">
        <v>1949</v>
      </c>
      <c r="E644" s="371">
        <v>6</v>
      </c>
      <c r="F644" s="371" t="s">
        <v>1383</v>
      </c>
      <c r="G644" s="433" t="s">
        <v>10</v>
      </c>
      <c r="H644" s="371">
        <v>6</v>
      </c>
      <c r="I644" s="433">
        <v>1680</v>
      </c>
      <c r="J644" s="636" t="s">
        <v>5521</v>
      </c>
      <c r="K644" s="680"/>
      <c r="L644" s="301">
        <f>VLOOKUP(B644,KQtrangIOE!$B$2:$D$2509,3,FALSE)</f>
        <v>1680</v>
      </c>
      <c r="M644" s="301" t="str">
        <f t="shared" si="40"/>
        <v/>
      </c>
      <c r="N644" s="301">
        <f>VLOOKUP(IF(G644&lt;&gt;"",G644,F644),ThongkeKQ!$A$4:$P$43,COUNTA(ThongkeKQ!$A$4:$P$4),FALSE)</f>
        <v>32</v>
      </c>
      <c r="O644" s="301" t="str">
        <f t="shared" si="37"/>
        <v>32.6</v>
      </c>
      <c r="P644" s="285" t="str">
        <f t="shared" si="38"/>
        <v>32Nhất</v>
      </c>
      <c r="Q644" s="285" t="str">
        <f t="shared" si="39"/>
        <v>6Nhất</v>
      </c>
      <c r="R644" s="285">
        <f>VLOOKUP(B644,'ds thisinh'!B$5:J$2299,COUNTA('ds thisinh'!$B$5:$J$5),FALSE)</f>
        <v>1810</v>
      </c>
    </row>
    <row r="645" spans="1:18" s="285" customFormat="1">
      <c r="A645" s="630">
        <f>SUBTOTAL(3,$B$20:B645)</f>
        <v>196</v>
      </c>
      <c r="B645" s="671">
        <v>1209335712</v>
      </c>
      <c r="C645" s="301" t="str">
        <f>VLOOKUP(B645,'ds thisinh'!$B$5:$C$2298,2,FALSE)</f>
        <v>Huỳnh Tấn Anh Khoa </v>
      </c>
      <c r="D645" s="630" t="s">
        <v>937</v>
      </c>
      <c r="E645" s="630" t="s">
        <v>929</v>
      </c>
      <c r="F645" s="630" t="s">
        <v>705</v>
      </c>
      <c r="G645" s="630" t="s">
        <v>91</v>
      </c>
      <c r="H645" s="630">
        <v>6</v>
      </c>
      <c r="I645" s="636">
        <v>1630</v>
      </c>
      <c r="J645" s="636" t="s">
        <v>5521</v>
      </c>
      <c r="K645" s="679"/>
      <c r="L645" s="301">
        <f>VLOOKUP(B645,KQtrangIOE!$B$2:$D$2509,3,FALSE)</f>
        <v>1630</v>
      </c>
      <c r="M645" s="301" t="str">
        <f t="shared" si="40"/>
        <v/>
      </c>
      <c r="N645" s="301">
        <f>VLOOKUP(IF(G645&lt;&gt;"",G645,F645),ThongkeKQ!$A$4:$P$43,COUNTA(ThongkeKQ!$A$4:$P$4),FALSE)</f>
        <v>35</v>
      </c>
      <c r="O645" s="301" t="str">
        <f t="shared" si="37"/>
        <v>35.6</v>
      </c>
      <c r="P645" s="285" t="str">
        <f t="shared" si="38"/>
        <v>35Nhất</v>
      </c>
      <c r="Q645" s="285" t="str">
        <f t="shared" si="39"/>
        <v>6Nhất</v>
      </c>
      <c r="R645" s="285">
        <f>VLOOKUP(B645,'ds thisinh'!B$5:J$2299,COUNTA('ds thisinh'!$B$5:$J$5),FALSE)</f>
        <v>1440</v>
      </c>
    </row>
    <row r="646" spans="1:18" s="285" customFormat="1">
      <c r="A646" s="630">
        <f>SUBTOTAL(3,$B$20:B646)</f>
        <v>197</v>
      </c>
      <c r="B646" s="691">
        <v>1222850507</v>
      </c>
      <c r="C646" s="301" t="str">
        <f>VLOOKUP(B646,'ds thisinh'!$B$5:$C$2298,2,FALSE)</f>
        <v>Ngô Nguyễn Minh Thành</v>
      </c>
      <c r="D646" s="371" t="s">
        <v>1952</v>
      </c>
      <c r="E646" s="371">
        <v>6</v>
      </c>
      <c r="F646" s="371" t="s">
        <v>1383</v>
      </c>
      <c r="G646" s="433" t="s">
        <v>10</v>
      </c>
      <c r="H646" s="371">
        <v>6</v>
      </c>
      <c r="I646" s="433">
        <v>1630</v>
      </c>
      <c r="J646" s="636" t="s">
        <v>5521</v>
      </c>
      <c r="K646" s="680"/>
      <c r="L646" s="301">
        <f>VLOOKUP(B646,KQtrangIOE!$B$2:$D$2509,3,FALSE)</f>
        <v>1630</v>
      </c>
      <c r="M646" s="301" t="str">
        <f t="shared" si="40"/>
        <v/>
      </c>
      <c r="N646" s="301">
        <f>VLOOKUP(IF(G646&lt;&gt;"",G646,F646),ThongkeKQ!$A$4:$P$43,COUNTA(ThongkeKQ!$A$4:$P$4),FALSE)</f>
        <v>32</v>
      </c>
      <c r="O646" s="301" t="str">
        <f t="shared" si="37"/>
        <v>32.6</v>
      </c>
      <c r="P646" s="285" t="str">
        <f t="shared" si="38"/>
        <v>32Nhất</v>
      </c>
      <c r="Q646" s="285" t="str">
        <f t="shared" si="39"/>
        <v>6Nhất</v>
      </c>
      <c r="R646" s="285">
        <f>VLOOKUP(B646,'ds thisinh'!B$5:J$2299,COUNTA('ds thisinh'!$B$5:$J$5),FALSE)</f>
        <v>1730</v>
      </c>
    </row>
    <row r="647" spans="1:18" s="285" customFormat="1">
      <c r="A647" s="630">
        <f>SUBTOTAL(3,$B$20:B647)</f>
        <v>198</v>
      </c>
      <c r="B647" s="691">
        <v>1224583402</v>
      </c>
      <c r="C647" s="301" t="str">
        <f>VLOOKUP(B647,'ds thisinh'!$B$5:$C$2298,2,FALSE)</f>
        <v>Bùi Thị Ngọc Nhi</v>
      </c>
      <c r="D647" s="371" t="s">
        <v>1953</v>
      </c>
      <c r="E647" s="371">
        <v>6</v>
      </c>
      <c r="F647" s="371" t="s">
        <v>1954</v>
      </c>
      <c r="G647" s="433" t="s">
        <v>10</v>
      </c>
      <c r="H647" s="371">
        <v>6</v>
      </c>
      <c r="I647" s="433">
        <v>1630</v>
      </c>
      <c r="J647" s="636" t="s">
        <v>5521</v>
      </c>
      <c r="K647" s="680"/>
      <c r="L647" s="301">
        <f>VLOOKUP(B647,KQtrangIOE!$B$2:$D$2509,3,FALSE)</f>
        <v>1630</v>
      </c>
      <c r="M647" s="301" t="str">
        <f t="shared" si="40"/>
        <v/>
      </c>
      <c r="N647" s="301">
        <f>VLOOKUP(IF(G647&lt;&gt;"",G647,F647),ThongkeKQ!$A$4:$P$43,COUNTA(ThongkeKQ!$A$4:$P$4),FALSE)</f>
        <v>32</v>
      </c>
      <c r="O647" s="301" t="str">
        <f t="shared" si="37"/>
        <v>32.6</v>
      </c>
      <c r="P647" s="285" t="str">
        <f t="shared" si="38"/>
        <v>32Nhất</v>
      </c>
      <c r="Q647" s="285" t="str">
        <f t="shared" si="39"/>
        <v>6Nhất</v>
      </c>
      <c r="R647" s="285">
        <f>VLOOKUP(B647,'ds thisinh'!B$5:J$2299,COUNTA('ds thisinh'!$B$5:$J$5),FALSE)</f>
        <v>1640</v>
      </c>
    </row>
    <row r="648" spans="1:18" s="285" customFormat="1">
      <c r="A648" s="630">
        <f>SUBTOTAL(3,$B$20:B648)</f>
        <v>199</v>
      </c>
      <c r="B648" s="691">
        <v>1222675214</v>
      </c>
      <c r="C648" s="301" t="str">
        <f>VLOOKUP(B648,'ds thisinh'!$B$5:$C$2298,2,FALSE)</f>
        <v>Nguyễn Huy Phước</v>
      </c>
      <c r="D648" s="651" t="s">
        <v>1958</v>
      </c>
      <c r="E648" s="371">
        <v>6</v>
      </c>
      <c r="F648" s="371" t="s">
        <v>1383</v>
      </c>
      <c r="G648" s="433" t="s">
        <v>10</v>
      </c>
      <c r="H648" s="371">
        <v>6</v>
      </c>
      <c r="I648" s="433">
        <v>1610</v>
      </c>
      <c r="J648" s="433" t="s">
        <v>5522</v>
      </c>
      <c r="K648" s="680"/>
      <c r="L648" s="301">
        <f>VLOOKUP(B648,KQtrangIOE!$B$2:$D$2509,3,FALSE)</f>
        <v>1610</v>
      </c>
      <c r="M648" s="301" t="str">
        <f t="shared" ref="M648:M679" si="41">IF(L648&lt;&gt;I648,1,"")</f>
        <v/>
      </c>
      <c r="N648" s="301">
        <f>VLOOKUP(IF(G648&lt;&gt;"",G648,F648),ThongkeKQ!$A$4:$P$43,COUNTA(ThongkeKQ!$A$4:$P$4),FALSE)</f>
        <v>32</v>
      </c>
      <c r="O648" s="301" t="str">
        <f t="shared" si="37"/>
        <v>32.6</v>
      </c>
      <c r="P648" s="285" t="str">
        <f t="shared" si="38"/>
        <v>32Nhì</v>
      </c>
      <c r="Q648" s="285" t="str">
        <f t="shared" si="39"/>
        <v>6Nhì</v>
      </c>
      <c r="R648" s="285">
        <f>VLOOKUP(B648,'ds thisinh'!B$5:J$2299,COUNTA('ds thisinh'!$B$5:$J$5),FALSE)</f>
        <v>1540</v>
      </c>
    </row>
    <row r="649" spans="1:18" s="285" customFormat="1">
      <c r="A649" s="630">
        <f>SUBTOTAL(3,$B$20:B649)</f>
        <v>200</v>
      </c>
      <c r="B649" s="691">
        <v>1222613835</v>
      </c>
      <c r="C649" s="301" t="str">
        <f>VLOOKUP(B649,'ds thisinh'!$B$5:$C$2298,2,FALSE)</f>
        <v>Nguyễn Thị Ngọc Minh</v>
      </c>
      <c r="D649" s="371" t="s">
        <v>1955</v>
      </c>
      <c r="E649" s="371">
        <v>6</v>
      </c>
      <c r="F649" s="371" t="s">
        <v>1383</v>
      </c>
      <c r="G649" s="433" t="s">
        <v>10</v>
      </c>
      <c r="H649" s="371">
        <v>6</v>
      </c>
      <c r="I649" s="433">
        <v>1600</v>
      </c>
      <c r="J649" s="433" t="s">
        <v>5522</v>
      </c>
      <c r="K649" s="680"/>
      <c r="L649" s="301">
        <f>VLOOKUP(B649,KQtrangIOE!$B$2:$D$2509,3,FALSE)</f>
        <v>1600</v>
      </c>
      <c r="M649" s="301" t="str">
        <f t="shared" si="41"/>
        <v/>
      </c>
      <c r="N649" s="301">
        <f>VLOOKUP(IF(G649&lt;&gt;"",G649,F649),ThongkeKQ!$A$4:$P$43,COUNTA(ThongkeKQ!$A$4:$P$4),FALSE)</f>
        <v>32</v>
      </c>
      <c r="O649" s="301" t="str">
        <f t="shared" si="37"/>
        <v>32.6</v>
      </c>
      <c r="P649" s="285" t="str">
        <f t="shared" si="38"/>
        <v>32Nhì</v>
      </c>
      <c r="Q649" s="285" t="str">
        <f t="shared" si="39"/>
        <v>6Nhì</v>
      </c>
      <c r="R649" s="285">
        <f>VLOOKUP(B649,'ds thisinh'!B$5:J$2299,COUNTA('ds thisinh'!$B$5:$J$5),FALSE)</f>
        <v>1630</v>
      </c>
    </row>
    <row r="650" spans="1:18" s="285" customFormat="1">
      <c r="A650" s="630">
        <f>SUBTOTAL(3,$B$20:B650)</f>
        <v>201</v>
      </c>
      <c r="B650" s="668">
        <v>1222150230</v>
      </c>
      <c r="C650" s="301" t="str">
        <f>VLOOKUP(B650,'ds thisinh'!$B$5:$C$2298,2,FALSE)</f>
        <v>Hoàng Ngọc Anh Nguyên</v>
      </c>
      <c r="D650" s="371" t="s">
        <v>1950</v>
      </c>
      <c r="E650" s="371">
        <v>6</v>
      </c>
      <c r="F650" s="371" t="s">
        <v>1951</v>
      </c>
      <c r="G650" s="433" t="s">
        <v>10</v>
      </c>
      <c r="H650" s="371">
        <v>6</v>
      </c>
      <c r="I650" s="433">
        <v>1590</v>
      </c>
      <c r="J650" s="433" t="s">
        <v>5522</v>
      </c>
      <c r="K650" s="680"/>
      <c r="L650" s="301">
        <f>VLOOKUP(B650,KQtrangIOE!$B$2:$D$2509,3,FALSE)</f>
        <v>1590</v>
      </c>
      <c r="M650" s="301" t="str">
        <f t="shared" si="41"/>
        <v/>
      </c>
      <c r="N650" s="301">
        <f>VLOOKUP(IF(G650&lt;&gt;"",G650,F650),ThongkeKQ!$A$4:$P$43,COUNTA(ThongkeKQ!$A$4:$P$4),FALSE)</f>
        <v>32</v>
      </c>
      <c r="O650" s="301" t="str">
        <f t="shared" si="37"/>
        <v>32.6</v>
      </c>
      <c r="P650" s="285" t="str">
        <f t="shared" si="38"/>
        <v>32Nhì</v>
      </c>
      <c r="Q650" s="285" t="str">
        <f t="shared" si="39"/>
        <v>6Nhì</v>
      </c>
      <c r="R650" s="285">
        <f>VLOOKUP(B650,'ds thisinh'!B$5:J$2299,COUNTA('ds thisinh'!$B$5:$J$5),FALSE)</f>
        <v>1740</v>
      </c>
    </row>
    <row r="651" spans="1:18" s="285" customFormat="1">
      <c r="A651" s="630">
        <f>SUBTOTAL(3,$B$20:B651)</f>
        <v>202</v>
      </c>
      <c r="B651" s="668">
        <v>1223951531</v>
      </c>
      <c r="C651" s="301" t="str">
        <f>VLOOKUP(B651,'ds thisinh'!$B$5:$C$2298,2,FALSE)</f>
        <v>Nguyễn Phương Thảo</v>
      </c>
      <c r="D651" s="371" t="s">
        <v>1386</v>
      </c>
      <c r="E651" s="371">
        <v>6</v>
      </c>
      <c r="F651" s="371" t="s">
        <v>1951</v>
      </c>
      <c r="G651" s="433" t="s">
        <v>10</v>
      </c>
      <c r="H651" s="371">
        <v>6</v>
      </c>
      <c r="I651" s="433">
        <v>1590</v>
      </c>
      <c r="J651" s="433" t="s">
        <v>5522</v>
      </c>
      <c r="K651" s="680"/>
      <c r="L651" s="301">
        <f>VLOOKUP(B651,KQtrangIOE!$B$2:$D$2509,3,FALSE)</f>
        <v>1590</v>
      </c>
      <c r="M651" s="301" t="str">
        <f t="shared" si="41"/>
        <v/>
      </c>
      <c r="N651" s="301">
        <f>VLOOKUP(IF(G651&lt;&gt;"",G651,F651),ThongkeKQ!$A$4:$P$43,COUNTA(ThongkeKQ!$A$4:$P$4),FALSE)</f>
        <v>32</v>
      </c>
      <c r="O651" s="301" t="str">
        <f t="shared" si="37"/>
        <v>32.6</v>
      </c>
      <c r="P651" s="285" t="str">
        <f t="shared" si="38"/>
        <v>32Nhì</v>
      </c>
      <c r="Q651" s="285" t="str">
        <f t="shared" si="39"/>
        <v>6Nhì</v>
      </c>
      <c r="R651" s="285">
        <f>VLOOKUP(B651,'ds thisinh'!B$5:J$2299,COUNTA('ds thisinh'!$B$5:$J$5),FALSE)</f>
        <v>1460</v>
      </c>
    </row>
    <row r="652" spans="1:18" s="285" customFormat="1">
      <c r="A652" s="630">
        <f>SUBTOTAL(3,$B$20:B652)</f>
        <v>203</v>
      </c>
      <c r="B652" s="690">
        <v>1224679434</v>
      </c>
      <c r="C652" s="301" t="str">
        <f>VLOOKUP(B652,'ds thisinh'!$B$5:$C$2298,2,FALSE)</f>
        <v>Vũ Thị Diễm Quỳnh </v>
      </c>
      <c r="D652" s="636" t="s">
        <v>693</v>
      </c>
      <c r="E652" s="630">
        <v>6</v>
      </c>
      <c r="F652" s="630" t="s">
        <v>691</v>
      </c>
      <c r="G652" s="630" t="s">
        <v>188</v>
      </c>
      <c r="H652" s="630">
        <v>6</v>
      </c>
      <c r="I652" s="636">
        <v>1580</v>
      </c>
      <c r="J652" s="433" t="s">
        <v>5522</v>
      </c>
      <c r="K652" s="679"/>
      <c r="L652" s="301">
        <f>VLOOKUP(B652,KQtrangIOE!$B$2:$D$2509,3,FALSE)</f>
        <v>1580</v>
      </c>
      <c r="M652" s="301" t="str">
        <f t="shared" si="41"/>
        <v/>
      </c>
      <c r="N652" s="301">
        <f>VLOOKUP(IF(G652&lt;&gt;"",G652,F652),ThongkeKQ!$A$4:$P$43,COUNTA(ThongkeKQ!$A$4:$P$4),FALSE)</f>
        <v>34</v>
      </c>
      <c r="O652" s="301" t="str">
        <f t="shared" si="37"/>
        <v>34.6</v>
      </c>
      <c r="P652" s="285" t="str">
        <f t="shared" si="38"/>
        <v>34Nhì</v>
      </c>
      <c r="Q652" s="285" t="str">
        <f t="shared" si="39"/>
        <v>6Nhì</v>
      </c>
      <c r="R652" s="285">
        <f>VLOOKUP(B652,'ds thisinh'!B$5:J$2299,COUNTA('ds thisinh'!$B$5:$J$5),FALSE)</f>
        <v>1680</v>
      </c>
    </row>
    <row r="653" spans="1:18" s="285" customFormat="1">
      <c r="A653" s="630">
        <f>SUBTOTAL(3,$B$20:B653)</f>
        <v>204</v>
      </c>
      <c r="B653" s="671">
        <v>1222667823</v>
      </c>
      <c r="C653" s="301" t="str">
        <f>VLOOKUP(B653,'ds thisinh'!$B$5:$C$2298,2,FALSE)</f>
        <v>Ngô Đức Anh </v>
      </c>
      <c r="D653" s="630" t="s">
        <v>939</v>
      </c>
      <c r="E653" s="630" t="s">
        <v>929</v>
      </c>
      <c r="F653" s="630" t="s">
        <v>705</v>
      </c>
      <c r="G653" s="630" t="s">
        <v>91</v>
      </c>
      <c r="H653" s="630">
        <v>6</v>
      </c>
      <c r="I653" s="636">
        <v>1580</v>
      </c>
      <c r="J653" s="433" t="s">
        <v>5522</v>
      </c>
      <c r="K653" s="679"/>
      <c r="L653" s="301">
        <f>VLOOKUP(B653,KQtrangIOE!$B$2:$D$2509,3,FALSE)</f>
        <v>1580</v>
      </c>
      <c r="M653" s="301" t="str">
        <f t="shared" si="41"/>
        <v/>
      </c>
      <c r="N653" s="301">
        <f>VLOOKUP(IF(G653&lt;&gt;"",G653,F653),ThongkeKQ!$A$4:$P$43,COUNTA(ThongkeKQ!$A$4:$P$4),FALSE)</f>
        <v>35</v>
      </c>
      <c r="O653" s="301" t="str">
        <f t="shared" si="37"/>
        <v>35.6</v>
      </c>
      <c r="P653" s="285" t="str">
        <f t="shared" si="38"/>
        <v>35Nhì</v>
      </c>
      <c r="Q653" s="285" t="str">
        <f t="shared" si="39"/>
        <v>6Nhì</v>
      </c>
      <c r="R653" s="285">
        <f>VLOOKUP(B653,'ds thisinh'!B$5:J$2299,COUNTA('ds thisinh'!$B$5:$J$5),FALSE)</f>
        <v>1390</v>
      </c>
    </row>
    <row r="654" spans="1:18" s="285" customFormat="1">
      <c r="A654" s="630">
        <f>SUBTOTAL(3,$B$20:B654)</f>
        <v>205</v>
      </c>
      <c r="B654" s="677">
        <v>1229024317</v>
      </c>
      <c r="C654" s="301" t="str">
        <f>VLOOKUP(B654,'ds thisinh'!$B$5:$C$2298,2,FALSE)</f>
        <v>Phan Hải Vi</v>
      </c>
      <c r="D654" s="630" t="s">
        <v>1264</v>
      </c>
      <c r="E654" s="640" t="s">
        <v>929</v>
      </c>
      <c r="F654" s="640" t="s">
        <v>1259</v>
      </c>
      <c r="G654" s="630" t="s">
        <v>180</v>
      </c>
      <c r="H654" s="630">
        <v>6</v>
      </c>
      <c r="I654" s="630">
        <v>1580</v>
      </c>
      <c r="J654" s="433" t="s">
        <v>5522</v>
      </c>
      <c r="K654" s="679"/>
      <c r="L654" s="301">
        <f>VLOOKUP(B654,KQtrangIOE!$B$2:$D$2509,3,FALSE)</f>
        <v>1580</v>
      </c>
      <c r="M654" s="301" t="str">
        <f t="shared" si="41"/>
        <v/>
      </c>
      <c r="N654" s="301">
        <f>VLOOKUP(IF(G654&lt;&gt;"",G654,F654),ThongkeKQ!$A$4:$P$43,COUNTA(ThongkeKQ!$A$4:$P$4),FALSE)</f>
        <v>36</v>
      </c>
      <c r="O654" s="301" t="str">
        <f t="shared" si="37"/>
        <v>36.6</v>
      </c>
      <c r="P654" s="285" t="str">
        <f t="shared" si="38"/>
        <v>36Nhì</v>
      </c>
      <c r="Q654" s="285" t="str">
        <f t="shared" si="39"/>
        <v>6Nhì</v>
      </c>
      <c r="R654" s="285">
        <f>VLOOKUP(B654,'ds thisinh'!B$5:J$2299,COUNTA('ds thisinh'!$B$5:$J$5),FALSE)</f>
        <v>1590</v>
      </c>
    </row>
    <row r="655" spans="1:18" s="285" customFormat="1">
      <c r="A655" s="630">
        <f>SUBTOTAL(3,$B$20:B655)</f>
        <v>206</v>
      </c>
      <c r="B655" s="690">
        <v>1210424837</v>
      </c>
      <c r="C655" s="301" t="str">
        <f>VLOOKUP(B655,'ds thisinh'!$B$5:$C$2298,2,FALSE)</f>
        <v>Vũ Phương Uyên </v>
      </c>
      <c r="D655" s="636" t="s">
        <v>695</v>
      </c>
      <c r="E655" s="630">
        <v>6</v>
      </c>
      <c r="F655" s="630" t="s">
        <v>691</v>
      </c>
      <c r="G655" s="630" t="s">
        <v>188</v>
      </c>
      <c r="H655" s="630">
        <v>6</v>
      </c>
      <c r="I655" s="636">
        <v>1570</v>
      </c>
      <c r="J655" s="433" t="s">
        <v>5522</v>
      </c>
      <c r="K655" s="679"/>
      <c r="L655" s="301">
        <f>VLOOKUP(B655,KQtrangIOE!$B$2:$D$2509,3,FALSE)</f>
        <v>1570</v>
      </c>
      <c r="M655" s="301" t="str">
        <f t="shared" si="41"/>
        <v/>
      </c>
      <c r="N655" s="301">
        <f>VLOOKUP(IF(G655&lt;&gt;"",G655,F655),ThongkeKQ!$A$4:$P$43,COUNTA(ThongkeKQ!$A$4:$P$4),FALSE)</f>
        <v>34</v>
      </c>
      <c r="O655" s="301" t="str">
        <f t="shared" si="37"/>
        <v>34.6</v>
      </c>
      <c r="P655" s="285" t="str">
        <f t="shared" si="38"/>
        <v>34Nhì</v>
      </c>
      <c r="Q655" s="285" t="str">
        <f t="shared" si="39"/>
        <v>6Nhì</v>
      </c>
      <c r="R655" s="285">
        <f>VLOOKUP(B655,'ds thisinh'!B$5:J$2299,COUNTA('ds thisinh'!$B$5:$J$5),FALSE)</f>
        <v>1530</v>
      </c>
    </row>
    <row r="656" spans="1:18" s="285" customFormat="1">
      <c r="A656" s="630">
        <f>SUBTOTAL(3,$B$20:B656)</f>
        <v>207</v>
      </c>
      <c r="B656" s="679">
        <v>1210126614</v>
      </c>
      <c r="C656" s="301" t="str">
        <f>VLOOKUP(B656,'ds thisinh'!$B$5:$C$2298,2,FALSE)</f>
        <v>Nguyễn Thị Thúy An</v>
      </c>
      <c r="D656" s="630" t="s">
        <v>696</v>
      </c>
      <c r="E656" s="630">
        <v>6</v>
      </c>
      <c r="F656" s="630" t="s">
        <v>697</v>
      </c>
      <c r="G656" s="630" t="s">
        <v>188</v>
      </c>
      <c r="H656" s="630">
        <v>6</v>
      </c>
      <c r="I656" s="630">
        <v>1570</v>
      </c>
      <c r="J656" s="433" t="s">
        <v>5522</v>
      </c>
      <c r="K656" s="679"/>
      <c r="L656" s="301">
        <f>VLOOKUP(B656,KQtrangIOE!$B$2:$D$2509,3,FALSE)</f>
        <v>1570</v>
      </c>
      <c r="M656" s="301" t="str">
        <f t="shared" si="41"/>
        <v/>
      </c>
      <c r="N656" s="301">
        <f>VLOOKUP(IF(G656&lt;&gt;"",G656,F656),ThongkeKQ!$A$4:$P$43,COUNTA(ThongkeKQ!$A$4:$P$4),FALSE)</f>
        <v>34</v>
      </c>
      <c r="O656" s="301" t="str">
        <f t="shared" si="37"/>
        <v>34.6</v>
      </c>
      <c r="P656" s="285" t="str">
        <f t="shared" si="38"/>
        <v>34Nhì</v>
      </c>
      <c r="Q656" s="285" t="str">
        <f t="shared" si="39"/>
        <v>6Nhì</v>
      </c>
      <c r="R656" s="285">
        <f>VLOOKUP(B656,'ds thisinh'!B$5:J$2299,COUNTA('ds thisinh'!$B$5:$J$5),FALSE)</f>
        <v>1500</v>
      </c>
    </row>
    <row r="657" spans="1:18" s="285" customFormat="1">
      <c r="A657" s="630">
        <f>SUBTOTAL(3,$B$20:B657)</f>
        <v>208</v>
      </c>
      <c r="B657" s="666">
        <v>1219968507</v>
      </c>
      <c r="C657" s="301" t="str">
        <f>VLOOKUP(B657,'ds thisinh'!$B$5:$C$2298,2,FALSE)</f>
        <v>Trần Thị Lan Anh </v>
      </c>
      <c r="D657" s="635" t="s">
        <v>1600</v>
      </c>
      <c r="E657" s="630" t="s">
        <v>1368</v>
      </c>
      <c r="F657" s="630" t="s">
        <v>1189</v>
      </c>
      <c r="G657" s="630" t="s">
        <v>1342</v>
      </c>
      <c r="H657" s="630">
        <v>6</v>
      </c>
      <c r="I657" s="636">
        <v>1570</v>
      </c>
      <c r="J657" s="433" t="s">
        <v>5522</v>
      </c>
      <c r="K657" s="679"/>
      <c r="L657" s="301">
        <f>VLOOKUP(B657,KQtrangIOE!$B$2:$D$2509,3,FALSE)</f>
        <v>1570</v>
      </c>
      <c r="M657" s="301" t="str">
        <f t="shared" si="41"/>
        <v/>
      </c>
      <c r="N657" s="301">
        <f>VLOOKUP(IF(G657&lt;&gt;"",G657,F657),ThongkeKQ!$A$4:$P$43,COUNTA(ThongkeKQ!$A$4:$P$4),FALSE)</f>
        <v>38</v>
      </c>
      <c r="O657" s="301" t="str">
        <f t="shared" si="37"/>
        <v>38.6</v>
      </c>
      <c r="P657" s="285" t="str">
        <f t="shared" si="38"/>
        <v>38Nhì</v>
      </c>
      <c r="Q657" s="285" t="str">
        <f t="shared" si="39"/>
        <v>6Nhì</v>
      </c>
      <c r="R657" s="285">
        <f>VLOOKUP(B657,'ds thisinh'!B$5:J$2299,COUNTA('ds thisinh'!$B$5:$J$5),FALSE)</f>
        <v>1650</v>
      </c>
    </row>
    <row r="658" spans="1:18" s="285" customFormat="1">
      <c r="A658" s="630">
        <f>SUBTOTAL(3,$B$20:B658)</f>
        <v>209</v>
      </c>
      <c r="B658" s="666">
        <v>1214154820</v>
      </c>
      <c r="C658" s="301" t="str">
        <f>VLOOKUP(B658,'ds thisinh'!$B$5:$C$2298,2,FALSE)</f>
        <v>Nguyễn Văn Hoàng  Long</v>
      </c>
      <c r="D658" s="635" t="s">
        <v>1602</v>
      </c>
      <c r="E658" s="630" t="s">
        <v>1370</v>
      </c>
      <c r="F658" s="630" t="s">
        <v>1371</v>
      </c>
      <c r="G658" s="630" t="s">
        <v>1342</v>
      </c>
      <c r="H658" s="630">
        <v>6</v>
      </c>
      <c r="I658" s="636">
        <v>1570</v>
      </c>
      <c r="J658" s="433" t="s">
        <v>5522</v>
      </c>
      <c r="K658" s="679"/>
      <c r="L658" s="301">
        <f>VLOOKUP(B658,KQtrangIOE!$B$2:$D$2509,3,FALSE)</f>
        <v>1570</v>
      </c>
      <c r="M658" s="301" t="str">
        <f t="shared" si="41"/>
        <v/>
      </c>
      <c r="N658" s="301">
        <f>VLOOKUP(IF(G658&lt;&gt;"",G658,F658),ThongkeKQ!$A$4:$P$43,COUNTA(ThongkeKQ!$A$4:$P$4),FALSE)</f>
        <v>38</v>
      </c>
      <c r="O658" s="301" t="str">
        <f t="shared" si="37"/>
        <v>38.6</v>
      </c>
      <c r="P658" s="285" t="str">
        <f t="shared" si="38"/>
        <v>38Nhì</v>
      </c>
      <c r="Q658" s="285" t="str">
        <f t="shared" si="39"/>
        <v>6Nhì</v>
      </c>
      <c r="R658" s="285">
        <f>VLOOKUP(B658,'ds thisinh'!B$5:J$2299,COUNTA('ds thisinh'!$B$5:$J$5),FALSE)</f>
        <v>1490</v>
      </c>
    </row>
    <row r="659" spans="1:18" s="285" customFormat="1">
      <c r="A659" s="630">
        <f>SUBTOTAL(3,$B$20:B659)</f>
        <v>210</v>
      </c>
      <c r="B659" s="691">
        <v>1223069599</v>
      </c>
      <c r="C659" s="301" t="str">
        <f>VLOOKUP(B659,'ds thisinh'!$B$5:$C$2298,2,FALSE)</f>
        <v>Nguyễn Hoàng Anh</v>
      </c>
      <c r="D659" s="371" t="s">
        <v>1366</v>
      </c>
      <c r="E659" s="371">
        <v>6</v>
      </c>
      <c r="F659" s="371" t="s">
        <v>1383</v>
      </c>
      <c r="G659" s="433" t="s">
        <v>10</v>
      </c>
      <c r="H659" s="371">
        <v>6</v>
      </c>
      <c r="I659" s="433">
        <v>1570</v>
      </c>
      <c r="J659" s="433" t="s">
        <v>5522</v>
      </c>
      <c r="K659" s="680"/>
      <c r="L659" s="301">
        <f>VLOOKUP(B659,KQtrangIOE!$B$2:$D$2509,3,FALSE)</f>
        <v>1570</v>
      </c>
      <c r="M659" s="301" t="str">
        <f t="shared" si="41"/>
        <v/>
      </c>
      <c r="N659" s="301">
        <f>VLOOKUP(IF(G659&lt;&gt;"",G659,F659),ThongkeKQ!$A$4:$P$43,COUNTA(ThongkeKQ!$A$4:$P$4),FALSE)</f>
        <v>32</v>
      </c>
      <c r="O659" s="301" t="str">
        <f t="shared" si="37"/>
        <v>32.6</v>
      </c>
      <c r="P659" s="285" t="str">
        <f t="shared" si="38"/>
        <v>32Nhì</v>
      </c>
      <c r="Q659" s="285" t="str">
        <f t="shared" si="39"/>
        <v>6Nhì</v>
      </c>
      <c r="R659" s="285">
        <f>VLOOKUP(B659,'ds thisinh'!B$5:J$2299,COUNTA('ds thisinh'!$B$5:$J$5),FALSE)</f>
        <v>1490</v>
      </c>
    </row>
    <row r="660" spans="1:18" s="285" customFormat="1">
      <c r="A660" s="630">
        <f>SUBTOTAL(3,$B$20:B660)</f>
        <v>211</v>
      </c>
      <c r="B660" s="690">
        <v>1224370565</v>
      </c>
      <c r="C660" s="301" t="str">
        <f>VLOOKUP(B660,'ds thisinh'!$B$5:$C$2298,2,FALSE)</f>
        <v>Nguyễn Phan Ngọc Uyên </v>
      </c>
      <c r="D660" s="636" t="s">
        <v>694</v>
      </c>
      <c r="E660" s="630">
        <v>6</v>
      </c>
      <c r="F660" s="630" t="s">
        <v>691</v>
      </c>
      <c r="G660" s="630" t="s">
        <v>188</v>
      </c>
      <c r="H660" s="630">
        <v>6</v>
      </c>
      <c r="I660" s="636">
        <v>1560</v>
      </c>
      <c r="J660" s="433" t="s">
        <v>5522</v>
      </c>
      <c r="K660" s="679"/>
      <c r="L660" s="301">
        <f>VLOOKUP(B660,KQtrangIOE!$B$2:$D$2509,3,FALSE)</f>
        <v>1560</v>
      </c>
      <c r="M660" s="301" t="str">
        <f t="shared" si="41"/>
        <v/>
      </c>
      <c r="N660" s="301">
        <f>VLOOKUP(IF(G660&lt;&gt;"",G660,F660),ThongkeKQ!$A$4:$P$43,COUNTA(ThongkeKQ!$A$4:$P$4),FALSE)</f>
        <v>34</v>
      </c>
      <c r="O660" s="301" t="str">
        <f t="shared" ref="O660:O723" si="42">N660&amp;"."&amp;IF(I660&lt;&gt;"",H660,"")</f>
        <v>34.6</v>
      </c>
      <c r="P660" s="285" t="str">
        <f t="shared" si="38"/>
        <v>34Nhì</v>
      </c>
      <c r="Q660" s="285" t="str">
        <f t="shared" si="39"/>
        <v>6Nhì</v>
      </c>
      <c r="R660" s="285">
        <f>VLOOKUP(B660,'ds thisinh'!B$5:J$2299,COUNTA('ds thisinh'!$B$5:$J$5),FALSE)</f>
        <v>1570</v>
      </c>
    </row>
    <row r="661" spans="1:18" s="285" customFormat="1">
      <c r="A661" s="630">
        <f>SUBTOTAL(3,$B$20:B661)</f>
        <v>212</v>
      </c>
      <c r="B661" s="690">
        <v>1220328010</v>
      </c>
      <c r="C661" s="301" t="str">
        <f>VLOOKUP(B661,'ds thisinh'!$B$5:$C$2298,2,FALSE)</f>
        <v>Nguyễn Xuân Tiến Dũng </v>
      </c>
      <c r="D661" s="636" t="s">
        <v>700</v>
      </c>
      <c r="E661" s="630">
        <v>6</v>
      </c>
      <c r="F661" s="630" t="s">
        <v>691</v>
      </c>
      <c r="G661" s="630" t="s">
        <v>188</v>
      </c>
      <c r="H661" s="630">
        <v>6</v>
      </c>
      <c r="I661" s="636">
        <v>1560</v>
      </c>
      <c r="J661" s="433" t="s">
        <v>5522</v>
      </c>
      <c r="K661" s="679"/>
      <c r="L661" s="301">
        <f>VLOOKUP(B661,KQtrangIOE!$B$2:$D$2509,3,FALSE)</f>
        <v>1560</v>
      </c>
      <c r="M661" s="301" t="str">
        <f t="shared" si="41"/>
        <v/>
      </c>
      <c r="N661" s="301">
        <f>VLOOKUP(IF(G661&lt;&gt;"",G661,F661),ThongkeKQ!$A$4:$P$43,COUNTA(ThongkeKQ!$A$4:$P$4),FALSE)</f>
        <v>34</v>
      </c>
      <c r="O661" s="301" t="str">
        <f t="shared" si="42"/>
        <v>34.6</v>
      </c>
      <c r="P661" s="285" t="str">
        <f t="shared" ref="P661:P724" si="43">N661&amp;J661</f>
        <v>34Nhì</v>
      </c>
      <c r="Q661" s="285" t="str">
        <f t="shared" ref="Q661:Q724" si="44">H661&amp;J661</f>
        <v>6Nhì</v>
      </c>
      <c r="R661" s="285">
        <f>VLOOKUP(B661,'ds thisinh'!B$5:J$2299,COUNTA('ds thisinh'!$B$5:$J$5),FALSE)</f>
        <v>1520</v>
      </c>
    </row>
    <row r="662" spans="1:18" s="285" customFormat="1">
      <c r="A662" s="630">
        <f>SUBTOTAL(3,$B$20:B662)</f>
        <v>213</v>
      </c>
      <c r="B662" s="666">
        <v>1223609515</v>
      </c>
      <c r="C662" s="301" t="str">
        <f>VLOOKUP(B662,'ds thisinh'!$B$5:$C$2298,2,FALSE)</f>
        <v>Lê Thị Bảo Trang </v>
      </c>
      <c r="D662" s="635" t="s">
        <v>1606</v>
      </c>
      <c r="E662" s="630" t="s">
        <v>1165</v>
      </c>
      <c r="F662" s="630" t="s">
        <v>1189</v>
      </c>
      <c r="G662" s="630" t="s">
        <v>1342</v>
      </c>
      <c r="H662" s="630">
        <v>6</v>
      </c>
      <c r="I662" s="636">
        <v>1560</v>
      </c>
      <c r="J662" s="433" t="s">
        <v>5522</v>
      </c>
      <c r="K662" s="679"/>
      <c r="L662" s="301">
        <f>VLOOKUP(B662,KQtrangIOE!$B$2:$D$2509,3,FALSE)</f>
        <v>1560</v>
      </c>
      <c r="M662" s="301" t="str">
        <f t="shared" si="41"/>
        <v/>
      </c>
      <c r="N662" s="301">
        <f>VLOOKUP(IF(G662&lt;&gt;"",G662,F662),ThongkeKQ!$A$4:$P$43,COUNTA(ThongkeKQ!$A$4:$P$4),FALSE)</f>
        <v>38</v>
      </c>
      <c r="O662" s="301" t="str">
        <f t="shared" si="42"/>
        <v>38.6</v>
      </c>
      <c r="P662" s="285" t="str">
        <f t="shared" si="43"/>
        <v>38Nhì</v>
      </c>
      <c r="Q662" s="285" t="str">
        <f t="shared" si="44"/>
        <v>6Nhì</v>
      </c>
      <c r="R662" s="285">
        <f>VLOOKUP(B662,'ds thisinh'!B$5:J$2299,COUNTA('ds thisinh'!$B$5:$J$5),FALSE)</f>
        <v>1370</v>
      </c>
    </row>
    <row r="663" spans="1:18" s="285" customFormat="1">
      <c r="A663" s="630">
        <f>SUBTOTAL(3,$B$20:B663)</f>
        <v>214</v>
      </c>
      <c r="B663" s="691">
        <v>1200781922</v>
      </c>
      <c r="C663" s="301" t="str">
        <f>VLOOKUP(B663,'ds thisinh'!$B$5:$C$2298,2,FALSE)</f>
        <v>Lại Bích Phượng</v>
      </c>
      <c r="D663" s="651" t="s">
        <v>1961</v>
      </c>
      <c r="E663" s="371">
        <v>6</v>
      </c>
      <c r="F663" s="371" t="s">
        <v>1383</v>
      </c>
      <c r="G663" s="433" t="s">
        <v>10</v>
      </c>
      <c r="H663" s="371">
        <v>6</v>
      </c>
      <c r="I663" s="433">
        <v>1560</v>
      </c>
      <c r="J663" s="433" t="s">
        <v>5522</v>
      </c>
      <c r="K663" s="680"/>
      <c r="L663" s="301">
        <f>VLOOKUP(B663,KQtrangIOE!$B$2:$D$2509,3,FALSE)</f>
        <v>1560</v>
      </c>
      <c r="M663" s="301" t="str">
        <f t="shared" si="41"/>
        <v/>
      </c>
      <c r="N663" s="301">
        <f>VLOOKUP(IF(G663&lt;&gt;"",G663,F663),ThongkeKQ!$A$4:$P$43,COUNTA(ThongkeKQ!$A$4:$P$4),FALSE)</f>
        <v>32</v>
      </c>
      <c r="O663" s="301" t="str">
        <f t="shared" si="42"/>
        <v>32.6</v>
      </c>
      <c r="P663" s="285" t="str">
        <f t="shared" si="43"/>
        <v>32Nhì</v>
      </c>
      <c r="Q663" s="285" t="str">
        <f t="shared" si="44"/>
        <v>6Nhì</v>
      </c>
      <c r="R663" s="285">
        <f>VLOOKUP(B663,'ds thisinh'!B$5:J$2299,COUNTA('ds thisinh'!$B$5:$J$5),FALSE)</f>
        <v>1500</v>
      </c>
    </row>
    <row r="664" spans="1:18" s="285" customFormat="1">
      <c r="A664" s="630">
        <f>SUBTOTAL(3,$B$20:B664)</f>
        <v>215</v>
      </c>
      <c r="B664" s="666">
        <v>1226519466</v>
      </c>
      <c r="C664" s="301" t="str">
        <f>VLOOKUP(B664,'ds thisinh'!$B$5:$C$2298,2,FALSE)</f>
        <v>Nguyễn Ngọc Bảo Linh </v>
      </c>
      <c r="D664" s="635" t="s">
        <v>1607</v>
      </c>
      <c r="E664" s="630" t="s">
        <v>1368</v>
      </c>
      <c r="F664" s="630" t="s">
        <v>1189</v>
      </c>
      <c r="G664" s="630" t="s">
        <v>1342</v>
      </c>
      <c r="H664" s="630">
        <v>6</v>
      </c>
      <c r="I664" s="636">
        <v>1550</v>
      </c>
      <c r="J664" s="433" t="s">
        <v>5522</v>
      </c>
      <c r="K664" s="679"/>
      <c r="L664" s="301">
        <f>VLOOKUP(B664,KQtrangIOE!$B$2:$D$2509,3,FALSE)</f>
        <v>1550</v>
      </c>
      <c r="M664" s="301" t="str">
        <f t="shared" si="41"/>
        <v/>
      </c>
      <c r="N664" s="301">
        <f>VLOOKUP(IF(G664&lt;&gt;"",G664,F664),ThongkeKQ!$A$4:$P$43,COUNTA(ThongkeKQ!$A$4:$P$4),FALSE)</f>
        <v>38</v>
      </c>
      <c r="O664" s="301" t="str">
        <f t="shared" si="42"/>
        <v>38.6</v>
      </c>
      <c r="P664" s="285" t="str">
        <f t="shared" si="43"/>
        <v>38Nhì</v>
      </c>
      <c r="Q664" s="285" t="str">
        <f t="shared" si="44"/>
        <v>6Nhì</v>
      </c>
      <c r="R664" s="285">
        <f>VLOOKUP(B664,'ds thisinh'!B$5:J$2299,COUNTA('ds thisinh'!$B$5:$J$5),FALSE)</f>
        <v>1350</v>
      </c>
    </row>
    <row r="665" spans="1:18" s="285" customFormat="1">
      <c r="A665" s="630">
        <f>SUBTOTAL(3,$B$20:B665)</f>
        <v>216</v>
      </c>
      <c r="B665" s="668">
        <v>110458651</v>
      </c>
      <c r="C665" s="301" t="str">
        <f>VLOOKUP(B665,'ds thisinh'!$B$5:$C$2298,2,FALSE)</f>
        <v>Nguyễn Thúy Hiền</v>
      </c>
      <c r="D665" s="374" t="s">
        <v>1956</v>
      </c>
      <c r="E665" s="371">
        <v>6</v>
      </c>
      <c r="F665" s="371" t="s">
        <v>1951</v>
      </c>
      <c r="G665" s="433" t="s">
        <v>10</v>
      </c>
      <c r="H665" s="371">
        <v>6</v>
      </c>
      <c r="I665" s="433">
        <v>1550</v>
      </c>
      <c r="J665" s="433" t="s">
        <v>5522</v>
      </c>
      <c r="K665" s="680"/>
      <c r="L665" s="301">
        <f>VLOOKUP(B665,KQtrangIOE!$B$2:$D$2509,3,FALSE)</f>
        <v>1550</v>
      </c>
      <c r="M665" s="301" t="str">
        <f t="shared" si="41"/>
        <v/>
      </c>
      <c r="N665" s="301">
        <f>VLOOKUP(IF(G665&lt;&gt;"",G665,F665),ThongkeKQ!$A$4:$P$43,COUNTA(ThongkeKQ!$A$4:$P$4),FALSE)</f>
        <v>32</v>
      </c>
      <c r="O665" s="301" t="str">
        <f t="shared" si="42"/>
        <v>32.6</v>
      </c>
      <c r="P665" s="285" t="str">
        <f t="shared" si="43"/>
        <v>32Nhì</v>
      </c>
      <c r="Q665" s="285" t="str">
        <f t="shared" si="44"/>
        <v>6Nhì</v>
      </c>
      <c r="R665" s="285">
        <f>VLOOKUP(B665,'ds thisinh'!B$5:J$2299,COUNTA('ds thisinh'!$B$5:$J$5),FALSE)</f>
        <v>1610</v>
      </c>
    </row>
    <row r="666" spans="1:18" s="285" customFormat="1">
      <c r="A666" s="630">
        <f>SUBTOTAL(3,$B$20:B666)</f>
        <v>217</v>
      </c>
      <c r="B666" s="668">
        <v>1225387460</v>
      </c>
      <c r="C666" s="301" t="str">
        <f>VLOOKUP(B666,'ds thisinh'!$B$5:$C$2298,2,FALSE)</f>
        <v>Trần Minh  Thư</v>
      </c>
      <c r="D666" s="371" t="s">
        <v>1966</v>
      </c>
      <c r="E666" s="371">
        <v>6</v>
      </c>
      <c r="F666" s="371" t="s">
        <v>705</v>
      </c>
      <c r="G666" s="433" t="s">
        <v>10</v>
      </c>
      <c r="H666" s="371">
        <v>6</v>
      </c>
      <c r="I666" s="433">
        <v>1550</v>
      </c>
      <c r="J666" s="433" t="s">
        <v>5522</v>
      </c>
      <c r="K666" s="680"/>
      <c r="L666" s="301">
        <f>VLOOKUP(B666,KQtrangIOE!$B$2:$D$2509,3,FALSE)</f>
        <v>1550</v>
      </c>
      <c r="M666" s="301" t="str">
        <f t="shared" si="41"/>
        <v/>
      </c>
      <c r="N666" s="301">
        <f>VLOOKUP(IF(G666&lt;&gt;"",G666,F666),ThongkeKQ!$A$4:$P$43,COUNTA(ThongkeKQ!$A$4:$P$4),FALSE)</f>
        <v>32</v>
      </c>
      <c r="O666" s="301" t="str">
        <f t="shared" si="42"/>
        <v>32.6</v>
      </c>
      <c r="P666" s="285" t="str">
        <f t="shared" si="43"/>
        <v>32Nhì</v>
      </c>
      <c r="Q666" s="285" t="str">
        <f t="shared" si="44"/>
        <v>6Nhì</v>
      </c>
      <c r="R666" s="285">
        <f>VLOOKUP(B666,'ds thisinh'!B$5:J$2299,COUNTA('ds thisinh'!$B$5:$J$5),FALSE)</f>
        <v>1310</v>
      </c>
    </row>
    <row r="667" spans="1:18" s="285" customFormat="1">
      <c r="A667" s="630">
        <f>SUBTOTAL(3,$B$20:B667)</f>
        <v>218</v>
      </c>
      <c r="B667" s="690">
        <v>1211507768</v>
      </c>
      <c r="C667" s="301" t="str">
        <f>VLOOKUP(B667,'ds thisinh'!$B$5:$C$2298,2,FALSE)</f>
        <v>Nguyễn Lê Ngọc Bích </v>
      </c>
      <c r="D667" s="636" t="s">
        <v>701</v>
      </c>
      <c r="E667" s="630">
        <v>6</v>
      </c>
      <c r="F667" s="630" t="s">
        <v>691</v>
      </c>
      <c r="G667" s="630" t="s">
        <v>188</v>
      </c>
      <c r="H667" s="630">
        <v>6</v>
      </c>
      <c r="I667" s="636">
        <v>1540</v>
      </c>
      <c r="J667" s="636" t="s">
        <v>5523</v>
      </c>
      <c r="K667" s="679"/>
      <c r="L667" s="301">
        <f>VLOOKUP(B667,KQtrangIOE!$B$2:$D$2509,3,FALSE)</f>
        <v>1540</v>
      </c>
      <c r="M667" s="301" t="str">
        <f t="shared" si="41"/>
        <v/>
      </c>
      <c r="N667" s="301">
        <f>VLOOKUP(IF(G667&lt;&gt;"",G667,F667),ThongkeKQ!$A$4:$P$43,COUNTA(ThongkeKQ!$A$4:$P$4),FALSE)</f>
        <v>34</v>
      </c>
      <c r="O667" s="301" t="str">
        <f t="shared" si="42"/>
        <v>34.6</v>
      </c>
      <c r="P667" s="285" t="str">
        <f t="shared" si="43"/>
        <v>34Ba</v>
      </c>
      <c r="Q667" s="285" t="str">
        <f t="shared" si="44"/>
        <v>6Ba</v>
      </c>
      <c r="R667" s="285">
        <f>VLOOKUP(B667,'ds thisinh'!B$5:J$2299,COUNTA('ds thisinh'!$B$5:$J$5),FALSE)</f>
        <v>1700</v>
      </c>
    </row>
    <row r="668" spans="1:18" s="285" customFormat="1">
      <c r="A668" s="630">
        <f>SUBTOTAL(3,$B$20:B668)</f>
        <v>219</v>
      </c>
      <c r="B668" s="675">
        <v>1224140749</v>
      </c>
      <c r="C668" s="301" t="str">
        <f>VLOOKUP(B668,'ds thisinh'!$B$5:$C$2298,2,FALSE)</f>
        <v>Trần Phương Mai</v>
      </c>
      <c r="D668" s="630" t="s">
        <v>1167</v>
      </c>
      <c r="E668" s="630" t="s">
        <v>1165</v>
      </c>
      <c r="F668" s="630" t="s">
        <v>1166</v>
      </c>
      <c r="G668" s="630" t="s">
        <v>1108</v>
      </c>
      <c r="H668" s="631">
        <v>6</v>
      </c>
      <c r="I668" s="630">
        <v>1540</v>
      </c>
      <c r="J668" s="636" t="s">
        <v>5523</v>
      </c>
      <c r="K668" s="679"/>
      <c r="L668" s="301">
        <f>VLOOKUP(B668,KQtrangIOE!$B$2:$D$2509,3,FALSE)</f>
        <v>1540</v>
      </c>
      <c r="M668" s="301" t="str">
        <f t="shared" si="41"/>
        <v/>
      </c>
      <c r="N668" s="301">
        <f>VLOOKUP(IF(G668&lt;&gt;"",G668,F668),ThongkeKQ!$A$4:$P$43,COUNTA(ThongkeKQ!$A$4:$P$4),FALSE)</f>
        <v>39</v>
      </c>
      <c r="O668" s="301" t="str">
        <f t="shared" si="42"/>
        <v>39.6</v>
      </c>
      <c r="P668" s="285" t="str">
        <f t="shared" si="43"/>
        <v>39Ba</v>
      </c>
      <c r="Q668" s="285" t="str">
        <f t="shared" si="44"/>
        <v>6Ba</v>
      </c>
      <c r="R668" s="285">
        <f>VLOOKUP(B668,'ds thisinh'!B$5:J$2299,COUNTA('ds thisinh'!$B$5:$J$5),FALSE)</f>
        <v>1590</v>
      </c>
    </row>
    <row r="669" spans="1:18" s="285" customFormat="1">
      <c r="A669" s="630">
        <f>SUBTOTAL(3,$B$20:B669)</f>
        <v>220</v>
      </c>
      <c r="B669" s="671">
        <v>1224506737</v>
      </c>
      <c r="C669" s="301" t="str">
        <f>VLOOKUP(B669,'ds thisinh'!$B$5:$C$2298,2,FALSE)</f>
        <v>Hoàng Thiên Thư </v>
      </c>
      <c r="D669" s="630" t="s">
        <v>935</v>
      </c>
      <c r="E669" s="630" t="s">
        <v>929</v>
      </c>
      <c r="F669" s="630" t="s">
        <v>705</v>
      </c>
      <c r="G669" s="630" t="s">
        <v>91</v>
      </c>
      <c r="H669" s="630">
        <v>6</v>
      </c>
      <c r="I669" s="636">
        <v>1540</v>
      </c>
      <c r="J669" s="636" t="s">
        <v>5523</v>
      </c>
      <c r="K669" s="679"/>
      <c r="L669" s="301">
        <f>VLOOKUP(B669,KQtrangIOE!$B$2:$D$2509,3,FALSE)</f>
        <v>1540</v>
      </c>
      <c r="M669" s="301" t="str">
        <f t="shared" si="41"/>
        <v/>
      </c>
      <c r="N669" s="301">
        <f>VLOOKUP(IF(G669&lt;&gt;"",G669,F669),ThongkeKQ!$A$4:$P$43,COUNTA(ThongkeKQ!$A$4:$P$4),FALSE)</f>
        <v>35</v>
      </c>
      <c r="O669" s="301" t="str">
        <f t="shared" si="42"/>
        <v>35.6</v>
      </c>
      <c r="P669" s="285" t="str">
        <f t="shared" si="43"/>
        <v>35Ba</v>
      </c>
      <c r="Q669" s="285" t="str">
        <f t="shared" si="44"/>
        <v>6Ba</v>
      </c>
      <c r="R669" s="285">
        <f>VLOOKUP(B669,'ds thisinh'!B$5:J$2299,COUNTA('ds thisinh'!$B$5:$J$5),FALSE)</f>
        <v>1680</v>
      </c>
    </row>
    <row r="670" spans="1:18" s="285" customFormat="1">
      <c r="A670" s="630">
        <f>SUBTOTAL(3,$B$20:B670)</f>
        <v>221</v>
      </c>
      <c r="B670" s="671">
        <v>1222371917</v>
      </c>
      <c r="C670" s="301" t="str">
        <f>VLOOKUP(B670,'ds thisinh'!$B$5:$C$2298,2,FALSE)</f>
        <v>Lê Thị Thu Trang </v>
      </c>
      <c r="D670" s="630" t="s">
        <v>936</v>
      </c>
      <c r="E670" s="630" t="s">
        <v>929</v>
      </c>
      <c r="F670" s="630" t="s">
        <v>705</v>
      </c>
      <c r="G670" s="630" t="s">
        <v>91</v>
      </c>
      <c r="H670" s="630">
        <v>6</v>
      </c>
      <c r="I670" s="636">
        <v>1530</v>
      </c>
      <c r="J670" s="636" t="s">
        <v>5523</v>
      </c>
      <c r="K670" s="679"/>
      <c r="L670" s="301">
        <f>VLOOKUP(B670,KQtrangIOE!$B$2:$D$2509,3,FALSE)</f>
        <v>1530</v>
      </c>
      <c r="M670" s="301" t="str">
        <f t="shared" si="41"/>
        <v/>
      </c>
      <c r="N670" s="301">
        <f>VLOOKUP(IF(G670&lt;&gt;"",G670,F670),ThongkeKQ!$A$4:$P$43,COUNTA(ThongkeKQ!$A$4:$P$4),FALSE)</f>
        <v>35</v>
      </c>
      <c r="O670" s="301" t="str">
        <f t="shared" si="42"/>
        <v>35.6</v>
      </c>
      <c r="P670" s="285" t="str">
        <f t="shared" si="43"/>
        <v>35Ba</v>
      </c>
      <c r="Q670" s="285" t="str">
        <f t="shared" si="44"/>
        <v>6Ba</v>
      </c>
      <c r="R670" s="285">
        <f>VLOOKUP(B670,'ds thisinh'!B$5:J$2299,COUNTA('ds thisinh'!$B$5:$J$5),FALSE)</f>
        <v>1600</v>
      </c>
    </row>
    <row r="671" spans="1:18" s="285" customFormat="1">
      <c r="A671" s="630">
        <f>SUBTOTAL(3,$B$20:B671)</f>
        <v>222</v>
      </c>
      <c r="B671" s="666">
        <v>1222983062</v>
      </c>
      <c r="C671" s="301" t="str">
        <f>VLOOKUP(B671,'ds thisinh'!$B$5:$C$2298,2,FALSE)</f>
        <v>Nguyễn Thị Thanh  Thủy</v>
      </c>
      <c r="D671" s="635" t="s">
        <v>1609</v>
      </c>
      <c r="E671" s="630" t="s">
        <v>1172</v>
      </c>
      <c r="F671" s="630" t="s">
        <v>1376</v>
      </c>
      <c r="G671" s="630" t="s">
        <v>1342</v>
      </c>
      <c r="H671" s="630">
        <v>6</v>
      </c>
      <c r="I671" s="636">
        <v>1530</v>
      </c>
      <c r="J671" s="636" t="s">
        <v>5523</v>
      </c>
      <c r="K671" s="679"/>
      <c r="L671" s="301">
        <f>VLOOKUP(B671,KQtrangIOE!$B$2:$D$2509,3,FALSE)</f>
        <v>1530</v>
      </c>
      <c r="M671" s="301" t="str">
        <f t="shared" si="41"/>
        <v/>
      </c>
      <c r="N671" s="301">
        <f>VLOOKUP(IF(G671&lt;&gt;"",G671,F671),ThongkeKQ!$A$4:$P$43,COUNTA(ThongkeKQ!$A$4:$P$4),FALSE)</f>
        <v>38</v>
      </c>
      <c r="O671" s="301" t="str">
        <f t="shared" si="42"/>
        <v>38.6</v>
      </c>
      <c r="P671" s="285" t="str">
        <f t="shared" si="43"/>
        <v>38Ba</v>
      </c>
      <c r="Q671" s="285" t="str">
        <f t="shared" si="44"/>
        <v>6Ba</v>
      </c>
      <c r="R671" s="285">
        <f>VLOOKUP(B671,'ds thisinh'!B$5:J$2299,COUNTA('ds thisinh'!$B$5:$J$5),FALSE)</f>
        <v>1330</v>
      </c>
    </row>
    <row r="672" spans="1:18" s="285" customFormat="1">
      <c r="A672" s="630">
        <f>SUBTOTAL(3,$B$20:B672)</f>
        <v>223</v>
      </c>
      <c r="B672" s="675">
        <v>1221893033</v>
      </c>
      <c r="C672" s="301" t="str">
        <f>VLOOKUP(B672,'ds thisinh'!$B$5:$C$2298,2,FALSE)</f>
        <v>Nguyễn Trung Kiên</v>
      </c>
      <c r="D672" s="630" t="s">
        <v>1168</v>
      </c>
      <c r="E672" s="630" t="s">
        <v>1165</v>
      </c>
      <c r="F672" s="630" t="s">
        <v>1166</v>
      </c>
      <c r="G672" s="630" t="s">
        <v>1108</v>
      </c>
      <c r="H672" s="631">
        <v>6</v>
      </c>
      <c r="I672" s="630">
        <v>1510</v>
      </c>
      <c r="J672" s="636" t="s">
        <v>5523</v>
      </c>
      <c r="K672" s="679"/>
      <c r="L672" s="301">
        <f>VLOOKUP(B672,KQtrangIOE!$B$2:$D$2509,3,FALSE)</f>
        <v>1510</v>
      </c>
      <c r="M672" s="301" t="str">
        <f t="shared" si="41"/>
        <v/>
      </c>
      <c r="N672" s="301">
        <f>VLOOKUP(IF(G672&lt;&gt;"",G672,F672),ThongkeKQ!$A$4:$P$43,COUNTA(ThongkeKQ!$A$4:$P$4),FALSE)</f>
        <v>39</v>
      </c>
      <c r="O672" s="301" t="str">
        <f t="shared" si="42"/>
        <v>39.6</v>
      </c>
      <c r="P672" s="285" t="str">
        <f t="shared" si="43"/>
        <v>39Ba</v>
      </c>
      <c r="Q672" s="285" t="str">
        <f t="shared" si="44"/>
        <v>6Ba</v>
      </c>
      <c r="R672" s="285">
        <f>VLOOKUP(B672,'ds thisinh'!B$5:J$2299,COUNTA('ds thisinh'!$B$5:$J$5),FALSE)</f>
        <v>1500</v>
      </c>
    </row>
    <row r="673" spans="1:18" s="285" customFormat="1">
      <c r="A673" s="630">
        <f>SUBTOTAL(3,$B$20:B673)</f>
        <v>224</v>
      </c>
      <c r="B673" s="691">
        <v>1222970939</v>
      </c>
      <c r="C673" s="301" t="str">
        <f>VLOOKUP(B673,'ds thisinh'!$B$5:$C$2298,2,FALSE)</f>
        <v>Nguyễn Thủy Tiên</v>
      </c>
      <c r="D673" s="371" t="s">
        <v>1957</v>
      </c>
      <c r="E673" s="371">
        <v>6</v>
      </c>
      <c r="F673" s="371" t="s">
        <v>1383</v>
      </c>
      <c r="G673" s="433" t="s">
        <v>10</v>
      </c>
      <c r="H673" s="371">
        <v>6</v>
      </c>
      <c r="I673" s="433">
        <v>1510</v>
      </c>
      <c r="J673" s="636" t="s">
        <v>5523</v>
      </c>
      <c r="K673" s="680"/>
      <c r="L673" s="301">
        <f>VLOOKUP(B673,KQtrangIOE!$B$2:$D$2509,3,FALSE)</f>
        <v>1510</v>
      </c>
      <c r="M673" s="301" t="str">
        <f t="shared" si="41"/>
        <v/>
      </c>
      <c r="N673" s="301">
        <f>VLOOKUP(IF(G673&lt;&gt;"",G673,F673),ThongkeKQ!$A$4:$P$43,COUNTA(ThongkeKQ!$A$4:$P$4),FALSE)</f>
        <v>32</v>
      </c>
      <c r="O673" s="301" t="str">
        <f t="shared" si="42"/>
        <v>32.6</v>
      </c>
      <c r="P673" s="285" t="str">
        <f t="shared" si="43"/>
        <v>32Ba</v>
      </c>
      <c r="Q673" s="285" t="str">
        <f t="shared" si="44"/>
        <v>6Ba</v>
      </c>
      <c r="R673" s="285">
        <f>VLOOKUP(B673,'ds thisinh'!B$5:J$2299,COUNTA('ds thisinh'!$B$5:$J$5),FALSE)</f>
        <v>1580</v>
      </c>
    </row>
    <row r="674" spans="1:18" s="285" customFormat="1" ht="30">
      <c r="A674" s="630">
        <f>SUBTOTAL(3,$B$20:B674)</f>
        <v>225</v>
      </c>
      <c r="B674" s="692">
        <v>1223574003</v>
      </c>
      <c r="C674" s="301" t="str">
        <f>VLOOKUP(B674,'ds thisinh'!$B$5:$C$2298,2,FALSE)</f>
        <v>Nguyễn Ngọc Huơng Trầm </v>
      </c>
      <c r="D674" s="630" t="s">
        <v>925</v>
      </c>
      <c r="E674" s="630" t="s">
        <v>926</v>
      </c>
      <c r="F674" s="630" t="s">
        <v>2201</v>
      </c>
      <c r="G674" s="630" t="s">
        <v>91</v>
      </c>
      <c r="H674" s="630">
        <v>6</v>
      </c>
      <c r="I674" s="636">
        <v>1500</v>
      </c>
      <c r="J674" s="636" t="s">
        <v>5523</v>
      </c>
      <c r="K674" s="679"/>
      <c r="L674" s="301">
        <f>VLOOKUP(B674,KQtrangIOE!$B$2:$D$2509,3,FALSE)</f>
        <v>1500</v>
      </c>
      <c r="M674" s="301" t="str">
        <f t="shared" si="41"/>
        <v/>
      </c>
      <c r="N674" s="301">
        <f>VLOOKUP(IF(G674&lt;&gt;"",G674,F674),ThongkeKQ!$A$4:$P$43,COUNTA(ThongkeKQ!$A$4:$P$4),FALSE)</f>
        <v>35</v>
      </c>
      <c r="O674" s="301" t="str">
        <f t="shared" si="42"/>
        <v>35.6</v>
      </c>
      <c r="P674" s="285" t="str">
        <f t="shared" si="43"/>
        <v>35Ba</v>
      </c>
      <c r="Q674" s="285" t="str">
        <f t="shared" si="44"/>
        <v>6Ba</v>
      </c>
      <c r="R674" s="285">
        <f>VLOOKUP(B674,'ds thisinh'!B$5:J$2299,COUNTA('ds thisinh'!$B$5:$J$5),FALSE)</f>
        <v>1770</v>
      </c>
    </row>
    <row r="675" spans="1:18" s="285" customFormat="1">
      <c r="A675" s="630">
        <f>SUBTOTAL(3,$B$20:B675)</f>
        <v>226</v>
      </c>
      <c r="B675" s="674">
        <v>1223186079</v>
      </c>
      <c r="C675" s="301" t="str">
        <f>VLOOKUP(B675,'ds thisinh'!$B$5:$C$2298,2,FALSE)</f>
        <v>Lê Minh Nguyệt </v>
      </c>
      <c r="D675" s="636" t="s">
        <v>946</v>
      </c>
      <c r="E675" s="630" t="s">
        <v>926</v>
      </c>
      <c r="F675" s="630" t="s">
        <v>2201</v>
      </c>
      <c r="G675" s="630" t="s">
        <v>91</v>
      </c>
      <c r="H675" s="630">
        <v>6</v>
      </c>
      <c r="I675" s="636">
        <v>1500</v>
      </c>
      <c r="J675" s="636" t="s">
        <v>5523</v>
      </c>
      <c r="K675" s="679"/>
      <c r="L675" s="301">
        <f>VLOOKUP(B675,KQtrangIOE!$B$2:$D$2509,3,FALSE)</f>
        <v>1500</v>
      </c>
      <c r="M675" s="301" t="str">
        <f t="shared" si="41"/>
        <v/>
      </c>
      <c r="N675" s="301">
        <f>VLOOKUP(IF(G675&lt;&gt;"",G675,F675),ThongkeKQ!$A$4:$P$43,COUNTA(ThongkeKQ!$A$4:$P$4),FALSE)</f>
        <v>35</v>
      </c>
      <c r="O675" s="301" t="str">
        <f t="shared" si="42"/>
        <v>35.6</v>
      </c>
      <c r="P675" s="285" t="str">
        <f t="shared" si="43"/>
        <v>35Ba</v>
      </c>
      <c r="Q675" s="285" t="str">
        <f t="shared" si="44"/>
        <v>6Ba</v>
      </c>
      <c r="R675" s="285">
        <f>VLOOKUP(B675,'ds thisinh'!B$5:J$2299,COUNTA('ds thisinh'!$B$5:$J$5),FALSE)</f>
        <v>1160</v>
      </c>
    </row>
    <row r="676" spans="1:18" s="285" customFormat="1">
      <c r="A676" s="630">
        <f>SUBTOTAL(3,$B$20:B676)</f>
        <v>227</v>
      </c>
      <c r="B676" s="666">
        <v>1221915972</v>
      </c>
      <c r="C676" s="301" t="str">
        <f>VLOOKUP(B676,'ds thisinh'!$B$5:$C$2298,2,FALSE)</f>
        <v>Hồ Sỹ Đăng</v>
      </c>
      <c r="D676" s="635" t="s">
        <v>1605</v>
      </c>
      <c r="E676" s="630" t="s">
        <v>1373</v>
      </c>
      <c r="F676" s="630" t="s">
        <v>1374</v>
      </c>
      <c r="G676" s="630" t="s">
        <v>1342</v>
      </c>
      <c r="H676" s="630">
        <v>6</v>
      </c>
      <c r="I676" s="636">
        <v>1490</v>
      </c>
      <c r="J676" s="636" t="s">
        <v>5523</v>
      </c>
      <c r="K676" s="679"/>
      <c r="L676" s="301">
        <f>VLOOKUP(B676,KQtrangIOE!$B$2:$D$2509,3,FALSE)</f>
        <v>1490</v>
      </c>
      <c r="M676" s="301" t="str">
        <f t="shared" si="41"/>
        <v/>
      </c>
      <c r="N676" s="301">
        <f>VLOOKUP(IF(G676&lt;&gt;"",G676,F676),ThongkeKQ!$A$4:$P$43,COUNTA(ThongkeKQ!$A$4:$P$4),FALSE)</f>
        <v>38</v>
      </c>
      <c r="O676" s="301" t="str">
        <f t="shared" si="42"/>
        <v>38.6</v>
      </c>
      <c r="P676" s="285" t="str">
        <f t="shared" si="43"/>
        <v>38Ba</v>
      </c>
      <c r="Q676" s="285" t="str">
        <f t="shared" si="44"/>
        <v>6Ba</v>
      </c>
      <c r="R676" s="285">
        <f>VLOOKUP(B676,'ds thisinh'!B$5:J$2299,COUNTA('ds thisinh'!$B$5:$J$5),FALSE)</f>
        <v>1390</v>
      </c>
    </row>
    <row r="677" spans="1:18" s="285" customFormat="1">
      <c r="A677" s="630">
        <f>SUBTOTAL(3,$B$20:B677)</f>
        <v>228</v>
      </c>
      <c r="B677" s="666">
        <v>1223051987</v>
      </c>
      <c r="C677" s="301" t="str">
        <f>VLOOKUP(B677,'ds thisinh'!$B$5:$C$2298,2,FALSE)</f>
        <v>Nguyễn Lê Cẩm Ly</v>
      </c>
      <c r="D677" s="635" t="s">
        <v>1603</v>
      </c>
      <c r="E677" s="630" t="s">
        <v>932</v>
      </c>
      <c r="F677" s="630" t="s">
        <v>744</v>
      </c>
      <c r="G677" s="630" t="s">
        <v>1342</v>
      </c>
      <c r="H677" s="630">
        <v>6</v>
      </c>
      <c r="I677" s="636">
        <v>1480</v>
      </c>
      <c r="J677" s="636" t="s">
        <v>5523</v>
      </c>
      <c r="K677" s="679"/>
      <c r="L677" s="301">
        <f>VLOOKUP(B677,KQtrangIOE!$B$2:$D$2509,3,FALSE)</f>
        <v>1480</v>
      </c>
      <c r="M677" s="301" t="str">
        <f t="shared" si="41"/>
        <v/>
      </c>
      <c r="N677" s="301">
        <f>VLOOKUP(IF(G677&lt;&gt;"",G677,F677),ThongkeKQ!$A$4:$P$43,COUNTA(ThongkeKQ!$A$4:$P$4),FALSE)</f>
        <v>38</v>
      </c>
      <c r="O677" s="301" t="str">
        <f t="shared" si="42"/>
        <v>38.6</v>
      </c>
      <c r="P677" s="285" t="str">
        <f t="shared" si="43"/>
        <v>38Ba</v>
      </c>
      <c r="Q677" s="285" t="str">
        <f t="shared" si="44"/>
        <v>6Ba</v>
      </c>
      <c r="R677" s="285">
        <f>VLOOKUP(B677,'ds thisinh'!B$5:J$2299,COUNTA('ds thisinh'!$B$5:$J$5),FALSE)</f>
        <v>1460</v>
      </c>
    </row>
    <row r="678" spans="1:18" s="285" customFormat="1">
      <c r="A678" s="630">
        <f>SUBTOTAL(3,$B$20:B678)</f>
        <v>229</v>
      </c>
      <c r="B678" s="666">
        <v>1227369308</v>
      </c>
      <c r="C678" s="301" t="str">
        <f>VLOOKUP(B678,'ds thisinh'!$B$5:$C$2298,2,FALSE)</f>
        <v>Đinh Thị Hà Vy </v>
      </c>
      <c r="D678" s="635" t="s">
        <v>1604</v>
      </c>
      <c r="E678" s="630" t="s">
        <v>1372</v>
      </c>
      <c r="F678" s="630" t="s">
        <v>1189</v>
      </c>
      <c r="G678" s="630" t="s">
        <v>1342</v>
      </c>
      <c r="H678" s="630">
        <v>6</v>
      </c>
      <c r="I678" s="636">
        <v>1480</v>
      </c>
      <c r="J678" s="636" t="s">
        <v>5523</v>
      </c>
      <c r="K678" s="679"/>
      <c r="L678" s="301">
        <f>VLOOKUP(B678,KQtrangIOE!$B$2:$D$2509,3,FALSE)</f>
        <v>1480</v>
      </c>
      <c r="M678" s="301" t="str">
        <f t="shared" si="41"/>
        <v/>
      </c>
      <c r="N678" s="301">
        <f>VLOOKUP(IF(G678&lt;&gt;"",G678,F678),ThongkeKQ!$A$4:$P$43,COUNTA(ThongkeKQ!$A$4:$P$4),FALSE)</f>
        <v>38</v>
      </c>
      <c r="O678" s="301" t="str">
        <f t="shared" si="42"/>
        <v>38.6</v>
      </c>
      <c r="P678" s="285" t="str">
        <f t="shared" si="43"/>
        <v>38Ba</v>
      </c>
      <c r="Q678" s="285" t="str">
        <f t="shared" si="44"/>
        <v>6Ba</v>
      </c>
      <c r="R678" s="285">
        <f>VLOOKUP(B678,'ds thisinh'!B$5:J$2299,COUNTA('ds thisinh'!$B$5:$J$5),FALSE)</f>
        <v>1400</v>
      </c>
    </row>
    <row r="679" spans="1:18" s="285" customFormat="1">
      <c r="A679" s="630">
        <f>SUBTOTAL(3,$B$20:B679)</f>
        <v>230</v>
      </c>
      <c r="B679" s="677">
        <v>1222561071</v>
      </c>
      <c r="C679" s="301" t="str">
        <f>VLOOKUP(B679,'ds thisinh'!$B$5:$C$2298,2,FALSE)</f>
        <v>Trần Đình Đàn</v>
      </c>
      <c r="D679" s="630" t="s">
        <v>1265</v>
      </c>
      <c r="E679" s="640" t="s">
        <v>929</v>
      </c>
      <c r="F679" s="640" t="s">
        <v>1259</v>
      </c>
      <c r="G679" s="630" t="s">
        <v>180</v>
      </c>
      <c r="H679" s="630">
        <v>6</v>
      </c>
      <c r="I679" s="630">
        <v>1480</v>
      </c>
      <c r="J679" s="636" t="s">
        <v>5523</v>
      </c>
      <c r="K679" s="679"/>
      <c r="L679" s="301">
        <f>VLOOKUP(B679,KQtrangIOE!$B$2:$D$2509,3,FALSE)</f>
        <v>1480</v>
      </c>
      <c r="M679" s="301" t="str">
        <f t="shared" si="41"/>
        <v/>
      </c>
      <c r="N679" s="301">
        <f>VLOOKUP(IF(G679&lt;&gt;"",G679,F679),ThongkeKQ!$A$4:$P$43,COUNTA(ThongkeKQ!$A$4:$P$4),FALSE)</f>
        <v>36</v>
      </c>
      <c r="O679" s="301" t="str">
        <f t="shared" si="42"/>
        <v>36.6</v>
      </c>
      <c r="P679" s="285" t="str">
        <f t="shared" si="43"/>
        <v>36Ba</v>
      </c>
      <c r="Q679" s="285" t="str">
        <f t="shared" si="44"/>
        <v>6Ba</v>
      </c>
      <c r="R679" s="285">
        <f>VLOOKUP(B679,'ds thisinh'!B$5:J$2299,COUNTA('ds thisinh'!$B$5:$J$5),FALSE)</f>
        <v>1290</v>
      </c>
    </row>
    <row r="680" spans="1:18" s="285" customFormat="1">
      <c r="A680" s="630">
        <f>SUBTOTAL(3,$B$20:B680)</f>
        <v>231</v>
      </c>
      <c r="B680" s="691">
        <v>1223360401</v>
      </c>
      <c r="C680" s="301" t="str">
        <f>VLOOKUP(B680,'ds thisinh'!$B$5:$C$2298,2,FALSE)</f>
        <v>Huỳnh Anh Kiệt</v>
      </c>
      <c r="D680" s="371" t="s">
        <v>1968</v>
      </c>
      <c r="E680" s="371">
        <v>6</v>
      </c>
      <c r="F680" s="371" t="s">
        <v>1383</v>
      </c>
      <c r="G680" s="433" t="s">
        <v>10</v>
      </c>
      <c r="H680" s="371">
        <v>6</v>
      </c>
      <c r="I680" s="433">
        <v>1480</v>
      </c>
      <c r="J680" s="636" t="s">
        <v>5523</v>
      </c>
      <c r="K680" s="680"/>
      <c r="L680" s="301">
        <f>VLOOKUP(B680,KQtrangIOE!$B$2:$D$2509,3,FALSE)</f>
        <v>1480</v>
      </c>
      <c r="M680" s="301" t="str">
        <f t="shared" ref="M680:M711" si="45">IF(L680&lt;&gt;I680,1,"")</f>
        <v/>
      </c>
      <c r="N680" s="301">
        <f>VLOOKUP(IF(G680&lt;&gt;"",G680,F680),ThongkeKQ!$A$4:$P$43,COUNTA(ThongkeKQ!$A$4:$P$4),FALSE)</f>
        <v>32</v>
      </c>
      <c r="O680" s="301" t="str">
        <f t="shared" si="42"/>
        <v>32.6</v>
      </c>
      <c r="P680" s="285" t="str">
        <f t="shared" si="43"/>
        <v>32Ba</v>
      </c>
      <c r="Q680" s="285" t="str">
        <f t="shared" si="44"/>
        <v>6Ba</v>
      </c>
      <c r="R680" s="285">
        <f>VLOOKUP(B680,'ds thisinh'!B$5:J$2299,COUNTA('ds thisinh'!$B$5:$J$5),FALSE)</f>
        <v>1260</v>
      </c>
    </row>
    <row r="681" spans="1:18" s="285" customFormat="1" ht="30">
      <c r="A681" s="630">
        <f>SUBTOTAL(3,$B$20:B681)</f>
        <v>232</v>
      </c>
      <c r="B681" s="693">
        <v>1222538144</v>
      </c>
      <c r="C681" s="301" t="str">
        <f>VLOOKUP(B681,'ds thisinh'!$B$5:$C$2298,2,FALSE)</f>
        <v>Hoàng Nguyễn Hoài Thương</v>
      </c>
      <c r="D681" s="630" t="s">
        <v>704</v>
      </c>
      <c r="E681" s="630">
        <v>6</v>
      </c>
      <c r="F681" s="632" t="s">
        <v>705</v>
      </c>
      <c r="G681" s="630" t="s">
        <v>188</v>
      </c>
      <c r="H681" s="630">
        <v>6</v>
      </c>
      <c r="I681" s="630">
        <v>1470</v>
      </c>
      <c r="J681" s="636" t="s">
        <v>5523</v>
      </c>
      <c r="K681" s="679"/>
      <c r="L681" s="301">
        <f>VLOOKUP(B681,KQtrangIOE!$B$2:$D$2509,3,FALSE)</f>
        <v>1470</v>
      </c>
      <c r="M681" s="301" t="str">
        <f t="shared" si="45"/>
        <v/>
      </c>
      <c r="N681" s="301">
        <f>VLOOKUP(IF(G681&lt;&gt;"",G681,F681),ThongkeKQ!$A$4:$P$43,COUNTA(ThongkeKQ!$A$4:$P$4),FALSE)</f>
        <v>34</v>
      </c>
      <c r="O681" s="301" t="str">
        <f t="shared" si="42"/>
        <v>34.6</v>
      </c>
      <c r="P681" s="285" t="str">
        <f t="shared" si="43"/>
        <v>34Ba</v>
      </c>
      <c r="Q681" s="285" t="str">
        <f t="shared" si="44"/>
        <v>6Ba</v>
      </c>
      <c r="R681" s="285">
        <f>VLOOKUP(B681,'ds thisinh'!B$5:J$2299,COUNTA('ds thisinh'!$B$5:$J$5),FALSE)</f>
        <v>1240</v>
      </c>
    </row>
    <row r="682" spans="1:18" s="285" customFormat="1">
      <c r="A682" s="630">
        <f>SUBTOTAL(3,$B$20:B682)</f>
        <v>233</v>
      </c>
      <c r="B682" s="677">
        <v>1222984216</v>
      </c>
      <c r="C682" s="301" t="str">
        <f>VLOOKUP(B682,'ds thisinh'!$B$5:$C$2298,2,FALSE)</f>
        <v>Hồ Thị Hồng Ngân</v>
      </c>
      <c r="D682" s="630" t="s">
        <v>951</v>
      </c>
      <c r="E682" s="630">
        <v>6</v>
      </c>
      <c r="F682" s="630" t="s">
        <v>724</v>
      </c>
      <c r="G682" s="630" t="s">
        <v>91</v>
      </c>
      <c r="H682" s="630">
        <v>6</v>
      </c>
      <c r="I682" s="636">
        <v>1470</v>
      </c>
      <c r="J682" s="636" t="s">
        <v>5523</v>
      </c>
      <c r="K682" s="679"/>
      <c r="L682" s="301">
        <f>VLOOKUP(B682,KQtrangIOE!$B$2:$D$2509,3,FALSE)</f>
        <v>1470</v>
      </c>
      <c r="M682" s="301" t="str">
        <f t="shared" si="45"/>
        <v/>
      </c>
      <c r="N682" s="301">
        <f>VLOOKUP(IF(G682&lt;&gt;"",G682,F682),ThongkeKQ!$A$4:$P$43,COUNTA(ThongkeKQ!$A$4:$P$4),FALSE)</f>
        <v>35</v>
      </c>
      <c r="O682" s="301" t="str">
        <f t="shared" si="42"/>
        <v>35.6</v>
      </c>
      <c r="P682" s="285" t="str">
        <f t="shared" si="43"/>
        <v>35Ba</v>
      </c>
      <c r="Q682" s="285" t="str">
        <f t="shared" si="44"/>
        <v>6Ba</v>
      </c>
      <c r="R682" s="285">
        <f>VLOOKUP(B682,'ds thisinh'!B$5:J$2299,COUNTA('ds thisinh'!$B$5:$J$5),FALSE)</f>
        <v>1030</v>
      </c>
    </row>
    <row r="683" spans="1:18" s="285" customFormat="1">
      <c r="A683" s="630">
        <f>SUBTOTAL(3,$B$20:B683)</f>
        <v>234</v>
      </c>
      <c r="B683" s="679">
        <v>1223559362</v>
      </c>
      <c r="C683" s="301" t="str">
        <f>VLOOKUP(B683,'ds thisinh'!$B$5:$C$2298,2,FALSE)</f>
        <v>Hoàng Thị Mai Loan</v>
      </c>
      <c r="D683" s="630" t="s">
        <v>699</v>
      </c>
      <c r="E683" s="630">
        <v>6</v>
      </c>
      <c r="F683" s="630" t="s">
        <v>697</v>
      </c>
      <c r="G683" s="630" t="s">
        <v>188</v>
      </c>
      <c r="H683" s="630">
        <v>6</v>
      </c>
      <c r="I683" s="630">
        <v>1460</v>
      </c>
      <c r="J683" s="636" t="s">
        <v>5523</v>
      </c>
      <c r="K683" s="679"/>
      <c r="L683" s="301">
        <f>VLOOKUP(B683,KQtrangIOE!$B$2:$D$2509,3,FALSE)</f>
        <v>1460</v>
      </c>
      <c r="M683" s="301" t="str">
        <f t="shared" si="45"/>
        <v/>
      </c>
      <c r="N683" s="301">
        <f>VLOOKUP(IF(G683&lt;&gt;"",G683,F683),ThongkeKQ!$A$4:$P$43,COUNTA(ThongkeKQ!$A$4:$P$4),FALSE)</f>
        <v>34</v>
      </c>
      <c r="O683" s="301" t="str">
        <f t="shared" si="42"/>
        <v>34.6</v>
      </c>
      <c r="P683" s="285" t="str">
        <f t="shared" si="43"/>
        <v>34Ba</v>
      </c>
      <c r="Q683" s="285" t="str">
        <f t="shared" si="44"/>
        <v>6Ba</v>
      </c>
      <c r="R683" s="285">
        <f>VLOOKUP(B683,'ds thisinh'!B$5:J$2299,COUNTA('ds thisinh'!$B$5:$J$5),FALSE)</f>
        <v>1290</v>
      </c>
    </row>
    <row r="684" spans="1:18" s="285" customFormat="1">
      <c r="A684" s="630">
        <f>SUBTOTAL(3,$B$20:B684)</f>
        <v>235</v>
      </c>
      <c r="B684" s="671">
        <v>1222711348</v>
      </c>
      <c r="C684" s="301" t="str">
        <f>VLOOKUP(B684,'ds thisinh'!$B$5:$C$2298,2,FALSE)</f>
        <v>Lê Thanh Lâm </v>
      </c>
      <c r="D684" s="630" t="s">
        <v>938</v>
      </c>
      <c r="E684" s="630" t="s">
        <v>929</v>
      </c>
      <c r="F684" s="630" t="s">
        <v>705</v>
      </c>
      <c r="G684" s="630" t="s">
        <v>91</v>
      </c>
      <c r="H684" s="630">
        <v>6</v>
      </c>
      <c r="I684" s="636">
        <v>1460</v>
      </c>
      <c r="J684" s="636" t="s">
        <v>5523</v>
      </c>
      <c r="K684" s="679"/>
      <c r="L684" s="301">
        <f>VLOOKUP(B684,KQtrangIOE!$B$2:$D$2509,3,FALSE)</f>
        <v>1460</v>
      </c>
      <c r="M684" s="301" t="str">
        <f t="shared" si="45"/>
        <v/>
      </c>
      <c r="N684" s="301">
        <f>VLOOKUP(IF(G684&lt;&gt;"",G684,F684),ThongkeKQ!$A$4:$P$43,COUNTA(ThongkeKQ!$A$4:$P$4),FALSE)</f>
        <v>35</v>
      </c>
      <c r="O684" s="301" t="str">
        <f t="shared" si="42"/>
        <v>35.6</v>
      </c>
      <c r="P684" s="285" t="str">
        <f t="shared" si="43"/>
        <v>35Ba</v>
      </c>
      <c r="Q684" s="285" t="str">
        <f t="shared" si="44"/>
        <v>6Ba</v>
      </c>
      <c r="R684" s="285">
        <f>VLOOKUP(B684,'ds thisinh'!B$5:J$2299,COUNTA('ds thisinh'!$B$5:$J$5),FALSE)</f>
        <v>1410</v>
      </c>
    </row>
    <row r="685" spans="1:18" s="285" customFormat="1">
      <c r="A685" s="630">
        <f>SUBTOTAL(3,$B$20:B685)</f>
        <v>236</v>
      </c>
      <c r="B685" s="668">
        <v>1225381267</v>
      </c>
      <c r="C685" s="301" t="str">
        <f>VLOOKUP(B685,'ds thisinh'!$B$5:$C$2298,2,FALSE)</f>
        <v>Đặng Anh Trung Kiên</v>
      </c>
      <c r="D685" s="374" t="s">
        <v>1959</v>
      </c>
      <c r="E685" s="371">
        <v>6</v>
      </c>
      <c r="F685" s="371" t="s">
        <v>1951</v>
      </c>
      <c r="G685" s="433" t="s">
        <v>10</v>
      </c>
      <c r="H685" s="371">
        <v>6</v>
      </c>
      <c r="I685" s="433">
        <v>1460</v>
      </c>
      <c r="J685" s="636" t="s">
        <v>5523</v>
      </c>
      <c r="K685" s="680"/>
      <c r="L685" s="301">
        <f>VLOOKUP(B685,KQtrangIOE!$B$2:$D$2509,3,FALSE)</f>
        <v>1460</v>
      </c>
      <c r="M685" s="301" t="str">
        <f t="shared" si="45"/>
        <v/>
      </c>
      <c r="N685" s="301">
        <f>VLOOKUP(IF(G685&lt;&gt;"",G685,F685),ThongkeKQ!$A$4:$P$43,COUNTA(ThongkeKQ!$A$4:$P$4),FALSE)</f>
        <v>32</v>
      </c>
      <c r="O685" s="301" t="str">
        <f t="shared" si="42"/>
        <v>32.6</v>
      </c>
      <c r="P685" s="285" t="str">
        <f t="shared" si="43"/>
        <v>32Ba</v>
      </c>
      <c r="Q685" s="285" t="str">
        <f t="shared" si="44"/>
        <v>6Ba</v>
      </c>
      <c r="R685" s="285">
        <f>VLOOKUP(B685,'ds thisinh'!B$5:J$2299,COUNTA('ds thisinh'!$B$5:$J$5),FALSE)</f>
        <v>1510</v>
      </c>
    </row>
    <row r="686" spans="1:18" s="285" customFormat="1">
      <c r="A686" s="630">
        <f>SUBTOTAL(3,$B$20:B686)</f>
        <v>237</v>
      </c>
      <c r="B686" s="677">
        <v>1227880305</v>
      </c>
      <c r="C686" s="301" t="str">
        <f>VLOOKUP(B686,'ds thisinh'!$B$5:$C$2298,2,FALSE)</f>
        <v>Huỳnh Lê Cao Phú</v>
      </c>
      <c r="D686" s="630" t="s">
        <v>1262</v>
      </c>
      <c r="E686" s="640" t="s">
        <v>929</v>
      </c>
      <c r="F686" s="640" t="s">
        <v>1259</v>
      </c>
      <c r="G686" s="630" t="s">
        <v>180</v>
      </c>
      <c r="H686" s="630">
        <v>6</v>
      </c>
      <c r="I686" s="630">
        <v>1450</v>
      </c>
      <c r="J686" s="636" t="s">
        <v>5523</v>
      </c>
      <c r="K686" s="679"/>
      <c r="L686" s="301">
        <f>VLOOKUP(B686,KQtrangIOE!$B$2:$D$2509,3,FALSE)</f>
        <v>1450</v>
      </c>
      <c r="M686" s="301" t="str">
        <f t="shared" si="45"/>
        <v/>
      </c>
      <c r="N686" s="301">
        <f>VLOOKUP(IF(G686&lt;&gt;"",G686,F686),ThongkeKQ!$A$4:$P$43,COUNTA(ThongkeKQ!$A$4:$P$4),FALSE)</f>
        <v>36</v>
      </c>
      <c r="O686" s="301" t="str">
        <f t="shared" si="42"/>
        <v>36.6</v>
      </c>
      <c r="P686" s="285" t="str">
        <f t="shared" si="43"/>
        <v>36Ba</v>
      </c>
      <c r="Q686" s="285" t="str">
        <f t="shared" si="44"/>
        <v>6Ba</v>
      </c>
      <c r="R686" s="285">
        <f>VLOOKUP(B686,'ds thisinh'!B$5:J$2299,COUNTA('ds thisinh'!$B$5:$J$5),FALSE)</f>
        <v>1550</v>
      </c>
    </row>
    <row r="687" spans="1:18" s="285" customFormat="1">
      <c r="A687" s="630">
        <f>SUBTOTAL(3,$B$20:B687)</f>
        <v>238</v>
      </c>
      <c r="B687" s="679">
        <v>1220870330</v>
      </c>
      <c r="C687" s="301" t="str">
        <f>VLOOKUP(B687,'ds thisinh'!$B$5:$C$2298,2,FALSE)</f>
        <v>Đỗ Phạm Yến Nhi</v>
      </c>
      <c r="D687" s="630" t="s">
        <v>703</v>
      </c>
      <c r="E687" s="630">
        <v>6</v>
      </c>
      <c r="F687" s="630" t="s">
        <v>697</v>
      </c>
      <c r="G687" s="630" t="s">
        <v>188</v>
      </c>
      <c r="H687" s="630">
        <v>6</v>
      </c>
      <c r="I687" s="630">
        <v>1440</v>
      </c>
      <c r="J687" s="636" t="s">
        <v>5523</v>
      </c>
      <c r="K687" s="679"/>
      <c r="L687" s="301">
        <f>VLOOKUP(B687,KQtrangIOE!$B$2:$D$2509,3,FALSE)</f>
        <v>1440</v>
      </c>
      <c r="M687" s="301" t="str">
        <f t="shared" si="45"/>
        <v/>
      </c>
      <c r="N687" s="301">
        <f>VLOOKUP(IF(G687&lt;&gt;"",G687,F687),ThongkeKQ!$A$4:$P$43,COUNTA(ThongkeKQ!$A$4:$P$4),FALSE)</f>
        <v>34</v>
      </c>
      <c r="O687" s="301" t="str">
        <f t="shared" si="42"/>
        <v>34.6</v>
      </c>
      <c r="P687" s="285" t="str">
        <f t="shared" si="43"/>
        <v>34Ba</v>
      </c>
      <c r="Q687" s="285" t="str">
        <f t="shared" si="44"/>
        <v>6Ba</v>
      </c>
      <c r="R687" s="285">
        <f>VLOOKUP(B687,'ds thisinh'!B$5:J$2299,COUNTA('ds thisinh'!$B$5:$J$5),FALSE)</f>
        <v>1420</v>
      </c>
    </row>
    <row r="688" spans="1:18" s="285" customFormat="1">
      <c r="A688" s="630">
        <f>SUBTOTAL(3,$B$20:B688)</f>
        <v>239</v>
      </c>
      <c r="B688" s="666">
        <v>1224467863</v>
      </c>
      <c r="C688" s="301" t="str">
        <f>VLOOKUP(B688,'ds thisinh'!$B$5:$C$2298,2,FALSE)</f>
        <v>Nguyễn Phạm Hà Khanh</v>
      </c>
      <c r="D688" s="635" t="s">
        <v>1610</v>
      </c>
      <c r="E688" s="630" t="s">
        <v>929</v>
      </c>
      <c r="F688" s="630" t="s">
        <v>744</v>
      </c>
      <c r="G688" s="630" t="s">
        <v>1342</v>
      </c>
      <c r="H688" s="630">
        <v>6</v>
      </c>
      <c r="I688" s="636">
        <v>1440</v>
      </c>
      <c r="J688" s="636" t="s">
        <v>5523</v>
      </c>
      <c r="K688" s="679"/>
      <c r="L688" s="301">
        <f>VLOOKUP(B688,KQtrangIOE!$B$2:$D$2509,3,FALSE)</f>
        <v>1440</v>
      </c>
      <c r="M688" s="301" t="str">
        <f t="shared" si="45"/>
        <v/>
      </c>
      <c r="N688" s="301">
        <f>VLOOKUP(IF(G688&lt;&gt;"",G688,F688),ThongkeKQ!$A$4:$P$43,COUNTA(ThongkeKQ!$A$4:$P$4),FALSE)</f>
        <v>38</v>
      </c>
      <c r="O688" s="301" t="str">
        <f t="shared" si="42"/>
        <v>38.6</v>
      </c>
      <c r="P688" s="285" t="str">
        <f t="shared" si="43"/>
        <v>38Ba</v>
      </c>
      <c r="Q688" s="285" t="str">
        <f t="shared" si="44"/>
        <v>6Ba</v>
      </c>
      <c r="R688" s="285">
        <f>VLOOKUP(B688,'ds thisinh'!B$5:J$2299,COUNTA('ds thisinh'!$B$5:$J$5),FALSE)</f>
        <v>1310</v>
      </c>
    </row>
    <row r="689" spans="1:18" s="285" customFormat="1">
      <c r="A689" s="630">
        <f>SUBTOTAL(3,$B$20:B689)</f>
        <v>240</v>
      </c>
      <c r="B689" s="668">
        <v>1222836541</v>
      </c>
      <c r="C689" s="301" t="str">
        <f>VLOOKUP(B689,'ds thisinh'!$B$5:$C$2298,2,FALSE)</f>
        <v>Trần Thị Hoài Thương</v>
      </c>
      <c r="D689" s="371" t="s">
        <v>1971</v>
      </c>
      <c r="E689" s="371">
        <v>6</v>
      </c>
      <c r="F689" s="371" t="s">
        <v>1951</v>
      </c>
      <c r="G689" s="433" t="s">
        <v>10</v>
      </c>
      <c r="H689" s="371">
        <v>6</v>
      </c>
      <c r="I689" s="433">
        <v>1440</v>
      </c>
      <c r="J689" s="636" t="s">
        <v>5523</v>
      </c>
      <c r="K689" s="680"/>
      <c r="L689" s="301">
        <f>VLOOKUP(B689,KQtrangIOE!$B$2:$D$2509,3,FALSE)</f>
        <v>1440</v>
      </c>
      <c r="M689" s="301" t="str">
        <f t="shared" si="45"/>
        <v/>
      </c>
      <c r="N689" s="301">
        <f>VLOOKUP(IF(G689&lt;&gt;"",G689,F689),ThongkeKQ!$A$4:$P$43,COUNTA(ThongkeKQ!$A$4:$P$4),FALSE)</f>
        <v>32</v>
      </c>
      <c r="O689" s="301" t="str">
        <f t="shared" si="42"/>
        <v>32.6</v>
      </c>
      <c r="P689" s="285" t="str">
        <f t="shared" si="43"/>
        <v>32Ba</v>
      </c>
      <c r="Q689" s="285" t="str">
        <f t="shared" si="44"/>
        <v>6Ba</v>
      </c>
      <c r="R689" s="285">
        <f>VLOOKUP(B689,'ds thisinh'!B$5:J$2299,COUNTA('ds thisinh'!$B$5:$J$5),FALSE)</f>
        <v>1210</v>
      </c>
    </row>
    <row r="690" spans="1:18" s="285" customFormat="1">
      <c r="A690" s="630">
        <f>SUBTOTAL(3,$B$20:B690)</f>
        <v>241</v>
      </c>
      <c r="B690" s="691">
        <v>1211395132</v>
      </c>
      <c r="C690" s="301" t="str">
        <f>VLOOKUP(B690,'ds thisinh'!$B$5:$C$2298,2,FALSE)</f>
        <v>Đặng Thành Sơn</v>
      </c>
      <c r="D690" s="651" t="s">
        <v>1970</v>
      </c>
      <c r="E690" s="371">
        <v>6</v>
      </c>
      <c r="F690" s="371" t="s">
        <v>1383</v>
      </c>
      <c r="G690" s="433" t="s">
        <v>10</v>
      </c>
      <c r="H690" s="371">
        <v>6</v>
      </c>
      <c r="I690" s="433">
        <v>1430</v>
      </c>
      <c r="J690" s="636" t="s">
        <v>5523</v>
      </c>
      <c r="K690" s="680"/>
      <c r="L690" s="301">
        <f>VLOOKUP(B690,KQtrangIOE!$B$2:$D$2509,3,FALSE)</f>
        <v>1430</v>
      </c>
      <c r="M690" s="301" t="str">
        <f t="shared" si="45"/>
        <v/>
      </c>
      <c r="N690" s="301">
        <f>VLOOKUP(IF(G690&lt;&gt;"",G690,F690),ThongkeKQ!$A$4:$P$43,COUNTA(ThongkeKQ!$A$4:$P$4),FALSE)</f>
        <v>32</v>
      </c>
      <c r="O690" s="301" t="str">
        <f t="shared" si="42"/>
        <v>32.6</v>
      </c>
      <c r="P690" s="285" t="str">
        <f t="shared" si="43"/>
        <v>32Ba</v>
      </c>
      <c r="Q690" s="285" t="str">
        <f t="shared" si="44"/>
        <v>6Ba</v>
      </c>
      <c r="R690" s="285">
        <f>VLOOKUP(B690,'ds thisinh'!B$5:J$2299,COUNTA('ds thisinh'!$B$5:$J$5),FALSE)</f>
        <v>1220</v>
      </c>
    </row>
    <row r="691" spans="1:18" s="285" customFormat="1">
      <c r="A691" s="630">
        <f>SUBTOTAL(3,$B$20:B691)</f>
        <v>242</v>
      </c>
      <c r="B691" s="691">
        <v>1222778606</v>
      </c>
      <c r="C691" s="301" t="str">
        <f>VLOOKUP(B691,'ds thisinh'!$B$5:$C$2298,2,FALSE)</f>
        <v>Phạm Trần Khánh Trân</v>
      </c>
      <c r="D691" s="371" t="s">
        <v>1986</v>
      </c>
      <c r="E691" s="371">
        <v>6</v>
      </c>
      <c r="F691" s="371" t="s">
        <v>1383</v>
      </c>
      <c r="G691" s="433" t="s">
        <v>10</v>
      </c>
      <c r="H691" s="371">
        <v>6</v>
      </c>
      <c r="I691" s="433">
        <v>1430</v>
      </c>
      <c r="J691" s="636" t="s">
        <v>5523</v>
      </c>
      <c r="K691" s="680"/>
      <c r="L691" s="301">
        <f>VLOOKUP(B691,KQtrangIOE!$B$2:$D$2509,3,FALSE)</f>
        <v>1430</v>
      </c>
      <c r="M691" s="301" t="str">
        <f t="shared" si="45"/>
        <v/>
      </c>
      <c r="N691" s="301">
        <f>VLOOKUP(IF(G691&lt;&gt;"",G691,F691),ThongkeKQ!$A$4:$P$43,COUNTA(ThongkeKQ!$A$4:$P$4),FALSE)</f>
        <v>32</v>
      </c>
      <c r="O691" s="301" t="str">
        <f t="shared" si="42"/>
        <v>32.6</v>
      </c>
      <c r="P691" s="285" t="str">
        <f t="shared" si="43"/>
        <v>32Ba</v>
      </c>
      <c r="Q691" s="285" t="str">
        <f t="shared" si="44"/>
        <v>6Ba</v>
      </c>
      <c r="R691" s="285">
        <f>VLOOKUP(B691,'ds thisinh'!B$5:J$2299,COUNTA('ds thisinh'!$B$5:$J$5),FALSE)</f>
        <v>1040</v>
      </c>
    </row>
    <row r="692" spans="1:18" s="285" customFormat="1" hidden="1">
      <c r="A692" s="629">
        <f>SUBTOTAL(3,$B$20:B692)</f>
        <v>242</v>
      </c>
      <c r="B692" s="302">
        <v>1227141466</v>
      </c>
      <c r="C692" s="301" t="str">
        <f>VLOOKUP(B692,'ds thisinh'!$B$5:$C$2298,2,FALSE)</f>
        <v>Nguyễn Thị Ngọc Nhi</v>
      </c>
      <c r="D692" s="410" t="s">
        <v>941</v>
      </c>
      <c r="E692" s="410">
        <v>6</v>
      </c>
      <c r="F692" s="410" t="s">
        <v>724</v>
      </c>
      <c r="G692" s="629" t="s">
        <v>91</v>
      </c>
      <c r="H692" s="741">
        <v>6</v>
      </c>
      <c r="I692" s="553">
        <v>1400</v>
      </c>
      <c r="J692" s="553"/>
      <c r="K692" s="301"/>
      <c r="L692" s="301">
        <f>VLOOKUP(B692,KQtrangIOE!$B$2:$D$2509,3,FALSE)</f>
        <v>1400</v>
      </c>
      <c r="M692" s="301" t="str">
        <f t="shared" si="45"/>
        <v/>
      </c>
      <c r="N692" s="301">
        <f>VLOOKUP(IF(G692&lt;&gt;"",G692,F692),ThongkeKQ!$A$4:$P$43,COUNTA(ThongkeKQ!$A$4:$P$4),FALSE)</f>
        <v>35</v>
      </c>
      <c r="O692" s="301" t="str">
        <f t="shared" si="42"/>
        <v>35.6</v>
      </c>
      <c r="P692" s="285" t="str">
        <f t="shared" si="43"/>
        <v>35</v>
      </c>
      <c r="Q692" s="285" t="str">
        <f t="shared" si="44"/>
        <v>6</v>
      </c>
    </row>
    <row r="693" spans="1:18" s="285" customFormat="1" hidden="1">
      <c r="A693" s="315">
        <f>SUBTOTAL(3,$B$20:B693)</f>
        <v>242</v>
      </c>
      <c r="B693" s="326">
        <v>1228672713</v>
      </c>
      <c r="C693" s="301" t="str">
        <f>VLOOKUP(B693,'ds thisinh'!$B$5:$C$2298,2,FALSE)</f>
        <v xml:space="preserve">Phạm Thị Bích Loan </v>
      </c>
      <c r="D693" s="303" t="s">
        <v>1266</v>
      </c>
      <c r="E693" s="303" t="s">
        <v>1267</v>
      </c>
      <c r="F693" s="303" t="s">
        <v>1268</v>
      </c>
      <c r="G693" s="303" t="s">
        <v>180</v>
      </c>
      <c r="H693" s="301">
        <v>6</v>
      </c>
      <c r="I693" s="301">
        <v>1400</v>
      </c>
      <c r="J693" s="301"/>
      <c r="K693" s="301"/>
      <c r="L693" s="301">
        <f>VLOOKUP(B693,KQtrangIOE!$B$2:$D$2509,3,FALSE)</f>
        <v>1400</v>
      </c>
      <c r="M693" s="301" t="str">
        <f t="shared" si="45"/>
        <v/>
      </c>
      <c r="N693" s="301">
        <f>VLOOKUP(IF(G693&lt;&gt;"",G693,F693),ThongkeKQ!$A$4:$P$43,COUNTA(ThongkeKQ!$A$4:$P$4),FALSE)</f>
        <v>36</v>
      </c>
      <c r="O693" s="301" t="str">
        <f t="shared" si="42"/>
        <v>36.6</v>
      </c>
      <c r="P693" s="285" t="str">
        <f t="shared" si="43"/>
        <v>36</v>
      </c>
      <c r="Q693" s="285" t="str">
        <f t="shared" si="44"/>
        <v>6</v>
      </c>
    </row>
    <row r="694" spans="1:18" s="285" customFormat="1" hidden="1">
      <c r="A694" s="315">
        <f>SUBTOTAL(3,$B$20:B694)</f>
        <v>242</v>
      </c>
      <c r="B694" s="433">
        <v>1227439086</v>
      </c>
      <c r="C694" s="301" t="str">
        <f>VLOOKUP(B694,'ds thisinh'!$B$5:$C$2298,2,FALSE)</f>
        <v>Nguyễn Bùi Thảo Như</v>
      </c>
      <c r="D694" s="371" t="s">
        <v>1964</v>
      </c>
      <c r="E694" s="370">
        <v>6</v>
      </c>
      <c r="F694" s="370" t="s">
        <v>1383</v>
      </c>
      <c r="G694" s="429" t="s">
        <v>10</v>
      </c>
      <c r="H694" s="370">
        <v>6</v>
      </c>
      <c r="I694" s="429">
        <v>1400</v>
      </c>
      <c r="J694" s="429"/>
      <c r="K694" s="378"/>
      <c r="L694" s="301">
        <f>VLOOKUP(B694,KQtrangIOE!$B$2:$D$2509,3,FALSE)</f>
        <v>1400</v>
      </c>
      <c r="M694" s="301" t="str">
        <f t="shared" si="45"/>
        <v/>
      </c>
      <c r="N694" s="301">
        <f>VLOOKUP(IF(G694&lt;&gt;"",G694,F694),ThongkeKQ!$A$4:$P$43,COUNTA(ThongkeKQ!$A$4:$P$4),FALSE)</f>
        <v>32</v>
      </c>
      <c r="O694" s="301" t="str">
        <f t="shared" si="42"/>
        <v>32.6</v>
      </c>
      <c r="P694" s="285" t="str">
        <f t="shared" si="43"/>
        <v>32</v>
      </c>
      <c r="Q694" s="285" t="str">
        <f t="shared" si="44"/>
        <v>6</v>
      </c>
    </row>
    <row r="695" spans="1:18" s="285" customFormat="1" hidden="1">
      <c r="A695" s="315">
        <f>SUBTOTAL(3,$B$20:B695)</f>
        <v>242</v>
      </c>
      <c r="B695" s="433">
        <v>1222900726</v>
      </c>
      <c r="C695" s="301" t="str">
        <f>VLOOKUP(B695,'ds thisinh'!$B$5:$C$2298,2,FALSE)</f>
        <v>Lê Nhật Linh</v>
      </c>
      <c r="D695" s="371" t="s">
        <v>1983</v>
      </c>
      <c r="E695" s="370">
        <v>6</v>
      </c>
      <c r="F695" s="370" t="s">
        <v>1383</v>
      </c>
      <c r="G695" s="429" t="s">
        <v>10</v>
      </c>
      <c r="H695" s="370">
        <v>6</v>
      </c>
      <c r="I695" s="429">
        <v>1400</v>
      </c>
      <c r="J695" s="429"/>
      <c r="K695" s="378"/>
      <c r="L695" s="301">
        <f>VLOOKUP(B695,KQtrangIOE!$B$2:$D$2509,3,FALSE)</f>
        <v>1400</v>
      </c>
      <c r="M695" s="301" t="str">
        <f t="shared" si="45"/>
        <v/>
      </c>
      <c r="N695" s="301">
        <f>VLOOKUP(IF(G695&lt;&gt;"",G695,F695),ThongkeKQ!$A$4:$P$43,COUNTA(ThongkeKQ!$A$4:$P$4),FALSE)</f>
        <v>32</v>
      </c>
      <c r="O695" s="301" t="str">
        <f t="shared" si="42"/>
        <v>32.6</v>
      </c>
      <c r="P695" s="285" t="str">
        <f t="shared" si="43"/>
        <v>32</v>
      </c>
      <c r="Q695" s="285" t="str">
        <f t="shared" si="44"/>
        <v>6</v>
      </c>
    </row>
    <row r="696" spans="1:18" s="285" customFormat="1" hidden="1">
      <c r="A696" s="315">
        <f>SUBTOTAL(3,$B$20:B696)</f>
        <v>242</v>
      </c>
      <c r="B696" s="344">
        <v>1223584261</v>
      </c>
      <c r="C696" s="301" t="str">
        <f>VLOOKUP(B696,'ds thisinh'!$B$5:$C$2298,2,FALSE)</f>
        <v>Phan Trịnh Anh Hào </v>
      </c>
      <c r="D696" s="344" t="s">
        <v>706</v>
      </c>
      <c r="E696" s="301">
        <v>6</v>
      </c>
      <c r="F696" s="301" t="s">
        <v>2693</v>
      </c>
      <c r="G696" s="303" t="s">
        <v>188</v>
      </c>
      <c r="H696" s="303">
        <v>6</v>
      </c>
      <c r="I696" s="344">
        <v>1390</v>
      </c>
      <c r="J696" s="344"/>
      <c r="K696" s="301"/>
      <c r="L696" s="301">
        <f>VLOOKUP(B696,KQtrangIOE!$B$2:$D$2509,3,FALSE)</f>
        <v>1390</v>
      </c>
      <c r="M696" s="301" t="str">
        <f t="shared" si="45"/>
        <v/>
      </c>
      <c r="N696" s="301">
        <f>VLOOKUP(IF(G696&lt;&gt;"",G696,F696),ThongkeKQ!$A$4:$P$43,COUNTA(ThongkeKQ!$A$4:$P$4),FALSE)</f>
        <v>34</v>
      </c>
      <c r="O696" s="301" t="str">
        <f t="shared" si="42"/>
        <v>34.6</v>
      </c>
      <c r="P696" s="285" t="str">
        <f t="shared" si="43"/>
        <v>34</v>
      </c>
      <c r="Q696" s="285" t="str">
        <f t="shared" si="44"/>
        <v>6</v>
      </c>
    </row>
    <row r="697" spans="1:18" s="285" customFormat="1" hidden="1">
      <c r="A697" s="315">
        <f>SUBTOTAL(3,$B$20:B697)</f>
        <v>242</v>
      </c>
      <c r="B697" s="303">
        <v>1223366616</v>
      </c>
      <c r="C697" s="301" t="str">
        <f>VLOOKUP(B697,'ds thisinh'!$B$5:$C$2298,2,FALSE)</f>
        <v>Hồ Nữ Anh Thy</v>
      </c>
      <c r="D697" s="303" t="s">
        <v>940</v>
      </c>
      <c r="E697" s="303" t="s">
        <v>932</v>
      </c>
      <c r="F697" s="303" t="s">
        <v>2229</v>
      </c>
      <c r="G697" s="315" t="s">
        <v>91</v>
      </c>
      <c r="H697" s="327">
        <v>6</v>
      </c>
      <c r="I697" s="344">
        <v>1390</v>
      </c>
      <c r="J697" s="344"/>
      <c r="K697" s="301"/>
      <c r="L697" s="301">
        <f>VLOOKUP(B697,KQtrangIOE!$B$2:$D$2509,3,FALSE)</f>
        <v>1390</v>
      </c>
      <c r="M697" s="301" t="str">
        <f t="shared" si="45"/>
        <v/>
      </c>
      <c r="N697" s="301">
        <f>VLOOKUP(IF(G697&lt;&gt;"",G697,F697),ThongkeKQ!$A$4:$P$43,COUNTA(ThongkeKQ!$A$4:$P$4),FALSE)</f>
        <v>35</v>
      </c>
      <c r="O697" s="301" t="str">
        <f t="shared" si="42"/>
        <v>35.6</v>
      </c>
      <c r="P697" s="285" t="str">
        <f t="shared" si="43"/>
        <v>35</v>
      </c>
      <c r="Q697" s="285" t="str">
        <f t="shared" si="44"/>
        <v>6</v>
      </c>
    </row>
    <row r="698" spans="1:18" s="285" customFormat="1" hidden="1">
      <c r="A698" s="315">
        <f>SUBTOTAL(3,$B$20:B698)</f>
        <v>242</v>
      </c>
      <c r="B698" s="303">
        <v>1223428838</v>
      </c>
      <c r="C698" s="301" t="str">
        <f>VLOOKUP(B698,'ds thisinh'!$B$5:$C$2298,2,FALSE)</f>
        <v>Hoàng Thu Nhật Uyên</v>
      </c>
      <c r="D698" s="303" t="s">
        <v>947</v>
      </c>
      <c r="E698" s="303" t="s">
        <v>932</v>
      </c>
      <c r="F698" s="303" t="s">
        <v>933</v>
      </c>
      <c r="G698" s="315" t="s">
        <v>91</v>
      </c>
      <c r="H698" s="327">
        <v>6</v>
      </c>
      <c r="I698" s="344">
        <v>1390</v>
      </c>
      <c r="J698" s="344"/>
      <c r="K698" s="301"/>
      <c r="L698" s="301">
        <f>VLOOKUP(B698,KQtrangIOE!$B$2:$D$2509,3,FALSE)</f>
        <v>1390</v>
      </c>
      <c r="M698" s="301" t="str">
        <f t="shared" si="45"/>
        <v/>
      </c>
      <c r="N698" s="301">
        <f>VLOOKUP(IF(G698&lt;&gt;"",G698,F698),ThongkeKQ!$A$4:$P$43,COUNTA(ThongkeKQ!$A$4:$P$4),FALSE)</f>
        <v>35</v>
      </c>
      <c r="O698" s="301" t="str">
        <f t="shared" si="42"/>
        <v>35.6</v>
      </c>
      <c r="P698" s="285" t="str">
        <f t="shared" si="43"/>
        <v>35</v>
      </c>
      <c r="Q698" s="285" t="str">
        <f t="shared" si="44"/>
        <v>6</v>
      </c>
    </row>
    <row r="699" spans="1:18" s="285" customFormat="1" hidden="1">
      <c r="A699" s="315">
        <f>SUBTOTAL(3,$B$20:B699)</f>
        <v>242</v>
      </c>
      <c r="B699" s="433">
        <v>1222974265</v>
      </c>
      <c r="C699" s="301" t="str">
        <f>VLOOKUP(B699,'ds thisinh'!$B$5:$C$2298,2,FALSE)</f>
        <v>Tăng Nguyễn Tiến Đạt</v>
      </c>
      <c r="D699" s="371" t="s">
        <v>1960</v>
      </c>
      <c r="E699" s="370">
        <v>6</v>
      </c>
      <c r="F699" s="370" t="s">
        <v>1383</v>
      </c>
      <c r="G699" s="429" t="s">
        <v>10</v>
      </c>
      <c r="H699" s="370">
        <v>6</v>
      </c>
      <c r="I699" s="429">
        <v>1390</v>
      </c>
      <c r="J699" s="429"/>
      <c r="K699" s="378"/>
      <c r="L699" s="301">
        <f>VLOOKUP(B699,KQtrangIOE!$B$2:$D$2509,3,FALSE)</f>
        <v>1390</v>
      </c>
      <c r="M699" s="301" t="str">
        <f t="shared" si="45"/>
        <v/>
      </c>
      <c r="N699" s="301">
        <f>VLOOKUP(IF(G699&lt;&gt;"",G699,F699),ThongkeKQ!$A$4:$P$43,COUNTA(ThongkeKQ!$A$4:$P$4),FALSE)</f>
        <v>32</v>
      </c>
      <c r="O699" s="301" t="str">
        <f t="shared" si="42"/>
        <v>32.6</v>
      </c>
      <c r="P699" s="285" t="str">
        <f t="shared" si="43"/>
        <v>32</v>
      </c>
      <c r="Q699" s="285" t="str">
        <f t="shared" si="44"/>
        <v>6</v>
      </c>
    </row>
    <row r="700" spans="1:18" s="285" customFormat="1" hidden="1">
      <c r="A700" s="315">
        <f>SUBTOTAL(3,$B$20:B700)</f>
        <v>242</v>
      </c>
      <c r="B700" s="344">
        <v>1210823405</v>
      </c>
      <c r="C700" s="301" t="str">
        <f>VLOOKUP(B700,'ds thisinh'!$B$5:$C$2298,2,FALSE)</f>
        <v>Hoàng Thụy Minh Anh </v>
      </c>
      <c r="D700" s="344" t="s">
        <v>692</v>
      </c>
      <c r="E700" s="301">
        <v>6</v>
      </c>
      <c r="F700" s="301" t="s">
        <v>2693</v>
      </c>
      <c r="G700" s="303" t="s">
        <v>188</v>
      </c>
      <c r="H700" s="303">
        <v>6</v>
      </c>
      <c r="I700" s="344">
        <v>1380</v>
      </c>
      <c r="J700" s="344"/>
      <c r="K700" s="301"/>
      <c r="L700" s="301">
        <f>VLOOKUP(B700,KQtrangIOE!$B$2:$D$2509,3,FALSE)</f>
        <v>1380</v>
      </c>
      <c r="M700" s="301" t="str">
        <f t="shared" si="45"/>
        <v/>
      </c>
      <c r="N700" s="301">
        <f>VLOOKUP(IF(G700&lt;&gt;"",G700,F700),ThongkeKQ!$A$4:$P$43,COUNTA(ThongkeKQ!$A$4:$P$4),FALSE)</f>
        <v>34</v>
      </c>
      <c r="O700" s="301" t="str">
        <f t="shared" si="42"/>
        <v>34.6</v>
      </c>
      <c r="P700" s="285" t="str">
        <f t="shared" si="43"/>
        <v>34</v>
      </c>
      <c r="Q700" s="285" t="str">
        <f t="shared" si="44"/>
        <v>6</v>
      </c>
    </row>
    <row r="701" spans="1:18" s="285" customFormat="1" hidden="1">
      <c r="A701" s="315">
        <f>SUBTOTAL(3,$B$20:B701)</f>
        <v>242</v>
      </c>
      <c r="B701" s="318">
        <v>1224860583</v>
      </c>
      <c r="C701" s="301" t="str">
        <f>VLOOKUP(B701,'ds thisinh'!$B$5:$C$2298,2,FALSE)</f>
        <v>Hoàng Anh  Quyền</v>
      </c>
      <c r="D701" s="318" t="s">
        <v>1611</v>
      </c>
      <c r="E701" s="315" t="s">
        <v>1377</v>
      </c>
      <c r="F701" s="315" t="s">
        <v>1376</v>
      </c>
      <c r="G701" s="325" t="s">
        <v>1342</v>
      </c>
      <c r="H701" s="325">
        <v>6</v>
      </c>
      <c r="I701" s="344">
        <v>1380</v>
      </c>
      <c r="J701" s="344"/>
      <c r="K701" s="301"/>
      <c r="L701" s="301">
        <f>VLOOKUP(B701,KQtrangIOE!$B$2:$D$2509,3,FALSE)</f>
        <v>1380</v>
      </c>
      <c r="M701" s="301" t="str">
        <f t="shared" si="45"/>
        <v/>
      </c>
      <c r="N701" s="301">
        <f>VLOOKUP(IF(G701&lt;&gt;"",G701,F701),ThongkeKQ!$A$4:$P$43,COUNTA(ThongkeKQ!$A$4:$P$4),FALSE)</f>
        <v>38</v>
      </c>
      <c r="O701" s="301" t="str">
        <f t="shared" si="42"/>
        <v>38.6</v>
      </c>
      <c r="P701" s="285" t="str">
        <f t="shared" si="43"/>
        <v>38</v>
      </c>
      <c r="Q701" s="285" t="str">
        <f t="shared" si="44"/>
        <v>6</v>
      </c>
    </row>
    <row r="702" spans="1:18" s="285" customFormat="1" hidden="1">
      <c r="A702" s="315">
        <f>SUBTOTAL(3,$B$20:B702)</f>
        <v>242</v>
      </c>
      <c r="B702" s="326">
        <v>1222244465</v>
      </c>
      <c r="C702" s="301" t="str">
        <f>VLOOKUP(B702,'ds thisinh'!$B$5:$C$2298,2,FALSE)</f>
        <v xml:space="preserve">Phạm Trần Dạ Thảo </v>
      </c>
      <c r="D702" s="303" t="s">
        <v>1269</v>
      </c>
      <c r="E702" s="303" t="s">
        <v>1267</v>
      </c>
      <c r="F702" s="303" t="s">
        <v>1268</v>
      </c>
      <c r="G702" s="303" t="s">
        <v>180</v>
      </c>
      <c r="H702" s="301">
        <v>6</v>
      </c>
      <c r="I702" s="301">
        <v>1380</v>
      </c>
      <c r="J702" s="301"/>
      <c r="K702" s="301"/>
      <c r="L702" s="301">
        <f>VLOOKUP(B702,KQtrangIOE!$B$2:$D$2509,3,FALSE)</f>
        <v>1380</v>
      </c>
      <c r="M702" s="301" t="str">
        <f t="shared" si="45"/>
        <v/>
      </c>
      <c r="N702" s="301">
        <f>VLOOKUP(IF(G702&lt;&gt;"",G702,F702),ThongkeKQ!$A$4:$P$43,COUNTA(ThongkeKQ!$A$4:$P$4),FALSE)</f>
        <v>36</v>
      </c>
      <c r="O702" s="301" t="str">
        <f t="shared" si="42"/>
        <v>36.6</v>
      </c>
      <c r="P702" s="285" t="str">
        <f t="shared" si="43"/>
        <v>36</v>
      </c>
      <c r="Q702" s="285" t="str">
        <f t="shared" si="44"/>
        <v>6</v>
      </c>
    </row>
    <row r="703" spans="1:18" s="285" customFormat="1" hidden="1">
      <c r="A703" s="315">
        <f>SUBTOTAL(3,$B$20:B703)</f>
        <v>242</v>
      </c>
      <c r="B703" s="433">
        <v>1224779945</v>
      </c>
      <c r="C703" s="301" t="str">
        <f>VLOOKUP(B703,'ds thisinh'!$B$5:$C$2298,2,FALSE)</f>
        <v>Trương Khánh Vy</v>
      </c>
      <c r="D703" s="379" t="s">
        <v>1972</v>
      </c>
      <c r="E703" s="370">
        <v>6</v>
      </c>
      <c r="F703" s="370" t="s">
        <v>1383</v>
      </c>
      <c r="G703" s="429" t="s">
        <v>10</v>
      </c>
      <c r="H703" s="370">
        <v>6</v>
      </c>
      <c r="I703" s="429">
        <v>1370</v>
      </c>
      <c r="J703" s="429"/>
      <c r="K703" s="378"/>
      <c r="L703" s="301">
        <f>VLOOKUP(B703,KQtrangIOE!$B$2:$D$2509,3,FALSE)</f>
        <v>1370</v>
      </c>
      <c r="M703" s="301" t="str">
        <f t="shared" si="45"/>
        <v/>
      </c>
      <c r="N703" s="301">
        <f>VLOOKUP(IF(G703&lt;&gt;"",G703,F703),ThongkeKQ!$A$4:$P$43,COUNTA(ThongkeKQ!$A$4:$P$4),FALSE)</f>
        <v>32</v>
      </c>
      <c r="O703" s="301" t="str">
        <f t="shared" si="42"/>
        <v>32.6</v>
      </c>
      <c r="P703" s="285" t="str">
        <f t="shared" si="43"/>
        <v>32</v>
      </c>
      <c r="Q703" s="285" t="str">
        <f t="shared" si="44"/>
        <v>6</v>
      </c>
    </row>
    <row r="704" spans="1:18" s="285" customFormat="1" hidden="1">
      <c r="A704" s="315">
        <f>SUBTOTAL(3,$B$20:B704)</f>
        <v>242</v>
      </c>
      <c r="B704" s="302">
        <v>1224024958</v>
      </c>
      <c r="C704" s="301" t="str">
        <f>VLOOKUP(B704,'ds thisinh'!$B$5:$C$2298,2,FALSE)</f>
        <v>Nguyễn Trần Vân Anh</v>
      </c>
      <c r="D704" s="303" t="s">
        <v>950</v>
      </c>
      <c r="E704" s="303">
        <v>6</v>
      </c>
      <c r="F704" s="303" t="s">
        <v>942</v>
      </c>
      <c r="G704" s="315" t="s">
        <v>91</v>
      </c>
      <c r="H704" s="327">
        <v>6</v>
      </c>
      <c r="I704" s="344">
        <v>1360</v>
      </c>
      <c r="J704" s="344"/>
      <c r="K704" s="301"/>
      <c r="L704" s="301">
        <f>VLOOKUP(B704,KQtrangIOE!$B$2:$D$2509,3,FALSE)</f>
        <v>1360</v>
      </c>
      <c r="M704" s="301" t="str">
        <f t="shared" si="45"/>
        <v/>
      </c>
      <c r="N704" s="301">
        <f>VLOOKUP(IF(G704&lt;&gt;"",G704,F704),ThongkeKQ!$A$4:$P$43,COUNTA(ThongkeKQ!$A$4:$P$4),FALSE)</f>
        <v>35</v>
      </c>
      <c r="O704" s="301" t="str">
        <f t="shared" si="42"/>
        <v>35.6</v>
      </c>
      <c r="P704" s="285" t="str">
        <f t="shared" si="43"/>
        <v>35</v>
      </c>
      <c r="Q704" s="285" t="str">
        <f t="shared" si="44"/>
        <v>6</v>
      </c>
    </row>
    <row r="705" spans="1:17" s="285" customFormat="1" hidden="1">
      <c r="A705" s="315">
        <f>SUBTOTAL(3,$B$20:B705)</f>
        <v>242</v>
      </c>
      <c r="B705" s="318">
        <v>1226563655</v>
      </c>
      <c r="C705" s="301" t="str">
        <f>VLOOKUP(B705,'ds thisinh'!$B$5:$C$2298,2,FALSE)</f>
        <v>Trịnh Bùi Dân An </v>
      </c>
      <c r="D705" s="318" t="s">
        <v>1623</v>
      </c>
      <c r="E705" s="315" t="s">
        <v>1368</v>
      </c>
      <c r="F705" s="315" t="s">
        <v>1189</v>
      </c>
      <c r="G705" s="325" t="s">
        <v>1342</v>
      </c>
      <c r="H705" s="325">
        <v>6</v>
      </c>
      <c r="I705" s="344">
        <v>1350</v>
      </c>
      <c r="J705" s="344"/>
      <c r="K705" s="301"/>
      <c r="L705" s="301">
        <f>VLOOKUP(B705,KQtrangIOE!$B$2:$D$2509,3,FALSE)</f>
        <v>1350</v>
      </c>
      <c r="M705" s="301" t="str">
        <f t="shared" si="45"/>
        <v/>
      </c>
      <c r="N705" s="301">
        <f>VLOOKUP(IF(G705&lt;&gt;"",G705,F705),ThongkeKQ!$A$4:$P$43,COUNTA(ThongkeKQ!$A$4:$P$4),FALSE)</f>
        <v>38</v>
      </c>
      <c r="O705" s="301" t="str">
        <f t="shared" si="42"/>
        <v>38.6</v>
      </c>
      <c r="P705" s="285" t="str">
        <f t="shared" si="43"/>
        <v>38</v>
      </c>
      <c r="Q705" s="285" t="str">
        <f t="shared" si="44"/>
        <v>6</v>
      </c>
    </row>
    <row r="706" spans="1:17" s="285" customFormat="1" hidden="1">
      <c r="A706" s="315">
        <f>SUBTOTAL(3,$B$20:B706)</f>
        <v>242</v>
      </c>
      <c r="B706" s="318">
        <v>1224060491</v>
      </c>
      <c r="C706" s="301" t="str">
        <f>VLOOKUP(B706,'ds thisinh'!$B$5:$C$2298,2,FALSE)</f>
        <v>Thái Văn An</v>
      </c>
      <c r="D706" s="318" t="s">
        <v>1621</v>
      </c>
      <c r="E706" s="315" t="s">
        <v>2715</v>
      </c>
      <c r="F706" s="315" t="s">
        <v>1376</v>
      </c>
      <c r="G706" s="325" t="s">
        <v>1342</v>
      </c>
      <c r="H706" s="325">
        <v>6</v>
      </c>
      <c r="I706" s="344">
        <v>1350</v>
      </c>
      <c r="J706" s="344"/>
      <c r="K706" s="301"/>
      <c r="L706" s="301">
        <f>VLOOKUP(B706,KQtrangIOE!$B$2:$D$2509,3,FALSE)</f>
        <v>1350</v>
      </c>
      <c r="M706" s="301" t="str">
        <f t="shared" si="45"/>
        <v/>
      </c>
      <c r="N706" s="301">
        <f>VLOOKUP(IF(G706&lt;&gt;"",G706,F706),ThongkeKQ!$A$4:$P$43,COUNTA(ThongkeKQ!$A$4:$P$4),FALSE)</f>
        <v>38</v>
      </c>
      <c r="O706" s="301" t="str">
        <f t="shared" si="42"/>
        <v>38.6</v>
      </c>
      <c r="P706" s="285" t="str">
        <f t="shared" si="43"/>
        <v>38</v>
      </c>
      <c r="Q706" s="285" t="str">
        <f t="shared" si="44"/>
        <v>6</v>
      </c>
    </row>
    <row r="707" spans="1:17" s="285" customFormat="1" hidden="1">
      <c r="A707" s="315">
        <f>SUBTOTAL(3,$B$20:B707)</f>
        <v>242</v>
      </c>
      <c r="B707" s="371">
        <v>1223759047</v>
      </c>
      <c r="C707" s="301" t="str">
        <f>VLOOKUP(B707,'ds thisinh'!$B$5:$C$2298,2,FALSE)</f>
        <v>Nguyễn Văn Thành  Tâm</v>
      </c>
      <c r="D707" s="371" t="s">
        <v>1982</v>
      </c>
      <c r="E707" s="371">
        <v>6</v>
      </c>
      <c r="F707" s="371" t="s">
        <v>705</v>
      </c>
      <c r="G707" s="429" t="s">
        <v>10</v>
      </c>
      <c r="H707" s="371">
        <v>6</v>
      </c>
      <c r="I707" s="429">
        <v>1350</v>
      </c>
      <c r="J707" s="429"/>
      <c r="K707" s="378"/>
      <c r="L707" s="301">
        <f>VLOOKUP(B707,KQtrangIOE!$B$2:$D$2509,3,FALSE)</f>
        <v>1350</v>
      </c>
      <c r="M707" s="301" t="str">
        <f t="shared" si="45"/>
        <v/>
      </c>
      <c r="N707" s="301">
        <f>VLOOKUP(IF(G707&lt;&gt;"",G707,F707),ThongkeKQ!$A$4:$P$43,COUNTA(ThongkeKQ!$A$4:$P$4),FALSE)</f>
        <v>32</v>
      </c>
      <c r="O707" s="301" t="str">
        <f t="shared" si="42"/>
        <v>32.6</v>
      </c>
      <c r="P707" s="285" t="str">
        <f t="shared" si="43"/>
        <v>32</v>
      </c>
      <c r="Q707" s="285" t="str">
        <f t="shared" si="44"/>
        <v>6</v>
      </c>
    </row>
    <row r="708" spans="1:17" s="285" customFormat="1" hidden="1">
      <c r="A708" s="315">
        <f>SUBTOTAL(3,$B$20:B708)</f>
        <v>242</v>
      </c>
      <c r="B708" s="344">
        <v>1225567950</v>
      </c>
      <c r="C708" s="301" t="str">
        <f>VLOOKUP(B708,'ds thisinh'!$B$5:$C$2298,2,FALSE)</f>
        <v>Đỗ Ngọc Phát</v>
      </c>
      <c r="D708" s="344" t="s">
        <v>709</v>
      </c>
      <c r="E708" s="301">
        <v>6</v>
      </c>
      <c r="F708" s="301" t="s">
        <v>2693</v>
      </c>
      <c r="G708" s="303" t="s">
        <v>188</v>
      </c>
      <c r="H708" s="303">
        <v>6</v>
      </c>
      <c r="I708" s="344">
        <v>1340</v>
      </c>
      <c r="J708" s="344"/>
      <c r="K708" s="301"/>
      <c r="L708" s="301">
        <f>VLOOKUP(B708,KQtrangIOE!$B$2:$D$2509,3,FALSE)</f>
        <v>1340</v>
      </c>
      <c r="M708" s="301" t="str">
        <f t="shared" si="45"/>
        <v/>
      </c>
      <c r="N708" s="301">
        <f>VLOOKUP(IF(G708&lt;&gt;"",G708,F708),ThongkeKQ!$A$4:$P$43,COUNTA(ThongkeKQ!$A$4:$P$4),FALSE)</f>
        <v>34</v>
      </c>
      <c r="O708" s="301" t="str">
        <f t="shared" si="42"/>
        <v>34.6</v>
      </c>
      <c r="P708" s="285" t="str">
        <f t="shared" si="43"/>
        <v>34</v>
      </c>
      <c r="Q708" s="285" t="str">
        <f t="shared" si="44"/>
        <v>6</v>
      </c>
    </row>
    <row r="709" spans="1:17" s="285" customFormat="1" hidden="1">
      <c r="A709" s="315">
        <f>SUBTOTAL(3,$B$20:B709)</f>
        <v>242</v>
      </c>
      <c r="B709" s="344">
        <v>1226834819</v>
      </c>
      <c r="C709" s="301" t="str">
        <f>VLOOKUP(B709,'ds thisinh'!$B$5:$C$2298,2,FALSE)</f>
        <v>Nguyễn Hà Quốc Dũng </v>
      </c>
      <c r="D709" s="344" t="s">
        <v>712</v>
      </c>
      <c r="E709" s="301">
        <v>6</v>
      </c>
      <c r="F709" s="301" t="s">
        <v>2693</v>
      </c>
      <c r="G709" s="303" t="s">
        <v>188</v>
      </c>
      <c r="H709" s="303">
        <v>6</v>
      </c>
      <c r="I709" s="344">
        <v>1340</v>
      </c>
      <c r="J709" s="344"/>
      <c r="K709" s="301"/>
      <c r="L709" s="301">
        <f>VLOOKUP(B709,KQtrangIOE!$B$2:$D$2509,3,FALSE)</f>
        <v>1340</v>
      </c>
      <c r="M709" s="301" t="str">
        <f t="shared" si="45"/>
        <v/>
      </c>
      <c r="N709" s="301">
        <f>VLOOKUP(IF(G709&lt;&gt;"",G709,F709),ThongkeKQ!$A$4:$P$43,COUNTA(ThongkeKQ!$A$4:$P$4),FALSE)</f>
        <v>34</v>
      </c>
      <c r="O709" s="301" t="str">
        <f t="shared" si="42"/>
        <v>34.6</v>
      </c>
      <c r="P709" s="285" t="str">
        <f t="shared" si="43"/>
        <v>34</v>
      </c>
      <c r="Q709" s="285" t="str">
        <f t="shared" si="44"/>
        <v>6</v>
      </c>
    </row>
    <row r="710" spans="1:17" s="285" customFormat="1" hidden="1">
      <c r="A710" s="315">
        <f>SUBTOTAL(3,$B$20:B710)</f>
        <v>242</v>
      </c>
      <c r="B710" s="433">
        <v>1222066237</v>
      </c>
      <c r="C710" s="301" t="str">
        <f>VLOOKUP(B710,'ds thisinh'!$B$5:$C$2298,2,FALSE)</f>
        <v>Trương Tuấn Kiệt</v>
      </c>
      <c r="D710" s="379" t="s">
        <v>1987</v>
      </c>
      <c r="E710" s="370">
        <v>6</v>
      </c>
      <c r="F710" s="370" t="s">
        <v>1383</v>
      </c>
      <c r="G710" s="429" t="s">
        <v>10</v>
      </c>
      <c r="H710" s="370">
        <v>6</v>
      </c>
      <c r="I710" s="429">
        <v>1340</v>
      </c>
      <c r="J710" s="429"/>
      <c r="K710" s="378"/>
      <c r="L710" s="301">
        <f>VLOOKUP(B710,KQtrangIOE!$B$2:$D$2509,3,FALSE)</f>
        <v>1340</v>
      </c>
      <c r="M710" s="301" t="str">
        <f t="shared" si="45"/>
        <v/>
      </c>
      <c r="N710" s="301">
        <f>VLOOKUP(IF(G710&lt;&gt;"",G710,F710),ThongkeKQ!$A$4:$P$43,COUNTA(ThongkeKQ!$A$4:$P$4),FALSE)</f>
        <v>32</v>
      </c>
      <c r="O710" s="301" t="str">
        <f t="shared" si="42"/>
        <v>32.6</v>
      </c>
      <c r="P710" s="285" t="str">
        <f t="shared" si="43"/>
        <v>32</v>
      </c>
      <c r="Q710" s="285" t="str">
        <f t="shared" si="44"/>
        <v>6</v>
      </c>
    </row>
    <row r="711" spans="1:17" s="285" customFormat="1" hidden="1">
      <c r="A711" s="315">
        <f>SUBTOTAL(3,$B$20:B711)</f>
        <v>242</v>
      </c>
      <c r="B711" s="453">
        <v>1222216848</v>
      </c>
      <c r="C711" s="301" t="str">
        <f>VLOOKUP(B711,'ds thisinh'!$B$5:$C$2298,2,FALSE)</f>
        <v>Dương Trung Kiên</v>
      </c>
      <c r="D711" s="361" t="s">
        <v>1164</v>
      </c>
      <c r="E711" s="361" t="s">
        <v>1165</v>
      </c>
      <c r="F711" s="361" t="s">
        <v>1166</v>
      </c>
      <c r="G711" s="361" t="s">
        <v>1108</v>
      </c>
      <c r="H711" s="304">
        <v>6</v>
      </c>
      <c r="I711" s="301">
        <v>1330</v>
      </c>
      <c r="J711" s="301"/>
      <c r="K711" s="301"/>
      <c r="L711" s="301">
        <f>VLOOKUP(B711,KQtrangIOE!$B$2:$D$2509,3,FALSE)</f>
        <v>1330</v>
      </c>
      <c r="M711" s="301" t="str">
        <f t="shared" si="45"/>
        <v/>
      </c>
      <c r="N711" s="301">
        <f>VLOOKUP(IF(G711&lt;&gt;"",G711,F711),ThongkeKQ!$A$4:$P$43,COUNTA(ThongkeKQ!$A$4:$P$4),FALSE)</f>
        <v>39</v>
      </c>
      <c r="O711" s="301" t="str">
        <f t="shared" si="42"/>
        <v>39.6</v>
      </c>
      <c r="P711" s="285" t="str">
        <f t="shared" si="43"/>
        <v>39</v>
      </c>
      <c r="Q711" s="285" t="str">
        <f t="shared" si="44"/>
        <v>6</v>
      </c>
    </row>
    <row r="712" spans="1:17" s="285" customFormat="1" hidden="1">
      <c r="A712" s="315">
        <f>SUBTOTAL(3,$B$20:B712)</f>
        <v>242</v>
      </c>
      <c r="B712" s="302">
        <v>1201379049</v>
      </c>
      <c r="C712" s="301" t="str">
        <f>VLOOKUP(B712,'ds thisinh'!$B$5:$C$2298,2,FALSE)</f>
        <v>Đặng Quốc Anh</v>
      </c>
      <c r="D712" s="301" t="s">
        <v>1260</v>
      </c>
      <c r="E712" s="363" t="s">
        <v>929</v>
      </c>
      <c r="F712" s="363" t="s">
        <v>1259</v>
      </c>
      <c r="G712" s="303" t="s">
        <v>180</v>
      </c>
      <c r="H712" s="301">
        <v>6</v>
      </c>
      <c r="I712" s="301">
        <v>1330</v>
      </c>
      <c r="J712" s="301"/>
      <c r="K712" s="301"/>
      <c r="L712" s="301">
        <f>VLOOKUP(B712,KQtrangIOE!$B$2:$D$2509,3,FALSE)</f>
        <v>1330</v>
      </c>
      <c r="M712" s="301" t="str">
        <f t="shared" ref="M712:M743" si="46">IF(L712&lt;&gt;I712,1,"")</f>
        <v/>
      </c>
      <c r="N712" s="301">
        <f>VLOOKUP(IF(G712&lt;&gt;"",G712,F712),ThongkeKQ!$A$4:$P$43,COUNTA(ThongkeKQ!$A$4:$P$4),FALSE)</f>
        <v>36</v>
      </c>
      <c r="O712" s="301" t="str">
        <f t="shared" si="42"/>
        <v>36.6</v>
      </c>
      <c r="P712" s="285" t="str">
        <f t="shared" si="43"/>
        <v>36</v>
      </c>
      <c r="Q712" s="285" t="str">
        <f t="shared" si="44"/>
        <v>6</v>
      </c>
    </row>
    <row r="713" spans="1:17" s="285" customFormat="1" hidden="1">
      <c r="A713" s="315">
        <f>SUBTOTAL(3,$B$20:B713)</f>
        <v>242</v>
      </c>
      <c r="B713" s="318">
        <v>1222612048</v>
      </c>
      <c r="C713" s="301" t="str">
        <f>VLOOKUP(B713,'ds thisinh'!$B$5:$C$2298,2,FALSE)</f>
        <v>Văn Tiến Hoàng </v>
      </c>
      <c r="D713" s="318" t="s">
        <v>1614</v>
      </c>
      <c r="E713" s="315" t="s">
        <v>1165</v>
      </c>
      <c r="F713" s="315" t="s">
        <v>1189</v>
      </c>
      <c r="G713" s="325" t="s">
        <v>1342</v>
      </c>
      <c r="H713" s="325">
        <v>6</v>
      </c>
      <c r="I713" s="344">
        <v>1320</v>
      </c>
      <c r="J713" s="344"/>
      <c r="K713" s="301"/>
      <c r="L713" s="301">
        <f>VLOOKUP(B713,KQtrangIOE!$B$2:$D$2509,3,FALSE)</f>
        <v>1320</v>
      </c>
      <c r="M713" s="301" t="str">
        <f t="shared" si="46"/>
        <v/>
      </c>
      <c r="N713" s="301">
        <f>VLOOKUP(IF(G713&lt;&gt;"",G713,F713),ThongkeKQ!$A$4:$P$43,COUNTA(ThongkeKQ!$A$4:$P$4),FALSE)</f>
        <v>38</v>
      </c>
      <c r="O713" s="301" t="str">
        <f t="shared" si="42"/>
        <v>38.6</v>
      </c>
      <c r="P713" s="285" t="str">
        <f t="shared" si="43"/>
        <v>38</v>
      </c>
      <c r="Q713" s="285" t="str">
        <f t="shared" si="44"/>
        <v>6</v>
      </c>
    </row>
    <row r="714" spans="1:17" s="285" customFormat="1" hidden="1">
      <c r="A714" s="315">
        <f>SUBTOTAL(3,$B$20:B714)</f>
        <v>242</v>
      </c>
      <c r="B714" s="302">
        <v>1223172930</v>
      </c>
      <c r="C714" s="301" t="str">
        <f>VLOOKUP(B714,'ds thisinh'!$B$5:$C$2298,2,FALSE)</f>
        <v>Nguyễn Trang Nhật Linh</v>
      </c>
      <c r="D714" s="301" t="s">
        <v>1263</v>
      </c>
      <c r="E714" s="363" t="s">
        <v>929</v>
      </c>
      <c r="F714" s="363" t="s">
        <v>1259</v>
      </c>
      <c r="G714" s="303" t="s">
        <v>180</v>
      </c>
      <c r="H714" s="301">
        <v>6</v>
      </c>
      <c r="I714" s="301">
        <v>1320</v>
      </c>
      <c r="J714" s="301"/>
      <c r="K714" s="301"/>
      <c r="L714" s="301">
        <f>VLOOKUP(B714,KQtrangIOE!$B$2:$D$2509,3,FALSE)</f>
        <v>1320</v>
      </c>
      <c r="M714" s="301" t="str">
        <f t="shared" si="46"/>
        <v/>
      </c>
      <c r="N714" s="301">
        <f>VLOOKUP(IF(G714&lt;&gt;"",G714,F714),ThongkeKQ!$A$4:$P$43,COUNTA(ThongkeKQ!$A$4:$P$4),FALSE)</f>
        <v>36</v>
      </c>
      <c r="O714" s="301" t="str">
        <f t="shared" si="42"/>
        <v>36.6</v>
      </c>
      <c r="P714" s="285" t="str">
        <f t="shared" si="43"/>
        <v>36</v>
      </c>
      <c r="Q714" s="285" t="str">
        <f t="shared" si="44"/>
        <v>6</v>
      </c>
    </row>
    <row r="715" spans="1:17" s="285" customFormat="1" hidden="1">
      <c r="A715" s="315">
        <f>SUBTOTAL(3,$B$20:B715)</f>
        <v>242</v>
      </c>
      <c r="B715" s="344">
        <v>1223219956</v>
      </c>
      <c r="C715" s="301" t="str">
        <f>VLOOKUP(B715,'ds thisinh'!$B$5:$C$2298,2,FALSE)</f>
        <v>Hoàng Thanh Trúc </v>
      </c>
      <c r="D715" s="344" t="s">
        <v>710</v>
      </c>
      <c r="E715" s="301">
        <v>6</v>
      </c>
      <c r="F715" s="301" t="s">
        <v>2693</v>
      </c>
      <c r="G715" s="303" t="s">
        <v>188</v>
      </c>
      <c r="H715" s="303">
        <v>6</v>
      </c>
      <c r="I715" s="344">
        <v>1310</v>
      </c>
      <c r="J715" s="344"/>
      <c r="K715" s="301"/>
      <c r="L715" s="301">
        <f>VLOOKUP(B715,KQtrangIOE!$B$2:$D$2509,3,FALSE)</f>
        <v>1310</v>
      </c>
      <c r="M715" s="301" t="str">
        <f t="shared" si="46"/>
        <v/>
      </c>
      <c r="N715" s="301">
        <f>VLOOKUP(IF(G715&lt;&gt;"",G715,F715),ThongkeKQ!$A$4:$P$43,COUNTA(ThongkeKQ!$A$4:$P$4),FALSE)</f>
        <v>34</v>
      </c>
      <c r="O715" s="301" t="str">
        <f t="shared" si="42"/>
        <v>34.6</v>
      </c>
      <c r="P715" s="285" t="str">
        <f t="shared" si="43"/>
        <v>34</v>
      </c>
      <c r="Q715" s="285" t="str">
        <f t="shared" si="44"/>
        <v>6</v>
      </c>
    </row>
    <row r="716" spans="1:17" s="285" customFormat="1" hidden="1">
      <c r="A716" s="315">
        <f>SUBTOTAL(3,$B$20:B716)</f>
        <v>242</v>
      </c>
      <c r="B716" s="371">
        <v>1229390165</v>
      </c>
      <c r="C716" s="301" t="str">
        <f>VLOOKUP(B716,'ds thisinh'!$B$5:$C$2298,2,FALSE)</f>
        <v>Nguyễn Thị Hồng  Ngọc</v>
      </c>
      <c r="D716" s="371" t="s">
        <v>1974</v>
      </c>
      <c r="E716" s="371">
        <v>6</v>
      </c>
      <c r="F716" s="371" t="s">
        <v>705</v>
      </c>
      <c r="G716" s="429" t="s">
        <v>10</v>
      </c>
      <c r="H716" s="371">
        <v>6</v>
      </c>
      <c r="I716" s="429">
        <v>1300</v>
      </c>
      <c r="J716" s="429"/>
      <c r="K716" s="378"/>
      <c r="L716" s="301">
        <f>VLOOKUP(B716,KQtrangIOE!$B$2:$D$2509,3,FALSE)</f>
        <v>1300</v>
      </c>
      <c r="M716" s="301" t="str">
        <f t="shared" si="46"/>
        <v/>
      </c>
      <c r="N716" s="301">
        <f>VLOOKUP(IF(G716&lt;&gt;"",G716,F716),ThongkeKQ!$A$4:$P$43,COUNTA(ThongkeKQ!$A$4:$P$4),FALSE)</f>
        <v>32</v>
      </c>
      <c r="O716" s="301" t="str">
        <f t="shared" si="42"/>
        <v>32.6</v>
      </c>
      <c r="P716" s="285" t="str">
        <f t="shared" si="43"/>
        <v>32</v>
      </c>
      <c r="Q716" s="285" t="str">
        <f t="shared" si="44"/>
        <v>6</v>
      </c>
    </row>
    <row r="717" spans="1:17" s="285" customFormat="1" hidden="1">
      <c r="A717" s="315">
        <f>SUBTOTAL(3,$B$20:B717)</f>
        <v>242</v>
      </c>
      <c r="B717" s="433">
        <v>108366223</v>
      </c>
      <c r="C717" s="301" t="str">
        <f>VLOOKUP(B717,'ds thisinh'!$B$5:$C$2298,2,FALSE)</f>
        <v>Nguyễn Thị Kiều Anh</v>
      </c>
      <c r="D717" s="371" t="s">
        <v>1985</v>
      </c>
      <c r="E717" s="370">
        <v>6</v>
      </c>
      <c r="F717" s="370" t="s">
        <v>1383</v>
      </c>
      <c r="G717" s="429" t="s">
        <v>10</v>
      </c>
      <c r="H717" s="370">
        <v>6</v>
      </c>
      <c r="I717" s="429">
        <v>1300</v>
      </c>
      <c r="J717" s="429"/>
      <c r="K717" s="378"/>
      <c r="L717" s="301">
        <f>VLOOKUP(B717,KQtrangIOE!$B$2:$D$2509,3,FALSE)</f>
        <v>1300</v>
      </c>
      <c r="M717" s="301" t="str">
        <f t="shared" si="46"/>
        <v/>
      </c>
      <c r="N717" s="301">
        <f>VLOOKUP(IF(G717&lt;&gt;"",G717,F717),ThongkeKQ!$A$4:$P$43,COUNTA(ThongkeKQ!$A$4:$P$4),FALSE)</f>
        <v>32</v>
      </c>
      <c r="O717" s="301" t="str">
        <f t="shared" si="42"/>
        <v>32.6</v>
      </c>
      <c r="P717" s="285" t="str">
        <f t="shared" si="43"/>
        <v>32</v>
      </c>
      <c r="Q717" s="285" t="str">
        <f t="shared" si="44"/>
        <v>6</v>
      </c>
    </row>
    <row r="718" spans="1:17" s="285" customFormat="1" hidden="1">
      <c r="A718" s="315">
        <f>SUBTOTAL(3,$B$20:B718)</f>
        <v>242</v>
      </c>
      <c r="B718" s="344">
        <v>1229392454</v>
      </c>
      <c r="C718" s="301" t="str">
        <f>VLOOKUP(B718,'ds thisinh'!$B$5:$C$2298,2,FALSE)</f>
        <v>Phạm Thị Minh Trang </v>
      </c>
      <c r="D718" s="344" t="s">
        <v>707</v>
      </c>
      <c r="E718" s="301">
        <v>6</v>
      </c>
      <c r="F718" s="301" t="s">
        <v>2693</v>
      </c>
      <c r="G718" s="303" t="s">
        <v>188</v>
      </c>
      <c r="H718" s="303">
        <v>6</v>
      </c>
      <c r="I718" s="344">
        <v>1290</v>
      </c>
      <c r="J718" s="344"/>
      <c r="K718" s="301"/>
      <c r="L718" s="301">
        <f>VLOOKUP(B718,KQtrangIOE!$B$2:$D$2509,3,FALSE)</f>
        <v>1290</v>
      </c>
      <c r="M718" s="301" t="str">
        <f t="shared" si="46"/>
        <v/>
      </c>
      <c r="N718" s="301">
        <f>VLOOKUP(IF(G718&lt;&gt;"",G718,F718),ThongkeKQ!$A$4:$P$43,COUNTA(ThongkeKQ!$A$4:$P$4),FALSE)</f>
        <v>34</v>
      </c>
      <c r="O718" s="301" t="str">
        <f t="shared" si="42"/>
        <v>34.6</v>
      </c>
      <c r="P718" s="285" t="str">
        <f t="shared" si="43"/>
        <v>34</v>
      </c>
      <c r="Q718" s="285" t="str">
        <f t="shared" si="44"/>
        <v>6</v>
      </c>
    </row>
    <row r="719" spans="1:17" s="285" customFormat="1" hidden="1">
      <c r="A719" s="315">
        <f>SUBTOTAL(3,$B$20:B719)</f>
        <v>242</v>
      </c>
      <c r="B719" s="318">
        <v>1222472424</v>
      </c>
      <c r="C719" s="301" t="str">
        <f>VLOOKUP(B719,'ds thisinh'!$B$5:$C$2298,2,FALSE)</f>
        <v>Phạm Thị Gia Huệ</v>
      </c>
      <c r="D719" s="318" t="s">
        <v>1601</v>
      </c>
      <c r="E719" s="315" t="s">
        <v>932</v>
      </c>
      <c r="F719" s="315" t="s">
        <v>1369</v>
      </c>
      <c r="G719" s="325" t="s">
        <v>1342</v>
      </c>
      <c r="H719" s="325">
        <v>6</v>
      </c>
      <c r="I719" s="344">
        <v>1290</v>
      </c>
      <c r="J719" s="344"/>
      <c r="K719" s="301"/>
      <c r="L719" s="301">
        <f>VLOOKUP(B719,KQtrangIOE!$B$2:$D$2509,3,FALSE)</f>
        <v>1290</v>
      </c>
      <c r="M719" s="301" t="str">
        <f t="shared" si="46"/>
        <v/>
      </c>
      <c r="N719" s="301">
        <f>VLOOKUP(IF(G719&lt;&gt;"",G719,F719),ThongkeKQ!$A$4:$P$43,COUNTA(ThongkeKQ!$A$4:$P$4),FALSE)</f>
        <v>38</v>
      </c>
      <c r="O719" s="301" t="str">
        <f t="shared" si="42"/>
        <v>38.6</v>
      </c>
      <c r="P719" s="285" t="str">
        <f t="shared" si="43"/>
        <v>38</v>
      </c>
      <c r="Q719" s="285" t="str">
        <f t="shared" si="44"/>
        <v>6</v>
      </c>
    </row>
    <row r="720" spans="1:17" s="285" customFormat="1" ht="30" hidden="1">
      <c r="A720" s="315">
        <f>SUBTOTAL(3,$B$20:B720)</f>
        <v>242</v>
      </c>
      <c r="B720" s="433">
        <v>1222622767</v>
      </c>
      <c r="C720" s="301" t="str">
        <f>VLOOKUP(B720,'ds thisinh'!$B$5:$C$2298,2,FALSE)</f>
        <v>Trần Nguyễn Phương Uyên</v>
      </c>
      <c r="D720" s="371" t="s">
        <v>1978</v>
      </c>
      <c r="E720" s="370">
        <v>6</v>
      </c>
      <c r="F720" s="370" t="s">
        <v>1383</v>
      </c>
      <c r="G720" s="429" t="s">
        <v>10</v>
      </c>
      <c r="H720" s="370">
        <v>6</v>
      </c>
      <c r="I720" s="429">
        <v>1290</v>
      </c>
      <c r="J720" s="429"/>
      <c r="K720" s="378"/>
      <c r="L720" s="301">
        <f>VLOOKUP(B720,KQtrangIOE!$B$2:$D$2509,3,FALSE)</f>
        <v>1290</v>
      </c>
      <c r="M720" s="301" t="str">
        <f t="shared" si="46"/>
        <v/>
      </c>
      <c r="N720" s="301">
        <f>VLOOKUP(IF(G720&lt;&gt;"",G720,F720),ThongkeKQ!$A$4:$P$43,COUNTA(ThongkeKQ!$A$4:$P$4),FALSE)</f>
        <v>32</v>
      </c>
      <c r="O720" s="301" t="str">
        <f t="shared" si="42"/>
        <v>32.6</v>
      </c>
      <c r="P720" s="285" t="str">
        <f t="shared" si="43"/>
        <v>32</v>
      </c>
      <c r="Q720" s="285" t="str">
        <f t="shared" si="44"/>
        <v>6</v>
      </c>
    </row>
    <row r="721" spans="1:17" s="285" customFormat="1" hidden="1">
      <c r="A721" s="315">
        <f>SUBTOTAL(3,$B$20:B721)</f>
        <v>242</v>
      </c>
      <c r="B721" s="344">
        <v>1223329227</v>
      </c>
      <c r="C721" s="301" t="str">
        <f>VLOOKUP(B721,'ds thisinh'!$B$5:$C$2298,2,FALSE)</f>
        <v>Lê Thị Phương Anh </v>
      </c>
      <c r="D721" s="344" t="s">
        <v>702</v>
      </c>
      <c r="E721" s="301">
        <v>6</v>
      </c>
      <c r="F721" s="301" t="s">
        <v>2693</v>
      </c>
      <c r="G721" s="303" t="s">
        <v>188</v>
      </c>
      <c r="H721" s="303">
        <v>6</v>
      </c>
      <c r="I721" s="344">
        <v>1280</v>
      </c>
      <c r="J721" s="344"/>
      <c r="K721" s="301"/>
      <c r="L721" s="301">
        <f>VLOOKUP(B721,KQtrangIOE!$B$2:$D$2509,3,FALSE)</f>
        <v>1280</v>
      </c>
      <c r="M721" s="301" t="str">
        <f t="shared" si="46"/>
        <v/>
      </c>
      <c r="N721" s="301">
        <f>VLOOKUP(IF(G721&lt;&gt;"",G721,F721),ThongkeKQ!$A$4:$P$43,COUNTA(ThongkeKQ!$A$4:$P$4),FALSE)</f>
        <v>34</v>
      </c>
      <c r="O721" s="301" t="str">
        <f t="shared" si="42"/>
        <v>34.6</v>
      </c>
      <c r="P721" s="285" t="str">
        <f t="shared" si="43"/>
        <v>34</v>
      </c>
      <c r="Q721" s="285" t="str">
        <f t="shared" si="44"/>
        <v>6</v>
      </c>
    </row>
    <row r="722" spans="1:17" s="285" customFormat="1" hidden="1">
      <c r="A722" s="315">
        <f>SUBTOTAL(3,$B$20:B722)</f>
        <v>242</v>
      </c>
      <c r="B722" s="453">
        <v>1225426381</v>
      </c>
      <c r="C722" s="301" t="str">
        <f>VLOOKUP(B722,'ds thisinh'!$B$5:$C$2298,2,FALSE)</f>
        <v>Lê Thế Đăng</v>
      </c>
      <c r="D722" s="361" t="s">
        <v>1170</v>
      </c>
      <c r="E722" s="361" t="s">
        <v>1165</v>
      </c>
      <c r="F722" s="361" t="s">
        <v>1166</v>
      </c>
      <c r="G722" s="361" t="s">
        <v>1108</v>
      </c>
      <c r="H722" s="304">
        <v>6</v>
      </c>
      <c r="I722" s="301">
        <v>1280</v>
      </c>
      <c r="J722" s="301"/>
      <c r="K722" s="301"/>
      <c r="L722" s="301">
        <f>VLOOKUP(B722,KQtrangIOE!$B$2:$D$2509,3,FALSE)</f>
        <v>1280</v>
      </c>
      <c r="M722" s="301" t="str">
        <f t="shared" si="46"/>
        <v/>
      </c>
      <c r="N722" s="301">
        <f>VLOOKUP(IF(G722&lt;&gt;"",G722,F722),ThongkeKQ!$A$4:$P$43,COUNTA(ThongkeKQ!$A$4:$P$4),FALSE)</f>
        <v>39</v>
      </c>
      <c r="O722" s="301" t="str">
        <f t="shared" si="42"/>
        <v>39.6</v>
      </c>
      <c r="P722" s="285" t="str">
        <f t="shared" si="43"/>
        <v>39</v>
      </c>
      <c r="Q722" s="285" t="str">
        <f t="shared" si="44"/>
        <v>6</v>
      </c>
    </row>
    <row r="723" spans="1:17" s="285" customFormat="1" hidden="1">
      <c r="A723" s="315">
        <f>SUBTOTAL(3,$B$20:B723)</f>
        <v>242</v>
      </c>
      <c r="B723" s="303">
        <v>1222945427</v>
      </c>
      <c r="C723" s="301" t="str">
        <f>VLOOKUP(B723,'ds thisinh'!$B$5:$C$2298,2,FALSE)</f>
        <v>Trần Lê Thảo Sương</v>
      </c>
      <c r="D723" s="303" t="s">
        <v>943</v>
      </c>
      <c r="E723" s="303" t="s">
        <v>932</v>
      </c>
      <c r="F723" s="303" t="s">
        <v>2229</v>
      </c>
      <c r="G723" s="315" t="s">
        <v>91</v>
      </c>
      <c r="H723" s="327">
        <v>6</v>
      </c>
      <c r="I723" s="344">
        <v>1280</v>
      </c>
      <c r="J723" s="344"/>
      <c r="K723" s="301"/>
      <c r="L723" s="301">
        <f>VLOOKUP(B723,KQtrangIOE!$B$2:$D$2509,3,FALSE)</f>
        <v>1280</v>
      </c>
      <c r="M723" s="301" t="str">
        <f t="shared" si="46"/>
        <v/>
      </c>
      <c r="N723" s="301">
        <f>VLOOKUP(IF(G723&lt;&gt;"",G723,F723),ThongkeKQ!$A$4:$P$43,COUNTA(ThongkeKQ!$A$4:$P$4),FALSE)</f>
        <v>35</v>
      </c>
      <c r="O723" s="301" t="str">
        <f t="shared" si="42"/>
        <v>35.6</v>
      </c>
      <c r="P723" s="285" t="str">
        <f t="shared" si="43"/>
        <v>35</v>
      </c>
      <c r="Q723" s="285" t="str">
        <f t="shared" si="44"/>
        <v>6</v>
      </c>
    </row>
    <row r="724" spans="1:17" s="285" customFormat="1" hidden="1">
      <c r="A724" s="315">
        <f>SUBTOTAL(3,$B$20:B724)</f>
        <v>242</v>
      </c>
      <c r="B724" s="371">
        <v>1224262089</v>
      </c>
      <c r="C724" s="301" t="str">
        <f>VLOOKUP(B724,'ds thisinh'!$B$5:$C$2298,2,FALSE)</f>
        <v>Nguyen Thi Thu Ngan</v>
      </c>
      <c r="D724" s="374" t="s">
        <v>1962</v>
      </c>
      <c r="E724" s="371">
        <v>6</v>
      </c>
      <c r="F724" s="371" t="s">
        <v>1951</v>
      </c>
      <c r="G724" s="429" t="s">
        <v>10</v>
      </c>
      <c r="H724" s="371">
        <v>6</v>
      </c>
      <c r="I724" s="429">
        <v>1280</v>
      </c>
      <c r="J724" s="429"/>
      <c r="K724" s="378"/>
      <c r="L724" s="301">
        <f>VLOOKUP(B724,KQtrangIOE!$B$2:$D$2509,3,FALSE)</f>
        <v>1280</v>
      </c>
      <c r="M724" s="301" t="str">
        <f t="shared" si="46"/>
        <v/>
      </c>
      <c r="N724" s="301">
        <f>VLOOKUP(IF(G724&lt;&gt;"",G724,F724),ThongkeKQ!$A$4:$P$43,COUNTA(ThongkeKQ!$A$4:$P$4),FALSE)</f>
        <v>32</v>
      </c>
      <c r="O724" s="301" t="str">
        <f t="shared" ref="O724:O787" si="47">N724&amp;"."&amp;IF(I724&lt;&gt;"",H724,"")</f>
        <v>32.6</v>
      </c>
      <c r="P724" s="285" t="str">
        <f t="shared" si="43"/>
        <v>32</v>
      </c>
      <c r="Q724" s="285" t="str">
        <f t="shared" si="44"/>
        <v>6</v>
      </c>
    </row>
    <row r="725" spans="1:17" s="285" customFormat="1" hidden="1">
      <c r="A725" s="315">
        <f>SUBTOTAL(3,$B$20:B725)</f>
        <v>242</v>
      </c>
      <c r="B725" s="344">
        <v>1229594455</v>
      </c>
      <c r="C725" s="301" t="str">
        <f>VLOOKUP(B725,'ds thisinh'!$B$5:$C$2298,2,FALSE)</f>
        <v>Lê Thị Ngọc Anh </v>
      </c>
      <c r="D725" s="344" t="s">
        <v>698</v>
      </c>
      <c r="E725" s="301">
        <v>6</v>
      </c>
      <c r="F725" s="301" t="s">
        <v>2693</v>
      </c>
      <c r="G725" s="303" t="s">
        <v>188</v>
      </c>
      <c r="H725" s="303">
        <v>6</v>
      </c>
      <c r="I725" s="344">
        <v>1260</v>
      </c>
      <c r="J725" s="344"/>
      <c r="K725" s="301"/>
      <c r="L725" s="301">
        <f>VLOOKUP(B725,KQtrangIOE!$B$2:$D$2509,3,FALSE)</f>
        <v>1260</v>
      </c>
      <c r="M725" s="301" t="str">
        <f t="shared" si="46"/>
        <v/>
      </c>
      <c r="N725" s="301">
        <f>VLOOKUP(IF(G725&lt;&gt;"",G725,F725),ThongkeKQ!$A$4:$P$43,COUNTA(ThongkeKQ!$A$4:$P$4),FALSE)</f>
        <v>34</v>
      </c>
      <c r="O725" s="301" t="str">
        <f t="shared" si="47"/>
        <v>34.6</v>
      </c>
      <c r="P725" s="285" t="str">
        <f t="shared" ref="P725:P788" si="48">N725&amp;J725</f>
        <v>34</v>
      </c>
      <c r="Q725" s="285" t="str">
        <f t="shared" ref="Q725:Q788" si="49">H725&amp;J725</f>
        <v>6</v>
      </c>
    </row>
    <row r="726" spans="1:17" s="285" customFormat="1" hidden="1">
      <c r="A726" s="315">
        <f>SUBTOTAL(3,$B$20:B726)</f>
        <v>242</v>
      </c>
      <c r="B726" s="344">
        <v>1225011676</v>
      </c>
      <c r="C726" s="301" t="str">
        <f>VLOOKUP(B726,'ds thisinh'!$B$5:$C$2298,2,FALSE)</f>
        <v>Nguyễn Lê Thanh Hà </v>
      </c>
      <c r="D726" s="344" t="s">
        <v>713</v>
      </c>
      <c r="E726" s="301">
        <v>6</v>
      </c>
      <c r="F726" s="301" t="s">
        <v>2693</v>
      </c>
      <c r="G726" s="303" t="s">
        <v>188</v>
      </c>
      <c r="H726" s="303">
        <v>6</v>
      </c>
      <c r="I726" s="344">
        <v>1260</v>
      </c>
      <c r="J726" s="344"/>
      <c r="K726" s="301"/>
      <c r="L726" s="301">
        <f>VLOOKUP(B726,KQtrangIOE!$B$2:$D$2509,3,FALSE)</f>
        <v>1260</v>
      </c>
      <c r="M726" s="301" t="str">
        <f t="shared" si="46"/>
        <v/>
      </c>
      <c r="N726" s="301">
        <f>VLOOKUP(IF(G726&lt;&gt;"",G726,F726),ThongkeKQ!$A$4:$P$43,COUNTA(ThongkeKQ!$A$4:$P$4),FALSE)</f>
        <v>34</v>
      </c>
      <c r="O726" s="301" t="str">
        <f t="shared" si="47"/>
        <v>34.6</v>
      </c>
      <c r="P726" s="285" t="str">
        <f t="shared" si="48"/>
        <v>34</v>
      </c>
      <c r="Q726" s="285" t="str">
        <f t="shared" si="49"/>
        <v>6</v>
      </c>
    </row>
    <row r="727" spans="1:17" s="285" customFormat="1" hidden="1">
      <c r="A727" s="315">
        <f>SUBTOTAL(3,$B$20:B727)</f>
        <v>242</v>
      </c>
      <c r="B727" s="302">
        <v>106985456</v>
      </c>
      <c r="C727" s="301" t="str">
        <f>VLOOKUP(B727,'ds thisinh'!$B$5:$C$2298,2,FALSE)</f>
        <v>Hoàng Quốc Huy</v>
      </c>
      <c r="D727" s="303" t="s">
        <v>944</v>
      </c>
      <c r="E727" s="303">
        <v>6</v>
      </c>
      <c r="F727" s="303" t="s">
        <v>724</v>
      </c>
      <c r="G727" s="315" t="s">
        <v>91</v>
      </c>
      <c r="H727" s="327">
        <v>6</v>
      </c>
      <c r="I727" s="344">
        <v>1260</v>
      </c>
      <c r="J727" s="344"/>
      <c r="K727" s="301"/>
      <c r="L727" s="301">
        <f>VLOOKUP(B727,KQtrangIOE!$B$2:$D$2509,3,FALSE)</f>
        <v>1260</v>
      </c>
      <c r="M727" s="301" t="str">
        <f t="shared" si="46"/>
        <v/>
      </c>
      <c r="N727" s="301">
        <f>VLOOKUP(IF(G727&lt;&gt;"",G727,F727),ThongkeKQ!$A$4:$P$43,COUNTA(ThongkeKQ!$A$4:$P$4),FALSE)</f>
        <v>35</v>
      </c>
      <c r="O727" s="301" t="str">
        <f t="shared" si="47"/>
        <v>35.6</v>
      </c>
      <c r="P727" s="285" t="str">
        <f t="shared" si="48"/>
        <v>35</v>
      </c>
      <c r="Q727" s="285" t="str">
        <f t="shared" si="49"/>
        <v>6</v>
      </c>
    </row>
    <row r="728" spans="1:17" s="285" customFormat="1" hidden="1">
      <c r="A728" s="315">
        <f>SUBTOTAL(3,$B$20:B728)</f>
        <v>242</v>
      </c>
      <c r="B728" s="433">
        <v>1222775260</v>
      </c>
      <c r="C728" s="301" t="str">
        <f>VLOOKUP(B728,'ds thisinh'!$B$5:$C$2298,2,FALSE)</f>
        <v>Nguyễn Phan Thanh Hà</v>
      </c>
      <c r="D728" s="379" t="s">
        <v>1981</v>
      </c>
      <c r="E728" s="370">
        <v>6</v>
      </c>
      <c r="F728" s="370" t="s">
        <v>1383</v>
      </c>
      <c r="G728" s="429" t="s">
        <v>10</v>
      </c>
      <c r="H728" s="370">
        <v>6</v>
      </c>
      <c r="I728" s="429">
        <v>1260</v>
      </c>
      <c r="J728" s="429"/>
      <c r="K728" s="378"/>
      <c r="L728" s="301">
        <f>VLOOKUP(B728,KQtrangIOE!$B$2:$D$2509,3,FALSE)</f>
        <v>1260</v>
      </c>
      <c r="M728" s="301" t="str">
        <f t="shared" si="46"/>
        <v/>
      </c>
      <c r="N728" s="301">
        <f>VLOOKUP(IF(G728&lt;&gt;"",G728,F728),ThongkeKQ!$A$4:$P$43,COUNTA(ThongkeKQ!$A$4:$P$4),FALSE)</f>
        <v>32</v>
      </c>
      <c r="O728" s="301" t="str">
        <f t="shared" si="47"/>
        <v>32.6</v>
      </c>
      <c r="P728" s="285" t="str">
        <f t="shared" si="48"/>
        <v>32</v>
      </c>
      <c r="Q728" s="285" t="str">
        <f t="shared" si="49"/>
        <v>6</v>
      </c>
    </row>
    <row r="729" spans="1:17" s="285" customFormat="1" hidden="1">
      <c r="A729" s="315">
        <f>SUBTOTAL(3,$B$20:B729)</f>
        <v>242</v>
      </c>
      <c r="B729" s="433">
        <v>1223192470</v>
      </c>
      <c r="C729" s="301" t="str">
        <f>VLOOKUP(B729,'ds thisinh'!$B$5:$C$2298,2,FALSE)</f>
        <v>Bùi Thị Hồng Phúc</v>
      </c>
      <c r="D729" s="371" t="s">
        <v>1980</v>
      </c>
      <c r="E729" s="370">
        <v>6</v>
      </c>
      <c r="F729" s="370" t="s">
        <v>1383</v>
      </c>
      <c r="G729" s="429" t="s">
        <v>10</v>
      </c>
      <c r="H729" s="370">
        <v>6</v>
      </c>
      <c r="I729" s="429">
        <v>1250</v>
      </c>
      <c r="J729" s="429"/>
      <c r="K729" s="378"/>
      <c r="L729" s="301">
        <f>VLOOKUP(B729,KQtrangIOE!$B$2:$D$2509,3,FALSE)</f>
        <v>1250</v>
      </c>
      <c r="M729" s="301" t="str">
        <f t="shared" si="46"/>
        <v/>
      </c>
      <c r="N729" s="301">
        <f>VLOOKUP(IF(G729&lt;&gt;"",G729,F729),ThongkeKQ!$A$4:$P$43,COUNTA(ThongkeKQ!$A$4:$P$4),FALSE)</f>
        <v>32</v>
      </c>
      <c r="O729" s="301" t="str">
        <f t="shared" si="47"/>
        <v>32.6</v>
      </c>
      <c r="P729" s="285" t="str">
        <f t="shared" si="48"/>
        <v>32</v>
      </c>
      <c r="Q729" s="285" t="str">
        <f t="shared" si="49"/>
        <v>6</v>
      </c>
    </row>
    <row r="730" spans="1:17" s="285" customFormat="1" hidden="1">
      <c r="A730" s="315">
        <f>SUBTOTAL(3,$B$20:B730)</f>
        <v>242</v>
      </c>
      <c r="B730" s="318">
        <v>1224040682</v>
      </c>
      <c r="C730" s="301" t="str">
        <f>VLOOKUP(B730,'ds thisinh'!$B$5:$C$2298,2,FALSE)</f>
        <v>Phan Đình  Tiến</v>
      </c>
      <c r="D730" s="318" t="s">
        <v>1615</v>
      </c>
      <c r="E730" s="315" t="s">
        <v>1368</v>
      </c>
      <c r="F730" s="315" t="s">
        <v>1189</v>
      </c>
      <c r="G730" s="325" t="s">
        <v>1342</v>
      </c>
      <c r="H730" s="325">
        <v>6</v>
      </c>
      <c r="I730" s="344">
        <v>1240</v>
      </c>
      <c r="J730" s="344"/>
      <c r="K730" s="301"/>
      <c r="L730" s="301">
        <f>VLOOKUP(B730,KQtrangIOE!$B$2:$D$2509,3,FALSE)</f>
        <v>1240</v>
      </c>
      <c r="M730" s="301" t="str">
        <f t="shared" si="46"/>
        <v/>
      </c>
      <c r="N730" s="301">
        <f>VLOOKUP(IF(G730&lt;&gt;"",G730,F730),ThongkeKQ!$A$4:$P$43,COUNTA(ThongkeKQ!$A$4:$P$4),FALSE)</f>
        <v>38</v>
      </c>
      <c r="O730" s="301" t="str">
        <f t="shared" si="47"/>
        <v>38.6</v>
      </c>
      <c r="P730" s="285" t="str">
        <f t="shared" si="48"/>
        <v>38</v>
      </c>
      <c r="Q730" s="285" t="str">
        <f t="shared" si="49"/>
        <v>6</v>
      </c>
    </row>
    <row r="731" spans="1:17" s="285" customFormat="1" ht="15.75" hidden="1" thickBot="1">
      <c r="A731" s="315">
        <f>SUBTOTAL(3,$B$20:B731)</f>
        <v>242</v>
      </c>
      <c r="B731" s="318">
        <v>1228229307</v>
      </c>
      <c r="C731" s="301" t="str">
        <f>VLOOKUP(B731,'ds thisinh'!$B$5:$C$2298,2,FALSE)</f>
        <v>Hoàng Thị Hoài Linh</v>
      </c>
      <c r="D731" s="318" t="s">
        <v>1620</v>
      </c>
      <c r="E731" s="315" t="s">
        <v>929</v>
      </c>
      <c r="F731" s="315" t="s">
        <v>744</v>
      </c>
      <c r="G731" s="325" t="s">
        <v>1342</v>
      </c>
      <c r="H731" s="325">
        <v>6</v>
      </c>
      <c r="I731" s="548">
        <v>1230</v>
      </c>
      <c r="J731" s="566"/>
      <c r="K731" s="301"/>
      <c r="L731" s="301">
        <f>VLOOKUP(B731,KQtrangIOE!$B$2:$D$2509,3,FALSE)</f>
        <v>1230</v>
      </c>
      <c r="M731" s="301" t="str">
        <f t="shared" si="46"/>
        <v/>
      </c>
      <c r="N731" s="301">
        <f>VLOOKUP(IF(G731&lt;&gt;"",G731,F731),ThongkeKQ!$A$4:$P$43,COUNTA(ThongkeKQ!$A$4:$P$4),FALSE)</f>
        <v>38</v>
      </c>
      <c r="O731" s="301" t="str">
        <f t="shared" si="47"/>
        <v>38.6</v>
      </c>
      <c r="P731" s="285" t="str">
        <f t="shared" si="48"/>
        <v>38</v>
      </c>
      <c r="Q731" s="285" t="str">
        <f t="shared" si="49"/>
        <v>6</v>
      </c>
    </row>
    <row r="732" spans="1:17" s="285" customFormat="1" hidden="1">
      <c r="A732" s="315">
        <f>SUBTOTAL(3,$B$20:B732)</f>
        <v>242</v>
      </c>
      <c r="B732" s="318">
        <v>1222594868</v>
      </c>
      <c r="C732" s="301" t="str">
        <f>VLOOKUP(B732,'ds thisinh'!$B$5:$C$2298,2,FALSE)</f>
        <v>Huỳnh Phạm Trà My </v>
      </c>
      <c r="D732" s="318" t="s">
        <v>1631</v>
      </c>
      <c r="E732" s="315" t="s">
        <v>1165</v>
      </c>
      <c r="F732" s="315" t="s">
        <v>1189</v>
      </c>
      <c r="G732" s="325" t="s">
        <v>1342</v>
      </c>
      <c r="H732" s="325">
        <v>6</v>
      </c>
      <c r="I732" s="344">
        <v>1230</v>
      </c>
      <c r="J732" s="344"/>
      <c r="K732" s="301"/>
      <c r="L732" s="301">
        <f>VLOOKUP(B732,KQtrangIOE!$B$2:$D$2509,3,FALSE)</f>
        <v>1230</v>
      </c>
      <c r="M732" s="301" t="str">
        <f t="shared" si="46"/>
        <v/>
      </c>
      <c r="N732" s="301">
        <f>VLOOKUP(IF(G732&lt;&gt;"",G732,F732),ThongkeKQ!$A$4:$P$43,COUNTA(ThongkeKQ!$A$4:$P$4),FALSE)</f>
        <v>38</v>
      </c>
      <c r="O732" s="301" t="str">
        <f t="shared" si="47"/>
        <v>38.6</v>
      </c>
      <c r="P732" s="285" t="str">
        <f t="shared" si="48"/>
        <v>38</v>
      </c>
      <c r="Q732" s="285" t="str">
        <f t="shared" si="49"/>
        <v>6</v>
      </c>
    </row>
    <row r="733" spans="1:17" s="285" customFormat="1" hidden="1">
      <c r="A733" s="315">
        <f>SUBTOTAL(3,$B$20:B733)</f>
        <v>242</v>
      </c>
      <c r="B733" s="318">
        <v>1225900856</v>
      </c>
      <c r="C733" s="301" t="str">
        <f>VLOOKUP(B733,'ds thisinh'!$B$5:$C$2298,2,FALSE)</f>
        <v>Nguyễn Hoàng Vân Anh</v>
      </c>
      <c r="D733" s="318" t="s">
        <v>1612</v>
      </c>
      <c r="E733" s="315" t="s">
        <v>1172</v>
      </c>
      <c r="F733" s="315" t="s">
        <v>1378</v>
      </c>
      <c r="G733" s="325" t="s">
        <v>1342</v>
      </c>
      <c r="H733" s="325">
        <v>6</v>
      </c>
      <c r="I733" s="344">
        <v>1230</v>
      </c>
      <c r="J733" s="344"/>
      <c r="K733" s="301"/>
      <c r="L733" s="301">
        <f>VLOOKUP(B733,KQtrangIOE!$B$2:$D$2509,3,FALSE)</f>
        <v>1230</v>
      </c>
      <c r="M733" s="301" t="str">
        <f t="shared" si="46"/>
        <v/>
      </c>
      <c r="N733" s="301">
        <f>VLOOKUP(IF(G733&lt;&gt;"",G733,F733),ThongkeKQ!$A$4:$P$43,COUNTA(ThongkeKQ!$A$4:$P$4),FALSE)</f>
        <v>38</v>
      </c>
      <c r="O733" s="301" t="str">
        <f t="shared" si="47"/>
        <v>38.6</v>
      </c>
      <c r="P733" s="285" t="str">
        <f t="shared" si="48"/>
        <v>38</v>
      </c>
      <c r="Q733" s="285" t="str">
        <f t="shared" si="49"/>
        <v>6</v>
      </c>
    </row>
    <row r="734" spans="1:17" s="285" customFormat="1" hidden="1">
      <c r="A734" s="315">
        <f>SUBTOTAL(3,$B$20:B734)</f>
        <v>242</v>
      </c>
      <c r="B734" s="302">
        <v>107764876</v>
      </c>
      <c r="C734" s="301" t="str">
        <f>VLOOKUP(B734,'ds thisinh'!$B$5:$C$2298,2,FALSE)</f>
        <v>Nguyễn Trần Thu Phương</v>
      </c>
      <c r="D734" s="303" t="s">
        <v>945</v>
      </c>
      <c r="E734" s="303">
        <v>6</v>
      </c>
      <c r="F734" s="303" t="s">
        <v>724</v>
      </c>
      <c r="G734" s="315" t="s">
        <v>91</v>
      </c>
      <c r="H734" s="327">
        <v>6</v>
      </c>
      <c r="I734" s="344">
        <v>1220</v>
      </c>
      <c r="J734" s="344"/>
      <c r="K734" s="301"/>
      <c r="L734" s="301">
        <f>VLOOKUP(B734,KQtrangIOE!$B$2:$D$2509,3,FALSE)</f>
        <v>1220</v>
      </c>
      <c r="M734" s="301" t="str">
        <f t="shared" si="46"/>
        <v/>
      </c>
      <c r="N734" s="301">
        <f>VLOOKUP(IF(G734&lt;&gt;"",G734,F734),ThongkeKQ!$A$4:$P$43,COUNTA(ThongkeKQ!$A$4:$P$4),FALSE)</f>
        <v>35</v>
      </c>
      <c r="O734" s="301" t="str">
        <f t="shared" si="47"/>
        <v>35.6</v>
      </c>
      <c r="P734" s="285" t="str">
        <f t="shared" si="48"/>
        <v>35</v>
      </c>
      <c r="Q734" s="285" t="str">
        <f t="shared" si="49"/>
        <v>6</v>
      </c>
    </row>
    <row r="735" spans="1:17" s="285" customFormat="1" ht="30" hidden="1">
      <c r="A735" s="315">
        <f>SUBTOTAL(3,$B$20:B735)</f>
        <v>242</v>
      </c>
      <c r="B735" s="318">
        <v>1223389005</v>
      </c>
      <c r="C735" s="301" t="str">
        <f>VLOOKUP(B735,'ds thisinh'!$B$5:$C$2298,2,FALSE)</f>
        <v>Nguyễn Cao Phương Anh </v>
      </c>
      <c r="D735" s="318" t="s">
        <v>1619</v>
      </c>
      <c r="E735" s="315" t="s">
        <v>1368</v>
      </c>
      <c r="F735" s="315" t="s">
        <v>1189</v>
      </c>
      <c r="G735" s="325" t="s">
        <v>1342</v>
      </c>
      <c r="H735" s="325">
        <v>6</v>
      </c>
      <c r="I735" s="344">
        <v>1210</v>
      </c>
      <c r="J735" s="344"/>
      <c r="K735" s="301"/>
      <c r="L735" s="301">
        <f>VLOOKUP(B735,KQtrangIOE!$B$2:$D$2509,3,FALSE)</f>
        <v>1210</v>
      </c>
      <c r="M735" s="301" t="str">
        <f t="shared" si="46"/>
        <v/>
      </c>
      <c r="N735" s="301">
        <f>VLOOKUP(IF(G735&lt;&gt;"",G735,F735),ThongkeKQ!$A$4:$P$43,COUNTA(ThongkeKQ!$A$4:$P$4),FALSE)</f>
        <v>38</v>
      </c>
      <c r="O735" s="301" t="str">
        <f t="shared" si="47"/>
        <v>38.6</v>
      </c>
      <c r="P735" s="285" t="str">
        <f t="shared" si="48"/>
        <v>38</v>
      </c>
      <c r="Q735" s="285" t="str">
        <f t="shared" si="49"/>
        <v>6</v>
      </c>
    </row>
    <row r="736" spans="1:17" s="285" customFormat="1" hidden="1">
      <c r="A736" s="315">
        <f>SUBTOTAL(3,$B$20:B736)</f>
        <v>242</v>
      </c>
      <c r="B736" s="371">
        <v>1226281619</v>
      </c>
      <c r="C736" s="301" t="str">
        <f>VLOOKUP(B736,'ds thisinh'!$B$5:$C$2298,2,FALSE)</f>
        <v>Nguyễn Phú Nhật Quốc</v>
      </c>
      <c r="D736" s="374" t="s">
        <v>1965</v>
      </c>
      <c r="E736" s="371">
        <v>6</v>
      </c>
      <c r="F736" s="371" t="s">
        <v>1951</v>
      </c>
      <c r="G736" s="429" t="s">
        <v>10</v>
      </c>
      <c r="H736" s="371">
        <v>6</v>
      </c>
      <c r="I736" s="429">
        <v>1210</v>
      </c>
      <c r="J736" s="429"/>
      <c r="K736" s="378"/>
      <c r="L736" s="301">
        <f>VLOOKUP(B736,KQtrangIOE!$B$2:$D$2509,3,FALSE)</f>
        <v>1210</v>
      </c>
      <c r="M736" s="301" t="str">
        <f t="shared" si="46"/>
        <v/>
      </c>
      <c r="N736" s="301">
        <f>VLOOKUP(IF(G736&lt;&gt;"",G736,F736),ThongkeKQ!$A$4:$P$43,COUNTA(ThongkeKQ!$A$4:$P$4),FALSE)</f>
        <v>32</v>
      </c>
      <c r="O736" s="301" t="str">
        <f t="shared" si="47"/>
        <v>32.6</v>
      </c>
      <c r="P736" s="285" t="str">
        <f t="shared" si="48"/>
        <v>32</v>
      </c>
      <c r="Q736" s="285" t="str">
        <f t="shared" si="49"/>
        <v>6</v>
      </c>
    </row>
    <row r="737" spans="1:17" s="285" customFormat="1" hidden="1">
      <c r="A737" s="315">
        <f>SUBTOTAL(3,$B$20:B737)</f>
        <v>242</v>
      </c>
      <c r="B737" s="318">
        <v>1224423850</v>
      </c>
      <c r="C737" s="301" t="str">
        <f>VLOOKUP(B737,'ds thisinh'!$B$5:$C$2298,2,FALSE)</f>
        <v>Hồ Thị Trang Bạch</v>
      </c>
      <c r="D737" s="318" t="s">
        <v>1618</v>
      </c>
      <c r="E737" s="315" t="s">
        <v>929</v>
      </c>
      <c r="F737" s="315" t="s">
        <v>744</v>
      </c>
      <c r="G737" s="325" t="s">
        <v>1342</v>
      </c>
      <c r="H737" s="325">
        <v>6</v>
      </c>
      <c r="I737" s="344">
        <v>1200</v>
      </c>
      <c r="J737" s="344"/>
      <c r="K737" s="301"/>
      <c r="L737" s="301">
        <f>VLOOKUP(B737,KQtrangIOE!$B$2:$D$2509,3,FALSE)</f>
        <v>1200</v>
      </c>
      <c r="M737" s="301" t="str">
        <f t="shared" si="46"/>
        <v/>
      </c>
      <c r="N737" s="301">
        <f>VLOOKUP(IF(G737&lt;&gt;"",G737,F737),ThongkeKQ!$A$4:$P$43,COUNTA(ThongkeKQ!$A$4:$P$4),FALSE)</f>
        <v>38</v>
      </c>
      <c r="O737" s="301" t="str">
        <f t="shared" si="47"/>
        <v>38.6</v>
      </c>
      <c r="P737" s="285" t="str">
        <f t="shared" si="48"/>
        <v>38</v>
      </c>
      <c r="Q737" s="285" t="str">
        <f t="shared" si="49"/>
        <v>6</v>
      </c>
    </row>
    <row r="738" spans="1:17" s="285" customFormat="1" hidden="1">
      <c r="A738" s="315">
        <f>SUBTOTAL(3,$B$20:B738)</f>
        <v>242</v>
      </c>
      <c r="B738" s="344">
        <v>1221231974</v>
      </c>
      <c r="C738" s="301" t="str">
        <f>VLOOKUP(B738,'ds thisinh'!$B$5:$C$2298,2,FALSE)</f>
        <v>Nguyễn Xuân Vân Anh</v>
      </c>
      <c r="D738" s="344" t="s">
        <v>714</v>
      </c>
      <c r="E738" s="301">
        <v>6</v>
      </c>
      <c r="F738" s="301" t="s">
        <v>2693</v>
      </c>
      <c r="G738" s="303" t="s">
        <v>188</v>
      </c>
      <c r="H738" s="303">
        <v>6</v>
      </c>
      <c r="I738" s="344">
        <v>1190</v>
      </c>
      <c r="J738" s="344"/>
      <c r="K738" s="301"/>
      <c r="L738" s="301">
        <f>VLOOKUP(B738,KQtrangIOE!$B$2:$D$2509,3,FALSE)</f>
        <v>1190</v>
      </c>
      <c r="M738" s="301" t="str">
        <f t="shared" si="46"/>
        <v/>
      </c>
      <c r="N738" s="301">
        <f>VLOOKUP(IF(G738&lt;&gt;"",G738,F738),ThongkeKQ!$A$4:$P$43,COUNTA(ThongkeKQ!$A$4:$P$4),FALSE)</f>
        <v>34</v>
      </c>
      <c r="O738" s="301" t="str">
        <f t="shared" si="47"/>
        <v>34.6</v>
      </c>
      <c r="P738" s="285" t="str">
        <f t="shared" si="48"/>
        <v>34</v>
      </c>
      <c r="Q738" s="285" t="str">
        <f t="shared" si="49"/>
        <v>6</v>
      </c>
    </row>
    <row r="739" spans="1:17" s="285" customFormat="1" hidden="1">
      <c r="A739" s="315">
        <f>SUBTOTAL(3,$B$20:B739)</f>
        <v>242</v>
      </c>
      <c r="B739" s="453">
        <v>1224139043</v>
      </c>
      <c r="C739" s="301" t="str">
        <f>VLOOKUP(B739,'ds thisinh'!$B$5:$C$2298,2,FALSE)</f>
        <v>Phạm Văn Tuyên</v>
      </c>
      <c r="D739" s="361" t="s">
        <v>1169</v>
      </c>
      <c r="E739" s="361" t="s">
        <v>1165</v>
      </c>
      <c r="F739" s="361" t="s">
        <v>1166</v>
      </c>
      <c r="G739" s="361" t="s">
        <v>1108</v>
      </c>
      <c r="H739" s="304">
        <v>6</v>
      </c>
      <c r="I739" s="301">
        <v>1190</v>
      </c>
      <c r="J739" s="301"/>
      <c r="K739" s="301"/>
      <c r="L739" s="301">
        <f>VLOOKUP(B739,KQtrangIOE!$B$2:$D$2509,3,FALSE)</f>
        <v>1190</v>
      </c>
      <c r="M739" s="301" t="str">
        <f t="shared" si="46"/>
        <v/>
      </c>
      <c r="N739" s="301">
        <f>VLOOKUP(IF(G739&lt;&gt;"",G739,F739),ThongkeKQ!$A$4:$P$43,COUNTA(ThongkeKQ!$A$4:$P$4),FALSE)</f>
        <v>39</v>
      </c>
      <c r="O739" s="301" t="str">
        <f t="shared" si="47"/>
        <v>39.6</v>
      </c>
      <c r="P739" s="285" t="str">
        <f t="shared" si="48"/>
        <v>39</v>
      </c>
      <c r="Q739" s="285" t="str">
        <f t="shared" si="49"/>
        <v>6</v>
      </c>
    </row>
    <row r="740" spans="1:17" s="285" customFormat="1" hidden="1">
      <c r="A740" s="315">
        <f>SUBTOTAL(3,$B$20:B740)</f>
        <v>242</v>
      </c>
      <c r="B740" s="318">
        <v>1226311851</v>
      </c>
      <c r="C740" s="301" t="str">
        <f>VLOOKUP(B740,'ds thisinh'!$B$5:$C$2298,2,FALSE)</f>
        <v>Nguyễn Đan Huy</v>
      </c>
      <c r="D740" s="318" t="s">
        <v>1626</v>
      </c>
      <c r="E740" s="315" t="s">
        <v>929</v>
      </c>
      <c r="F740" s="315" t="s">
        <v>744</v>
      </c>
      <c r="G740" s="325" t="s">
        <v>1342</v>
      </c>
      <c r="H740" s="325">
        <v>6</v>
      </c>
      <c r="I740" s="344">
        <v>1190</v>
      </c>
      <c r="J740" s="344"/>
      <c r="K740" s="301"/>
      <c r="L740" s="301">
        <f>VLOOKUP(B740,KQtrangIOE!$B$2:$D$2509,3,FALSE)</f>
        <v>1190</v>
      </c>
      <c r="M740" s="301" t="str">
        <f t="shared" si="46"/>
        <v/>
      </c>
      <c r="N740" s="301">
        <f>VLOOKUP(IF(G740&lt;&gt;"",G740,F740),ThongkeKQ!$A$4:$P$43,COUNTA(ThongkeKQ!$A$4:$P$4),FALSE)</f>
        <v>38</v>
      </c>
      <c r="O740" s="301" t="str">
        <f t="shared" si="47"/>
        <v>38.6</v>
      </c>
      <c r="P740" s="285" t="str">
        <f t="shared" si="48"/>
        <v>38</v>
      </c>
      <c r="Q740" s="285" t="str">
        <f t="shared" si="49"/>
        <v>6</v>
      </c>
    </row>
    <row r="741" spans="1:17" s="285" customFormat="1" hidden="1">
      <c r="A741" s="315">
        <f>SUBTOTAL(3,$B$20:B741)</f>
        <v>242</v>
      </c>
      <c r="B741" s="344">
        <v>1222047116</v>
      </c>
      <c r="C741" s="301" t="str">
        <f>VLOOKUP(B741,'ds thisinh'!$B$5:$C$2298,2,FALSE)</f>
        <v>Vũ Nguyễn Hoàng Long </v>
      </c>
      <c r="D741" s="344" t="s">
        <v>708</v>
      </c>
      <c r="E741" s="301">
        <v>6</v>
      </c>
      <c r="F741" s="301" t="s">
        <v>2693</v>
      </c>
      <c r="G741" s="303" t="s">
        <v>188</v>
      </c>
      <c r="H741" s="303">
        <v>6</v>
      </c>
      <c r="I741" s="344">
        <v>1180</v>
      </c>
      <c r="J741" s="344"/>
      <c r="K741" s="301"/>
      <c r="L741" s="301">
        <f>VLOOKUP(B741,KQtrangIOE!$B$2:$D$2509,3,FALSE)</f>
        <v>1180</v>
      </c>
      <c r="M741" s="301" t="str">
        <f t="shared" si="46"/>
        <v/>
      </c>
      <c r="N741" s="301">
        <f>VLOOKUP(IF(G741&lt;&gt;"",G741,F741),ThongkeKQ!$A$4:$P$43,COUNTA(ThongkeKQ!$A$4:$P$4),FALSE)</f>
        <v>34</v>
      </c>
      <c r="O741" s="301" t="str">
        <f t="shared" si="47"/>
        <v>34.6</v>
      </c>
      <c r="P741" s="285" t="str">
        <f t="shared" si="48"/>
        <v>34</v>
      </c>
      <c r="Q741" s="285" t="str">
        <f t="shared" si="49"/>
        <v>6</v>
      </c>
    </row>
    <row r="742" spans="1:17" s="285" customFormat="1" hidden="1">
      <c r="A742" s="315">
        <f>SUBTOTAL(3,$B$20:B742)</f>
        <v>242</v>
      </c>
      <c r="B742" s="371">
        <v>1224132088</v>
      </c>
      <c r="C742" s="301" t="str">
        <f>VLOOKUP(B742,'ds thisinh'!$B$5:$C$2298,2,FALSE)</f>
        <v>Nguyễn Thanh Thúy Hà</v>
      </c>
      <c r="D742" s="371" t="s">
        <v>1969</v>
      </c>
      <c r="E742" s="371">
        <v>6</v>
      </c>
      <c r="F742" s="371" t="s">
        <v>1951</v>
      </c>
      <c r="G742" s="429" t="s">
        <v>10</v>
      </c>
      <c r="H742" s="371">
        <v>6</v>
      </c>
      <c r="I742" s="429">
        <v>1180</v>
      </c>
      <c r="J742" s="429"/>
      <c r="K742" s="378"/>
      <c r="L742" s="301">
        <f>VLOOKUP(B742,KQtrangIOE!$B$2:$D$2509,3,FALSE)</f>
        <v>1180</v>
      </c>
      <c r="M742" s="301" t="str">
        <f t="shared" si="46"/>
        <v/>
      </c>
      <c r="N742" s="301">
        <f>VLOOKUP(IF(G742&lt;&gt;"",G742,F742),ThongkeKQ!$A$4:$P$43,COUNTA(ThongkeKQ!$A$4:$P$4),FALSE)</f>
        <v>32</v>
      </c>
      <c r="O742" s="301" t="str">
        <f t="shared" si="47"/>
        <v>32.6</v>
      </c>
      <c r="P742" s="285" t="str">
        <f t="shared" si="48"/>
        <v>32</v>
      </c>
      <c r="Q742" s="285" t="str">
        <f t="shared" si="49"/>
        <v>6</v>
      </c>
    </row>
    <row r="743" spans="1:17" s="285" customFormat="1" hidden="1">
      <c r="A743" s="315">
        <f>SUBTOTAL(3,$B$20:B743)</f>
        <v>242</v>
      </c>
      <c r="B743" s="371">
        <v>1224533316</v>
      </c>
      <c r="C743" s="301" t="str">
        <f>VLOOKUP(B743,'ds thisinh'!$B$5:$C$2298,2,FALSE)</f>
        <v>Trần Quỳnh Gia Hân</v>
      </c>
      <c r="D743" s="374" t="s">
        <v>1963</v>
      </c>
      <c r="E743" s="371">
        <v>6</v>
      </c>
      <c r="F743" s="371" t="s">
        <v>1951</v>
      </c>
      <c r="G743" s="429" t="s">
        <v>10</v>
      </c>
      <c r="H743" s="371">
        <v>6</v>
      </c>
      <c r="I743" s="429">
        <v>1170</v>
      </c>
      <c r="J743" s="429"/>
      <c r="K743" s="378"/>
      <c r="L743" s="301">
        <f>VLOOKUP(B743,KQtrangIOE!$B$2:$D$2509,3,FALSE)</f>
        <v>1170</v>
      </c>
      <c r="M743" s="301" t="str">
        <f t="shared" si="46"/>
        <v/>
      </c>
      <c r="N743" s="301">
        <f>VLOOKUP(IF(G743&lt;&gt;"",G743,F743),ThongkeKQ!$A$4:$P$43,COUNTA(ThongkeKQ!$A$4:$P$4),FALSE)</f>
        <v>32</v>
      </c>
      <c r="O743" s="301" t="str">
        <f t="shared" si="47"/>
        <v>32.6</v>
      </c>
      <c r="P743" s="285" t="str">
        <f t="shared" si="48"/>
        <v>32</v>
      </c>
      <c r="Q743" s="285" t="str">
        <f t="shared" si="49"/>
        <v>6</v>
      </c>
    </row>
    <row r="744" spans="1:17" s="285" customFormat="1" hidden="1">
      <c r="A744" s="315">
        <f>SUBTOTAL(3,$B$20:B744)</f>
        <v>242</v>
      </c>
      <c r="B744" s="369">
        <v>1222552687</v>
      </c>
      <c r="C744" s="301" t="str">
        <f>VLOOKUP(B744,'ds thisinh'!$B$5:$C$2298,2,FALSE)</f>
        <v>Trần Thị Thu Hà</v>
      </c>
      <c r="D744" s="371" t="s">
        <v>1975</v>
      </c>
      <c r="E744" s="435">
        <v>6</v>
      </c>
      <c r="F744" s="369" t="s">
        <v>1977</v>
      </c>
      <c r="G744" s="429" t="s">
        <v>10</v>
      </c>
      <c r="H744" s="435">
        <v>6</v>
      </c>
      <c r="I744" s="429">
        <v>1170</v>
      </c>
      <c r="J744" s="429"/>
      <c r="K744" s="378"/>
      <c r="L744" s="301">
        <f>VLOOKUP(B744,KQtrangIOE!$B$2:$D$2509,3,FALSE)</f>
        <v>1170</v>
      </c>
      <c r="M744" s="301" t="str">
        <f t="shared" ref="M744:M775" si="50">IF(L744&lt;&gt;I744,1,"")</f>
        <v/>
      </c>
      <c r="N744" s="301">
        <f>VLOOKUP(IF(G744&lt;&gt;"",G744,F744),ThongkeKQ!$A$4:$P$43,COUNTA(ThongkeKQ!$A$4:$P$4),FALSE)</f>
        <v>32</v>
      </c>
      <c r="O744" s="301" t="str">
        <f t="shared" si="47"/>
        <v>32.6</v>
      </c>
      <c r="P744" s="285" t="str">
        <f t="shared" si="48"/>
        <v>32</v>
      </c>
      <c r="Q744" s="285" t="str">
        <f t="shared" si="49"/>
        <v>6</v>
      </c>
    </row>
    <row r="745" spans="1:17" s="285" customFormat="1" hidden="1">
      <c r="A745" s="315">
        <f>SUBTOTAL(3,$B$20:B745)</f>
        <v>242</v>
      </c>
      <c r="B745" s="453">
        <v>1230207186</v>
      </c>
      <c r="C745" s="301" t="str">
        <f>VLOOKUP(B745,'ds thisinh'!$B$5:$C$2298,2,FALSE)</f>
        <v>Phạm Ngọc Anh</v>
      </c>
      <c r="D745" s="361" t="s">
        <v>1174</v>
      </c>
      <c r="E745" s="361" t="s">
        <v>1165</v>
      </c>
      <c r="F745" s="361" t="s">
        <v>1166</v>
      </c>
      <c r="G745" s="361" t="s">
        <v>1108</v>
      </c>
      <c r="H745" s="304">
        <v>6</v>
      </c>
      <c r="I745" s="301">
        <v>1160</v>
      </c>
      <c r="J745" s="301"/>
      <c r="K745" s="301"/>
      <c r="L745" s="301">
        <f>VLOOKUP(B745,KQtrangIOE!$B$2:$D$2509,3,FALSE)</f>
        <v>1160</v>
      </c>
      <c r="M745" s="301" t="str">
        <f t="shared" si="50"/>
        <v/>
      </c>
      <c r="N745" s="301">
        <f>VLOOKUP(IF(G745&lt;&gt;"",G745,F745),ThongkeKQ!$A$4:$P$43,COUNTA(ThongkeKQ!$A$4:$P$4),FALSE)</f>
        <v>39</v>
      </c>
      <c r="O745" s="301" t="str">
        <f t="shared" si="47"/>
        <v>39.6</v>
      </c>
      <c r="P745" s="285" t="str">
        <f t="shared" si="48"/>
        <v>39</v>
      </c>
      <c r="Q745" s="285" t="str">
        <f t="shared" si="49"/>
        <v>6</v>
      </c>
    </row>
    <row r="746" spans="1:17" s="285" customFormat="1" hidden="1">
      <c r="A746" s="315">
        <f>SUBTOTAL(3,$B$20:B746)</f>
        <v>242</v>
      </c>
      <c r="B746" s="318">
        <v>1223092953</v>
      </c>
      <c r="C746" s="301" t="str">
        <f>VLOOKUP(B746,'ds thisinh'!$B$5:$C$2298,2,FALSE)</f>
        <v>Nguyễn Thảo Song  Trà</v>
      </c>
      <c r="D746" s="318" t="s">
        <v>1633</v>
      </c>
      <c r="E746" s="315" t="s">
        <v>1368</v>
      </c>
      <c r="F746" s="315" t="s">
        <v>1189</v>
      </c>
      <c r="G746" s="325" t="s">
        <v>1342</v>
      </c>
      <c r="H746" s="325">
        <v>6</v>
      </c>
      <c r="I746" s="344">
        <v>1160</v>
      </c>
      <c r="J746" s="344"/>
      <c r="K746" s="301"/>
      <c r="L746" s="301">
        <f>VLOOKUP(B746,KQtrangIOE!$B$2:$D$2509,3,FALSE)</f>
        <v>1160</v>
      </c>
      <c r="M746" s="301" t="str">
        <f t="shared" si="50"/>
        <v/>
      </c>
      <c r="N746" s="301">
        <f>VLOOKUP(IF(G746&lt;&gt;"",G746,F746),ThongkeKQ!$A$4:$P$43,COUNTA(ThongkeKQ!$A$4:$P$4),FALSE)</f>
        <v>38</v>
      </c>
      <c r="O746" s="301" t="str">
        <f t="shared" si="47"/>
        <v>38.6</v>
      </c>
      <c r="P746" s="285" t="str">
        <f t="shared" si="48"/>
        <v>38</v>
      </c>
      <c r="Q746" s="285" t="str">
        <f t="shared" si="49"/>
        <v>6</v>
      </c>
    </row>
    <row r="747" spans="1:17" s="285" customFormat="1" hidden="1">
      <c r="A747" s="315">
        <f>SUBTOTAL(3,$B$20:B747)</f>
        <v>242</v>
      </c>
      <c r="B747" s="433">
        <v>1226668633</v>
      </c>
      <c r="C747" s="301" t="str">
        <f>VLOOKUP(B747,'ds thisinh'!$B$5:$C$2298,2,FALSE)</f>
        <v>Lê Trung Kiên</v>
      </c>
      <c r="D747" s="379" t="s">
        <v>1984</v>
      </c>
      <c r="E747" s="370">
        <v>6</v>
      </c>
      <c r="F747" s="370" t="s">
        <v>1383</v>
      </c>
      <c r="G747" s="429" t="s">
        <v>10</v>
      </c>
      <c r="H747" s="370">
        <v>6</v>
      </c>
      <c r="I747" s="429">
        <v>1160</v>
      </c>
      <c r="J747" s="429"/>
      <c r="K747" s="378"/>
      <c r="L747" s="301">
        <f>VLOOKUP(B747,KQtrangIOE!$B$2:$D$2509,3,FALSE)</f>
        <v>1160</v>
      </c>
      <c r="M747" s="301" t="str">
        <f t="shared" si="50"/>
        <v/>
      </c>
      <c r="N747" s="301">
        <f>VLOOKUP(IF(G747&lt;&gt;"",G747,F747),ThongkeKQ!$A$4:$P$43,COUNTA(ThongkeKQ!$A$4:$P$4),FALSE)</f>
        <v>32</v>
      </c>
      <c r="O747" s="301" t="str">
        <f t="shared" si="47"/>
        <v>32.6</v>
      </c>
      <c r="P747" s="285" t="str">
        <f t="shared" si="48"/>
        <v>32</v>
      </c>
      <c r="Q747" s="285" t="str">
        <f t="shared" si="49"/>
        <v>6</v>
      </c>
    </row>
    <row r="748" spans="1:17" s="285" customFormat="1" hidden="1">
      <c r="A748" s="315">
        <f>SUBTOTAL(3,$B$20:B748)</f>
        <v>242</v>
      </c>
      <c r="B748" s="318">
        <v>1222458566</v>
      </c>
      <c r="C748" s="301" t="str">
        <f>VLOOKUP(B748,'ds thisinh'!$B$5:$C$2298,2,FALSE)</f>
        <v>Cao Hoàng Yến  Nhi</v>
      </c>
      <c r="D748" s="318" t="s">
        <v>1644</v>
      </c>
      <c r="E748" s="315" t="s">
        <v>1380</v>
      </c>
      <c r="F748" s="315" t="s">
        <v>1371</v>
      </c>
      <c r="G748" s="325" t="s">
        <v>1342</v>
      </c>
      <c r="H748" s="325">
        <v>6</v>
      </c>
      <c r="I748" s="344">
        <v>1130</v>
      </c>
      <c r="J748" s="344"/>
      <c r="K748" s="301"/>
      <c r="L748" s="301">
        <f>VLOOKUP(B748,KQtrangIOE!$B$2:$D$2509,3,FALSE)</f>
        <v>1130</v>
      </c>
      <c r="M748" s="301" t="str">
        <f t="shared" si="50"/>
        <v/>
      </c>
      <c r="N748" s="301">
        <f>VLOOKUP(IF(G748&lt;&gt;"",G748,F748),ThongkeKQ!$A$4:$P$43,COUNTA(ThongkeKQ!$A$4:$P$4),FALSE)</f>
        <v>38</v>
      </c>
      <c r="O748" s="301" t="str">
        <f t="shared" si="47"/>
        <v>38.6</v>
      </c>
      <c r="P748" s="285" t="str">
        <f t="shared" si="48"/>
        <v>38</v>
      </c>
      <c r="Q748" s="285" t="str">
        <f t="shared" si="49"/>
        <v>6</v>
      </c>
    </row>
    <row r="749" spans="1:17" s="285" customFormat="1" hidden="1">
      <c r="A749" s="315">
        <f>SUBTOTAL(3,$B$20:B749)</f>
        <v>242</v>
      </c>
      <c r="B749" s="303">
        <v>1225012456</v>
      </c>
      <c r="C749" s="301" t="str">
        <f>VLOOKUP(B749,'ds thisinh'!$B$5:$C$2298,2,FALSE)</f>
        <v>Trần Mạnh Hùng</v>
      </c>
      <c r="D749" s="303" t="s">
        <v>2297</v>
      </c>
      <c r="E749" s="303" t="s">
        <v>926</v>
      </c>
      <c r="F749" s="303" t="s">
        <v>705</v>
      </c>
      <c r="G749" s="425" t="s">
        <v>2262</v>
      </c>
      <c r="H749" s="387">
        <v>6</v>
      </c>
      <c r="I749" s="301">
        <v>1130</v>
      </c>
      <c r="J749" s="301"/>
      <c r="K749" s="301"/>
      <c r="L749" s="301">
        <f>VLOOKUP(B749,KQtrangIOE!$B$2:$D$2509,3,FALSE)</f>
        <v>1130</v>
      </c>
      <c r="M749" s="301" t="str">
        <f t="shared" si="50"/>
        <v/>
      </c>
      <c r="N749" s="301">
        <f>VLOOKUP(IF(G749&lt;&gt;"",G749,F749),ThongkeKQ!$A$4:$P$43,COUNTA(ThongkeKQ!$A$4:$P$4),FALSE)</f>
        <v>37</v>
      </c>
      <c r="O749" s="301" t="str">
        <f t="shared" si="47"/>
        <v>37.6</v>
      </c>
      <c r="P749" s="285" t="str">
        <f t="shared" si="48"/>
        <v>37</v>
      </c>
      <c r="Q749" s="285" t="str">
        <f t="shared" si="49"/>
        <v>6</v>
      </c>
    </row>
    <row r="750" spans="1:17" s="285" customFormat="1" hidden="1">
      <c r="A750" s="315">
        <f>SUBTOTAL(3,$B$20:B750)</f>
        <v>242</v>
      </c>
      <c r="B750" s="302">
        <v>1211732352</v>
      </c>
      <c r="C750" s="301" t="str">
        <f>VLOOKUP(B750,'ds thisinh'!$B$5:$C$2298,2,FALSE)</f>
        <v>Đặng Hữu Phước</v>
      </c>
      <c r="D750" s="301" t="s">
        <v>1258</v>
      </c>
      <c r="E750" s="363" t="s">
        <v>929</v>
      </c>
      <c r="F750" s="363" t="s">
        <v>1259</v>
      </c>
      <c r="G750" s="303" t="s">
        <v>180</v>
      </c>
      <c r="H750" s="301">
        <v>6</v>
      </c>
      <c r="I750" s="301">
        <v>1130</v>
      </c>
      <c r="J750" s="301"/>
      <c r="K750" s="301"/>
      <c r="L750" s="301">
        <f>VLOOKUP(B750,KQtrangIOE!$B$2:$D$2509,3,FALSE)</f>
        <v>1130</v>
      </c>
      <c r="M750" s="301" t="str">
        <f t="shared" si="50"/>
        <v/>
      </c>
      <c r="N750" s="301">
        <f>VLOOKUP(IF(G750&lt;&gt;"",G750,F750),ThongkeKQ!$A$4:$P$43,COUNTA(ThongkeKQ!$A$4:$P$4),FALSE)</f>
        <v>36</v>
      </c>
      <c r="O750" s="301" t="str">
        <f t="shared" si="47"/>
        <v>36.6</v>
      </c>
      <c r="P750" s="285" t="str">
        <f t="shared" si="48"/>
        <v>36</v>
      </c>
      <c r="Q750" s="285" t="str">
        <f t="shared" si="49"/>
        <v>6</v>
      </c>
    </row>
    <row r="751" spans="1:17" s="285" customFormat="1" hidden="1">
      <c r="A751" s="315">
        <f>SUBTOTAL(3,$B$20:B751)</f>
        <v>242</v>
      </c>
      <c r="B751" s="318">
        <v>1222699045</v>
      </c>
      <c r="C751" s="301" t="str">
        <f>VLOOKUP(B751,'ds thisinh'!$B$5:$C$2298,2,FALSE)</f>
        <v>Nguyễn Thị Anh Thư</v>
      </c>
      <c r="D751" s="318" t="s">
        <v>675</v>
      </c>
      <c r="E751" s="315" t="s">
        <v>929</v>
      </c>
      <c r="F751" s="315" t="s">
        <v>744</v>
      </c>
      <c r="G751" s="325" t="s">
        <v>1342</v>
      </c>
      <c r="H751" s="325">
        <v>6</v>
      </c>
      <c r="I751" s="344">
        <v>1120</v>
      </c>
      <c r="J751" s="344"/>
      <c r="K751" s="301"/>
      <c r="L751" s="301">
        <f>VLOOKUP(B751,KQtrangIOE!$B$2:$D$2509,3,FALSE)</f>
        <v>1120</v>
      </c>
      <c r="M751" s="301" t="str">
        <f t="shared" si="50"/>
        <v/>
      </c>
      <c r="N751" s="301">
        <f>VLOOKUP(IF(G751&lt;&gt;"",G751,F751),ThongkeKQ!$A$4:$P$43,COUNTA(ThongkeKQ!$A$4:$P$4),FALSE)</f>
        <v>38</v>
      </c>
      <c r="O751" s="301" t="str">
        <f t="shared" si="47"/>
        <v>38.6</v>
      </c>
      <c r="P751" s="285" t="str">
        <f t="shared" si="48"/>
        <v>38</v>
      </c>
      <c r="Q751" s="285" t="str">
        <f t="shared" si="49"/>
        <v>6</v>
      </c>
    </row>
    <row r="752" spans="1:17" s="285" customFormat="1" hidden="1">
      <c r="A752" s="315">
        <f>SUBTOTAL(3,$B$20:B752)</f>
        <v>242</v>
      </c>
      <c r="B752" s="302">
        <v>1228104937</v>
      </c>
      <c r="C752" s="301" t="str">
        <f>VLOOKUP(B752,'ds thisinh'!$B$5:$C$2298,2,FALSE)</f>
        <v>Mai Thị Quỳnh Như</v>
      </c>
      <c r="D752" s="303" t="s">
        <v>952</v>
      </c>
      <c r="E752" s="303">
        <v>6</v>
      </c>
      <c r="F752" s="303" t="s">
        <v>942</v>
      </c>
      <c r="G752" s="315" t="s">
        <v>91</v>
      </c>
      <c r="H752" s="327">
        <v>6</v>
      </c>
      <c r="I752" s="344">
        <v>1110</v>
      </c>
      <c r="J752" s="344"/>
      <c r="K752" s="301"/>
      <c r="L752" s="301">
        <f>VLOOKUP(B752,KQtrangIOE!$B$2:$D$2509,3,FALSE)</f>
        <v>1110</v>
      </c>
      <c r="M752" s="301" t="str">
        <f t="shared" si="50"/>
        <v/>
      </c>
      <c r="N752" s="301">
        <f>VLOOKUP(IF(G752&lt;&gt;"",G752,F752),ThongkeKQ!$A$4:$P$43,COUNTA(ThongkeKQ!$A$4:$P$4),FALSE)</f>
        <v>35</v>
      </c>
      <c r="O752" s="301" t="str">
        <f t="shared" si="47"/>
        <v>35.6</v>
      </c>
      <c r="P752" s="285" t="str">
        <f t="shared" si="48"/>
        <v>35</v>
      </c>
      <c r="Q752" s="285" t="str">
        <f t="shared" si="49"/>
        <v>6</v>
      </c>
    </row>
    <row r="753" spans="1:17" s="285" customFormat="1" hidden="1">
      <c r="A753" s="315">
        <f>SUBTOTAL(3,$B$20:B753)</f>
        <v>242</v>
      </c>
      <c r="B753" s="318">
        <v>1223468121</v>
      </c>
      <c r="C753" s="301" t="str">
        <f>VLOOKUP(B753,'ds thisinh'!$B$5:$C$2298,2,FALSE)</f>
        <v>Bùi Thế Sơn</v>
      </c>
      <c r="D753" s="318" t="s">
        <v>1625</v>
      </c>
      <c r="E753" s="315" t="s">
        <v>932</v>
      </c>
      <c r="F753" s="315" t="s">
        <v>744</v>
      </c>
      <c r="G753" s="325" t="s">
        <v>1342</v>
      </c>
      <c r="H753" s="325">
        <v>6</v>
      </c>
      <c r="I753" s="344">
        <v>1110</v>
      </c>
      <c r="J753" s="344"/>
      <c r="K753" s="301"/>
      <c r="L753" s="301">
        <f>VLOOKUP(B753,KQtrangIOE!$B$2:$D$2509,3,FALSE)</f>
        <v>1110</v>
      </c>
      <c r="M753" s="301" t="str">
        <f t="shared" si="50"/>
        <v/>
      </c>
      <c r="N753" s="301">
        <f>VLOOKUP(IF(G753&lt;&gt;"",G753,F753),ThongkeKQ!$A$4:$P$43,COUNTA(ThongkeKQ!$A$4:$P$4),FALSE)</f>
        <v>38</v>
      </c>
      <c r="O753" s="301" t="str">
        <f t="shared" si="47"/>
        <v>38.6</v>
      </c>
      <c r="P753" s="285" t="str">
        <f t="shared" si="48"/>
        <v>38</v>
      </c>
      <c r="Q753" s="285" t="str">
        <f t="shared" si="49"/>
        <v>6</v>
      </c>
    </row>
    <row r="754" spans="1:17" s="285" customFormat="1" ht="30" hidden="1">
      <c r="A754" s="315">
        <f>SUBTOTAL(3,$B$20:B754)</f>
        <v>242</v>
      </c>
      <c r="B754" s="318">
        <v>1227146457</v>
      </c>
      <c r="C754" s="301" t="str">
        <f>VLOOKUP(B754,'ds thisinh'!$B$5:$C$2298,2,FALSE)</f>
        <v>Nguyễn Thị Phương Thảo </v>
      </c>
      <c r="D754" s="318" t="s">
        <v>1240</v>
      </c>
      <c r="E754" s="315" t="s">
        <v>1368</v>
      </c>
      <c r="F754" s="315" t="s">
        <v>1189</v>
      </c>
      <c r="G754" s="325" t="s">
        <v>1342</v>
      </c>
      <c r="H754" s="325">
        <v>6</v>
      </c>
      <c r="I754" s="344">
        <v>1110</v>
      </c>
      <c r="J754" s="344"/>
      <c r="K754" s="301"/>
      <c r="L754" s="301">
        <f>VLOOKUP(B754,KQtrangIOE!$B$2:$D$2509,3,FALSE)</f>
        <v>1110</v>
      </c>
      <c r="M754" s="301" t="str">
        <f t="shared" si="50"/>
        <v/>
      </c>
      <c r="N754" s="301">
        <f>VLOOKUP(IF(G754&lt;&gt;"",G754,F754),ThongkeKQ!$A$4:$P$43,COUNTA(ThongkeKQ!$A$4:$P$4),FALSE)</f>
        <v>38</v>
      </c>
      <c r="O754" s="301" t="str">
        <f t="shared" si="47"/>
        <v>38.6</v>
      </c>
      <c r="P754" s="285" t="str">
        <f t="shared" si="48"/>
        <v>38</v>
      </c>
      <c r="Q754" s="285" t="str">
        <f t="shared" si="49"/>
        <v>6</v>
      </c>
    </row>
    <row r="755" spans="1:17" s="285" customFormat="1" hidden="1">
      <c r="A755" s="315">
        <f>SUBTOTAL(3,$B$20:B755)</f>
        <v>242</v>
      </c>
      <c r="B755" s="318">
        <v>1224667838</v>
      </c>
      <c r="C755" s="301" t="str">
        <f>VLOOKUP(B755,'ds thisinh'!$B$5:$C$2298,2,FALSE)</f>
        <v>Hà Giang  Châu</v>
      </c>
      <c r="D755" s="318" t="s">
        <v>1634</v>
      </c>
      <c r="E755" s="315" t="s">
        <v>1172</v>
      </c>
      <c r="F755" s="315" t="s">
        <v>1376</v>
      </c>
      <c r="G755" s="325" t="s">
        <v>1342</v>
      </c>
      <c r="H755" s="325">
        <v>6</v>
      </c>
      <c r="I755" s="344">
        <v>1110</v>
      </c>
      <c r="J755" s="344"/>
      <c r="K755" s="301"/>
      <c r="L755" s="301">
        <f>VLOOKUP(B755,KQtrangIOE!$B$2:$D$2509,3,FALSE)</f>
        <v>1110</v>
      </c>
      <c r="M755" s="301" t="str">
        <f t="shared" si="50"/>
        <v/>
      </c>
      <c r="N755" s="301">
        <f>VLOOKUP(IF(G755&lt;&gt;"",G755,F755),ThongkeKQ!$A$4:$P$43,COUNTA(ThongkeKQ!$A$4:$P$4),FALSE)</f>
        <v>38</v>
      </c>
      <c r="O755" s="301" t="str">
        <f t="shared" si="47"/>
        <v>38.6</v>
      </c>
      <c r="P755" s="285" t="str">
        <f t="shared" si="48"/>
        <v>38</v>
      </c>
      <c r="Q755" s="285" t="str">
        <f t="shared" si="49"/>
        <v>6</v>
      </c>
    </row>
    <row r="756" spans="1:17" s="285" customFormat="1" ht="30" hidden="1">
      <c r="A756" s="315">
        <f>SUBTOTAL(3,$B$20:B756)</f>
        <v>242</v>
      </c>
      <c r="B756" s="318">
        <v>1223506661</v>
      </c>
      <c r="C756" s="301" t="str">
        <f>VLOOKUP(B756,'ds thisinh'!$B$5:$C$2298,2,FALSE)</f>
        <v>Thân Nguyễn Huyền Trang</v>
      </c>
      <c r="D756" s="318" t="s">
        <v>1617</v>
      </c>
      <c r="E756" s="315" t="s">
        <v>1172</v>
      </c>
      <c r="F756" s="315" t="s">
        <v>1378</v>
      </c>
      <c r="G756" s="325" t="s">
        <v>1342</v>
      </c>
      <c r="H756" s="325">
        <v>6</v>
      </c>
      <c r="I756" s="344">
        <v>1100</v>
      </c>
      <c r="J756" s="344"/>
      <c r="K756" s="301"/>
      <c r="L756" s="301">
        <f>VLOOKUP(B756,KQtrangIOE!$B$2:$D$2509,3,FALSE)</f>
        <v>1100</v>
      </c>
      <c r="M756" s="301" t="str">
        <f t="shared" si="50"/>
        <v/>
      </c>
      <c r="N756" s="301">
        <f>VLOOKUP(IF(G756&lt;&gt;"",G756,F756),ThongkeKQ!$A$4:$P$43,COUNTA(ThongkeKQ!$A$4:$P$4),FALSE)</f>
        <v>38</v>
      </c>
      <c r="O756" s="301" t="str">
        <f t="shared" si="47"/>
        <v>38.6</v>
      </c>
      <c r="P756" s="285" t="str">
        <f t="shared" si="48"/>
        <v>38</v>
      </c>
      <c r="Q756" s="285" t="str">
        <f t="shared" si="49"/>
        <v>6</v>
      </c>
    </row>
    <row r="757" spans="1:17" s="285" customFormat="1" hidden="1">
      <c r="A757" s="315">
        <f>SUBTOTAL(3,$B$20:B757)</f>
        <v>242</v>
      </c>
      <c r="B757" s="318">
        <v>1228320485</v>
      </c>
      <c r="C757" s="301" t="str">
        <f>VLOOKUP(B757,'ds thisinh'!$B$5:$C$2298,2,FALSE)</f>
        <v>Phạm Quỳnh Hương</v>
      </c>
      <c r="D757" s="303" t="s">
        <v>2202</v>
      </c>
      <c r="E757" s="303" t="s">
        <v>1172</v>
      </c>
      <c r="F757" s="303" t="s">
        <v>763</v>
      </c>
      <c r="G757" s="301" t="s">
        <v>2167</v>
      </c>
      <c r="H757" s="301">
        <v>6</v>
      </c>
      <c r="I757" s="387">
        <v>1090</v>
      </c>
      <c r="J757" s="387"/>
      <c r="K757" s="301"/>
      <c r="L757" s="301">
        <f>VLOOKUP(B757,KQtrangIOE!$B$2:$D$2509,3,FALSE)</f>
        <v>1090</v>
      </c>
      <c r="M757" s="301" t="str">
        <f t="shared" si="50"/>
        <v/>
      </c>
      <c r="N757" s="301">
        <f>VLOOKUP(IF(G757&lt;&gt;"",G757,F757),ThongkeKQ!$A$4:$P$43,COUNTA(ThongkeKQ!$A$4:$P$4),FALSE)</f>
        <v>33</v>
      </c>
      <c r="O757" s="301" t="str">
        <f t="shared" si="47"/>
        <v>33.6</v>
      </c>
      <c r="P757" s="285" t="str">
        <f t="shared" si="48"/>
        <v>33</v>
      </c>
      <c r="Q757" s="285" t="str">
        <f t="shared" si="49"/>
        <v>6</v>
      </c>
    </row>
    <row r="758" spans="1:17" s="285" customFormat="1" hidden="1">
      <c r="A758" s="315">
        <f>SUBTOTAL(3,$B$20:B758)</f>
        <v>242</v>
      </c>
      <c r="B758" s="318">
        <v>1222305991</v>
      </c>
      <c r="C758" s="301" t="str">
        <f>VLOOKUP(B758,'ds thisinh'!$B$5:$C$2298,2,FALSE)</f>
        <v>Đặng Thị Thanh Thủy </v>
      </c>
      <c r="D758" s="318" t="s">
        <v>1638</v>
      </c>
      <c r="E758" s="315" t="s">
        <v>1368</v>
      </c>
      <c r="F758" s="315" t="s">
        <v>1189</v>
      </c>
      <c r="G758" s="325" t="s">
        <v>1342</v>
      </c>
      <c r="H758" s="325">
        <v>6</v>
      </c>
      <c r="I758" s="344">
        <v>1090</v>
      </c>
      <c r="J758" s="344"/>
      <c r="K758" s="301"/>
      <c r="L758" s="301">
        <f>VLOOKUP(B758,KQtrangIOE!$B$2:$D$2509,3,FALSE)</f>
        <v>1090</v>
      </c>
      <c r="M758" s="301" t="str">
        <f t="shared" si="50"/>
        <v/>
      </c>
      <c r="N758" s="301">
        <f>VLOOKUP(IF(G758&lt;&gt;"",G758,F758),ThongkeKQ!$A$4:$P$43,COUNTA(ThongkeKQ!$A$4:$P$4),FALSE)</f>
        <v>38</v>
      </c>
      <c r="O758" s="301" t="str">
        <f t="shared" si="47"/>
        <v>38.6</v>
      </c>
      <c r="P758" s="285" t="str">
        <f t="shared" si="48"/>
        <v>38</v>
      </c>
      <c r="Q758" s="285" t="str">
        <f t="shared" si="49"/>
        <v>6</v>
      </c>
    </row>
    <row r="759" spans="1:17" s="285" customFormat="1" ht="30" hidden="1">
      <c r="A759" s="315">
        <f>SUBTOTAL(3,$B$20:B759)</f>
        <v>242</v>
      </c>
      <c r="B759" s="318">
        <v>1221708676</v>
      </c>
      <c r="C759" s="301" t="str">
        <f>VLOOKUP(B759,'ds thisinh'!$B$5:$C$2298,2,FALSE)</f>
        <v>Nguyễn Bách Duy  Hoàng</v>
      </c>
      <c r="D759" s="318" t="s">
        <v>1608</v>
      </c>
      <c r="E759" s="315" t="s">
        <v>929</v>
      </c>
      <c r="F759" s="315" t="s">
        <v>1375</v>
      </c>
      <c r="G759" s="325" t="s">
        <v>1342</v>
      </c>
      <c r="H759" s="325">
        <v>6</v>
      </c>
      <c r="I759" s="344">
        <v>1090</v>
      </c>
      <c r="J759" s="344"/>
      <c r="K759" s="301"/>
      <c r="L759" s="301">
        <f>VLOOKUP(B759,KQtrangIOE!$B$2:$D$2509,3,FALSE)</f>
        <v>1090</v>
      </c>
      <c r="M759" s="301" t="str">
        <f t="shared" si="50"/>
        <v/>
      </c>
      <c r="N759" s="301">
        <f>VLOOKUP(IF(G759&lt;&gt;"",G759,F759),ThongkeKQ!$A$4:$P$43,COUNTA(ThongkeKQ!$A$4:$P$4),FALSE)</f>
        <v>38</v>
      </c>
      <c r="O759" s="301" t="str">
        <f t="shared" si="47"/>
        <v>38.6</v>
      </c>
      <c r="P759" s="285" t="str">
        <f t="shared" si="48"/>
        <v>38</v>
      </c>
      <c r="Q759" s="285" t="str">
        <f t="shared" si="49"/>
        <v>6</v>
      </c>
    </row>
    <row r="760" spans="1:17" s="285" customFormat="1" hidden="1">
      <c r="A760" s="315">
        <f>SUBTOTAL(3,$B$20:B760)</f>
        <v>242</v>
      </c>
      <c r="B760" s="371">
        <v>1221961098</v>
      </c>
      <c r="C760" s="301" t="str">
        <f>VLOOKUP(B760,'ds thisinh'!$B$5:$C$2298,2,FALSE)</f>
        <v>Lê Nguyễn Tường Vy</v>
      </c>
      <c r="D760" s="374" t="s">
        <v>1967</v>
      </c>
      <c r="E760" s="371">
        <v>6</v>
      </c>
      <c r="F760" s="371" t="s">
        <v>1951</v>
      </c>
      <c r="G760" s="429" t="s">
        <v>10</v>
      </c>
      <c r="H760" s="371">
        <v>6</v>
      </c>
      <c r="I760" s="429">
        <v>1090</v>
      </c>
      <c r="J760" s="429"/>
      <c r="K760" s="378"/>
      <c r="L760" s="301">
        <f>VLOOKUP(B760,KQtrangIOE!$B$2:$D$2509,3,FALSE)</f>
        <v>1090</v>
      </c>
      <c r="M760" s="301" t="str">
        <f t="shared" si="50"/>
        <v/>
      </c>
      <c r="N760" s="301">
        <f>VLOOKUP(IF(G760&lt;&gt;"",G760,F760),ThongkeKQ!$A$4:$P$43,COUNTA(ThongkeKQ!$A$4:$P$4),FALSE)</f>
        <v>32</v>
      </c>
      <c r="O760" s="301" t="str">
        <f t="shared" si="47"/>
        <v>32.6</v>
      </c>
      <c r="P760" s="285" t="str">
        <f t="shared" si="48"/>
        <v>32</v>
      </c>
      <c r="Q760" s="285" t="str">
        <f t="shared" si="49"/>
        <v>6</v>
      </c>
    </row>
    <row r="761" spans="1:17" s="285" customFormat="1" hidden="1">
      <c r="A761" s="315">
        <f>SUBTOTAL(3,$B$20:B761)</f>
        <v>242</v>
      </c>
      <c r="B761" s="371">
        <v>1222817772</v>
      </c>
      <c r="C761" s="301" t="str">
        <f>VLOOKUP(B761,'ds thisinh'!$B$5:$C$2298,2,FALSE)</f>
        <v>Đặng Thị Hải  Yến</v>
      </c>
      <c r="D761" s="371" t="s">
        <v>1988</v>
      </c>
      <c r="E761" s="371">
        <v>6</v>
      </c>
      <c r="F761" s="371" t="s">
        <v>705</v>
      </c>
      <c r="G761" s="429" t="s">
        <v>10</v>
      </c>
      <c r="H761" s="371">
        <v>6</v>
      </c>
      <c r="I761" s="429">
        <v>1090</v>
      </c>
      <c r="J761" s="429"/>
      <c r="K761" s="378"/>
      <c r="L761" s="301">
        <f>VLOOKUP(B761,KQtrangIOE!$B$2:$D$2509,3,FALSE)</f>
        <v>1090</v>
      </c>
      <c r="M761" s="301" t="str">
        <f t="shared" si="50"/>
        <v/>
      </c>
      <c r="N761" s="301">
        <f>VLOOKUP(IF(G761&lt;&gt;"",G761,F761),ThongkeKQ!$A$4:$P$43,COUNTA(ThongkeKQ!$A$4:$P$4),FALSE)</f>
        <v>32</v>
      </c>
      <c r="O761" s="301" t="str">
        <f t="shared" si="47"/>
        <v>32.6</v>
      </c>
      <c r="P761" s="285" t="str">
        <f t="shared" si="48"/>
        <v>32</v>
      </c>
      <c r="Q761" s="285" t="str">
        <f t="shared" si="49"/>
        <v>6</v>
      </c>
    </row>
    <row r="762" spans="1:17" s="285" customFormat="1" hidden="1">
      <c r="A762" s="315">
        <f>SUBTOTAL(3,$B$20:B762)</f>
        <v>242</v>
      </c>
      <c r="B762" s="318">
        <v>1227098787</v>
      </c>
      <c r="C762" s="301" t="str">
        <f>VLOOKUP(B762,'ds thisinh'!$B$5:$C$2298,2,FALSE)</f>
        <v>Võ Lê Na</v>
      </c>
      <c r="D762" s="303" t="s">
        <v>2212</v>
      </c>
      <c r="E762" s="303" t="s">
        <v>1172</v>
      </c>
      <c r="F762" s="303" t="s">
        <v>763</v>
      </c>
      <c r="G762" s="301" t="s">
        <v>2167</v>
      </c>
      <c r="H762" s="301">
        <v>6</v>
      </c>
      <c r="I762" s="387">
        <v>1080</v>
      </c>
      <c r="J762" s="387"/>
      <c r="K762" s="301"/>
      <c r="L762" s="301">
        <f>VLOOKUP(B762,KQtrangIOE!$B$2:$D$2509,3,FALSE)</f>
        <v>1080</v>
      </c>
      <c r="M762" s="301" t="str">
        <f t="shared" si="50"/>
        <v/>
      </c>
      <c r="N762" s="301">
        <f>VLOOKUP(IF(G762&lt;&gt;"",G762,F762),ThongkeKQ!$A$4:$P$43,COUNTA(ThongkeKQ!$A$4:$P$4),FALSE)</f>
        <v>33</v>
      </c>
      <c r="O762" s="301" t="str">
        <f t="shared" si="47"/>
        <v>33.6</v>
      </c>
      <c r="P762" s="285" t="str">
        <f t="shared" si="48"/>
        <v>33</v>
      </c>
      <c r="Q762" s="285" t="str">
        <f t="shared" si="49"/>
        <v>6</v>
      </c>
    </row>
    <row r="763" spans="1:17" s="285" customFormat="1" hidden="1">
      <c r="A763" s="315">
        <f>SUBTOTAL(3,$B$20:B763)</f>
        <v>242</v>
      </c>
      <c r="B763" s="301">
        <v>1212573180</v>
      </c>
      <c r="C763" s="301" t="str">
        <f>VLOOKUP(B763,'ds thisinh'!$B$5:$C$2298,2,FALSE)</f>
        <v>Lương Đoàn Đức Minh </v>
      </c>
      <c r="D763" s="318" t="s">
        <v>1641</v>
      </c>
      <c r="E763" s="315" t="s">
        <v>1368</v>
      </c>
      <c r="F763" s="315" t="s">
        <v>1189</v>
      </c>
      <c r="G763" s="325" t="s">
        <v>1342</v>
      </c>
      <c r="H763" s="325">
        <v>6</v>
      </c>
      <c r="I763" s="344">
        <v>1080</v>
      </c>
      <c r="J763" s="344"/>
      <c r="K763" s="472">
        <v>1212573180</v>
      </c>
      <c r="L763" s="301">
        <f>VLOOKUP(K763,KQtrangIOE!$B$2:$D$2509,3,FALSE)</f>
        <v>1080</v>
      </c>
      <c r="M763" s="301" t="str">
        <f t="shared" si="50"/>
        <v/>
      </c>
      <c r="N763" s="301">
        <f>VLOOKUP(IF(G763&lt;&gt;"",G763,F763),ThongkeKQ!$A$4:$P$43,COUNTA(ThongkeKQ!$A$4:$P$4),FALSE)</f>
        <v>38</v>
      </c>
      <c r="O763" s="301" t="str">
        <f t="shared" si="47"/>
        <v>38.6</v>
      </c>
      <c r="P763" s="285" t="str">
        <f t="shared" si="48"/>
        <v>38</v>
      </c>
      <c r="Q763" s="285" t="str">
        <f t="shared" si="49"/>
        <v>6</v>
      </c>
    </row>
    <row r="764" spans="1:17" s="285" customFormat="1" ht="30.75" hidden="1" thickBot="1">
      <c r="A764" s="315">
        <f>SUBTOTAL(3,$B$20:B764)</f>
        <v>242</v>
      </c>
      <c r="B764" s="318">
        <v>1212010854</v>
      </c>
      <c r="C764" s="301" t="str">
        <f>VLOOKUP(B764,'ds thisinh'!$B$5:$C$2298,2,FALSE)</f>
        <v>Nguyễn Trần Thùy Dương</v>
      </c>
      <c r="D764" s="318" t="s">
        <v>1613</v>
      </c>
      <c r="E764" s="315" t="s">
        <v>932</v>
      </c>
      <c r="F764" s="315" t="s">
        <v>1369</v>
      </c>
      <c r="G764" s="325" t="s">
        <v>1342</v>
      </c>
      <c r="H764" s="325">
        <v>6</v>
      </c>
      <c r="I764" s="447">
        <v>1080</v>
      </c>
      <c r="J764" s="447"/>
      <c r="K764" s="590">
        <v>1212010854</v>
      </c>
      <c r="L764" s="301">
        <f>VLOOKUP(B764,KQtrangIOE!$B$2:$D$2509,3,FALSE)</f>
        <v>1080</v>
      </c>
      <c r="M764" s="301" t="str">
        <f t="shared" si="50"/>
        <v/>
      </c>
      <c r="N764" s="301">
        <f>VLOOKUP(IF(G764&lt;&gt;"",G764,F764),ThongkeKQ!$A$4:$P$43,COUNTA(ThongkeKQ!$A$4:$P$4),FALSE)</f>
        <v>38</v>
      </c>
      <c r="O764" s="301" t="str">
        <f t="shared" si="47"/>
        <v>38.6</v>
      </c>
      <c r="P764" s="285" t="str">
        <f t="shared" si="48"/>
        <v>38</v>
      </c>
      <c r="Q764" s="285" t="str">
        <f t="shared" si="49"/>
        <v>6</v>
      </c>
    </row>
    <row r="765" spans="1:17" s="285" customFormat="1" hidden="1">
      <c r="A765" s="315">
        <f>SUBTOTAL(3,$B$20:B765)</f>
        <v>242</v>
      </c>
      <c r="B765" s="301">
        <v>1227473096</v>
      </c>
      <c r="C765" s="301" t="str">
        <f>VLOOKUP(B765,'ds thisinh'!$B$5:$C$2298,2,FALSE)</f>
        <v>Nguyễn Bình Phương</v>
      </c>
      <c r="D765" s="301" t="s">
        <v>948</v>
      </c>
      <c r="E765" s="301" t="s">
        <v>932</v>
      </c>
      <c r="F765" s="301" t="s">
        <v>949</v>
      </c>
      <c r="G765" s="315" t="s">
        <v>91</v>
      </c>
      <c r="H765" s="327">
        <v>6</v>
      </c>
      <c r="I765" s="344">
        <v>1070</v>
      </c>
      <c r="J765" s="344"/>
      <c r="K765" s="301"/>
      <c r="L765" s="301">
        <f>VLOOKUP(B765,KQtrangIOE!$B$2:$D$2509,3,FALSE)</f>
        <v>1070</v>
      </c>
      <c r="M765" s="301" t="str">
        <f t="shared" si="50"/>
        <v/>
      </c>
      <c r="N765" s="301">
        <f>VLOOKUP(IF(G765&lt;&gt;"",G765,F765),ThongkeKQ!$A$4:$P$43,COUNTA(ThongkeKQ!$A$4:$P$4),FALSE)</f>
        <v>35</v>
      </c>
      <c r="O765" s="301" t="str">
        <f t="shared" si="47"/>
        <v>35.6</v>
      </c>
      <c r="P765" s="285" t="str">
        <f t="shared" si="48"/>
        <v>35</v>
      </c>
      <c r="Q765" s="285" t="str">
        <f t="shared" si="49"/>
        <v>6</v>
      </c>
    </row>
    <row r="766" spans="1:17" s="285" customFormat="1" hidden="1">
      <c r="A766" s="315">
        <f>SUBTOTAL(3,$B$20:B766)</f>
        <v>242</v>
      </c>
      <c r="B766" s="344">
        <v>1229244665</v>
      </c>
      <c r="C766" s="301" t="str">
        <f>VLOOKUP(B766,'ds thisinh'!$B$5:$C$2298,2,FALSE)</f>
        <v>Trần Hoàng Hiếu </v>
      </c>
      <c r="D766" s="344" t="s">
        <v>711</v>
      </c>
      <c r="E766" s="301">
        <v>6</v>
      </c>
      <c r="F766" s="301" t="s">
        <v>2693</v>
      </c>
      <c r="G766" s="303" t="s">
        <v>188</v>
      </c>
      <c r="H766" s="303">
        <v>6</v>
      </c>
      <c r="I766" s="344">
        <v>1060</v>
      </c>
      <c r="J766" s="344"/>
      <c r="K766" s="301"/>
      <c r="L766" s="301">
        <f>VLOOKUP(B766,KQtrangIOE!$B$2:$D$2509,3,FALSE)</f>
        <v>1060</v>
      </c>
      <c r="M766" s="301" t="str">
        <f t="shared" si="50"/>
        <v/>
      </c>
      <c r="N766" s="301">
        <f>VLOOKUP(IF(G766&lt;&gt;"",G766,F766),ThongkeKQ!$A$4:$P$43,COUNTA(ThongkeKQ!$A$4:$P$4),FALSE)</f>
        <v>34</v>
      </c>
      <c r="O766" s="301" t="str">
        <f t="shared" si="47"/>
        <v>34.6</v>
      </c>
      <c r="P766" s="285" t="str">
        <f t="shared" si="48"/>
        <v>34</v>
      </c>
      <c r="Q766" s="285" t="str">
        <f t="shared" si="49"/>
        <v>6</v>
      </c>
    </row>
    <row r="767" spans="1:17" s="285" customFormat="1" hidden="1">
      <c r="A767" s="315">
        <f>SUBTOTAL(3,$B$20:B767)</f>
        <v>242</v>
      </c>
      <c r="B767" s="318">
        <v>1226127981</v>
      </c>
      <c r="C767" s="301" t="str">
        <f>VLOOKUP(B767,'ds thisinh'!$B$5:$C$2298,2,FALSE)</f>
        <v>Nguyễn Anh  Tấn</v>
      </c>
      <c r="D767" s="318" t="s">
        <v>1639</v>
      </c>
      <c r="E767" s="315" t="s">
        <v>1379</v>
      </c>
      <c r="F767" s="315" t="s">
        <v>1376</v>
      </c>
      <c r="G767" s="325" t="s">
        <v>1342</v>
      </c>
      <c r="H767" s="325">
        <v>6</v>
      </c>
      <c r="I767" s="344">
        <v>1060</v>
      </c>
      <c r="J767" s="344"/>
      <c r="K767" s="301"/>
      <c r="L767" s="301">
        <f>VLOOKUP(B767,KQtrangIOE!$B$2:$D$2509,3,FALSE)</f>
        <v>1060</v>
      </c>
      <c r="M767" s="301" t="str">
        <f t="shared" si="50"/>
        <v/>
      </c>
      <c r="N767" s="301">
        <f>VLOOKUP(IF(G767&lt;&gt;"",G767,F767),ThongkeKQ!$A$4:$P$43,COUNTA(ThongkeKQ!$A$4:$P$4),FALSE)</f>
        <v>38</v>
      </c>
      <c r="O767" s="301" t="str">
        <f t="shared" si="47"/>
        <v>38.6</v>
      </c>
      <c r="P767" s="285" t="str">
        <f t="shared" si="48"/>
        <v>38</v>
      </c>
      <c r="Q767" s="285" t="str">
        <f t="shared" si="49"/>
        <v>6</v>
      </c>
    </row>
    <row r="768" spans="1:17" s="285" customFormat="1" hidden="1">
      <c r="A768" s="315">
        <f>SUBTOTAL(3,$B$20:B768)</f>
        <v>242</v>
      </c>
      <c r="B768" s="318">
        <v>1222328938</v>
      </c>
      <c r="C768" s="301" t="str">
        <f>VLOOKUP(B768,'ds thisinh'!$B$5:$C$2298,2,FALSE)</f>
        <v>Bùi Quỳnh Như </v>
      </c>
      <c r="D768" s="318" t="s">
        <v>1622</v>
      </c>
      <c r="E768" s="315" t="s">
        <v>1368</v>
      </c>
      <c r="F768" s="315" t="s">
        <v>1189</v>
      </c>
      <c r="G768" s="325" t="s">
        <v>1342</v>
      </c>
      <c r="H768" s="325">
        <v>6</v>
      </c>
      <c r="I768" s="344">
        <v>1050</v>
      </c>
      <c r="J768" s="344"/>
      <c r="K768" s="301"/>
      <c r="L768" s="301">
        <f>VLOOKUP(B768,KQtrangIOE!$B$2:$D$2509,3,FALSE)</f>
        <v>1050</v>
      </c>
      <c r="M768" s="301" t="str">
        <f t="shared" si="50"/>
        <v/>
      </c>
      <c r="N768" s="301">
        <f>VLOOKUP(IF(G768&lt;&gt;"",G768,F768),ThongkeKQ!$A$4:$P$43,COUNTA(ThongkeKQ!$A$4:$P$4),FALSE)</f>
        <v>38</v>
      </c>
      <c r="O768" s="301" t="str">
        <f t="shared" si="47"/>
        <v>38.6</v>
      </c>
      <c r="P768" s="285" t="str">
        <f t="shared" si="48"/>
        <v>38</v>
      </c>
      <c r="Q768" s="285" t="str">
        <f t="shared" si="49"/>
        <v>6</v>
      </c>
    </row>
    <row r="769" spans="1:17" s="285" customFormat="1" hidden="1">
      <c r="A769" s="315">
        <f>SUBTOTAL(3,$B$20:B769)</f>
        <v>242</v>
      </c>
      <c r="B769" s="318">
        <v>1223499657</v>
      </c>
      <c r="C769" s="301" t="str">
        <f>VLOOKUP(B769,'ds thisinh'!$B$5:$C$2298,2,FALSE)</f>
        <v>Lê Gia Mẫn </v>
      </c>
      <c r="D769" s="318" t="s">
        <v>1628</v>
      </c>
      <c r="E769" s="315" t="s">
        <v>1368</v>
      </c>
      <c r="F769" s="315" t="s">
        <v>1189</v>
      </c>
      <c r="G769" s="325" t="s">
        <v>1342</v>
      </c>
      <c r="H769" s="325">
        <v>6</v>
      </c>
      <c r="I769" s="344">
        <v>1040</v>
      </c>
      <c r="J769" s="344"/>
      <c r="K769" s="301"/>
      <c r="L769" s="301">
        <f>VLOOKUP(B769,KQtrangIOE!$B$2:$D$2509,3,FALSE)</f>
        <v>1040</v>
      </c>
      <c r="M769" s="301" t="str">
        <f t="shared" si="50"/>
        <v/>
      </c>
      <c r="N769" s="301">
        <f>VLOOKUP(IF(G769&lt;&gt;"",G769,F769),ThongkeKQ!$A$4:$P$43,COUNTA(ThongkeKQ!$A$4:$P$4),FALSE)</f>
        <v>38</v>
      </c>
      <c r="O769" s="301" t="str">
        <f t="shared" si="47"/>
        <v>38.6</v>
      </c>
      <c r="P769" s="285" t="str">
        <f t="shared" si="48"/>
        <v>38</v>
      </c>
      <c r="Q769" s="285" t="str">
        <f t="shared" si="49"/>
        <v>6</v>
      </c>
    </row>
    <row r="770" spans="1:17" s="285" customFormat="1" hidden="1">
      <c r="A770" s="315">
        <f>SUBTOTAL(3,$B$20:B770)</f>
        <v>242</v>
      </c>
      <c r="B770" s="355">
        <v>1224804503</v>
      </c>
      <c r="C770" s="301" t="str">
        <f>VLOOKUP(B770,'ds thisinh'!$B$5:$C$2298,2,FALSE)</f>
        <v>Lê Ngô Việt Hoàng</v>
      </c>
      <c r="D770" s="303" t="s">
        <v>2299</v>
      </c>
      <c r="E770" s="355" t="s">
        <v>1379</v>
      </c>
      <c r="F770" s="310" t="s">
        <v>744</v>
      </c>
      <c r="G770" s="425" t="s">
        <v>2262</v>
      </c>
      <c r="H770" s="387">
        <v>6</v>
      </c>
      <c r="I770" s="301">
        <v>1040</v>
      </c>
      <c r="J770" s="301"/>
      <c r="K770" s="301"/>
      <c r="L770" s="301">
        <f>VLOOKUP(B770,KQtrangIOE!$B$2:$D$2509,3,FALSE)</f>
        <v>1040</v>
      </c>
      <c r="M770" s="301" t="str">
        <f t="shared" si="50"/>
        <v/>
      </c>
      <c r="N770" s="301">
        <f>VLOOKUP(IF(G770&lt;&gt;"",G770,F770),ThongkeKQ!$A$4:$P$43,COUNTA(ThongkeKQ!$A$4:$P$4),FALSE)</f>
        <v>37</v>
      </c>
      <c r="O770" s="301" t="str">
        <f t="shared" si="47"/>
        <v>37.6</v>
      </c>
      <c r="P770" s="285" t="str">
        <f t="shared" si="48"/>
        <v>37</v>
      </c>
      <c r="Q770" s="285" t="str">
        <f t="shared" si="49"/>
        <v>6</v>
      </c>
    </row>
    <row r="771" spans="1:17" s="285" customFormat="1" hidden="1">
      <c r="A771" s="315">
        <f>SUBTOTAL(3,$B$20:B771)</f>
        <v>242</v>
      </c>
      <c r="B771" s="317">
        <v>1222625100</v>
      </c>
      <c r="C771" s="301" t="str">
        <f>VLOOKUP(B771,'ds thisinh'!$B$5:$C$2298,2,FALSE)</f>
        <v>Hà Trọng Hoàng</v>
      </c>
      <c r="D771" s="301" t="s">
        <v>1256</v>
      </c>
      <c r="E771" s="317" t="s">
        <v>932</v>
      </c>
      <c r="F771" s="303" t="s">
        <v>1257</v>
      </c>
      <c r="G771" s="303" t="s">
        <v>180</v>
      </c>
      <c r="H771" s="301">
        <v>6</v>
      </c>
      <c r="I771" s="301">
        <v>1040</v>
      </c>
      <c r="J771" s="301"/>
      <c r="K771" s="301"/>
      <c r="L771" s="301">
        <f>VLOOKUP(B771,KQtrangIOE!$B$2:$D$2509,3,FALSE)</f>
        <v>1040</v>
      </c>
      <c r="M771" s="301" t="str">
        <f t="shared" si="50"/>
        <v/>
      </c>
      <c r="N771" s="301">
        <f>VLOOKUP(IF(G771&lt;&gt;"",G771,F771),ThongkeKQ!$A$4:$P$43,COUNTA(ThongkeKQ!$A$4:$P$4),FALSE)</f>
        <v>36</v>
      </c>
      <c r="O771" s="301" t="str">
        <f t="shared" si="47"/>
        <v>36.6</v>
      </c>
      <c r="P771" s="285" t="str">
        <f t="shared" si="48"/>
        <v>36</v>
      </c>
      <c r="Q771" s="285" t="str">
        <f t="shared" si="49"/>
        <v>6</v>
      </c>
    </row>
    <row r="772" spans="1:17" s="285" customFormat="1" hidden="1">
      <c r="A772" s="315">
        <f>SUBTOTAL(3,$B$20:B772)</f>
        <v>242</v>
      </c>
      <c r="B772" s="318">
        <v>1223527031</v>
      </c>
      <c r="C772" s="301" t="str">
        <f>VLOOKUP(B772,'ds thisinh'!$B$5:$C$2298,2,FALSE)</f>
        <v>Nguyễn Nam Khánh </v>
      </c>
      <c r="D772" s="318" t="s">
        <v>1616</v>
      </c>
      <c r="E772" s="315" t="s">
        <v>1368</v>
      </c>
      <c r="F772" s="315" t="s">
        <v>1189</v>
      </c>
      <c r="G772" s="325" t="s">
        <v>1342</v>
      </c>
      <c r="H772" s="325">
        <v>6</v>
      </c>
      <c r="I772" s="344">
        <v>1030</v>
      </c>
      <c r="J772" s="344"/>
      <c r="K772" s="301"/>
      <c r="L772" s="301">
        <f>VLOOKUP(B772,KQtrangIOE!$B$2:$D$2509,3,FALSE)</f>
        <v>1030</v>
      </c>
      <c r="M772" s="301" t="str">
        <f t="shared" si="50"/>
        <v/>
      </c>
      <c r="N772" s="301">
        <f>VLOOKUP(IF(G772&lt;&gt;"",G772,F772),ThongkeKQ!$A$4:$P$43,COUNTA(ThongkeKQ!$A$4:$P$4),FALSE)</f>
        <v>38</v>
      </c>
      <c r="O772" s="301" t="str">
        <f t="shared" si="47"/>
        <v>38.6</v>
      </c>
      <c r="P772" s="285" t="str">
        <f t="shared" si="48"/>
        <v>38</v>
      </c>
      <c r="Q772" s="285" t="str">
        <f t="shared" si="49"/>
        <v>6</v>
      </c>
    </row>
    <row r="773" spans="1:17" s="285" customFormat="1" hidden="1">
      <c r="A773" s="315">
        <f>SUBTOTAL(3,$B$20:B773)</f>
        <v>242</v>
      </c>
      <c r="B773" s="318">
        <v>1225174143</v>
      </c>
      <c r="C773" s="301" t="str">
        <f>VLOOKUP(B773,'ds thisinh'!$B$5:$C$2298,2,FALSE)</f>
        <v>Trịnh Thu Trang</v>
      </c>
      <c r="D773" s="318" t="s">
        <v>1636</v>
      </c>
      <c r="E773" s="315" t="s">
        <v>1370</v>
      </c>
      <c r="F773" s="315" t="s">
        <v>1312</v>
      </c>
      <c r="G773" s="325" t="s">
        <v>1342</v>
      </c>
      <c r="H773" s="325">
        <v>6</v>
      </c>
      <c r="I773" s="344">
        <v>1020</v>
      </c>
      <c r="J773" s="344"/>
      <c r="K773" s="301"/>
      <c r="L773" s="301">
        <f>VLOOKUP(B773,KQtrangIOE!$B$2:$D$2509,3,FALSE)</f>
        <v>1020</v>
      </c>
      <c r="M773" s="301" t="str">
        <f t="shared" si="50"/>
        <v/>
      </c>
      <c r="N773" s="301">
        <f>VLOOKUP(IF(G773&lt;&gt;"",G773,F773),ThongkeKQ!$A$4:$P$43,COUNTA(ThongkeKQ!$A$4:$P$4),FALSE)</f>
        <v>38</v>
      </c>
      <c r="O773" s="301" t="str">
        <f t="shared" si="47"/>
        <v>38.6</v>
      </c>
      <c r="P773" s="285" t="str">
        <f t="shared" si="48"/>
        <v>38</v>
      </c>
      <c r="Q773" s="285" t="str">
        <f t="shared" si="49"/>
        <v>6</v>
      </c>
    </row>
    <row r="774" spans="1:17" s="285" customFormat="1" hidden="1">
      <c r="A774" s="315">
        <f>SUBTOTAL(3,$B$20:B774)</f>
        <v>242</v>
      </c>
      <c r="B774" s="318">
        <v>1226748003</v>
      </c>
      <c r="C774" s="301" t="str">
        <f>VLOOKUP(B774,'ds thisinh'!$B$5:$C$2298,2,FALSE)</f>
        <v>Đinh Chí Cường</v>
      </c>
      <c r="D774" s="318" t="s">
        <v>1635</v>
      </c>
      <c r="E774" s="315" t="s">
        <v>932</v>
      </c>
      <c r="F774" s="315" t="s">
        <v>1369</v>
      </c>
      <c r="G774" s="325" t="s">
        <v>1342</v>
      </c>
      <c r="H774" s="325">
        <v>6</v>
      </c>
      <c r="I774" s="344">
        <v>1010</v>
      </c>
      <c r="J774" s="344"/>
      <c r="K774" s="301"/>
      <c r="L774" s="301">
        <f>VLOOKUP(B774,KQtrangIOE!$B$2:$D$2509,3,FALSE)</f>
        <v>1010</v>
      </c>
      <c r="M774" s="301" t="str">
        <f t="shared" si="50"/>
        <v/>
      </c>
      <c r="N774" s="301">
        <f>VLOOKUP(IF(G774&lt;&gt;"",G774,F774),ThongkeKQ!$A$4:$P$43,COUNTA(ThongkeKQ!$A$4:$P$4),FALSE)</f>
        <v>38</v>
      </c>
      <c r="O774" s="301" t="str">
        <f t="shared" si="47"/>
        <v>38.6</v>
      </c>
      <c r="P774" s="285" t="str">
        <f t="shared" si="48"/>
        <v>38</v>
      </c>
      <c r="Q774" s="285" t="str">
        <f t="shared" si="49"/>
        <v>6</v>
      </c>
    </row>
    <row r="775" spans="1:17" s="285" customFormat="1" hidden="1">
      <c r="A775" s="315">
        <f>SUBTOTAL(3,$B$20:B775)</f>
        <v>242</v>
      </c>
      <c r="B775" s="402">
        <v>1223977097</v>
      </c>
      <c r="C775" s="301" t="str">
        <f>VLOOKUP(B775,'ds thisinh'!$B$5:$C$2298,2,FALSE)</f>
        <v>Mai Phạm Khánh Ngọc</v>
      </c>
      <c r="D775" s="374" t="s">
        <v>1973</v>
      </c>
      <c r="E775" s="371">
        <v>6</v>
      </c>
      <c r="F775" s="371" t="s">
        <v>1951</v>
      </c>
      <c r="G775" s="429" t="s">
        <v>10</v>
      </c>
      <c r="H775" s="371">
        <v>6</v>
      </c>
      <c r="I775" s="429">
        <v>1010</v>
      </c>
      <c r="J775" s="429"/>
      <c r="K775" s="402">
        <v>1223977097</v>
      </c>
      <c r="L775" s="301">
        <f>VLOOKUP(B775,KQtrangIOE!$B$2:$D$2509,3,FALSE)</f>
        <v>1010</v>
      </c>
      <c r="M775" s="301" t="str">
        <f t="shared" si="50"/>
        <v/>
      </c>
      <c r="N775" s="301">
        <f>VLOOKUP(IF(G775&lt;&gt;"",G775,F775),ThongkeKQ!$A$4:$P$43,COUNTA(ThongkeKQ!$A$4:$P$4),FALSE)</f>
        <v>32</v>
      </c>
      <c r="O775" s="301" t="str">
        <f t="shared" si="47"/>
        <v>32.6</v>
      </c>
      <c r="P775" s="285" t="str">
        <f t="shared" si="48"/>
        <v>32</v>
      </c>
      <c r="Q775" s="285" t="str">
        <f t="shared" si="49"/>
        <v>6</v>
      </c>
    </row>
    <row r="776" spans="1:17" s="285" customFormat="1" hidden="1">
      <c r="A776" s="315">
        <f>SUBTOTAL(3,$B$20:B776)</f>
        <v>242</v>
      </c>
      <c r="B776" s="318">
        <v>1224691776</v>
      </c>
      <c r="C776" s="301" t="str">
        <f>VLOOKUP(B776,'ds thisinh'!$B$5:$C$2298,2,FALSE)</f>
        <v>Đặng Tuyết Nhi</v>
      </c>
      <c r="D776" s="318" t="s">
        <v>1629</v>
      </c>
      <c r="E776" s="315" t="s">
        <v>1373</v>
      </c>
      <c r="F776" s="315" t="s">
        <v>1374</v>
      </c>
      <c r="G776" s="325" t="s">
        <v>1342</v>
      </c>
      <c r="H776" s="325">
        <v>6</v>
      </c>
      <c r="I776" s="344">
        <v>1000</v>
      </c>
      <c r="J776" s="344"/>
      <c r="K776" s="301"/>
      <c r="L776" s="301">
        <f>VLOOKUP(B776,KQtrangIOE!$B$2:$D$2509,3,FALSE)</f>
        <v>1000</v>
      </c>
      <c r="M776" s="301" t="str">
        <f t="shared" ref="M776:M782" si="51">IF(L776&lt;&gt;I776,1,"")</f>
        <v/>
      </c>
      <c r="N776" s="301">
        <f>VLOOKUP(IF(G776&lt;&gt;"",G776,F776),ThongkeKQ!$A$4:$P$43,COUNTA(ThongkeKQ!$A$4:$P$4),FALSE)</f>
        <v>38</v>
      </c>
      <c r="O776" s="301" t="str">
        <f t="shared" si="47"/>
        <v>38.6</v>
      </c>
      <c r="P776" s="285" t="str">
        <f t="shared" si="48"/>
        <v>38</v>
      </c>
      <c r="Q776" s="285" t="str">
        <f t="shared" si="49"/>
        <v>6</v>
      </c>
    </row>
    <row r="777" spans="1:17" s="285" customFormat="1" hidden="1">
      <c r="A777" s="315">
        <f>SUBTOTAL(3,$B$20:B777)</f>
        <v>242</v>
      </c>
      <c r="B777" s="318">
        <v>1222328956</v>
      </c>
      <c r="C777" s="301" t="str">
        <f>VLOOKUP(B777,'ds thisinh'!$B$5:$C$2298,2,FALSE)</f>
        <v>Nguyễn Thị Yến Nhi</v>
      </c>
      <c r="D777" s="318" t="s">
        <v>97</v>
      </c>
      <c r="E777" s="315" t="s">
        <v>932</v>
      </c>
      <c r="F777" s="315" t="s">
        <v>1369</v>
      </c>
      <c r="G777" s="325" t="s">
        <v>1342</v>
      </c>
      <c r="H777" s="325">
        <v>6</v>
      </c>
      <c r="I777" s="344">
        <v>1000</v>
      </c>
      <c r="J777" s="344"/>
      <c r="K777" s="301"/>
      <c r="L777" s="301">
        <f>VLOOKUP(B777,KQtrangIOE!$B$2:$D$2509,3,FALSE)</f>
        <v>1000</v>
      </c>
      <c r="M777" s="301" t="str">
        <f t="shared" si="51"/>
        <v/>
      </c>
      <c r="N777" s="301">
        <f>VLOOKUP(IF(G777&lt;&gt;"",G777,F777),ThongkeKQ!$A$4:$P$43,COUNTA(ThongkeKQ!$A$4:$P$4),FALSE)</f>
        <v>38</v>
      </c>
      <c r="O777" s="301" t="str">
        <f t="shared" si="47"/>
        <v>38.6</v>
      </c>
      <c r="P777" s="285" t="str">
        <f t="shared" si="48"/>
        <v>38</v>
      </c>
      <c r="Q777" s="285" t="str">
        <f t="shared" si="49"/>
        <v>6</v>
      </c>
    </row>
    <row r="778" spans="1:17" s="285" customFormat="1" hidden="1">
      <c r="A778" s="315">
        <f>SUBTOTAL(3,$B$20:B778)</f>
        <v>242</v>
      </c>
      <c r="B778" s="302">
        <v>1222999537</v>
      </c>
      <c r="C778" s="301" t="str">
        <f>VLOOKUP(B778,'ds thisinh'!$B$5:$C$2298,2,FALSE)</f>
        <v>Hoàng Như Quỳnh</v>
      </c>
      <c r="D778" s="301" t="s">
        <v>1261</v>
      </c>
      <c r="E778" s="363" t="s">
        <v>929</v>
      </c>
      <c r="F778" s="363" t="s">
        <v>1259</v>
      </c>
      <c r="G778" s="303" t="s">
        <v>180</v>
      </c>
      <c r="H778" s="301">
        <v>6</v>
      </c>
      <c r="I778" s="301">
        <v>1000</v>
      </c>
      <c r="J778" s="301"/>
      <c r="K778" s="301"/>
      <c r="L778" s="301">
        <f>VLOOKUP(B778,KQtrangIOE!$B$2:$D$2509,3,FALSE)</f>
        <v>1000</v>
      </c>
      <c r="M778" s="301" t="str">
        <f t="shared" si="51"/>
        <v/>
      </c>
      <c r="N778" s="301">
        <f>VLOOKUP(IF(G778&lt;&gt;"",G778,F778),ThongkeKQ!$A$4:$P$43,COUNTA(ThongkeKQ!$A$4:$P$4),FALSE)</f>
        <v>36</v>
      </c>
      <c r="O778" s="301" t="str">
        <f t="shared" si="47"/>
        <v>36.6</v>
      </c>
      <c r="P778" s="285" t="str">
        <f t="shared" si="48"/>
        <v>36</v>
      </c>
      <c r="Q778" s="285" t="str">
        <f t="shared" si="49"/>
        <v>6</v>
      </c>
    </row>
    <row r="779" spans="1:17" s="285" customFormat="1" hidden="1">
      <c r="A779" s="315">
        <f>SUBTOTAL(3,$B$20:B779)</f>
        <v>242</v>
      </c>
      <c r="B779" s="318">
        <v>1225175276</v>
      </c>
      <c r="C779" s="301" t="str">
        <f>VLOOKUP(B779,'ds thisinh'!$B$5:$C$2298,2,FALSE)</f>
        <v>Lê Nguyễn Quang Huy</v>
      </c>
      <c r="D779" s="318" t="s">
        <v>1652</v>
      </c>
      <c r="E779" s="315" t="s">
        <v>1370</v>
      </c>
      <c r="F779" s="315" t="s">
        <v>1312</v>
      </c>
      <c r="G779" s="325" t="s">
        <v>1342</v>
      </c>
      <c r="H779" s="325">
        <v>6</v>
      </c>
      <c r="I779" s="344">
        <v>990</v>
      </c>
      <c r="J779" s="344"/>
      <c r="K779" s="301"/>
      <c r="L779" s="301">
        <f>VLOOKUP(B779,KQtrangIOE!$B$2:$D$2509,3,FALSE)</f>
        <v>990</v>
      </c>
      <c r="M779" s="301" t="str">
        <f t="shared" si="51"/>
        <v/>
      </c>
      <c r="N779" s="301">
        <f>VLOOKUP(IF(G779&lt;&gt;"",G779,F779),ThongkeKQ!$A$4:$P$43,COUNTA(ThongkeKQ!$A$4:$P$4),FALSE)</f>
        <v>38</v>
      </c>
      <c r="O779" s="301" t="str">
        <f t="shared" si="47"/>
        <v>38.6</v>
      </c>
      <c r="P779" s="285" t="str">
        <f t="shared" si="48"/>
        <v>38</v>
      </c>
      <c r="Q779" s="285" t="str">
        <f t="shared" si="49"/>
        <v>6</v>
      </c>
    </row>
    <row r="780" spans="1:17" s="285" customFormat="1" hidden="1">
      <c r="A780" s="315">
        <f>SUBTOTAL(3,$B$20:B780)</f>
        <v>242</v>
      </c>
      <c r="B780" s="318">
        <v>1223096592</v>
      </c>
      <c r="C780" s="301" t="str">
        <f>VLOOKUP(B780,'ds thisinh'!$B$5:$C$2298,2,FALSE)</f>
        <v>Dương Đăng Toàn</v>
      </c>
      <c r="D780" s="318" t="s">
        <v>1651</v>
      </c>
      <c r="E780" s="315" t="s">
        <v>926</v>
      </c>
      <c r="F780" s="315" t="s">
        <v>1375</v>
      </c>
      <c r="G780" s="325" t="s">
        <v>1342</v>
      </c>
      <c r="H780" s="325">
        <v>6</v>
      </c>
      <c r="I780" s="344">
        <v>990</v>
      </c>
      <c r="J780" s="344"/>
      <c r="K780" s="301"/>
      <c r="L780" s="301">
        <f>VLOOKUP(B780,KQtrangIOE!$B$2:$D$2509,3,FALSE)</f>
        <v>990</v>
      </c>
      <c r="M780" s="301" t="str">
        <f t="shared" si="51"/>
        <v/>
      </c>
      <c r="N780" s="301">
        <f>VLOOKUP(IF(G780&lt;&gt;"",G780,F780),ThongkeKQ!$A$4:$P$43,COUNTA(ThongkeKQ!$A$4:$P$4),FALSE)</f>
        <v>38</v>
      </c>
      <c r="O780" s="301" t="str">
        <f t="shared" si="47"/>
        <v>38.6</v>
      </c>
      <c r="P780" s="285" t="str">
        <f t="shared" si="48"/>
        <v>38</v>
      </c>
      <c r="Q780" s="285" t="str">
        <f t="shared" si="49"/>
        <v>6</v>
      </c>
    </row>
    <row r="781" spans="1:17" s="285" customFormat="1" hidden="1">
      <c r="A781" s="315">
        <f>SUBTOTAL(3,$B$20:B781)</f>
        <v>242</v>
      </c>
      <c r="B781" s="318">
        <v>1229713283</v>
      </c>
      <c r="C781" s="301" t="str">
        <f>VLOOKUP(B781,'ds thisinh'!$B$5:$C$2298,2,FALSE)</f>
        <v>Vũ Thị Thu  Khiêm</v>
      </c>
      <c r="D781" s="318" t="s">
        <v>1643</v>
      </c>
      <c r="E781" s="315" t="s">
        <v>929</v>
      </c>
      <c r="F781" s="315" t="s">
        <v>1375</v>
      </c>
      <c r="G781" s="325" t="s">
        <v>1342</v>
      </c>
      <c r="H781" s="325">
        <v>6</v>
      </c>
      <c r="I781" s="344">
        <v>980</v>
      </c>
      <c r="J781" s="344"/>
      <c r="K781" s="301"/>
      <c r="L781" s="301">
        <f>VLOOKUP(B781,KQtrangIOE!$B$2:$D$2509,3,FALSE)</f>
        <v>980</v>
      </c>
      <c r="M781" s="301" t="str">
        <f t="shared" si="51"/>
        <v/>
      </c>
      <c r="N781" s="301">
        <f>VLOOKUP(IF(G781&lt;&gt;"",G781,F781),ThongkeKQ!$A$4:$P$43,COUNTA(ThongkeKQ!$A$4:$P$4),FALSE)</f>
        <v>38</v>
      </c>
      <c r="O781" s="301" t="str">
        <f t="shared" si="47"/>
        <v>38.6</v>
      </c>
      <c r="P781" s="285" t="str">
        <f t="shared" si="48"/>
        <v>38</v>
      </c>
      <c r="Q781" s="285" t="str">
        <f t="shared" si="49"/>
        <v>6</v>
      </c>
    </row>
    <row r="782" spans="1:17" s="285" customFormat="1" hidden="1">
      <c r="A782" s="315">
        <f>SUBTOTAL(3,$B$20:B782)</f>
        <v>242</v>
      </c>
      <c r="B782" s="271">
        <v>1227685774</v>
      </c>
      <c r="C782" s="301" t="str">
        <f>VLOOKUP(B782,'ds thisinh'!$B$5:$C$2298,2,FALSE)</f>
        <v>Đậu Thị Thúy Hằng</v>
      </c>
      <c r="D782" s="302" t="s">
        <v>2195</v>
      </c>
      <c r="E782" s="301" t="s">
        <v>1172</v>
      </c>
      <c r="F782" s="303" t="s">
        <v>1189</v>
      </c>
      <c r="G782" s="301" t="s">
        <v>2167</v>
      </c>
      <c r="H782" s="301">
        <v>6</v>
      </c>
      <c r="I782" s="387">
        <v>960</v>
      </c>
      <c r="J782" s="387"/>
      <c r="K782" s="301"/>
      <c r="L782" s="301">
        <f>VLOOKUP(B782,KQtrangIOE!$B$2:$D$2509,3,FALSE)</f>
        <v>960</v>
      </c>
      <c r="M782" s="301" t="str">
        <f t="shared" si="51"/>
        <v/>
      </c>
      <c r="N782" s="301">
        <f>VLOOKUP(IF(G782&lt;&gt;"",G782,F782),ThongkeKQ!$A$4:$P$43,COUNTA(ThongkeKQ!$A$4:$P$4),FALSE)</f>
        <v>33</v>
      </c>
      <c r="O782" s="301" t="str">
        <f t="shared" si="47"/>
        <v>33.6</v>
      </c>
      <c r="P782" s="285" t="str">
        <f t="shared" si="48"/>
        <v>33</v>
      </c>
      <c r="Q782" s="285" t="str">
        <f t="shared" si="49"/>
        <v>6</v>
      </c>
    </row>
    <row r="783" spans="1:17" s="285" customFormat="1" hidden="1">
      <c r="A783" s="315">
        <f>SUBTOTAL(3,$B$20:B783)</f>
        <v>242</v>
      </c>
      <c r="B783" s="318">
        <v>1225481611</v>
      </c>
      <c r="C783" s="301" t="str">
        <f>VLOOKUP(B783,'ds thisinh'!$B$5:$C$2298,2,FALSE)</f>
        <v>Bùi Nguyễn Thúy Vy</v>
      </c>
      <c r="D783" s="318" t="s">
        <v>1627</v>
      </c>
      <c r="E783" s="315" t="s">
        <v>929</v>
      </c>
      <c r="F783" s="315" t="s">
        <v>1375</v>
      </c>
      <c r="G783" s="325" t="s">
        <v>1342</v>
      </c>
      <c r="H783" s="325">
        <v>6</v>
      </c>
      <c r="I783" s="344">
        <v>960</v>
      </c>
      <c r="J783" s="344"/>
      <c r="K783" s="301"/>
      <c r="L783" s="301">
        <f>VLOOKUP(B783,KQtrangIOE!$B$2:$D$2509,3,FALSE)</f>
        <v>1090</v>
      </c>
      <c r="M783" s="301"/>
      <c r="N783" s="301">
        <f>VLOOKUP(IF(G783&lt;&gt;"",G783,F783),ThongkeKQ!$A$4:$P$43,COUNTA(ThongkeKQ!$A$4:$P$4),FALSE)</f>
        <v>38</v>
      </c>
      <c r="O783" s="301" t="str">
        <f t="shared" si="47"/>
        <v>38.6</v>
      </c>
      <c r="P783" s="285" t="str">
        <f t="shared" si="48"/>
        <v>38</v>
      </c>
      <c r="Q783" s="285" t="str">
        <f t="shared" si="49"/>
        <v>6</v>
      </c>
    </row>
    <row r="784" spans="1:17" s="285" customFormat="1" ht="30" hidden="1">
      <c r="A784" s="315">
        <f>SUBTOTAL(3,$B$20:B784)</f>
        <v>242</v>
      </c>
      <c r="B784" s="318">
        <v>1221562697</v>
      </c>
      <c r="C784" s="301" t="str">
        <f>VLOOKUP(B784,'ds thisinh'!$B$5:$C$2298,2,FALSE)</f>
        <v>Nguyễn Quang Khánh Duy</v>
      </c>
      <c r="D784" s="318" t="s">
        <v>1637</v>
      </c>
      <c r="E784" s="315" t="s">
        <v>1379</v>
      </c>
      <c r="F784" s="315" t="s">
        <v>1189</v>
      </c>
      <c r="G784" s="325" t="s">
        <v>1342</v>
      </c>
      <c r="H784" s="325">
        <v>6</v>
      </c>
      <c r="I784" s="344">
        <v>950</v>
      </c>
      <c r="J784" s="344"/>
      <c r="K784" s="301"/>
      <c r="L784" s="301">
        <f>VLOOKUP(B784,KQtrangIOE!$B$2:$D$2509,3,FALSE)</f>
        <v>950</v>
      </c>
      <c r="M784" s="301" t="str">
        <f t="shared" ref="M784:M828" si="52">IF(L784&lt;&gt;I784,1,"")</f>
        <v/>
      </c>
      <c r="N784" s="301">
        <f>VLOOKUP(IF(G784&lt;&gt;"",G784,F784),ThongkeKQ!$A$4:$P$43,COUNTA(ThongkeKQ!$A$4:$P$4),FALSE)</f>
        <v>38</v>
      </c>
      <c r="O784" s="301" t="str">
        <f t="shared" si="47"/>
        <v>38.6</v>
      </c>
      <c r="P784" s="285" t="str">
        <f t="shared" si="48"/>
        <v>38</v>
      </c>
      <c r="Q784" s="285" t="str">
        <f t="shared" si="49"/>
        <v>6</v>
      </c>
    </row>
    <row r="785" spans="1:17" s="285" customFormat="1" hidden="1">
      <c r="A785" s="315">
        <f>SUBTOTAL(3,$B$20:B785)</f>
        <v>242</v>
      </c>
      <c r="B785" s="318">
        <v>1221946933</v>
      </c>
      <c r="C785" s="301" t="str">
        <f>VLOOKUP(B785,'ds thisinh'!$B$5:$C$2298,2,FALSE)</f>
        <v>Đinh Thị Cẩm  Trinh</v>
      </c>
      <c r="D785" s="318" t="s">
        <v>1642</v>
      </c>
      <c r="E785" s="315" t="s">
        <v>1380</v>
      </c>
      <c r="F785" s="315" t="s">
        <v>1371</v>
      </c>
      <c r="G785" s="325" t="s">
        <v>1342</v>
      </c>
      <c r="H785" s="325">
        <v>6</v>
      </c>
      <c r="I785" s="344">
        <v>950</v>
      </c>
      <c r="J785" s="344"/>
      <c r="K785" s="301"/>
      <c r="L785" s="301">
        <f>VLOOKUP(B785,KQtrangIOE!$B$2:$D$2509,3,FALSE)</f>
        <v>950</v>
      </c>
      <c r="M785" s="301" t="str">
        <f t="shared" si="52"/>
        <v/>
      </c>
      <c r="N785" s="301">
        <f>VLOOKUP(IF(G785&lt;&gt;"",G785,F785),ThongkeKQ!$A$4:$P$43,COUNTA(ThongkeKQ!$A$4:$P$4),FALSE)</f>
        <v>38</v>
      </c>
      <c r="O785" s="301" t="str">
        <f t="shared" si="47"/>
        <v>38.6</v>
      </c>
      <c r="P785" s="285" t="str">
        <f t="shared" si="48"/>
        <v>38</v>
      </c>
      <c r="Q785" s="285" t="str">
        <f t="shared" si="49"/>
        <v>6</v>
      </c>
    </row>
    <row r="786" spans="1:17" s="285" customFormat="1" hidden="1">
      <c r="A786" s="315">
        <f>SUBTOTAL(3,$B$20:B786)</f>
        <v>242</v>
      </c>
      <c r="B786" s="318">
        <v>1225226798</v>
      </c>
      <c r="C786" s="301" t="str">
        <f>VLOOKUP(B786,'ds thisinh'!$B$5:$C$2298,2,FALSE)</f>
        <v>Phạm Phan Ngọc Hân</v>
      </c>
      <c r="D786" s="318" t="s">
        <v>1647</v>
      </c>
      <c r="E786" s="315" t="s">
        <v>932</v>
      </c>
      <c r="F786" s="315" t="s">
        <v>1312</v>
      </c>
      <c r="G786" s="325" t="s">
        <v>1342</v>
      </c>
      <c r="H786" s="325">
        <v>6</v>
      </c>
      <c r="I786" s="344">
        <v>940</v>
      </c>
      <c r="J786" s="344"/>
      <c r="K786" s="301"/>
      <c r="L786" s="301">
        <f>VLOOKUP(B786,KQtrangIOE!$B$2:$D$2509,3,FALSE)</f>
        <v>940</v>
      </c>
      <c r="M786" s="301" t="str">
        <f t="shared" si="52"/>
        <v/>
      </c>
      <c r="N786" s="301">
        <f>VLOOKUP(IF(G786&lt;&gt;"",G786,F786),ThongkeKQ!$A$4:$P$43,COUNTA(ThongkeKQ!$A$4:$P$4),FALSE)</f>
        <v>38</v>
      </c>
      <c r="O786" s="301" t="str">
        <f t="shared" si="47"/>
        <v>38.6</v>
      </c>
      <c r="P786" s="285" t="str">
        <f t="shared" si="48"/>
        <v>38</v>
      </c>
      <c r="Q786" s="285" t="str">
        <f t="shared" si="49"/>
        <v>6</v>
      </c>
    </row>
    <row r="787" spans="1:17" s="285" customFormat="1" hidden="1">
      <c r="A787" s="315">
        <f>SUBTOTAL(3,$B$20:B787)</f>
        <v>242</v>
      </c>
      <c r="B787" s="433">
        <v>1222525162</v>
      </c>
      <c r="C787" s="301" t="str">
        <f>VLOOKUP(B787,'ds thisinh'!$B$5:$C$2298,2,FALSE)</f>
        <v>Lê Hải Long</v>
      </c>
      <c r="D787" s="379" t="s">
        <v>1979</v>
      </c>
      <c r="E787" s="370">
        <v>6</v>
      </c>
      <c r="F787" s="370" t="s">
        <v>1383</v>
      </c>
      <c r="G787" s="429" t="s">
        <v>10</v>
      </c>
      <c r="H787" s="370">
        <v>6</v>
      </c>
      <c r="I787" s="429">
        <v>920</v>
      </c>
      <c r="J787" s="429"/>
      <c r="K787" s="378"/>
      <c r="L787" s="301">
        <f>VLOOKUP(B787,KQtrangIOE!$B$2:$D$2509,3,FALSE)</f>
        <v>920</v>
      </c>
      <c r="M787" s="301" t="str">
        <f t="shared" si="52"/>
        <v/>
      </c>
      <c r="N787" s="301">
        <f>VLOOKUP(IF(G787&lt;&gt;"",G787,F787),ThongkeKQ!$A$4:$P$43,COUNTA(ThongkeKQ!$A$4:$P$4),FALSE)</f>
        <v>32</v>
      </c>
      <c r="O787" s="301" t="str">
        <f t="shared" si="47"/>
        <v>32.6</v>
      </c>
      <c r="P787" s="285" t="str">
        <f t="shared" si="48"/>
        <v>32</v>
      </c>
      <c r="Q787" s="285" t="str">
        <f t="shared" si="49"/>
        <v>6</v>
      </c>
    </row>
    <row r="788" spans="1:17" s="285" customFormat="1" hidden="1">
      <c r="A788" s="315">
        <f>SUBTOTAL(3,$B$20:B788)</f>
        <v>242</v>
      </c>
      <c r="B788" s="472">
        <v>1225049280</v>
      </c>
      <c r="C788" s="301" t="str">
        <f>VLOOKUP(B788,'ds thisinh'!$B$5:$C$2298,2,FALSE)</f>
        <v>Trần Ngọc Kín</v>
      </c>
      <c r="D788" s="393" t="s">
        <v>1640</v>
      </c>
      <c r="E788" s="393" t="s">
        <v>906</v>
      </c>
      <c r="F788" s="394" t="s">
        <v>565</v>
      </c>
      <c r="G788" s="315"/>
      <c r="H788" s="395">
        <v>6</v>
      </c>
      <c r="I788" s="387">
        <v>910</v>
      </c>
      <c r="J788" s="387"/>
      <c r="K788" s="386"/>
      <c r="L788" s="301">
        <f>VLOOKUP(B788,KQtrangIOE!$B$2:$D$2509,3,FALSE)</f>
        <v>910</v>
      </c>
      <c r="M788" s="301" t="str">
        <f t="shared" si="52"/>
        <v/>
      </c>
      <c r="N788" s="301">
        <f>VLOOKUP(IF(G788&lt;&gt;"",G788,F788),ThongkeKQ!$A$4:$P$43,COUNTA(ThongkeKQ!$A$4:$P$4),FALSE)</f>
        <v>25</v>
      </c>
      <c r="O788" s="301" t="str">
        <f t="shared" ref="O788:O851" si="53">N788&amp;"."&amp;IF(I788&lt;&gt;"",H788,"")</f>
        <v>25.6</v>
      </c>
      <c r="P788" s="285" t="str">
        <f t="shared" si="48"/>
        <v>25</v>
      </c>
      <c r="Q788" s="285" t="str">
        <f t="shared" si="49"/>
        <v>6</v>
      </c>
    </row>
    <row r="789" spans="1:17" s="285" customFormat="1" hidden="1">
      <c r="A789" s="315">
        <f>SUBTOTAL(3,$B$20:B789)</f>
        <v>242</v>
      </c>
      <c r="B789" s="318">
        <v>1225901192</v>
      </c>
      <c r="C789" s="301" t="str">
        <f>VLOOKUP(B789,'ds thisinh'!$B$5:$C$2298,2,FALSE)</f>
        <v>Nguyễn Tân Phát Thịnh</v>
      </c>
      <c r="D789" s="318" t="s">
        <v>1646</v>
      </c>
      <c r="E789" s="315" t="s">
        <v>1172</v>
      </c>
      <c r="F789" s="315" t="s">
        <v>1378</v>
      </c>
      <c r="G789" s="325" t="s">
        <v>1342</v>
      </c>
      <c r="H789" s="325">
        <v>6</v>
      </c>
      <c r="I789" s="344">
        <v>900</v>
      </c>
      <c r="J789" s="344"/>
      <c r="K789" s="301"/>
      <c r="L789" s="301">
        <f>VLOOKUP(B789,KQtrangIOE!$B$2:$D$2509,3,FALSE)</f>
        <v>900</v>
      </c>
      <c r="M789" s="301" t="str">
        <f t="shared" si="52"/>
        <v/>
      </c>
      <c r="N789" s="301">
        <f>VLOOKUP(IF(G789&lt;&gt;"",G789,F789),ThongkeKQ!$A$4:$P$43,COUNTA(ThongkeKQ!$A$4:$P$4),FALSE)</f>
        <v>38</v>
      </c>
      <c r="O789" s="301" t="str">
        <f t="shared" si="53"/>
        <v>38.6</v>
      </c>
      <c r="P789" s="285" t="str">
        <f t="shared" ref="P789:P852" si="54">N789&amp;J789</f>
        <v>38</v>
      </c>
      <c r="Q789" s="285" t="str">
        <f t="shared" ref="Q789:Q852" si="55">H789&amp;J789</f>
        <v>6</v>
      </c>
    </row>
    <row r="790" spans="1:17" s="285" customFormat="1" hidden="1">
      <c r="A790" s="315">
        <f>SUBTOTAL(3,$B$20:B790)</f>
        <v>242</v>
      </c>
      <c r="B790" s="318">
        <v>1229467280</v>
      </c>
      <c r="C790" s="301" t="str">
        <f>VLOOKUP(B790,'ds thisinh'!$B$5:$C$2298,2,FALSE)</f>
        <v>Nguyễn Thị Thảo  Nhi</v>
      </c>
      <c r="D790" s="318" t="s">
        <v>1656</v>
      </c>
      <c r="E790" s="315" t="s">
        <v>1370</v>
      </c>
      <c r="F790" s="315" t="s">
        <v>1371</v>
      </c>
      <c r="G790" s="325" t="s">
        <v>1342</v>
      </c>
      <c r="H790" s="325">
        <v>6</v>
      </c>
      <c r="I790" s="344">
        <v>890</v>
      </c>
      <c r="J790" s="344"/>
      <c r="K790" s="301"/>
      <c r="L790" s="301">
        <f>VLOOKUP(B790,KQtrangIOE!$B$2:$D$2509,3,FALSE)</f>
        <v>890</v>
      </c>
      <c r="M790" s="301" t="str">
        <f t="shared" si="52"/>
        <v/>
      </c>
      <c r="N790" s="301">
        <f>VLOOKUP(IF(G790&lt;&gt;"",G790,F790),ThongkeKQ!$A$4:$P$43,COUNTA(ThongkeKQ!$A$4:$P$4),FALSE)</f>
        <v>38</v>
      </c>
      <c r="O790" s="301" t="str">
        <f t="shared" si="53"/>
        <v>38.6</v>
      </c>
      <c r="P790" s="285" t="str">
        <f t="shared" si="54"/>
        <v>38</v>
      </c>
      <c r="Q790" s="285" t="str">
        <f t="shared" si="55"/>
        <v>6</v>
      </c>
    </row>
    <row r="791" spans="1:17" s="285" customFormat="1" hidden="1">
      <c r="A791" s="315">
        <f>SUBTOTAL(3,$B$20:B791)</f>
        <v>242</v>
      </c>
      <c r="B791" s="318">
        <v>1221210212</v>
      </c>
      <c r="C791" s="301" t="str">
        <f>VLOOKUP(B791,'ds thisinh'!$B$5:$C$2298,2,FALSE)</f>
        <v>Nguyễn Huyền My</v>
      </c>
      <c r="D791" s="318" t="s">
        <v>1630</v>
      </c>
      <c r="E791" s="315" t="s">
        <v>1172</v>
      </c>
      <c r="F791" s="315" t="s">
        <v>1378</v>
      </c>
      <c r="G791" s="325" t="s">
        <v>1342</v>
      </c>
      <c r="H791" s="325">
        <v>6</v>
      </c>
      <c r="I791" s="344">
        <v>870</v>
      </c>
      <c r="J791" s="344"/>
      <c r="K791" s="301"/>
      <c r="L791" s="301">
        <f>VLOOKUP(B791,KQtrangIOE!$B$2:$D$2509,3,FALSE)</f>
        <v>870</v>
      </c>
      <c r="M791" s="301" t="str">
        <f t="shared" si="52"/>
        <v/>
      </c>
      <c r="N791" s="301">
        <f>VLOOKUP(IF(G791&lt;&gt;"",G791,F791),ThongkeKQ!$A$4:$P$43,COUNTA(ThongkeKQ!$A$4:$P$4),FALSE)</f>
        <v>38</v>
      </c>
      <c r="O791" s="301" t="str">
        <f t="shared" si="53"/>
        <v>38.6</v>
      </c>
      <c r="P791" s="285" t="str">
        <f t="shared" si="54"/>
        <v>38</v>
      </c>
      <c r="Q791" s="285" t="str">
        <f t="shared" si="55"/>
        <v>6</v>
      </c>
    </row>
    <row r="792" spans="1:17" s="285" customFormat="1" hidden="1">
      <c r="A792" s="315">
        <f>SUBTOTAL(3,$B$20:B792)</f>
        <v>242</v>
      </c>
      <c r="B792" s="318">
        <v>1230315230</v>
      </c>
      <c r="C792" s="301" t="str">
        <f>VLOOKUP(B792,'ds thisinh'!$B$5:$C$2298,2,FALSE)</f>
        <v>Bùi Thị Lan Anh</v>
      </c>
      <c r="D792" s="318" t="s">
        <v>1632</v>
      </c>
      <c r="E792" s="315" t="s">
        <v>932</v>
      </c>
      <c r="F792" s="315" t="s">
        <v>1369</v>
      </c>
      <c r="G792" s="325" t="s">
        <v>1342</v>
      </c>
      <c r="H792" s="325">
        <v>6</v>
      </c>
      <c r="I792" s="344">
        <v>870</v>
      </c>
      <c r="J792" s="344"/>
      <c r="K792" s="318">
        <v>1230315230</v>
      </c>
      <c r="L792" s="301">
        <f>VLOOKUP(B792,KQtrangIOE!$B$2:$D$2509,3,FALSE)</f>
        <v>870</v>
      </c>
      <c r="M792" s="301" t="str">
        <f t="shared" si="52"/>
        <v/>
      </c>
      <c r="N792" s="301">
        <f>VLOOKUP(IF(G792&lt;&gt;"",G792,F792),ThongkeKQ!$A$4:$P$43,COUNTA(ThongkeKQ!$A$4:$P$4),FALSE)</f>
        <v>38</v>
      </c>
      <c r="O792" s="301" t="str">
        <f t="shared" si="53"/>
        <v>38.6</v>
      </c>
      <c r="P792" s="285" t="str">
        <f t="shared" si="54"/>
        <v>38</v>
      </c>
      <c r="Q792" s="285" t="str">
        <f t="shared" si="55"/>
        <v>6</v>
      </c>
    </row>
    <row r="793" spans="1:17" s="285" customFormat="1" hidden="1">
      <c r="A793" s="315">
        <f>SUBTOTAL(3,$B$20:B793)</f>
        <v>242</v>
      </c>
      <c r="B793" s="453">
        <v>1224599288</v>
      </c>
      <c r="C793" s="301" t="str">
        <f>VLOOKUP(B793,'ds thisinh'!$B$5:$C$2298,2,FALSE)</f>
        <v>Nguyễn Hải Long</v>
      </c>
      <c r="D793" s="361" t="s">
        <v>1171</v>
      </c>
      <c r="E793" s="361" t="s">
        <v>1172</v>
      </c>
      <c r="F793" s="361" t="s">
        <v>1173</v>
      </c>
      <c r="G793" s="361" t="s">
        <v>1108</v>
      </c>
      <c r="H793" s="304">
        <v>6</v>
      </c>
      <c r="I793" s="301">
        <v>860</v>
      </c>
      <c r="J793" s="301"/>
      <c r="K793" s="301"/>
      <c r="L793" s="301">
        <f>VLOOKUP(B793,KQtrangIOE!$B$2:$D$2509,3,FALSE)</f>
        <v>860</v>
      </c>
      <c r="M793" s="301" t="str">
        <f t="shared" si="52"/>
        <v/>
      </c>
      <c r="N793" s="301">
        <f>VLOOKUP(IF(G793&lt;&gt;"",G793,F793),ThongkeKQ!$A$4:$P$43,COUNTA(ThongkeKQ!$A$4:$P$4),FALSE)</f>
        <v>39</v>
      </c>
      <c r="O793" s="301" t="str">
        <f t="shared" si="53"/>
        <v>39.6</v>
      </c>
      <c r="P793" s="285" t="str">
        <f t="shared" si="54"/>
        <v>39</v>
      </c>
      <c r="Q793" s="285" t="str">
        <f t="shared" si="55"/>
        <v>6</v>
      </c>
    </row>
    <row r="794" spans="1:17" s="285" customFormat="1" hidden="1">
      <c r="A794" s="315">
        <f>SUBTOTAL(3,$B$20:B794)</f>
        <v>242</v>
      </c>
      <c r="B794" s="318">
        <v>1224117302</v>
      </c>
      <c r="C794" s="301" t="str">
        <f>VLOOKUP(B794,'ds thisinh'!$B$5:$C$2298,2,FALSE)</f>
        <v>Nguyễn Thị Nhật Liên</v>
      </c>
      <c r="D794" s="318" t="s">
        <v>1655</v>
      </c>
      <c r="E794" s="315" t="s">
        <v>932</v>
      </c>
      <c r="F794" s="315" t="s">
        <v>1381</v>
      </c>
      <c r="G794" s="325" t="s">
        <v>1342</v>
      </c>
      <c r="H794" s="325">
        <v>6</v>
      </c>
      <c r="I794" s="344">
        <v>860</v>
      </c>
      <c r="J794" s="344"/>
      <c r="K794" s="301"/>
      <c r="L794" s="301">
        <f>VLOOKUP(B794,KQtrangIOE!$B$2:$D$2509,3,FALSE)</f>
        <v>860</v>
      </c>
      <c r="M794" s="301" t="str">
        <f t="shared" si="52"/>
        <v/>
      </c>
      <c r="N794" s="301">
        <f>VLOOKUP(IF(G794&lt;&gt;"",G794,F794),ThongkeKQ!$A$4:$P$43,COUNTA(ThongkeKQ!$A$4:$P$4),FALSE)</f>
        <v>38</v>
      </c>
      <c r="O794" s="301" t="str">
        <f t="shared" si="53"/>
        <v>38.6</v>
      </c>
      <c r="P794" s="285" t="str">
        <f t="shared" si="54"/>
        <v>38</v>
      </c>
      <c r="Q794" s="285" t="str">
        <f t="shared" si="55"/>
        <v>6</v>
      </c>
    </row>
    <row r="795" spans="1:17" s="285" customFormat="1" hidden="1">
      <c r="A795" s="315">
        <f>SUBTOTAL(3,$B$20:B795)</f>
        <v>242</v>
      </c>
      <c r="B795" s="318">
        <v>1226448169</v>
      </c>
      <c r="C795" s="301" t="str">
        <f>VLOOKUP(B795,'ds thisinh'!$B$5:$C$2298,2,FALSE)</f>
        <v>Lê Trâm Quỳnh Nhi</v>
      </c>
      <c r="D795" s="318" t="s">
        <v>1650</v>
      </c>
      <c r="E795" s="315" t="s">
        <v>1172</v>
      </c>
      <c r="F795" s="315" t="s">
        <v>1376</v>
      </c>
      <c r="G795" s="325" t="s">
        <v>1342</v>
      </c>
      <c r="H795" s="325">
        <v>6</v>
      </c>
      <c r="I795" s="344">
        <v>850</v>
      </c>
      <c r="J795" s="344"/>
      <c r="K795" s="301"/>
      <c r="L795" s="301">
        <f>VLOOKUP(B795,KQtrangIOE!$B$2:$D$2509,3,FALSE)</f>
        <v>850</v>
      </c>
      <c r="M795" s="301" t="str">
        <f t="shared" si="52"/>
        <v/>
      </c>
      <c r="N795" s="301">
        <f>VLOOKUP(IF(G795&lt;&gt;"",G795,F795),ThongkeKQ!$A$4:$P$43,COUNTA(ThongkeKQ!$A$4:$P$4),FALSE)</f>
        <v>38</v>
      </c>
      <c r="O795" s="301" t="str">
        <f t="shared" si="53"/>
        <v>38.6</v>
      </c>
      <c r="P795" s="285" t="str">
        <f t="shared" si="54"/>
        <v>38</v>
      </c>
      <c r="Q795" s="285" t="str">
        <f t="shared" si="55"/>
        <v>6</v>
      </c>
    </row>
    <row r="796" spans="1:17" s="285" customFormat="1" hidden="1">
      <c r="A796" s="315">
        <f>SUBTOTAL(3,$B$20:B796)</f>
        <v>242</v>
      </c>
      <c r="B796" s="318">
        <v>1225901067</v>
      </c>
      <c r="C796" s="301" t="str">
        <f>VLOOKUP(B796,'ds thisinh'!$B$5:$C$2298,2,FALSE)</f>
        <v>Ngô Tuấn  Anh</v>
      </c>
      <c r="D796" s="318" t="s">
        <v>1645</v>
      </c>
      <c r="E796" s="315" t="s">
        <v>1379</v>
      </c>
      <c r="F796" s="315" t="s">
        <v>1378</v>
      </c>
      <c r="G796" s="325" t="s">
        <v>1342</v>
      </c>
      <c r="H796" s="325">
        <v>6</v>
      </c>
      <c r="I796" s="344">
        <v>840</v>
      </c>
      <c r="J796" s="344"/>
      <c r="K796" s="301"/>
      <c r="L796" s="301">
        <f>VLOOKUP(B796,KQtrangIOE!$B$2:$D$2509,3,FALSE)</f>
        <v>840</v>
      </c>
      <c r="M796" s="301" t="str">
        <f t="shared" si="52"/>
        <v/>
      </c>
      <c r="N796" s="301">
        <f>VLOOKUP(IF(G796&lt;&gt;"",G796,F796),ThongkeKQ!$A$4:$P$43,COUNTA(ThongkeKQ!$A$4:$P$4),FALSE)</f>
        <v>38</v>
      </c>
      <c r="O796" s="301" t="str">
        <f t="shared" si="53"/>
        <v>38.6</v>
      </c>
      <c r="P796" s="285" t="str">
        <f t="shared" si="54"/>
        <v>38</v>
      </c>
      <c r="Q796" s="285" t="str">
        <f t="shared" si="55"/>
        <v>6</v>
      </c>
    </row>
    <row r="797" spans="1:17" s="285" customFormat="1" hidden="1">
      <c r="A797" s="315">
        <f>SUBTOTAL(3,$B$20:B797)</f>
        <v>242</v>
      </c>
      <c r="B797" s="318">
        <v>1222940524</v>
      </c>
      <c r="C797" s="301" t="str">
        <f>VLOOKUP(B797,'ds thisinh'!$B$5:$C$2298,2,FALSE)</f>
        <v>Nguyễn Duy  Qúy</v>
      </c>
      <c r="D797" s="318" t="s">
        <v>1654</v>
      </c>
      <c r="E797" s="315" t="s">
        <v>1377</v>
      </c>
      <c r="F797" s="315" t="s">
        <v>1376</v>
      </c>
      <c r="G797" s="325" t="s">
        <v>1342</v>
      </c>
      <c r="H797" s="325">
        <v>6</v>
      </c>
      <c r="I797" s="344">
        <v>830</v>
      </c>
      <c r="J797" s="344"/>
      <c r="K797" s="301"/>
      <c r="L797" s="301">
        <f>VLOOKUP(B797,KQtrangIOE!$B$2:$D$2509,3,FALSE)</f>
        <v>830</v>
      </c>
      <c r="M797" s="301" t="str">
        <f t="shared" si="52"/>
        <v/>
      </c>
      <c r="N797" s="301">
        <f>VLOOKUP(IF(G797&lt;&gt;"",G797,F797),ThongkeKQ!$A$4:$P$43,COUNTA(ThongkeKQ!$A$4:$P$4),FALSE)</f>
        <v>38</v>
      </c>
      <c r="O797" s="301" t="str">
        <f t="shared" si="53"/>
        <v>38.6</v>
      </c>
      <c r="P797" s="285" t="str">
        <f t="shared" si="54"/>
        <v>38</v>
      </c>
      <c r="Q797" s="285" t="str">
        <f t="shared" si="55"/>
        <v>6</v>
      </c>
    </row>
    <row r="798" spans="1:17" s="285" customFormat="1" hidden="1">
      <c r="A798" s="315">
        <f>SUBTOTAL(3,$B$20:B798)</f>
        <v>242</v>
      </c>
      <c r="B798" s="318">
        <v>1223616076</v>
      </c>
      <c r="C798" s="301" t="str">
        <f>VLOOKUP(B798,'ds thisinh'!$B$5:$C$2298,2,FALSE)</f>
        <v>Đoàn Thị Thu Hà </v>
      </c>
      <c r="D798" s="318" t="s">
        <v>1648</v>
      </c>
      <c r="E798" s="315" t="s">
        <v>1368</v>
      </c>
      <c r="F798" s="315" t="s">
        <v>1189</v>
      </c>
      <c r="G798" s="325" t="s">
        <v>1342</v>
      </c>
      <c r="H798" s="325">
        <v>6</v>
      </c>
      <c r="I798" s="344">
        <v>820</v>
      </c>
      <c r="J798" s="344"/>
      <c r="K798" s="301"/>
      <c r="L798" s="301">
        <f>VLOOKUP(B798,KQtrangIOE!$B$2:$D$2509,3,FALSE)</f>
        <v>820</v>
      </c>
      <c r="M798" s="301" t="str">
        <f t="shared" si="52"/>
        <v/>
      </c>
      <c r="N798" s="301">
        <f>VLOOKUP(IF(G798&lt;&gt;"",G798,F798),ThongkeKQ!$A$4:$P$43,COUNTA(ThongkeKQ!$A$4:$P$4),FALSE)</f>
        <v>38</v>
      </c>
      <c r="O798" s="301" t="str">
        <f t="shared" si="53"/>
        <v>38.6</v>
      </c>
      <c r="P798" s="285" t="str">
        <f t="shared" si="54"/>
        <v>38</v>
      </c>
      <c r="Q798" s="285" t="str">
        <f t="shared" si="55"/>
        <v>6</v>
      </c>
    </row>
    <row r="799" spans="1:17" s="285" customFormat="1" hidden="1">
      <c r="A799" s="315">
        <f>SUBTOTAL(3,$B$20:B799)</f>
        <v>242</v>
      </c>
      <c r="B799" s="318">
        <v>1224188811</v>
      </c>
      <c r="C799" s="301" t="str">
        <f>VLOOKUP(B799,'ds thisinh'!$B$5:$C$2298,2,FALSE)</f>
        <v>Nguyễn Tiến Sơn</v>
      </c>
      <c r="D799" s="318" t="s">
        <v>1649</v>
      </c>
      <c r="E799" s="315" t="s">
        <v>926</v>
      </c>
      <c r="F799" s="315" t="s">
        <v>1375</v>
      </c>
      <c r="G799" s="325" t="s">
        <v>1342</v>
      </c>
      <c r="H799" s="325">
        <v>6</v>
      </c>
      <c r="I799" s="344">
        <v>780</v>
      </c>
      <c r="J799" s="344"/>
      <c r="K799" s="301"/>
      <c r="L799" s="301">
        <f>VLOOKUP(B799,KQtrangIOE!$B$2:$D$2509,3,FALSE)</f>
        <v>780</v>
      </c>
      <c r="M799" s="301" t="str">
        <f t="shared" si="52"/>
        <v/>
      </c>
      <c r="N799" s="301">
        <f>VLOOKUP(IF(G799&lt;&gt;"",G799,F799),ThongkeKQ!$A$4:$P$43,COUNTA(ThongkeKQ!$A$4:$P$4),FALSE)</f>
        <v>38</v>
      </c>
      <c r="O799" s="301" t="str">
        <f t="shared" si="53"/>
        <v>38.6</v>
      </c>
      <c r="P799" s="285" t="str">
        <f t="shared" si="54"/>
        <v>38</v>
      </c>
      <c r="Q799" s="285" t="str">
        <f t="shared" si="55"/>
        <v>6</v>
      </c>
    </row>
    <row r="800" spans="1:17" s="285" customFormat="1" hidden="1">
      <c r="A800" s="315">
        <f>SUBTOTAL(3,$B$20:B800)</f>
        <v>242</v>
      </c>
      <c r="B800" s="318">
        <v>1228127748</v>
      </c>
      <c r="C800" s="301" t="str">
        <f>VLOOKUP(B800,'ds thisinh'!$B$5:$C$2298,2,FALSE)</f>
        <v>Nguyễn Đào Vân Anh </v>
      </c>
      <c r="D800" s="318" t="s">
        <v>1624</v>
      </c>
      <c r="E800" s="315" t="s">
        <v>1372</v>
      </c>
      <c r="F800" s="315" t="s">
        <v>1189</v>
      </c>
      <c r="G800" s="325" t="s">
        <v>1342</v>
      </c>
      <c r="H800" s="325">
        <v>6</v>
      </c>
      <c r="I800" s="344">
        <v>770</v>
      </c>
      <c r="J800" s="344"/>
      <c r="K800" s="301"/>
      <c r="L800" s="301">
        <f>VLOOKUP(B800,KQtrangIOE!$B$2:$D$2509,3,FALSE)</f>
        <v>770</v>
      </c>
      <c r="M800" s="301" t="str">
        <f t="shared" si="52"/>
        <v/>
      </c>
      <c r="N800" s="301">
        <f>VLOOKUP(IF(G800&lt;&gt;"",G800,F800),ThongkeKQ!$A$4:$P$43,COUNTA(ThongkeKQ!$A$4:$P$4),FALSE)</f>
        <v>38</v>
      </c>
      <c r="O800" s="301" t="str">
        <f t="shared" si="53"/>
        <v>38.6</v>
      </c>
      <c r="P800" s="285" t="str">
        <f t="shared" si="54"/>
        <v>38</v>
      </c>
      <c r="Q800" s="285" t="str">
        <f t="shared" si="55"/>
        <v>6</v>
      </c>
    </row>
    <row r="801" spans="1:18" s="285" customFormat="1" hidden="1">
      <c r="A801" s="315">
        <f>SUBTOTAL(3,$B$20:B801)</f>
        <v>242</v>
      </c>
      <c r="B801" s="271">
        <v>1227478436</v>
      </c>
      <c r="C801" s="301" t="str">
        <f>VLOOKUP(B801,'ds thisinh'!$B$5:$C$2298,2,FALSE)</f>
        <v>Lê Thị Diễm</v>
      </c>
      <c r="D801" s="301" t="s">
        <v>2192</v>
      </c>
      <c r="E801" s="301" t="s">
        <v>1172</v>
      </c>
      <c r="F801" s="303" t="s">
        <v>1189</v>
      </c>
      <c r="G801" s="301" t="s">
        <v>2167</v>
      </c>
      <c r="H801" s="301">
        <v>6</v>
      </c>
      <c r="I801" s="387">
        <v>580</v>
      </c>
      <c r="J801" s="387"/>
      <c r="K801" s="301"/>
      <c r="L801" s="301">
        <f>VLOOKUP(B801,KQtrangIOE!$B$2:$D$2509,3,FALSE)</f>
        <v>580</v>
      </c>
      <c r="M801" s="301" t="str">
        <f t="shared" si="52"/>
        <v/>
      </c>
      <c r="N801" s="301">
        <f>VLOOKUP(IF(G801&lt;&gt;"",G801,F801),ThongkeKQ!$A$4:$P$43,COUNTA(ThongkeKQ!$A$4:$P$4),FALSE)</f>
        <v>33</v>
      </c>
      <c r="O801" s="301" t="str">
        <f t="shared" si="53"/>
        <v>33.6</v>
      </c>
      <c r="P801" s="285" t="str">
        <f t="shared" si="54"/>
        <v>33</v>
      </c>
      <c r="Q801" s="285" t="str">
        <f t="shared" si="55"/>
        <v>6</v>
      </c>
    </row>
    <row r="802" spans="1:18" s="285" customFormat="1" hidden="1">
      <c r="A802" s="315">
        <f>SUBTOTAL(3,$B$20:B802)</f>
        <v>242</v>
      </c>
      <c r="B802" s="303">
        <v>1225643945</v>
      </c>
      <c r="C802" s="301" t="str">
        <f>VLOOKUP(B802,'ds thisinh'!$B$5:$C$2298,2,FALSE)</f>
        <v xml:space="preserve">Lê Hà Hải Yến  </v>
      </c>
      <c r="D802" s="303" t="s">
        <v>2298</v>
      </c>
      <c r="E802" s="303" t="s">
        <v>926</v>
      </c>
      <c r="F802" s="303" t="s">
        <v>705</v>
      </c>
      <c r="G802" s="425" t="s">
        <v>2262</v>
      </c>
      <c r="H802" s="387">
        <v>6</v>
      </c>
      <c r="I802" s="301">
        <v>550</v>
      </c>
      <c r="J802" s="301"/>
      <c r="K802" s="301"/>
      <c r="L802" s="301">
        <f>VLOOKUP(B802,KQtrangIOE!$B$2:$D$2509,3,FALSE)</f>
        <v>550</v>
      </c>
      <c r="M802" s="301" t="str">
        <f t="shared" si="52"/>
        <v/>
      </c>
      <c r="N802" s="301">
        <f>VLOOKUP(IF(G802&lt;&gt;"",G802,F802),ThongkeKQ!$A$4:$P$43,COUNTA(ThongkeKQ!$A$4:$P$4),FALSE)</f>
        <v>37</v>
      </c>
      <c r="O802" s="301" t="str">
        <f t="shared" si="53"/>
        <v>37.6</v>
      </c>
      <c r="P802" s="285" t="str">
        <f t="shared" si="54"/>
        <v>37</v>
      </c>
      <c r="Q802" s="285" t="str">
        <f t="shared" si="55"/>
        <v>6</v>
      </c>
    </row>
    <row r="803" spans="1:18" s="285" customFormat="1" hidden="1">
      <c r="A803" s="315">
        <f>SUBTOTAL(3,$B$20:B803)</f>
        <v>242</v>
      </c>
      <c r="B803" s="303">
        <v>1226391479</v>
      </c>
      <c r="C803" s="301" t="str">
        <f>VLOOKUP(B803,'ds thisinh'!$B$5:$C$2298,2,FALSE)</f>
        <v xml:space="preserve">Lê Quang Sáng  </v>
      </c>
      <c r="D803" s="303" t="s">
        <v>2296</v>
      </c>
      <c r="E803" s="303" t="s">
        <v>926</v>
      </c>
      <c r="F803" s="303" t="s">
        <v>705</v>
      </c>
      <c r="G803" s="425" t="s">
        <v>2262</v>
      </c>
      <c r="H803" s="387">
        <v>6</v>
      </c>
      <c r="I803" s="301">
        <v>510</v>
      </c>
      <c r="J803" s="301"/>
      <c r="K803" s="301"/>
      <c r="L803" s="301">
        <f>VLOOKUP(B803,KQtrangIOE!$B$2:$D$2509,3,FALSE)</f>
        <v>510</v>
      </c>
      <c r="M803" s="301" t="str">
        <f t="shared" si="52"/>
        <v/>
      </c>
      <c r="N803" s="301">
        <f>VLOOKUP(IF(G803&lt;&gt;"",G803,F803),ThongkeKQ!$A$4:$P$43,COUNTA(ThongkeKQ!$A$4:$P$4),FALSE)</f>
        <v>37</v>
      </c>
      <c r="O803" s="301" t="str">
        <f t="shared" si="53"/>
        <v>37.6</v>
      </c>
      <c r="P803" s="285" t="str">
        <f t="shared" si="54"/>
        <v>37</v>
      </c>
      <c r="Q803" s="285" t="str">
        <f t="shared" si="55"/>
        <v>6</v>
      </c>
    </row>
    <row r="804" spans="1:18" s="285" customFormat="1">
      <c r="A804" s="630">
        <f>SUBTOTAL(3,$B$20:B804)</f>
        <v>243</v>
      </c>
      <c r="B804" s="666">
        <v>1222297386</v>
      </c>
      <c r="C804" s="301" t="str">
        <f>VLOOKUP(B804,'ds thisinh'!$B$5:$C$2298,2,FALSE)</f>
        <v>Thân Thị Anh  Thư</v>
      </c>
      <c r="D804" s="635" t="s">
        <v>1658</v>
      </c>
      <c r="E804" s="630" t="s">
        <v>1384</v>
      </c>
      <c r="F804" s="630" t="s">
        <v>1376</v>
      </c>
      <c r="G804" s="630" t="s">
        <v>1342</v>
      </c>
      <c r="H804" s="630">
        <v>7</v>
      </c>
      <c r="I804" s="636">
        <v>1800</v>
      </c>
      <c r="J804" s="636" t="s">
        <v>5521</v>
      </c>
      <c r="K804" s="679"/>
      <c r="L804" s="301">
        <f>VLOOKUP(B804,KQtrangIOE!$B$2:$D$2509,3,FALSE)</f>
        <v>1800</v>
      </c>
      <c r="M804" s="301" t="str">
        <f t="shared" si="52"/>
        <v/>
      </c>
      <c r="N804" s="301">
        <f>VLOOKUP(IF(G804&lt;&gt;"",G804,F804),ThongkeKQ!$A$4:$P$43,COUNTA(ThongkeKQ!$A$4:$P$4),FALSE)</f>
        <v>38</v>
      </c>
      <c r="O804" s="301" t="str">
        <f t="shared" si="53"/>
        <v>38.7</v>
      </c>
      <c r="P804" s="285" t="str">
        <f t="shared" si="54"/>
        <v>38Nhất</v>
      </c>
      <c r="Q804" s="285" t="str">
        <f t="shared" si="55"/>
        <v>7Nhất</v>
      </c>
      <c r="R804" s="285">
        <f>VLOOKUP(B804,'ds thisinh'!B$5:J$2299,COUNTA('ds thisinh'!$B$5:$J$5),FALSE)</f>
        <v>1920</v>
      </c>
    </row>
    <row r="805" spans="1:18" s="285" customFormat="1">
      <c r="A805" s="630">
        <f>SUBTOTAL(3,$B$20:B805)</f>
        <v>244</v>
      </c>
      <c r="B805" s="691">
        <v>1222716789</v>
      </c>
      <c r="C805" s="301" t="str">
        <f>VLOOKUP(B805,'ds thisinh'!$B$5:$C$2298,2,FALSE)</f>
        <v>Phạm Minh Hằng</v>
      </c>
      <c r="D805" s="371" t="s">
        <v>1989</v>
      </c>
      <c r="E805" s="371">
        <v>7</v>
      </c>
      <c r="F805" s="371" t="s">
        <v>1383</v>
      </c>
      <c r="G805" s="433" t="s">
        <v>10</v>
      </c>
      <c r="H805" s="371">
        <v>7</v>
      </c>
      <c r="I805" s="433">
        <v>1790</v>
      </c>
      <c r="J805" s="636" t="s">
        <v>5521</v>
      </c>
      <c r="K805" s="680"/>
      <c r="L805" s="301">
        <f>VLOOKUP(B805,KQtrangIOE!$B$2:$D$2509,3,FALSE)</f>
        <v>1790</v>
      </c>
      <c r="M805" s="301" t="str">
        <f t="shared" si="52"/>
        <v/>
      </c>
      <c r="N805" s="301">
        <f>VLOOKUP(IF(G805&lt;&gt;"",G805,F805),ThongkeKQ!$A$4:$P$43,COUNTA(ThongkeKQ!$A$4:$P$4),FALSE)</f>
        <v>32</v>
      </c>
      <c r="O805" s="301" t="str">
        <f t="shared" si="53"/>
        <v>32.7</v>
      </c>
      <c r="P805" s="285" t="str">
        <f t="shared" si="54"/>
        <v>32Nhất</v>
      </c>
      <c r="Q805" s="285" t="str">
        <f t="shared" si="55"/>
        <v>7Nhất</v>
      </c>
      <c r="R805" s="285">
        <f>VLOOKUP(B805,'ds thisinh'!B$5:J$2299,COUNTA('ds thisinh'!$B$5:$J$5),FALSE)</f>
        <v>1940</v>
      </c>
    </row>
    <row r="806" spans="1:18" s="285" customFormat="1">
      <c r="A806" s="630">
        <f>SUBTOTAL(3,$B$20:B806)</f>
        <v>245</v>
      </c>
      <c r="B806" s="674">
        <v>1230094666</v>
      </c>
      <c r="C806" s="301" t="str">
        <f>VLOOKUP(B806,'ds thisinh'!$B$5:$C$2298,2,FALSE)</f>
        <v>Bùi Thị Ngọc Trâm </v>
      </c>
      <c r="D806" s="636" t="s">
        <v>717</v>
      </c>
      <c r="E806" s="630">
        <v>7</v>
      </c>
      <c r="F806" s="630" t="s">
        <v>691</v>
      </c>
      <c r="G806" s="630" t="s">
        <v>188</v>
      </c>
      <c r="H806" s="630">
        <v>7</v>
      </c>
      <c r="I806" s="636">
        <v>1770</v>
      </c>
      <c r="J806" s="636" t="s">
        <v>5521</v>
      </c>
      <c r="K806" s="707"/>
      <c r="L806" s="301">
        <f>VLOOKUP(B806,KQtrangIOE!$B$2:$D$2509,3,FALSE)</f>
        <v>1770</v>
      </c>
      <c r="M806" s="301" t="str">
        <f t="shared" si="52"/>
        <v/>
      </c>
      <c r="N806" s="301">
        <f>VLOOKUP(IF(G806&lt;&gt;"",G806,F806),ThongkeKQ!$A$4:$P$43,COUNTA(ThongkeKQ!$A$4:$P$4),FALSE)</f>
        <v>34</v>
      </c>
      <c r="O806" s="301" t="str">
        <f t="shared" si="53"/>
        <v>34.7</v>
      </c>
      <c r="P806" s="285" t="str">
        <f t="shared" si="54"/>
        <v>34Nhất</v>
      </c>
      <c r="Q806" s="285" t="str">
        <f t="shared" si="55"/>
        <v>7Nhất</v>
      </c>
      <c r="R806" s="285">
        <f>VLOOKUP(B806,'ds thisinh'!B$5:J$2299,COUNTA('ds thisinh'!$B$5:$J$5),FALSE)</f>
        <v>1840</v>
      </c>
    </row>
    <row r="807" spans="1:18" s="285" customFormat="1" ht="15.75" thickBot="1">
      <c r="A807" s="630">
        <f>SUBTOTAL(3,$B$20:B807)</f>
        <v>246</v>
      </c>
      <c r="B807" s="694">
        <v>1221821102</v>
      </c>
      <c r="C807" s="301" t="str">
        <f>VLOOKUP(B807,'ds thisinh'!$B$5:$C$2298,2,FALSE)</f>
        <v>Trần Thị Thùy Dung</v>
      </c>
      <c r="D807" s="630" t="s">
        <v>716</v>
      </c>
      <c r="E807" s="630">
        <v>7</v>
      </c>
      <c r="F807" s="630" t="s">
        <v>697</v>
      </c>
      <c r="G807" s="630" t="s">
        <v>188</v>
      </c>
      <c r="H807" s="630">
        <v>7</v>
      </c>
      <c r="I807" s="630">
        <v>1750</v>
      </c>
      <c r="J807" s="636" t="s">
        <v>5521</v>
      </c>
      <c r="K807" s="708"/>
      <c r="L807" s="301">
        <f>VLOOKUP(B807,KQtrangIOE!$B$2:$D$2509,3,FALSE)</f>
        <v>1750</v>
      </c>
      <c r="M807" s="301" t="str">
        <f t="shared" si="52"/>
        <v/>
      </c>
      <c r="N807" s="301">
        <f>VLOOKUP(IF(G807&lt;&gt;"",G807,F807),ThongkeKQ!$A$4:$P$43,COUNTA(ThongkeKQ!$A$4:$P$4),FALSE)</f>
        <v>34</v>
      </c>
      <c r="O807" s="301" t="str">
        <f t="shared" si="53"/>
        <v>34.7</v>
      </c>
      <c r="P807" s="285" t="str">
        <f t="shared" si="54"/>
        <v>34Nhất</v>
      </c>
      <c r="Q807" s="285" t="str">
        <f t="shared" si="55"/>
        <v>7Nhất</v>
      </c>
      <c r="R807" s="285">
        <f>VLOOKUP(B807,'ds thisinh'!B$5:J$2299,COUNTA('ds thisinh'!$B$5:$J$5),FALSE)</f>
        <v>1830</v>
      </c>
    </row>
    <row r="808" spans="1:18" s="285" customFormat="1" ht="15.75" thickTop="1">
      <c r="A808" s="630">
        <f>SUBTOTAL(3,$B$20:B808)</f>
        <v>247</v>
      </c>
      <c r="B808" s="674">
        <v>1210740681</v>
      </c>
      <c r="C808" s="301" t="str">
        <f>VLOOKUP(B808,'ds thisinh'!$B$5:$C$2298,2,FALSE)</f>
        <v>Đinh Nguyễn Hà Linh</v>
      </c>
      <c r="D808" s="636" t="s">
        <v>719</v>
      </c>
      <c r="E808" s="630">
        <v>7</v>
      </c>
      <c r="F808" s="630" t="s">
        <v>691</v>
      </c>
      <c r="G808" s="630" t="s">
        <v>188</v>
      </c>
      <c r="H808" s="630">
        <v>7</v>
      </c>
      <c r="I808" s="636">
        <v>1720</v>
      </c>
      <c r="J808" s="636" t="s">
        <v>5521</v>
      </c>
      <c r="K808" s="707"/>
      <c r="L808" s="301">
        <f>VLOOKUP(B808,KQtrangIOE!$B$2:$D$2509,3,FALSE)</f>
        <v>1720</v>
      </c>
      <c r="M808" s="301" t="str">
        <f t="shared" si="52"/>
        <v/>
      </c>
      <c r="N808" s="301">
        <f>VLOOKUP(IF(G808&lt;&gt;"",G808,F808),ThongkeKQ!$A$4:$P$43,COUNTA(ThongkeKQ!$A$4:$P$4),FALSE)</f>
        <v>34</v>
      </c>
      <c r="O808" s="301" t="str">
        <f t="shared" si="53"/>
        <v>34.7</v>
      </c>
      <c r="P808" s="285" t="str">
        <f t="shared" si="54"/>
        <v>34Nhất</v>
      </c>
      <c r="Q808" s="285" t="str">
        <f t="shared" si="55"/>
        <v>7Nhất</v>
      </c>
      <c r="R808" s="285">
        <f>VLOOKUP(B808,'ds thisinh'!B$5:J$2299,COUNTA('ds thisinh'!$B$5:$J$5),FALSE)</f>
        <v>1770</v>
      </c>
    </row>
    <row r="809" spans="1:18" s="285" customFormat="1">
      <c r="A809" s="630">
        <f>SUBTOTAL(3,$B$20:B809)</f>
        <v>248</v>
      </c>
      <c r="B809" s="674">
        <v>1226528848</v>
      </c>
      <c r="C809" s="301" t="str">
        <f>VLOOKUP(B809,'ds thisinh'!$B$5:$C$2298,2,FALSE)</f>
        <v>Trần Anh Khoa </v>
      </c>
      <c r="D809" s="636" t="s">
        <v>721</v>
      </c>
      <c r="E809" s="630">
        <v>7</v>
      </c>
      <c r="F809" s="630" t="s">
        <v>691</v>
      </c>
      <c r="G809" s="630" t="s">
        <v>188</v>
      </c>
      <c r="H809" s="630">
        <v>7</v>
      </c>
      <c r="I809" s="636">
        <v>1710</v>
      </c>
      <c r="J809" s="636" t="s">
        <v>5521</v>
      </c>
      <c r="K809" s="707"/>
      <c r="L809" s="301">
        <f>VLOOKUP(B809,KQtrangIOE!$B$2:$D$2509,3,FALSE)</f>
        <v>1710</v>
      </c>
      <c r="M809" s="301" t="str">
        <f t="shared" si="52"/>
        <v/>
      </c>
      <c r="N809" s="301">
        <f>VLOOKUP(IF(G809&lt;&gt;"",G809,F809),ThongkeKQ!$A$4:$P$43,COUNTA(ThongkeKQ!$A$4:$P$4),FALSE)</f>
        <v>34</v>
      </c>
      <c r="O809" s="301" t="str">
        <f t="shared" si="53"/>
        <v>34.7</v>
      </c>
      <c r="P809" s="285" t="str">
        <f t="shared" si="54"/>
        <v>34Nhất</v>
      </c>
      <c r="Q809" s="285" t="str">
        <f t="shared" si="55"/>
        <v>7Nhất</v>
      </c>
      <c r="R809" s="285">
        <f>VLOOKUP(B809,'ds thisinh'!B$5:J$2299,COUNTA('ds thisinh'!$B$5:$J$5),FALSE)</f>
        <v>1830</v>
      </c>
    </row>
    <row r="810" spans="1:18" s="285" customFormat="1">
      <c r="A810" s="630">
        <f>SUBTOTAL(3,$B$20:B810)</f>
        <v>249</v>
      </c>
      <c r="B810" s="674">
        <v>1209363983</v>
      </c>
      <c r="C810" s="301" t="str">
        <f>VLOOKUP(B810,'ds thisinh'!$B$5:$C$2298,2,FALSE)</f>
        <v>Bùi Danh Quốc Huy </v>
      </c>
      <c r="D810" s="636" t="s">
        <v>722</v>
      </c>
      <c r="E810" s="630">
        <v>7</v>
      </c>
      <c r="F810" s="630" t="s">
        <v>691</v>
      </c>
      <c r="G810" s="630" t="s">
        <v>188</v>
      </c>
      <c r="H810" s="630">
        <v>7</v>
      </c>
      <c r="I810" s="636">
        <v>1710</v>
      </c>
      <c r="J810" s="636" t="s">
        <v>5521</v>
      </c>
      <c r="K810" s="707"/>
      <c r="L810" s="301">
        <f>VLOOKUP(B810,KQtrangIOE!$B$2:$D$2509,3,FALSE)</f>
        <v>1710</v>
      </c>
      <c r="M810" s="301" t="str">
        <f t="shared" si="52"/>
        <v/>
      </c>
      <c r="N810" s="301">
        <f>VLOOKUP(IF(G810&lt;&gt;"",G810,F810),ThongkeKQ!$A$4:$P$43,COUNTA(ThongkeKQ!$A$4:$P$4),FALSE)</f>
        <v>34</v>
      </c>
      <c r="O810" s="301" t="str">
        <f t="shared" si="53"/>
        <v>34.7</v>
      </c>
      <c r="P810" s="285" t="str">
        <f t="shared" si="54"/>
        <v>34Nhất</v>
      </c>
      <c r="Q810" s="285" t="str">
        <f t="shared" si="55"/>
        <v>7Nhất</v>
      </c>
      <c r="R810" s="285">
        <f>VLOOKUP(B810,'ds thisinh'!B$5:J$2299,COUNTA('ds thisinh'!$B$5:$J$5),FALSE)</f>
        <v>1820</v>
      </c>
    </row>
    <row r="811" spans="1:18" s="285" customFormat="1">
      <c r="A811" s="630">
        <f>SUBTOTAL(3,$B$20:B811)</f>
        <v>250</v>
      </c>
      <c r="B811" s="674">
        <v>1221758494</v>
      </c>
      <c r="C811" s="301" t="str">
        <f>VLOOKUP(B811,'ds thisinh'!$B$5:$C$2298,2,FALSE)</f>
        <v>Nguyễn Bảo Minh Khuê </v>
      </c>
      <c r="D811" s="636" t="s">
        <v>725</v>
      </c>
      <c r="E811" s="630">
        <v>7</v>
      </c>
      <c r="F811" s="630" t="s">
        <v>691</v>
      </c>
      <c r="G811" s="630" t="s">
        <v>188</v>
      </c>
      <c r="H811" s="630">
        <v>7</v>
      </c>
      <c r="I811" s="636">
        <v>1710</v>
      </c>
      <c r="J811" s="636" t="s">
        <v>5521</v>
      </c>
      <c r="K811" s="707"/>
      <c r="L811" s="301">
        <f>VLOOKUP(B811,KQtrangIOE!$B$2:$D$2509,3,FALSE)</f>
        <v>1710</v>
      </c>
      <c r="M811" s="301" t="str">
        <f t="shared" si="52"/>
        <v/>
      </c>
      <c r="N811" s="301">
        <f>VLOOKUP(IF(G811&lt;&gt;"",G811,F811),ThongkeKQ!$A$4:$P$43,COUNTA(ThongkeKQ!$A$4:$P$4),FALSE)</f>
        <v>34</v>
      </c>
      <c r="O811" s="301" t="str">
        <f t="shared" si="53"/>
        <v>34.7</v>
      </c>
      <c r="P811" s="285" t="str">
        <f t="shared" si="54"/>
        <v>34Nhất</v>
      </c>
      <c r="Q811" s="285" t="str">
        <f t="shared" si="55"/>
        <v>7Nhất</v>
      </c>
      <c r="R811" s="285">
        <f>VLOOKUP(B811,'ds thisinh'!B$5:J$2299,COUNTA('ds thisinh'!$B$5:$J$5),FALSE)</f>
        <v>1620</v>
      </c>
    </row>
    <row r="812" spans="1:18" s="285" customFormat="1">
      <c r="A812" s="630">
        <f>SUBTOTAL(3,$B$20:B812)</f>
        <v>251</v>
      </c>
      <c r="B812" s="666">
        <v>1224048084</v>
      </c>
      <c r="C812" s="301" t="str">
        <f>VLOOKUP(B812,'ds thisinh'!$B$5:$C$2298,2,FALSE)</f>
        <v>Bùi Ngọc Tố Nga </v>
      </c>
      <c r="D812" s="635" t="s">
        <v>1659</v>
      </c>
      <c r="E812" s="630" t="s">
        <v>1385</v>
      </c>
      <c r="F812" s="630" t="s">
        <v>1189</v>
      </c>
      <c r="G812" s="630" t="s">
        <v>1342</v>
      </c>
      <c r="H812" s="630">
        <v>7</v>
      </c>
      <c r="I812" s="636">
        <v>1700</v>
      </c>
      <c r="J812" s="636" t="s">
        <v>5521</v>
      </c>
      <c r="K812" s="679"/>
      <c r="L812" s="301">
        <f>VLOOKUP(B812,KQtrangIOE!$B$2:$D$2509,3,FALSE)</f>
        <v>1700</v>
      </c>
      <c r="M812" s="301" t="str">
        <f t="shared" si="52"/>
        <v/>
      </c>
      <c r="N812" s="301">
        <f>VLOOKUP(IF(G812&lt;&gt;"",G812,F812),ThongkeKQ!$A$4:$P$43,COUNTA(ThongkeKQ!$A$4:$P$4),FALSE)</f>
        <v>38</v>
      </c>
      <c r="O812" s="301" t="str">
        <f t="shared" si="53"/>
        <v>38.7</v>
      </c>
      <c r="P812" s="285" t="str">
        <f t="shared" si="54"/>
        <v>38Nhất</v>
      </c>
      <c r="Q812" s="285" t="str">
        <f t="shared" si="55"/>
        <v>7Nhất</v>
      </c>
      <c r="R812" s="285">
        <f>VLOOKUP(B812,'ds thisinh'!B$5:J$2299,COUNTA('ds thisinh'!$B$5:$J$5),FALSE)</f>
        <v>1850</v>
      </c>
    </row>
    <row r="813" spans="1:18" s="285" customFormat="1">
      <c r="A813" s="630">
        <f>SUBTOTAL(3,$B$20:B813)</f>
        <v>252</v>
      </c>
      <c r="B813" s="691">
        <v>1218593218</v>
      </c>
      <c r="C813" s="301" t="str">
        <f>VLOOKUP(B813,'ds thisinh'!$B$5:$C$2298,2,FALSE)</f>
        <v>Ngô Gia Cường</v>
      </c>
      <c r="D813" s="371" t="s">
        <v>1990</v>
      </c>
      <c r="E813" s="371">
        <v>7</v>
      </c>
      <c r="F813" s="371" t="s">
        <v>1383</v>
      </c>
      <c r="G813" s="433" t="s">
        <v>10</v>
      </c>
      <c r="H813" s="371">
        <v>7</v>
      </c>
      <c r="I813" s="433">
        <v>1700</v>
      </c>
      <c r="J813" s="636" t="s">
        <v>5521</v>
      </c>
      <c r="K813" s="680"/>
      <c r="L813" s="301">
        <f>VLOOKUP(B813,KQtrangIOE!$B$2:$D$2509,3,FALSE)</f>
        <v>1700</v>
      </c>
      <c r="M813" s="301" t="str">
        <f t="shared" si="52"/>
        <v/>
      </c>
      <c r="N813" s="301">
        <f>VLOOKUP(IF(G813&lt;&gt;"",G813,F813),ThongkeKQ!$A$4:$P$43,COUNTA(ThongkeKQ!$A$4:$P$4),FALSE)</f>
        <v>32</v>
      </c>
      <c r="O813" s="301" t="str">
        <f t="shared" si="53"/>
        <v>32.7</v>
      </c>
      <c r="P813" s="285" t="str">
        <f t="shared" si="54"/>
        <v>32Nhất</v>
      </c>
      <c r="Q813" s="285" t="str">
        <f t="shared" si="55"/>
        <v>7Nhất</v>
      </c>
      <c r="R813" s="285">
        <f>VLOOKUP(B813,'ds thisinh'!B$5:J$2299,COUNTA('ds thisinh'!$B$5:$J$5),FALSE)</f>
        <v>1910</v>
      </c>
    </row>
    <row r="814" spans="1:18" s="285" customFormat="1">
      <c r="A814" s="630">
        <f>SUBTOTAL(3,$B$20:B814)</f>
        <v>253</v>
      </c>
      <c r="B814" s="665">
        <v>1204152545</v>
      </c>
      <c r="C814" s="301" t="str">
        <f>VLOOKUP(B814,'ds thisinh'!$B$5:$C$2298,2,FALSE)</f>
        <v>Đinh Nhật Trang</v>
      </c>
      <c r="D814" s="630" t="s">
        <v>1273</v>
      </c>
      <c r="E814" s="630" t="s">
        <v>957</v>
      </c>
      <c r="F814" s="630" t="s">
        <v>1259</v>
      </c>
      <c r="G814" s="630" t="s">
        <v>180</v>
      </c>
      <c r="H814" s="630">
        <v>7</v>
      </c>
      <c r="I814" s="630">
        <v>1690</v>
      </c>
      <c r="J814" s="636" t="s">
        <v>5521</v>
      </c>
      <c r="K814" s="679"/>
      <c r="L814" s="301">
        <f>VLOOKUP(B814,KQtrangIOE!$B$2:$D$2509,3,FALSE)</f>
        <v>1690</v>
      </c>
      <c r="M814" s="301" t="str">
        <f t="shared" si="52"/>
        <v/>
      </c>
      <c r="N814" s="301">
        <f>VLOOKUP(IF(G814&lt;&gt;"",G814,F814),ThongkeKQ!$A$4:$P$43,COUNTA(ThongkeKQ!$A$4:$P$4),FALSE)</f>
        <v>36</v>
      </c>
      <c r="O814" s="301" t="str">
        <f t="shared" si="53"/>
        <v>36.7</v>
      </c>
      <c r="P814" s="285" t="str">
        <f t="shared" si="54"/>
        <v>36Nhất</v>
      </c>
      <c r="Q814" s="285" t="str">
        <f t="shared" si="55"/>
        <v>7Nhất</v>
      </c>
      <c r="R814" s="285">
        <f>VLOOKUP(B814,'ds thisinh'!B$5:J$2299,COUNTA('ds thisinh'!$B$5:$J$5),FALSE)</f>
        <v>1860</v>
      </c>
    </row>
    <row r="815" spans="1:18" s="285" customFormat="1" ht="30">
      <c r="A815" s="630">
        <f>SUBTOTAL(3,$B$20:B815)</f>
        <v>254</v>
      </c>
      <c r="B815" s="674">
        <v>1222783339</v>
      </c>
      <c r="C815" s="301" t="str">
        <f>VLOOKUP(B815,'ds thisinh'!$B$5:$C$2298,2,FALSE)</f>
        <v>Hoàng Phạm Minh Quang </v>
      </c>
      <c r="D815" s="636" t="s">
        <v>728</v>
      </c>
      <c r="E815" s="630">
        <v>7</v>
      </c>
      <c r="F815" s="630" t="s">
        <v>691</v>
      </c>
      <c r="G815" s="630" t="s">
        <v>188</v>
      </c>
      <c r="H815" s="630">
        <v>7</v>
      </c>
      <c r="I815" s="636">
        <v>1680</v>
      </c>
      <c r="J815" s="636" t="s">
        <v>5521</v>
      </c>
      <c r="K815" s="707"/>
      <c r="L815" s="301">
        <f>VLOOKUP(B815,KQtrangIOE!$B$2:$D$2509,3,FALSE)</f>
        <v>1680</v>
      </c>
      <c r="M815" s="301" t="str">
        <f t="shared" si="52"/>
        <v/>
      </c>
      <c r="N815" s="301">
        <f>VLOOKUP(IF(G815&lt;&gt;"",G815,F815),ThongkeKQ!$A$4:$P$43,COUNTA(ThongkeKQ!$A$4:$P$4),FALSE)</f>
        <v>34</v>
      </c>
      <c r="O815" s="301" t="str">
        <f t="shared" si="53"/>
        <v>34.7</v>
      </c>
      <c r="P815" s="285" t="str">
        <f t="shared" si="54"/>
        <v>34Nhất</v>
      </c>
      <c r="Q815" s="285" t="str">
        <f t="shared" si="55"/>
        <v>7Nhất</v>
      </c>
      <c r="R815" s="285">
        <f>VLOOKUP(B815,'ds thisinh'!B$5:J$2299,COUNTA('ds thisinh'!$B$5:$J$5),FALSE)</f>
        <v>1840</v>
      </c>
    </row>
    <row r="816" spans="1:18" s="285" customFormat="1">
      <c r="A816" s="630">
        <f>SUBTOTAL(3,$B$20:B816)</f>
        <v>255</v>
      </c>
      <c r="B816" s="674">
        <v>105624482</v>
      </c>
      <c r="C816" s="301" t="str">
        <f>VLOOKUP(B816,'ds thisinh'!$B$5:$C$2298,2,FALSE)</f>
        <v>Lê Hồ Tiểu My </v>
      </c>
      <c r="D816" s="636" t="s">
        <v>720</v>
      </c>
      <c r="E816" s="630">
        <v>7</v>
      </c>
      <c r="F816" s="630" t="s">
        <v>691</v>
      </c>
      <c r="G816" s="630" t="s">
        <v>188</v>
      </c>
      <c r="H816" s="630">
        <v>7</v>
      </c>
      <c r="I816" s="636">
        <v>1680</v>
      </c>
      <c r="J816" s="636" t="s">
        <v>5521</v>
      </c>
      <c r="K816" s="707"/>
      <c r="L816" s="301">
        <f>VLOOKUP(B816,KQtrangIOE!$B$2:$D$2509,3,FALSE)</f>
        <v>1680</v>
      </c>
      <c r="M816" s="301" t="str">
        <f t="shared" si="52"/>
        <v/>
      </c>
      <c r="N816" s="301">
        <f>VLOOKUP(IF(G816&lt;&gt;"",G816,F816),ThongkeKQ!$A$4:$P$43,COUNTA(ThongkeKQ!$A$4:$P$4),FALSE)</f>
        <v>34</v>
      </c>
      <c r="O816" s="301" t="str">
        <f t="shared" si="53"/>
        <v>34.7</v>
      </c>
      <c r="P816" s="285" t="str">
        <f t="shared" si="54"/>
        <v>34Nhất</v>
      </c>
      <c r="Q816" s="285" t="str">
        <f t="shared" si="55"/>
        <v>7Nhất</v>
      </c>
      <c r="R816" s="285">
        <f>VLOOKUP(B816,'ds thisinh'!B$5:J$2299,COUNTA('ds thisinh'!$B$5:$J$5),FALSE)</f>
        <v>1690</v>
      </c>
    </row>
    <row r="817" spans="1:18" s="285" customFormat="1">
      <c r="A817" s="630">
        <f>SUBTOTAL(3,$B$20:B817)</f>
        <v>256</v>
      </c>
      <c r="B817" s="681">
        <v>1222863936</v>
      </c>
      <c r="C817" s="301" t="str">
        <f>VLOOKUP(B817,'ds thisinh'!$B$5:$C$2298,2,FALSE)</f>
        <v xml:space="preserve">Nguyễn Quang Ngọc Hân </v>
      </c>
      <c r="D817" s="630" t="s">
        <v>1305</v>
      </c>
      <c r="E817" s="630" t="s">
        <v>1298</v>
      </c>
      <c r="F817" s="630" t="s">
        <v>1268</v>
      </c>
      <c r="G817" s="630" t="s">
        <v>180</v>
      </c>
      <c r="H817" s="630">
        <v>7</v>
      </c>
      <c r="I817" s="630">
        <v>1670</v>
      </c>
      <c r="J817" s="636" t="s">
        <v>5521</v>
      </c>
      <c r="K817" s="679"/>
      <c r="L817" s="301">
        <f>VLOOKUP(B817,KQtrangIOE!$B$2:$D$2509,3,FALSE)</f>
        <v>1670</v>
      </c>
      <c r="M817" s="301" t="str">
        <f t="shared" si="52"/>
        <v/>
      </c>
      <c r="N817" s="301">
        <f>VLOOKUP(IF(G817&lt;&gt;"",G817,F817),ThongkeKQ!$A$4:$P$43,COUNTA(ThongkeKQ!$A$4:$P$4),FALSE)</f>
        <v>36</v>
      </c>
      <c r="O817" s="301" t="str">
        <f t="shared" si="53"/>
        <v>36.7</v>
      </c>
      <c r="P817" s="285" t="str">
        <f t="shared" si="54"/>
        <v>36Nhất</v>
      </c>
      <c r="Q817" s="285" t="str">
        <f t="shared" si="55"/>
        <v>7Nhất</v>
      </c>
      <c r="R817" s="285">
        <f>VLOOKUP(B817,'ds thisinh'!B$5:J$2299,COUNTA('ds thisinh'!$B$5:$J$5),FALSE)</f>
        <v>1720</v>
      </c>
    </row>
    <row r="818" spans="1:18" s="285" customFormat="1">
      <c r="A818" s="630">
        <f>SUBTOTAL(3,$B$20:B818)</f>
        <v>257</v>
      </c>
      <c r="B818" s="683">
        <v>1221798231</v>
      </c>
      <c r="C818" s="301" t="str">
        <f>VLOOKUP(B818,'ds thisinh'!$B$5:$C$2298,2,FALSE)</f>
        <v>Hoàng Kim Ngọc Anh</v>
      </c>
      <c r="D818" s="630" t="s">
        <v>958</v>
      </c>
      <c r="E818" s="630" t="s">
        <v>957</v>
      </c>
      <c r="F818" s="630" t="s">
        <v>2708</v>
      </c>
      <c r="G818" s="630" t="s">
        <v>91</v>
      </c>
      <c r="H818" s="630">
        <v>7</v>
      </c>
      <c r="I818" s="636">
        <v>1650</v>
      </c>
      <c r="J818" s="636" t="s">
        <v>5521</v>
      </c>
      <c r="K818" s="679"/>
      <c r="L818" s="301">
        <f>VLOOKUP(B818,KQtrangIOE!$B$2:$D$2509,3,FALSE)</f>
        <v>1650</v>
      </c>
      <c r="M818" s="301" t="str">
        <f t="shared" si="52"/>
        <v/>
      </c>
      <c r="N818" s="301">
        <f>VLOOKUP(IF(G818&lt;&gt;"",G818,F818),ThongkeKQ!$A$4:$P$43,COUNTA(ThongkeKQ!$A$4:$P$4),FALSE)</f>
        <v>35</v>
      </c>
      <c r="O818" s="301" t="str">
        <f t="shared" si="53"/>
        <v>35.7</v>
      </c>
      <c r="P818" s="285" t="str">
        <f t="shared" si="54"/>
        <v>35Nhất</v>
      </c>
      <c r="Q818" s="285" t="str">
        <f t="shared" si="55"/>
        <v>7Nhất</v>
      </c>
      <c r="R818" s="285">
        <f>VLOOKUP(B818,'ds thisinh'!B$5:J$2299,COUNTA('ds thisinh'!$B$5:$J$5),FALSE)</f>
        <v>1840</v>
      </c>
    </row>
    <row r="819" spans="1:18" s="285" customFormat="1">
      <c r="A819" s="630">
        <f>SUBTOTAL(3,$B$20:B819)</f>
        <v>258</v>
      </c>
      <c r="B819" s="695">
        <v>1230217490</v>
      </c>
      <c r="C819" s="301" t="str">
        <f>VLOOKUP(B819,'ds thisinh'!$B$5:$C$2298,2,FALSE)</f>
        <v>Hồ Minh Nhật</v>
      </c>
      <c r="D819" s="630" t="s">
        <v>956</v>
      </c>
      <c r="E819" s="630" t="s">
        <v>957</v>
      </c>
      <c r="F819" s="630" t="s">
        <v>2229</v>
      </c>
      <c r="G819" s="630" t="s">
        <v>91</v>
      </c>
      <c r="H819" s="630">
        <v>7</v>
      </c>
      <c r="I819" s="636">
        <v>1650</v>
      </c>
      <c r="J819" s="636" t="s">
        <v>5521</v>
      </c>
      <c r="K819" s="679"/>
      <c r="L819" s="301">
        <f>VLOOKUP(B819,KQtrangIOE!$B$2:$D$2509,3,FALSE)</f>
        <v>1650</v>
      </c>
      <c r="M819" s="301" t="str">
        <f t="shared" si="52"/>
        <v/>
      </c>
      <c r="N819" s="301">
        <f>VLOOKUP(IF(G819&lt;&gt;"",G819,F819),ThongkeKQ!$A$4:$P$43,COUNTA(ThongkeKQ!$A$4:$P$4),FALSE)</f>
        <v>35</v>
      </c>
      <c r="O819" s="301" t="str">
        <f t="shared" si="53"/>
        <v>35.7</v>
      </c>
      <c r="P819" s="285" t="str">
        <f t="shared" si="54"/>
        <v>35Nhất</v>
      </c>
      <c r="Q819" s="285" t="str">
        <f t="shared" si="55"/>
        <v>7Nhất</v>
      </c>
      <c r="R819" s="285">
        <f>VLOOKUP(B819,'ds thisinh'!B$5:J$2299,COUNTA('ds thisinh'!$B$5:$J$5),FALSE)</f>
        <v>1850</v>
      </c>
    </row>
    <row r="820" spans="1:18" s="285" customFormat="1">
      <c r="A820" s="630">
        <f>SUBTOTAL(3,$B$20:B820)</f>
        <v>259</v>
      </c>
      <c r="B820" s="691">
        <v>1211365272</v>
      </c>
      <c r="C820" s="301" t="str">
        <f>VLOOKUP(B820,'ds thisinh'!$B$5:$C$2298,2,FALSE)</f>
        <v>Trần Xuân Nghĩa</v>
      </c>
      <c r="D820" s="371" t="s">
        <v>1991</v>
      </c>
      <c r="E820" s="371">
        <v>7</v>
      </c>
      <c r="F820" s="371" t="s">
        <v>1383</v>
      </c>
      <c r="G820" s="433" t="s">
        <v>10</v>
      </c>
      <c r="H820" s="371">
        <v>7</v>
      </c>
      <c r="I820" s="433">
        <v>1640</v>
      </c>
      <c r="J820" s="636" t="s">
        <v>5521</v>
      </c>
      <c r="K820" s="680"/>
      <c r="L820" s="301">
        <f>VLOOKUP(B820,KQtrangIOE!$B$2:$D$2509,3,FALSE)</f>
        <v>1640</v>
      </c>
      <c r="M820" s="301" t="str">
        <f t="shared" si="52"/>
        <v/>
      </c>
      <c r="N820" s="301">
        <f>VLOOKUP(IF(G820&lt;&gt;"",G820,F820),ThongkeKQ!$A$4:$P$43,COUNTA(ThongkeKQ!$A$4:$P$4),FALSE)</f>
        <v>32</v>
      </c>
      <c r="O820" s="301" t="str">
        <f t="shared" si="53"/>
        <v>32.7</v>
      </c>
      <c r="P820" s="285" t="str">
        <f t="shared" si="54"/>
        <v>32Nhất</v>
      </c>
      <c r="Q820" s="285" t="str">
        <f t="shared" si="55"/>
        <v>7Nhất</v>
      </c>
      <c r="R820" s="285">
        <f>VLOOKUP(B820,'ds thisinh'!B$5:J$2299,COUNTA('ds thisinh'!$B$5:$J$5),FALSE)</f>
        <v>1840</v>
      </c>
    </row>
    <row r="821" spans="1:18" s="285" customFormat="1">
      <c r="A821" s="630">
        <f>SUBTOTAL(3,$B$20:B821)</f>
        <v>260</v>
      </c>
      <c r="B821" s="671">
        <v>1222213534</v>
      </c>
      <c r="C821" s="301" t="str">
        <f>VLOOKUP(B821,'ds thisinh'!$B$5:$C$2298,2,FALSE)</f>
        <v>Nguyễn Quang Huy</v>
      </c>
      <c r="D821" s="630" t="s">
        <v>959</v>
      </c>
      <c r="E821" s="630" t="s">
        <v>960</v>
      </c>
      <c r="F821" s="630" t="s">
        <v>705</v>
      </c>
      <c r="G821" s="630" t="s">
        <v>91</v>
      </c>
      <c r="H821" s="630">
        <v>7</v>
      </c>
      <c r="I821" s="636">
        <v>1630</v>
      </c>
      <c r="J821" s="636" t="s">
        <v>5522</v>
      </c>
      <c r="K821" s="679"/>
      <c r="L821" s="301">
        <f>VLOOKUP(B821,KQtrangIOE!$B$2:$D$2509,3,FALSE)</f>
        <v>1630</v>
      </c>
      <c r="M821" s="301" t="str">
        <f t="shared" si="52"/>
        <v/>
      </c>
      <c r="N821" s="301">
        <f>VLOOKUP(IF(G821&lt;&gt;"",G821,F821),ThongkeKQ!$A$4:$P$43,COUNTA(ThongkeKQ!$A$4:$P$4),FALSE)</f>
        <v>35</v>
      </c>
      <c r="O821" s="301" t="str">
        <f t="shared" si="53"/>
        <v>35.7</v>
      </c>
      <c r="P821" s="285" t="str">
        <f t="shared" si="54"/>
        <v>35Nhì</v>
      </c>
      <c r="Q821" s="285" t="str">
        <f t="shared" si="55"/>
        <v>7Nhì</v>
      </c>
      <c r="R821" s="285">
        <f>VLOOKUP(B821,'ds thisinh'!B$5:J$2299,COUNTA('ds thisinh'!$B$5:$J$5),FALSE)</f>
        <v>1820</v>
      </c>
    </row>
    <row r="822" spans="1:18" s="285" customFormat="1">
      <c r="A822" s="630">
        <f>SUBTOTAL(3,$B$20:B822)</f>
        <v>261</v>
      </c>
      <c r="B822" s="674">
        <v>1222658102</v>
      </c>
      <c r="C822" s="301" t="str">
        <f>VLOOKUP(B822,'ds thisinh'!$B$5:$C$2298,2,FALSE)</f>
        <v>Nguyễn Thị Xuân Hoa </v>
      </c>
      <c r="D822" s="636" t="s">
        <v>735</v>
      </c>
      <c r="E822" s="630">
        <v>7</v>
      </c>
      <c r="F822" s="630" t="s">
        <v>691</v>
      </c>
      <c r="G822" s="630" t="s">
        <v>188</v>
      </c>
      <c r="H822" s="630">
        <v>7</v>
      </c>
      <c r="I822" s="636">
        <v>1620</v>
      </c>
      <c r="J822" s="636" t="s">
        <v>5522</v>
      </c>
      <c r="K822" s="707"/>
      <c r="L822" s="301">
        <f>VLOOKUP(B822,KQtrangIOE!$B$2:$D$2509,3,FALSE)</f>
        <v>1620</v>
      </c>
      <c r="M822" s="301" t="str">
        <f t="shared" si="52"/>
        <v/>
      </c>
      <c r="N822" s="301">
        <f>VLOOKUP(IF(G822&lt;&gt;"",G822,F822),ThongkeKQ!$A$4:$P$43,COUNTA(ThongkeKQ!$A$4:$P$4),FALSE)</f>
        <v>34</v>
      </c>
      <c r="O822" s="301" t="str">
        <f t="shared" si="53"/>
        <v>34.7</v>
      </c>
      <c r="P822" s="285" t="str">
        <f t="shared" si="54"/>
        <v>34Nhì</v>
      </c>
      <c r="Q822" s="285" t="str">
        <f t="shared" si="55"/>
        <v>7Nhì</v>
      </c>
      <c r="R822" s="285">
        <f>VLOOKUP(B822,'ds thisinh'!B$5:J$2299,COUNTA('ds thisinh'!$B$5:$J$5),FALSE)</f>
        <v>1770</v>
      </c>
    </row>
    <row r="823" spans="1:18" s="285" customFormat="1">
      <c r="A823" s="630">
        <f>SUBTOTAL(3,$B$20:B823)</f>
        <v>262</v>
      </c>
      <c r="B823" s="681">
        <v>1222817281</v>
      </c>
      <c r="C823" s="301" t="str">
        <f>VLOOKUP(B823,'ds thisinh'!$B$5:$C$2298,2,FALSE)</f>
        <v xml:space="preserve">Trần Mai Linh </v>
      </c>
      <c r="D823" s="630" t="s">
        <v>1307</v>
      </c>
      <c r="E823" s="630" t="s">
        <v>1298</v>
      </c>
      <c r="F823" s="630" t="s">
        <v>1268</v>
      </c>
      <c r="G823" s="630" t="s">
        <v>180</v>
      </c>
      <c r="H823" s="630">
        <v>7</v>
      </c>
      <c r="I823" s="630">
        <v>1600</v>
      </c>
      <c r="J823" s="636" t="s">
        <v>5522</v>
      </c>
      <c r="K823" s="679"/>
      <c r="L823" s="301">
        <f>VLOOKUP(B823,KQtrangIOE!$B$2:$D$2509,3,FALSE)</f>
        <v>1600</v>
      </c>
      <c r="M823" s="301" t="str">
        <f t="shared" si="52"/>
        <v/>
      </c>
      <c r="N823" s="301">
        <f>VLOOKUP(IF(G823&lt;&gt;"",G823,F823),ThongkeKQ!$A$4:$P$43,COUNTA(ThongkeKQ!$A$4:$P$4),FALSE)</f>
        <v>36</v>
      </c>
      <c r="O823" s="301" t="str">
        <f t="shared" si="53"/>
        <v>36.7</v>
      </c>
      <c r="P823" s="285" t="str">
        <f t="shared" si="54"/>
        <v>36Nhì</v>
      </c>
      <c r="Q823" s="285" t="str">
        <f t="shared" si="55"/>
        <v>7Nhì</v>
      </c>
      <c r="R823" s="285">
        <f>VLOOKUP(B823,'ds thisinh'!B$5:J$2299,COUNTA('ds thisinh'!$B$5:$J$5),FALSE)</f>
        <v>1700</v>
      </c>
    </row>
    <row r="824" spans="1:18" s="285" customFormat="1">
      <c r="A824" s="630">
        <f>SUBTOTAL(3,$B$20:B824)</f>
        <v>263</v>
      </c>
      <c r="B824" s="691">
        <v>1222403262</v>
      </c>
      <c r="C824" s="301" t="str">
        <f>VLOOKUP(B824,'ds thisinh'!$B$5:$C$2298,2,FALSE)</f>
        <v>Nguyễn Thế Bảo Ngọc</v>
      </c>
      <c r="D824" s="371" t="s">
        <v>1992</v>
      </c>
      <c r="E824" s="371">
        <v>7</v>
      </c>
      <c r="F824" s="371" t="s">
        <v>1383</v>
      </c>
      <c r="G824" s="433" t="s">
        <v>10</v>
      </c>
      <c r="H824" s="371">
        <v>7</v>
      </c>
      <c r="I824" s="433">
        <v>1590</v>
      </c>
      <c r="J824" s="636" t="s">
        <v>5522</v>
      </c>
      <c r="K824" s="680"/>
      <c r="L824" s="301">
        <f>VLOOKUP(B824,KQtrangIOE!$B$2:$D$2509,3,FALSE)</f>
        <v>1590</v>
      </c>
      <c r="M824" s="301" t="str">
        <f t="shared" si="52"/>
        <v/>
      </c>
      <c r="N824" s="301">
        <f>VLOOKUP(IF(G824&lt;&gt;"",G824,F824),ThongkeKQ!$A$4:$P$43,COUNTA(ThongkeKQ!$A$4:$P$4),FALSE)</f>
        <v>32</v>
      </c>
      <c r="O824" s="301" t="str">
        <f t="shared" si="53"/>
        <v>32.7</v>
      </c>
      <c r="P824" s="285" t="str">
        <f t="shared" si="54"/>
        <v>32Nhì</v>
      </c>
      <c r="Q824" s="285" t="str">
        <f t="shared" si="55"/>
        <v>7Nhì</v>
      </c>
      <c r="R824" s="285">
        <f>VLOOKUP(B824,'ds thisinh'!B$5:J$2299,COUNTA('ds thisinh'!$B$5:$J$5),FALSE)</f>
        <v>1790</v>
      </c>
    </row>
    <row r="825" spans="1:18" s="285" customFormat="1">
      <c r="A825" s="630">
        <f>SUBTOTAL(3,$B$20:B825)</f>
        <v>264</v>
      </c>
      <c r="B825" s="675">
        <v>1213382251</v>
      </c>
      <c r="C825" s="301" t="str">
        <f>VLOOKUP(B825,'ds thisinh'!$B$5:$C$2298,2,FALSE)</f>
        <v>Nguyễn Trần Bảo Ngọc</v>
      </c>
      <c r="D825" s="630" t="s">
        <v>1177</v>
      </c>
      <c r="E825" s="630" t="s">
        <v>1176</v>
      </c>
      <c r="F825" s="630" t="s">
        <v>1166</v>
      </c>
      <c r="G825" s="630" t="s">
        <v>1108</v>
      </c>
      <c r="H825" s="631">
        <v>7</v>
      </c>
      <c r="I825" s="630">
        <v>1580</v>
      </c>
      <c r="J825" s="636" t="s">
        <v>5522</v>
      </c>
      <c r="K825" s="679"/>
      <c r="L825" s="301">
        <f>VLOOKUP(B825,KQtrangIOE!$B$2:$D$2509,3,FALSE)</f>
        <v>1580</v>
      </c>
      <c r="M825" s="301" t="str">
        <f t="shared" si="52"/>
        <v/>
      </c>
      <c r="N825" s="301">
        <f>VLOOKUP(IF(G825&lt;&gt;"",G825,F825),ThongkeKQ!$A$4:$P$43,COUNTA(ThongkeKQ!$A$4:$P$4),FALSE)</f>
        <v>39</v>
      </c>
      <c r="O825" s="301" t="str">
        <f t="shared" si="53"/>
        <v>39.7</v>
      </c>
      <c r="P825" s="285" t="str">
        <f t="shared" si="54"/>
        <v>39Nhì</v>
      </c>
      <c r="Q825" s="285" t="str">
        <f t="shared" si="55"/>
        <v>7Nhì</v>
      </c>
      <c r="R825" s="285">
        <f>VLOOKUP(B825,'ds thisinh'!B$5:J$2299,COUNTA('ds thisinh'!$B$5:$J$5),FALSE)</f>
        <v>1630</v>
      </c>
    </row>
    <row r="826" spans="1:18" s="285" customFormat="1">
      <c r="A826" s="630">
        <f>SUBTOTAL(3,$B$20:B826)</f>
        <v>265</v>
      </c>
      <c r="B826" s="668">
        <v>1224054801</v>
      </c>
      <c r="C826" s="301" t="str">
        <f>VLOOKUP(B826,'ds thisinh'!$B$5:$C$2298,2,FALSE)</f>
        <v>Trần Kim Dung</v>
      </c>
      <c r="D826" s="371" t="s">
        <v>1994</v>
      </c>
      <c r="E826" s="371">
        <v>7</v>
      </c>
      <c r="F826" s="371" t="s">
        <v>1951</v>
      </c>
      <c r="G826" s="433" t="s">
        <v>10</v>
      </c>
      <c r="H826" s="371">
        <v>7</v>
      </c>
      <c r="I826" s="433">
        <v>1550</v>
      </c>
      <c r="J826" s="636" t="s">
        <v>5522</v>
      </c>
      <c r="K826" s="680"/>
      <c r="L826" s="301">
        <f>VLOOKUP(B826,KQtrangIOE!$B$2:$D$2509,3,FALSE)</f>
        <v>1550</v>
      </c>
      <c r="M826" s="301" t="str">
        <f t="shared" si="52"/>
        <v/>
      </c>
      <c r="N826" s="301">
        <f>VLOOKUP(IF(G826&lt;&gt;"",G826,F826),ThongkeKQ!$A$4:$P$43,COUNTA(ThongkeKQ!$A$4:$P$4),FALSE)</f>
        <v>32</v>
      </c>
      <c r="O826" s="301" t="str">
        <f t="shared" si="53"/>
        <v>32.7</v>
      </c>
      <c r="P826" s="285" t="str">
        <f t="shared" si="54"/>
        <v>32Nhì</v>
      </c>
      <c r="Q826" s="285" t="str">
        <f t="shared" si="55"/>
        <v>7Nhì</v>
      </c>
      <c r="R826" s="285">
        <f>VLOOKUP(B826,'ds thisinh'!B$5:J$2299,COUNTA('ds thisinh'!$B$5:$J$5),FALSE)</f>
        <v>1760</v>
      </c>
    </row>
    <row r="827" spans="1:18" s="285" customFormat="1">
      <c r="A827" s="630">
        <f>SUBTOTAL(3,$B$20:B827)</f>
        <v>266</v>
      </c>
      <c r="B827" s="696">
        <v>1222525980</v>
      </c>
      <c r="C827" s="301" t="str">
        <f>VLOOKUP(B827,'ds thisinh'!$B$5:$C$2298,2,FALSE)</f>
        <v>Nguyễn Thị Thiên Nga</v>
      </c>
      <c r="D827" s="634" t="s">
        <v>2303</v>
      </c>
      <c r="E827" s="630">
        <v>7</v>
      </c>
      <c r="F827" s="630" t="s">
        <v>2302</v>
      </c>
      <c r="G827" s="638" t="s">
        <v>2262</v>
      </c>
      <c r="H827" s="630">
        <v>7</v>
      </c>
      <c r="I827" s="630">
        <v>1530</v>
      </c>
      <c r="J827" s="636" t="s">
        <v>5522</v>
      </c>
      <c r="K827" s="679"/>
      <c r="L827" s="301">
        <f>VLOOKUP(B827,KQtrangIOE!$B$2:$D$2509,3,FALSE)</f>
        <v>1530</v>
      </c>
      <c r="M827" s="301" t="str">
        <f t="shared" si="52"/>
        <v/>
      </c>
      <c r="N827" s="301">
        <f>VLOOKUP(IF(G827&lt;&gt;"",G827,F827),ThongkeKQ!$A$4:$P$43,COUNTA(ThongkeKQ!$A$4:$P$4),FALSE)</f>
        <v>37</v>
      </c>
      <c r="O827" s="301" t="str">
        <f t="shared" si="53"/>
        <v>37.7</v>
      </c>
      <c r="P827" s="285" t="str">
        <f t="shared" si="54"/>
        <v>37Nhì</v>
      </c>
      <c r="Q827" s="285" t="str">
        <f t="shared" si="55"/>
        <v>7Nhì</v>
      </c>
      <c r="R827" s="285">
        <f>VLOOKUP(B827,'ds thisinh'!B$5:J$2299,COUNTA('ds thisinh'!$B$5:$J$5),FALSE)</f>
        <v>1580</v>
      </c>
    </row>
    <row r="828" spans="1:18" s="285" customFormat="1">
      <c r="A828" s="630">
        <f>SUBTOTAL(3,$B$20:B828)</f>
        <v>267</v>
      </c>
      <c r="B828" s="667">
        <v>1222483455</v>
      </c>
      <c r="C828" s="301" t="str">
        <f>VLOOKUP(B828,'ds thisinh'!$B$5:$C$2298,2,FALSE)</f>
        <v>Nguyễn Thùy Dung</v>
      </c>
      <c r="D828" s="371" t="s">
        <v>1993</v>
      </c>
      <c r="E828" s="652">
        <v>7</v>
      </c>
      <c r="F828" s="371" t="s">
        <v>1977</v>
      </c>
      <c r="G828" s="433" t="s">
        <v>10</v>
      </c>
      <c r="H828" s="652">
        <v>7</v>
      </c>
      <c r="I828" s="433">
        <v>1520</v>
      </c>
      <c r="J828" s="636" t="s">
        <v>5522</v>
      </c>
      <c r="K828" s="680"/>
      <c r="L828" s="301">
        <f>VLOOKUP(B828,KQtrangIOE!$B$2:$D$2509,3,FALSE)</f>
        <v>1520</v>
      </c>
      <c r="M828" s="301" t="str">
        <f t="shared" si="52"/>
        <v/>
      </c>
      <c r="N828" s="301">
        <f>VLOOKUP(IF(G828&lt;&gt;"",G828,F828),ThongkeKQ!$A$4:$P$43,COUNTA(ThongkeKQ!$A$4:$P$4),FALSE)</f>
        <v>32</v>
      </c>
      <c r="O828" s="301" t="str">
        <f t="shared" si="53"/>
        <v>32.7</v>
      </c>
      <c r="P828" s="285" t="str">
        <f t="shared" si="54"/>
        <v>32Nhì</v>
      </c>
      <c r="Q828" s="285" t="str">
        <f t="shared" si="55"/>
        <v>7Nhì</v>
      </c>
      <c r="R828" s="285">
        <f>VLOOKUP(B828,'ds thisinh'!B$5:J$2299,COUNTA('ds thisinh'!$B$5:$J$5),FALSE)</f>
        <v>1770</v>
      </c>
    </row>
    <row r="829" spans="1:18" s="285" customFormat="1">
      <c r="A829" s="630">
        <f>SUBTOTAL(3,$B$20:B829)</f>
        <v>268</v>
      </c>
      <c r="B829" s="679">
        <v>1214559415</v>
      </c>
      <c r="C829" s="301" t="str">
        <f>VLOOKUP(B829,'ds thisinh'!$B$5:$C$2298,2,FALSE)</f>
        <v>Nguyễn Văn Phú</v>
      </c>
      <c r="D829" s="630" t="s">
        <v>715</v>
      </c>
      <c r="E829" s="630">
        <v>7</v>
      </c>
      <c r="F829" s="630" t="s">
        <v>697</v>
      </c>
      <c r="G829" s="630" t="s">
        <v>188</v>
      </c>
      <c r="H829" s="630">
        <v>7</v>
      </c>
      <c r="I829" s="630">
        <v>1510</v>
      </c>
      <c r="J829" s="636" t="s">
        <v>5522</v>
      </c>
      <c r="K829" s="707"/>
      <c r="L829" s="301">
        <f>VLOOKUP(B829,KQtrangIOE!$B$2:$D$2509,3,FALSE)</f>
        <v>1540</v>
      </c>
      <c r="M829" s="301"/>
      <c r="N829" s="301">
        <f>VLOOKUP(IF(G829&lt;&gt;"",G829,F829),ThongkeKQ!$A$4:$P$43,COUNTA(ThongkeKQ!$A$4:$P$4),FALSE)</f>
        <v>34</v>
      </c>
      <c r="O829" s="301" t="str">
        <f t="shared" si="53"/>
        <v>34.7</v>
      </c>
      <c r="P829" s="285" t="str">
        <f t="shared" si="54"/>
        <v>34Nhì</v>
      </c>
      <c r="Q829" s="285" t="str">
        <f t="shared" si="55"/>
        <v>7Nhì</v>
      </c>
      <c r="R829" s="285">
        <f>VLOOKUP(B829,'ds thisinh'!B$5:J$2299,COUNTA('ds thisinh'!$B$5:$J$5),FALSE)</f>
        <v>1850</v>
      </c>
    </row>
    <row r="830" spans="1:18" s="285" customFormat="1">
      <c r="A830" s="630">
        <f>SUBTOTAL(3,$B$20:B830)</f>
        <v>269</v>
      </c>
      <c r="B830" s="674">
        <v>1223193944</v>
      </c>
      <c r="C830" s="301" t="str">
        <f>VLOOKUP(B830,'ds thisinh'!$B$5:$C$2298,2,FALSE)</f>
        <v>Nguyễn Thị Thu Huyền </v>
      </c>
      <c r="D830" s="636" t="s">
        <v>739</v>
      </c>
      <c r="E830" s="630">
        <v>7</v>
      </c>
      <c r="F830" s="630" t="s">
        <v>691</v>
      </c>
      <c r="G830" s="630" t="s">
        <v>188</v>
      </c>
      <c r="H830" s="630">
        <v>7</v>
      </c>
      <c r="I830" s="636">
        <v>1510</v>
      </c>
      <c r="J830" s="636" t="s">
        <v>5522</v>
      </c>
      <c r="K830" s="707"/>
      <c r="L830" s="301">
        <f>VLOOKUP(B830,KQtrangIOE!$B$2:$D$2509,3,FALSE)</f>
        <v>1510</v>
      </c>
      <c r="M830" s="301" t="str">
        <f t="shared" ref="M830:M893" si="56">IF(L830&lt;&gt;I830,1,"")</f>
        <v/>
      </c>
      <c r="N830" s="301">
        <f>VLOOKUP(IF(G830&lt;&gt;"",G830,F830),ThongkeKQ!$A$4:$P$43,COUNTA(ThongkeKQ!$A$4:$P$4),FALSE)</f>
        <v>34</v>
      </c>
      <c r="O830" s="301" t="str">
        <f t="shared" si="53"/>
        <v>34.7</v>
      </c>
      <c r="P830" s="285" t="str">
        <f t="shared" si="54"/>
        <v>34Nhì</v>
      </c>
      <c r="Q830" s="285" t="str">
        <f t="shared" si="55"/>
        <v>7Nhì</v>
      </c>
      <c r="R830" s="285">
        <f>VLOOKUP(B830,'ds thisinh'!B$5:J$2299,COUNTA('ds thisinh'!$B$5:$J$5),FALSE)</f>
        <v>1590</v>
      </c>
    </row>
    <row r="831" spans="1:18" s="285" customFormat="1">
      <c r="A831" s="630">
        <f>SUBTOTAL(3,$B$20:B831)</f>
        <v>270</v>
      </c>
      <c r="B831" s="671">
        <v>1222677089</v>
      </c>
      <c r="C831" s="301" t="str">
        <f>VLOOKUP(B831,'ds thisinh'!$B$5:$C$2298,2,FALSE)</f>
        <v>Nguyễn Thị Hồng Nhung</v>
      </c>
      <c r="D831" s="630" t="s">
        <v>72</v>
      </c>
      <c r="E831" s="630" t="s">
        <v>957</v>
      </c>
      <c r="F831" s="630" t="s">
        <v>2229</v>
      </c>
      <c r="G831" s="630" t="s">
        <v>91</v>
      </c>
      <c r="H831" s="630">
        <v>7</v>
      </c>
      <c r="I831" s="636">
        <v>1510</v>
      </c>
      <c r="J831" s="636" t="s">
        <v>5522</v>
      </c>
      <c r="K831" s="679"/>
      <c r="L831" s="301">
        <f>VLOOKUP(B831,KQtrangIOE!$B$2:$D$2509,3,FALSE)</f>
        <v>1510</v>
      </c>
      <c r="M831" s="301" t="str">
        <f t="shared" si="56"/>
        <v/>
      </c>
      <c r="N831" s="301">
        <f>VLOOKUP(IF(G831&lt;&gt;"",G831,F831),ThongkeKQ!$A$4:$P$43,COUNTA(ThongkeKQ!$A$4:$P$4),FALSE)</f>
        <v>35</v>
      </c>
      <c r="O831" s="301" t="str">
        <f t="shared" si="53"/>
        <v>35.7</v>
      </c>
      <c r="P831" s="285" t="str">
        <f t="shared" si="54"/>
        <v>35Nhì</v>
      </c>
      <c r="Q831" s="285" t="str">
        <f t="shared" si="55"/>
        <v>7Nhì</v>
      </c>
      <c r="R831" s="285">
        <f>VLOOKUP(B831,'ds thisinh'!B$5:J$2299,COUNTA('ds thisinh'!$B$5:$J$5),FALSE)</f>
        <v>1700</v>
      </c>
    </row>
    <row r="832" spans="1:18" s="285" customFormat="1">
      <c r="A832" s="630">
        <f>SUBTOTAL(3,$B$20:B832)</f>
        <v>271</v>
      </c>
      <c r="B832" s="666">
        <v>1224776780</v>
      </c>
      <c r="C832" s="301" t="str">
        <f>VLOOKUP(B832,'ds thisinh'!$B$5:$C$2298,2,FALSE)</f>
        <v>Nguyễn Thị Thùy Diệu </v>
      </c>
      <c r="D832" s="635" t="s">
        <v>1662</v>
      </c>
      <c r="E832" s="630" t="s">
        <v>1385</v>
      </c>
      <c r="F832" s="630" t="s">
        <v>1189</v>
      </c>
      <c r="G832" s="630" t="s">
        <v>1342</v>
      </c>
      <c r="H832" s="630">
        <v>7</v>
      </c>
      <c r="I832" s="636">
        <v>1510</v>
      </c>
      <c r="J832" s="636" t="s">
        <v>5522</v>
      </c>
      <c r="K832" s="679"/>
      <c r="L832" s="301">
        <f>VLOOKUP(B832,KQtrangIOE!$B$2:$D$2509,3,FALSE)</f>
        <v>1510</v>
      </c>
      <c r="M832" s="301" t="str">
        <f t="shared" si="56"/>
        <v/>
      </c>
      <c r="N832" s="301">
        <f>VLOOKUP(IF(G832&lt;&gt;"",G832,F832),ThongkeKQ!$A$4:$P$43,COUNTA(ThongkeKQ!$A$4:$P$4),FALSE)</f>
        <v>38</v>
      </c>
      <c r="O832" s="301" t="str">
        <f t="shared" si="53"/>
        <v>38.7</v>
      </c>
      <c r="P832" s="285" t="str">
        <f t="shared" si="54"/>
        <v>38Nhì</v>
      </c>
      <c r="Q832" s="285" t="str">
        <f t="shared" si="55"/>
        <v>7Nhì</v>
      </c>
      <c r="R832" s="285">
        <f>VLOOKUP(B832,'ds thisinh'!B$5:J$2299,COUNTA('ds thisinh'!$B$5:$J$5),FALSE)</f>
        <v>1680</v>
      </c>
    </row>
    <row r="833" spans="1:18" s="285" customFormat="1">
      <c r="A833" s="630">
        <f>SUBTOTAL(3,$B$20:B833)</f>
        <v>272</v>
      </c>
      <c r="B833" s="691">
        <v>1225545968</v>
      </c>
      <c r="C833" s="301" t="str">
        <f>VLOOKUP(B833,'ds thisinh'!$B$5:$C$2298,2,FALSE)</f>
        <v>Phan Thanh Huyền</v>
      </c>
      <c r="D833" s="371" t="s">
        <v>1995</v>
      </c>
      <c r="E833" s="371">
        <v>7</v>
      </c>
      <c r="F833" s="371" t="s">
        <v>1383</v>
      </c>
      <c r="G833" s="433" t="s">
        <v>10</v>
      </c>
      <c r="H833" s="371">
        <v>7</v>
      </c>
      <c r="I833" s="433">
        <v>1510</v>
      </c>
      <c r="J833" s="636" t="s">
        <v>5522</v>
      </c>
      <c r="K833" s="680"/>
      <c r="L833" s="301">
        <f>VLOOKUP(B833,KQtrangIOE!$B$2:$D$2509,3,FALSE)</f>
        <v>1510</v>
      </c>
      <c r="M833" s="301" t="str">
        <f t="shared" si="56"/>
        <v/>
      </c>
      <c r="N833" s="301">
        <f>VLOOKUP(IF(G833&lt;&gt;"",G833,F833),ThongkeKQ!$A$4:$P$43,COUNTA(ThongkeKQ!$A$4:$P$4),FALSE)</f>
        <v>32</v>
      </c>
      <c r="O833" s="301" t="str">
        <f t="shared" si="53"/>
        <v>32.7</v>
      </c>
      <c r="P833" s="285" t="str">
        <f t="shared" si="54"/>
        <v>32Nhì</v>
      </c>
      <c r="Q833" s="285" t="str">
        <f t="shared" si="55"/>
        <v>7Nhì</v>
      </c>
      <c r="R833" s="285">
        <f>VLOOKUP(B833,'ds thisinh'!B$5:J$2299,COUNTA('ds thisinh'!$B$5:$J$5),FALSE)</f>
        <v>1710</v>
      </c>
    </row>
    <row r="834" spans="1:18" s="285" customFormat="1">
      <c r="A834" s="630">
        <f>SUBTOTAL(3,$B$20:B834)</f>
        <v>273</v>
      </c>
      <c r="B834" s="668">
        <v>1221857962</v>
      </c>
      <c r="C834" s="301" t="str">
        <f>VLOOKUP(B834,'ds thisinh'!$B$5:$C$2298,2,FALSE)</f>
        <v>Ngô Thị Ngọc  Trâm</v>
      </c>
      <c r="D834" s="371" t="s">
        <v>2001</v>
      </c>
      <c r="E834" s="371">
        <v>7</v>
      </c>
      <c r="F834" s="371" t="s">
        <v>705</v>
      </c>
      <c r="G834" s="433" t="s">
        <v>10</v>
      </c>
      <c r="H834" s="371">
        <v>7</v>
      </c>
      <c r="I834" s="433">
        <v>1510</v>
      </c>
      <c r="J834" s="636" t="s">
        <v>5522</v>
      </c>
      <c r="K834" s="680"/>
      <c r="L834" s="301">
        <f>VLOOKUP(B834,KQtrangIOE!$B$2:$D$2509,3,FALSE)</f>
        <v>1510</v>
      </c>
      <c r="M834" s="301" t="str">
        <f t="shared" si="56"/>
        <v/>
      </c>
      <c r="N834" s="301">
        <f>VLOOKUP(IF(G834&lt;&gt;"",G834,F834),ThongkeKQ!$A$4:$P$43,COUNTA(ThongkeKQ!$A$4:$P$4),FALSE)</f>
        <v>32</v>
      </c>
      <c r="O834" s="301" t="str">
        <f t="shared" si="53"/>
        <v>32.7</v>
      </c>
      <c r="P834" s="285" t="str">
        <f t="shared" si="54"/>
        <v>32Nhì</v>
      </c>
      <c r="Q834" s="285" t="str">
        <f t="shared" si="55"/>
        <v>7Nhì</v>
      </c>
      <c r="R834" s="285">
        <f>VLOOKUP(B834,'ds thisinh'!B$5:J$2299,COUNTA('ds thisinh'!$B$5:$J$5),FALSE)</f>
        <v>1600</v>
      </c>
    </row>
    <row r="835" spans="1:18" s="285" customFormat="1">
      <c r="A835" s="630">
        <f>SUBTOTAL(3,$B$20:B835)</f>
        <v>274</v>
      </c>
      <c r="B835" s="675">
        <v>1224239674</v>
      </c>
      <c r="C835" s="301" t="str">
        <f>VLOOKUP(B835,'ds thisinh'!$B$5:$C$2298,2,FALSE)</f>
        <v>Trần Thị Hoàng Yến</v>
      </c>
      <c r="D835" s="630" t="s">
        <v>1175</v>
      </c>
      <c r="E835" s="630" t="s">
        <v>1176</v>
      </c>
      <c r="F835" s="630" t="s">
        <v>1166</v>
      </c>
      <c r="G835" s="630" t="s">
        <v>1108</v>
      </c>
      <c r="H835" s="631">
        <v>7</v>
      </c>
      <c r="I835" s="630">
        <v>1500</v>
      </c>
      <c r="J835" s="636" t="s">
        <v>5522</v>
      </c>
      <c r="K835" s="679"/>
      <c r="L835" s="301">
        <f>VLOOKUP(B835,KQtrangIOE!$B$2:$D$2509,3,FALSE)</f>
        <v>1500</v>
      </c>
      <c r="M835" s="301" t="str">
        <f t="shared" si="56"/>
        <v/>
      </c>
      <c r="N835" s="301">
        <f>VLOOKUP(IF(G835&lt;&gt;"",G835,F835),ThongkeKQ!$A$4:$P$43,COUNTA(ThongkeKQ!$A$4:$P$4),FALSE)</f>
        <v>39</v>
      </c>
      <c r="O835" s="301" t="str">
        <f t="shared" si="53"/>
        <v>39.7</v>
      </c>
      <c r="P835" s="285" t="str">
        <f t="shared" si="54"/>
        <v>39Nhì</v>
      </c>
      <c r="Q835" s="285" t="str">
        <f t="shared" si="55"/>
        <v>7Nhì</v>
      </c>
      <c r="R835" s="285">
        <f>VLOOKUP(B835,'ds thisinh'!B$5:J$2299,COUNTA('ds thisinh'!$B$5:$J$5),FALSE)</f>
        <v>1690</v>
      </c>
    </row>
    <row r="836" spans="1:18" s="285" customFormat="1">
      <c r="A836" s="630">
        <f>SUBTOTAL(3,$B$20:B836)</f>
        <v>275</v>
      </c>
      <c r="B836" s="677">
        <v>1224626918</v>
      </c>
      <c r="C836" s="301" t="str">
        <f>VLOOKUP(B836,'ds thisinh'!$B$5:$C$2298,2,FALSE)</f>
        <v>Trần Bảo Phúc</v>
      </c>
      <c r="D836" s="630" t="s">
        <v>966</v>
      </c>
      <c r="E836" s="630">
        <v>7</v>
      </c>
      <c r="F836" s="630" t="s">
        <v>724</v>
      </c>
      <c r="G836" s="630" t="s">
        <v>91</v>
      </c>
      <c r="H836" s="630">
        <v>7</v>
      </c>
      <c r="I836" s="636">
        <v>1500</v>
      </c>
      <c r="J836" s="636" t="s">
        <v>5522</v>
      </c>
      <c r="K836" s="679"/>
      <c r="L836" s="301">
        <f>VLOOKUP(B836,KQtrangIOE!$B$2:$D$2509,3,FALSE)</f>
        <v>1500</v>
      </c>
      <c r="M836" s="301" t="str">
        <f t="shared" si="56"/>
        <v/>
      </c>
      <c r="N836" s="301">
        <f>VLOOKUP(IF(G836&lt;&gt;"",G836,F836),ThongkeKQ!$A$4:$P$43,COUNTA(ThongkeKQ!$A$4:$P$4),FALSE)</f>
        <v>35</v>
      </c>
      <c r="O836" s="301" t="str">
        <f t="shared" si="53"/>
        <v>35.7</v>
      </c>
      <c r="P836" s="285" t="str">
        <f t="shared" si="54"/>
        <v>35Nhì</v>
      </c>
      <c r="Q836" s="285" t="str">
        <f t="shared" si="55"/>
        <v>7Nhì</v>
      </c>
      <c r="R836" s="285">
        <f>VLOOKUP(B836,'ds thisinh'!B$5:J$2299,COUNTA('ds thisinh'!$B$5:$J$5),FALSE)</f>
        <v>1650</v>
      </c>
    </row>
    <row r="837" spans="1:18" s="285" customFormat="1" ht="30">
      <c r="A837" s="630">
        <f>SUBTOTAL(3,$B$20:B837)</f>
        <v>276</v>
      </c>
      <c r="B837" s="666">
        <v>1225942022</v>
      </c>
      <c r="C837" s="301" t="str">
        <f>VLOOKUP(B837,'ds thisinh'!$B$5:$C$2298,2,FALSE)</f>
        <v>Nguyễn Phương Thảo Linh</v>
      </c>
      <c r="D837" s="635" t="s">
        <v>1666</v>
      </c>
      <c r="E837" s="630" t="s">
        <v>1387</v>
      </c>
      <c r="F837" s="630" t="s">
        <v>1369</v>
      </c>
      <c r="G837" s="630" t="s">
        <v>1342</v>
      </c>
      <c r="H837" s="630">
        <v>7</v>
      </c>
      <c r="I837" s="636">
        <v>1500</v>
      </c>
      <c r="J837" s="636" t="s">
        <v>5522</v>
      </c>
      <c r="K837" s="679"/>
      <c r="L837" s="301">
        <f>VLOOKUP(B837,KQtrangIOE!$B$2:$D$2509,3,FALSE)</f>
        <v>1500</v>
      </c>
      <c r="M837" s="301" t="str">
        <f t="shared" si="56"/>
        <v/>
      </c>
      <c r="N837" s="301">
        <f>VLOOKUP(IF(G837&lt;&gt;"",G837,F837),ThongkeKQ!$A$4:$P$43,COUNTA(ThongkeKQ!$A$4:$P$4),FALSE)</f>
        <v>38</v>
      </c>
      <c r="O837" s="301" t="str">
        <f t="shared" si="53"/>
        <v>38.7</v>
      </c>
      <c r="P837" s="285" t="str">
        <f t="shared" si="54"/>
        <v>38Nhì</v>
      </c>
      <c r="Q837" s="285" t="str">
        <f t="shared" si="55"/>
        <v>7Nhì</v>
      </c>
      <c r="R837" s="285">
        <f>VLOOKUP(B837,'ds thisinh'!B$5:J$2299,COUNTA('ds thisinh'!$B$5:$J$5),FALSE)</f>
        <v>1650</v>
      </c>
    </row>
    <row r="838" spans="1:18" s="285" customFormat="1">
      <c r="A838" s="630">
        <f>SUBTOTAL(3,$B$20:B838)</f>
        <v>277</v>
      </c>
      <c r="B838" s="671">
        <v>1220956080</v>
      </c>
      <c r="C838" s="301" t="str">
        <f>VLOOKUP(B838,'ds thisinh'!$B$5:$C$2298,2,FALSE)</f>
        <v xml:space="preserve">Tống Cát Huyền  </v>
      </c>
      <c r="D838" s="630" t="s">
        <v>2300</v>
      </c>
      <c r="E838" s="630" t="s">
        <v>1387</v>
      </c>
      <c r="F838" s="630" t="s">
        <v>705</v>
      </c>
      <c r="G838" s="638" t="s">
        <v>2262</v>
      </c>
      <c r="H838" s="630">
        <v>7</v>
      </c>
      <c r="I838" s="630">
        <v>1500</v>
      </c>
      <c r="J838" s="636" t="s">
        <v>5522</v>
      </c>
      <c r="K838" s="679"/>
      <c r="L838" s="301">
        <f>VLOOKUP(B838,KQtrangIOE!$B$2:$D$2509,3,FALSE)</f>
        <v>1500</v>
      </c>
      <c r="M838" s="301" t="str">
        <f t="shared" si="56"/>
        <v/>
      </c>
      <c r="N838" s="301">
        <f>VLOOKUP(IF(G838&lt;&gt;"",G838,F838),ThongkeKQ!$A$4:$P$43,COUNTA(ThongkeKQ!$A$4:$P$4),FALSE)</f>
        <v>37</v>
      </c>
      <c r="O838" s="301" t="str">
        <f t="shared" si="53"/>
        <v>37.7</v>
      </c>
      <c r="P838" s="285" t="str">
        <f t="shared" si="54"/>
        <v>37Nhì</v>
      </c>
      <c r="Q838" s="285" t="str">
        <f t="shared" si="55"/>
        <v>7Nhì</v>
      </c>
      <c r="R838" s="285">
        <f>VLOOKUP(B838,'ds thisinh'!B$5:J$2299,COUNTA('ds thisinh'!$B$5:$J$5),FALSE)</f>
        <v>1810</v>
      </c>
    </row>
    <row r="839" spans="1:18" s="285" customFormat="1">
      <c r="A839" s="630">
        <f>SUBTOTAL(3,$B$20:B839)</f>
        <v>278</v>
      </c>
      <c r="B839" s="675">
        <v>1225035898</v>
      </c>
      <c r="C839" s="301" t="str">
        <f>VLOOKUP(B839,'ds thisinh'!$B$5:$C$2298,2,FALSE)</f>
        <v>Nguyễn Văn Nguyên</v>
      </c>
      <c r="D839" s="630" t="s">
        <v>1182</v>
      </c>
      <c r="E839" s="630" t="s">
        <v>1176</v>
      </c>
      <c r="F839" s="630" t="s">
        <v>1166</v>
      </c>
      <c r="G839" s="630" t="s">
        <v>1108</v>
      </c>
      <c r="H839" s="631">
        <v>7</v>
      </c>
      <c r="I839" s="630">
        <v>1480</v>
      </c>
      <c r="J839" s="636" t="s">
        <v>5522</v>
      </c>
      <c r="K839" s="679"/>
      <c r="L839" s="301">
        <f>VLOOKUP(B839,KQtrangIOE!$B$2:$D$2509,3,FALSE)</f>
        <v>1480</v>
      </c>
      <c r="M839" s="301" t="str">
        <f t="shared" si="56"/>
        <v/>
      </c>
      <c r="N839" s="301">
        <f>VLOOKUP(IF(G839&lt;&gt;"",G839,F839),ThongkeKQ!$A$4:$P$43,COUNTA(ThongkeKQ!$A$4:$P$4),FALSE)</f>
        <v>39</v>
      </c>
      <c r="O839" s="301" t="str">
        <f t="shared" si="53"/>
        <v>39.7</v>
      </c>
      <c r="P839" s="285" t="str">
        <f t="shared" si="54"/>
        <v>39Nhì</v>
      </c>
      <c r="Q839" s="285" t="str">
        <f t="shared" si="55"/>
        <v>7Nhì</v>
      </c>
      <c r="R839" s="285">
        <f>VLOOKUP(B839,'ds thisinh'!B$5:J$2299,COUNTA('ds thisinh'!$B$5:$J$5),FALSE)</f>
        <v>1390</v>
      </c>
    </row>
    <row r="840" spans="1:18" s="285" customFormat="1">
      <c r="A840" s="630">
        <f>SUBTOTAL(3,$B$20:B840)</f>
        <v>279</v>
      </c>
      <c r="B840" s="697">
        <v>1222412284</v>
      </c>
      <c r="C840" s="301" t="str">
        <f>VLOOKUP(B840,'ds thisinh'!$B$5:$C$2298,2,FALSE)</f>
        <v>Bùi Thảo Ly</v>
      </c>
      <c r="D840" s="371" t="s">
        <v>2015</v>
      </c>
      <c r="E840" s="371">
        <v>7</v>
      </c>
      <c r="F840" s="371" t="s">
        <v>1951</v>
      </c>
      <c r="G840" s="433" t="s">
        <v>10</v>
      </c>
      <c r="H840" s="371">
        <v>7</v>
      </c>
      <c r="I840" s="433">
        <v>1480</v>
      </c>
      <c r="J840" s="636" t="s">
        <v>5522</v>
      </c>
      <c r="K840" s="680"/>
      <c r="L840" s="301">
        <f>VLOOKUP(B840,KQtrangIOE!$B$2:$D$2509,3,FALSE)</f>
        <v>1480</v>
      </c>
      <c r="M840" s="301" t="str">
        <f t="shared" si="56"/>
        <v/>
      </c>
      <c r="N840" s="301">
        <f>VLOOKUP(IF(G840&lt;&gt;"",G840,F840),ThongkeKQ!$A$4:$P$43,COUNTA(ThongkeKQ!$A$4:$P$4),FALSE)</f>
        <v>32</v>
      </c>
      <c r="O840" s="301" t="str">
        <f t="shared" si="53"/>
        <v>32.7</v>
      </c>
      <c r="P840" s="285" t="str">
        <f t="shared" si="54"/>
        <v>32Nhì</v>
      </c>
      <c r="Q840" s="285" t="str">
        <f t="shared" si="55"/>
        <v>7Nhì</v>
      </c>
      <c r="R840" s="285">
        <f>VLOOKUP(B840,'ds thisinh'!B$5:J$2299,COUNTA('ds thisinh'!$B$5:$J$5),FALSE)</f>
        <v>1410</v>
      </c>
    </row>
    <row r="841" spans="1:18" s="285" customFormat="1">
      <c r="A841" s="630">
        <f>SUBTOTAL(3,$B$20:B841)</f>
        <v>280</v>
      </c>
      <c r="B841" s="675">
        <v>1223576514</v>
      </c>
      <c r="C841" s="301" t="str">
        <f>VLOOKUP(B841,'ds thisinh'!$B$5:$C$2298,2,FALSE)</f>
        <v>Lê Phạm Như Quỳnh</v>
      </c>
      <c r="D841" s="630" t="s">
        <v>1178</v>
      </c>
      <c r="E841" s="630" t="s">
        <v>1176</v>
      </c>
      <c r="F841" s="630" t="s">
        <v>1166</v>
      </c>
      <c r="G841" s="630" t="s">
        <v>1108</v>
      </c>
      <c r="H841" s="631">
        <v>7</v>
      </c>
      <c r="I841" s="630">
        <v>1470</v>
      </c>
      <c r="J841" s="636" t="s">
        <v>5522</v>
      </c>
      <c r="K841" s="679"/>
      <c r="L841" s="301">
        <f>VLOOKUP(B841,KQtrangIOE!$B$2:$D$2509,3,FALSE)</f>
        <v>1470</v>
      </c>
      <c r="M841" s="301" t="str">
        <f t="shared" si="56"/>
        <v/>
      </c>
      <c r="N841" s="301">
        <f>VLOOKUP(IF(G841&lt;&gt;"",G841,F841),ThongkeKQ!$A$4:$P$43,COUNTA(ThongkeKQ!$A$4:$P$4),FALSE)</f>
        <v>39</v>
      </c>
      <c r="O841" s="301" t="str">
        <f t="shared" si="53"/>
        <v>39.7</v>
      </c>
      <c r="P841" s="285" t="str">
        <f t="shared" si="54"/>
        <v>39Nhì</v>
      </c>
      <c r="Q841" s="285" t="str">
        <f t="shared" si="55"/>
        <v>7Nhì</v>
      </c>
      <c r="R841" s="285">
        <f>VLOOKUP(B841,'ds thisinh'!B$5:J$2299,COUNTA('ds thisinh'!$B$5:$J$5),FALSE)</f>
        <v>1620</v>
      </c>
    </row>
    <row r="842" spans="1:18" s="285" customFormat="1">
      <c r="A842" s="630">
        <f>SUBTOTAL(3,$B$20:B842)</f>
        <v>281</v>
      </c>
      <c r="B842" s="666">
        <v>1226881461</v>
      </c>
      <c r="C842" s="301" t="str">
        <f>VLOOKUP(B842,'ds thisinh'!$B$5:$C$2298,2,FALSE)</f>
        <v>Lê Thị  Lý</v>
      </c>
      <c r="D842" s="635" t="s">
        <v>1663</v>
      </c>
      <c r="E842" s="630" t="s">
        <v>988</v>
      </c>
      <c r="F842" s="630" t="s">
        <v>1378</v>
      </c>
      <c r="G842" s="630" t="s">
        <v>1342</v>
      </c>
      <c r="H842" s="630">
        <v>7</v>
      </c>
      <c r="I842" s="636">
        <v>1470</v>
      </c>
      <c r="J842" s="636" t="s">
        <v>5522</v>
      </c>
      <c r="K842" s="679"/>
      <c r="L842" s="301">
        <f>VLOOKUP(B842,KQtrangIOE!$B$2:$D$2509,3,FALSE)</f>
        <v>1470</v>
      </c>
      <c r="M842" s="301" t="str">
        <f t="shared" si="56"/>
        <v/>
      </c>
      <c r="N842" s="301">
        <f>VLOOKUP(IF(G842&lt;&gt;"",G842,F842),ThongkeKQ!$A$4:$P$43,COUNTA(ThongkeKQ!$A$4:$P$4),FALSE)</f>
        <v>38</v>
      </c>
      <c r="O842" s="301" t="str">
        <f t="shared" si="53"/>
        <v>38.7</v>
      </c>
      <c r="P842" s="285" t="str">
        <f t="shared" si="54"/>
        <v>38Nhì</v>
      </c>
      <c r="Q842" s="285" t="str">
        <f t="shared" si="55"/>
        <v>7Nhì</v>
      </c>
      <c r="R842" s="285">
        <f>VLOOKUP(B842,'ds thisinh'!B$5:J$2299,COUNTA('ds thisinh'!$B$5:$J$5),FALSE)</f>
        <v>1670</v>
      </c>
    </row>
    <row r="843" spans="1:18" s="285" customFormat="1">
      <c r="A843" s="630">
        <f>SUBTOTAL(3,$B$20:B843)</f>
        <v>282</v>
      </c>
      <c r="B843" s="666">
        <v>1228883932</v>
      </c>
      <c r="C843" s="301" t="str">
        <f>VLOOKUP(B843,'ds thisinh'!$B$5:$C$2298,2,FALSE)</f>
        <v>Đỗ Thị Xuân Mai</v>
      </c>
      <c r="D843" s="635" t="s">
        <v>1660</v>
      </c>
      <c r="E843" s="630" t="s">
        <v>1384</v>
      </c>
      <c r="F843" s="630" t="s">
        <v>1376</v>
      </c>
      <c r="G843" s="630" t="s">
        <v>1342</v>
      </c>
      <c r="H843" s="630">
        <v>7</v>
      </c>
      <c r="I843" s="636">
        <v>1470</v>
      </c>
      <c r="J843" s="636" t="s">
        <v>5522</v>
      </c>
      <c r="K843" s="679"/>
      <c r="L843" s="301">
        <f>VLOOKUP(B843,KQtrangIOE!$B$2:$D$2509,3,FALSE)</f>
        <v>1470</v>
      </c>
      <c r="M843" s="301" t="str">
        <f t="shared" si="56"/>
        <v/>
      </c>
      <c r="N843" s="301">
        <f>VLOOKUP(IF(G843&lt;&gt;"",G843,F843),ThongkeKQ!$A$4:$P$43,COUNTA(ThongkeKQ!$A$4:$P$4),FALSE)</f>
        <v>38</v>
      </c>
      <c r="O843" s="301" t="str">
        <f t="shared" si="53"/>
        <v>38.7</v>
      </c>
      <c r="P843" s="285" t="str">
        <f t="shared" si="54"/>
        <v>38Nhì</v>
      </c>
      <c r="Q843" s="285" t="str">
        <f t="shared" si="55"/>
        <v>7Nhì</v>
      </c>
      <c r="R843" s="285">
        <f>VLOOKUP(B843,'ds thisinh'!B$5:J$2299,COUNTA('ds thisinh'!$B$5:$J$5),FALSE)</f>
        <v>1730</v>
      </c>
    </row>
    <row r="844" spans="1:18" s="285" customFormat="1">
      <c r="A844" s="630">
        <f>SUBTOTAL(3,$B$20:B844)</f>
        <v>283</v>
      </c>
      <c r="B844" s="665">
        <v>1223358034</v>
      </c>
      <c r="C844" s="301" t="str">
        <f>VLOOKUP(B844,'ds thisinh'!$B$5:$C$2298,2,FALSE)</f>
        <v>Hồ Thị Phương Anh</v>
      </c>
      <c r="D844" s="630" t="s">
        <v>1275</v>
      </c>
      <c r="E844" s="630" t="s">
        <v>957</v>
      </c>
      <c r="F844" s="630" t="s">
        <v>1259</v>
      </c>
      <c r="G844" s="630" t="s">
        <v>180</v>
      </c>
      <c r="H844" s="630">
        <v>7</v>
      </c>
      <c r="I844" s="630">
        <v>1470</v>
      </c>
      <c r="J844" s="636" t="s">
        <v>5522</v>
      </c>
      <c r="K844" s="679"/>
      <c r="L844" s="301">
        <f>VLOOKUP(B844,KQtrangIOE!$B$2:$D$2509,3,FALSE)</f>
        <v>1470</v>
      </c>
      <c r="M844" s="301" t="str">
        <f t="shared" si="56"/>
        <v/>
      </c>
      <c r="N844" s="301">
        <f>VLOOKUP(IF(G844&lt;&gt;"",G844,F844),ThongkeKQ!$A$4:$P$43,COUNTA(ThongkeKQ!$A$4:$P$4),FALSE)</f>
        <v>36</v>
      </c>
      <c r="O844" s="301" t="str">
        <f t="shared" si="53"/>
        <v>36.7</v>
      </c>
      <c r="P844" s="285" t="str">
        <f t="shared" si="54"/>
        <v>36Nhì</v>
      </c>
      <c r="Q844" s="285" t="str">
        <f t="shared" si="55"/>
        <v>7Nhì</v>
      </c>
      <c r="R844" s="285">
        <f>VLOOKUP(B844,'ds thisinh'!B$5:J$2299,COUNTA('ds thisinh'!$B$5:$J$5),FALSE)</f>
        <v>1680</v>
      </c>
    </row>
    <row r="845" spans="1:18" s="285" customFormat="1">
      <c r="A845" s="630">
        <f>SUBTOTAL(3,$B$20:B845)</f>
        <v>284</v>
      </c>
      <c r="B845" s="679">
        <v>1222434855</v>
      </c>
      <c r="C845" s="301" t="str">
        <f>VLOOKUP(B845,'ds thisinh'!$B$5:$C$2298,2,FALSE)</f>
        <v>Nguyễn Bảo An Nhiên</v>
      </c>
      <c r="D845" s="630" t="s">
        <v>731</v>
      </c>
      <c r="E845" s="630">
        <v>7</v>
      </c>
      <c r="F845" s="630" t="s">
        <v>697</v>
      </c>
      <c r="G845" s="630" t="s">
        <v>188</v>
      </c>
      <c r="H845" s="630">
        <v>7</v>
      </c>
      <c r="I845" s="630">
        <v>1460</v>
      </c>
      <c r="J845" s="636" t="s">
        <v>5522</v>
      </c>
      <c r="K845" s="707"/>
      <c r="L845" s="301">
        <f>VLOOKUP(B845,KQtrangIOE!$B$2:$D$2509,3,FALSE)</f>
        <v>1460</v>
      </c>
      <c r="M845" s="301" t="str">
        <f t="shared" si="56"/>
        <v/>
      </c>
      <c r="N845" s="301">
        <f>VLOOKUP(IF(G845&lt;&gt;"",G845,F845),ThongkeKQ!$A$4:$P$43,COUNTA(ThongkeKQ!$A$4:$P$4),FALSE)</f>
        <v>34</v>
      </c>
      <c r="O845" s="301" t="str">
        <f t="shared" si="53"/>
        <v>34.7</v>
      </c>
      <c r="P845" s="285" t="str">
        <f t="shared" si="54"/>
        <v>34Nhì</v>
      </c>
      <c r="Q845" s="285" t="str">
        <f t="shared" si="55"/>
        <v>7Nhì</v>
      </c>
      <c r="R845" s="285">
        <f>VLOOKUP(B845,'ds thisinh'!B$5:J$2299,COUNTA('ds thisinh'!$B$5:$J$5),FALSE)</f>
        <v>1630</v>
      </c>
    </row>
    <row r="846" spans="1:18" s="285" customFormat="1">
      <c r="A846" s="630">
        <f>SUBTOTAL(3,$B$20:B846)</f>
        <v>285</v>
      </c>
      <c r="B846" s="698">
        <v>1223286203</v>
      </c>
      <c r="C846" s="301" t="str">
        <f>VLOOKUP(B846,'ds thisinh'!$B$5:$C$2298,2,FALSE)</f>
        <v>Nguyễn Thị Ngân</v>
      </c>
      <c r="D846" s="630" t="s">
        <v>2308</v>
      </c>
      <c r="E846" s="630" t="s">
        <v>988</v>
      </c>
      <c r="F846" s="630" t="s">
        <v>1951</v>
      </c>
      <c r="G846" s="638" t="s">
        <v>2262</v>
      </c>
      <c r="H846" s="630">
        <v>7</v>
      </c>
      <c r="I846" s="630">
        <v>1460</v>
      </c>
      <c r="J846" s="636" t="s">
        <v>5522</v>
      </c>
      <c r="K846" s="709">
        <v>1223286203</v>
      </c>
      <c r="L846" s="301">
        <f>VLOOKUP(K846,KQtrangIOE!$B$2:$D$2509,3,FALSE)</f>
        <v>1460</v>
      </c>
      <c r="M846" s="301" t="str">
        <f t="shared" si="56"/>
        <v/>
      </c>
      <c r="N846" s="301">
        <f>VLOOKUP(IF(G846&lt;&gt;"",G846,F846),ThongkeKQ!$A$4:$P$43,COUNTA(ThongkeKQ!$A$4:$P$4),FALSE)</f>
        <v>37</v>
      </c>
      <c r="O846" s="301" t="str">
        <f t="shared" si="53"/>
        <v>37.7</v>
      </c>
      <c r="P846" s="285" t="str">
        <f t="shared" si="54"/>
        <v>37Nhì</v>
      </c>
      <c r="Q846" s="285" t="str">
        <f t="shared" si="55"/>
        <v>7Nhì</v>
      </c>
      <c r="R846" s="285">
        <f>VLOOKUP(B846,'ds thisinh'!B$5:J$2299,COUNTA('ds thisinh'!$B$5:$J$5),FALSE)</f>
        <v>1450</v>
      </c>
    </row>
    <row r="847" spans="1:18" s="285" customFormat="1">
      <c r="A847" s="630">
        <f>SUBTOTAL(3,$B$20:B847)</f>
        <v>286</v>
      </c>
      <c r="B847" s="417">
        <v>1222951797</v>
      </c>
      <c r="C847" s="301" t="str">
        <f>VLOOKUP(B847,'ds thisinh'!$B$5:$C$2298,2,FALSE)</f>
        <v>Nguyễn Bảo Tú </v>
      </c>
      <c r="D847" s="635" t="s">
        <v>1664</v>
      </c>
      <c r="E847" s="630" t="s">
        <v>1385</v>
      </c>
      <c r="F847" s="630" t="s">
        <v>1189</v>
      </c>
      <c r="G847" s="630" t="s">
        <v>1342</v>
      </c>
      <c r="H847" s="630">
        <v>7</v>
      </c>
      <c r="I847" s="636">
        <v>1450</v>
      </c>
      <c r="J847" s="636" t="s">
        <v>5522</v>
      </c>
      <c r="K847" s="679"/>
      <c r="L847" s="301">
        <f>VLOOKUP(B847,KQtrangIOE!$B$2:$D$2509,3,FALSE)</f>
        <v>1450</v>
      </c>
      <c r="M847" s="301" t="str">
        <f t="shared" si="56"/>
        <v/>
      </c>
      <c r="N847" s="301">
        <f>VLOOKUP(IF(G847&lt;&gt;"",G847,F847),ThongkeKQ!$A$4:$P$43,COUNTA(ThongkeKQ!$A$4:$P$4),FALSE)</f>
        <v>38</v>
      </c>
      <c r="O847" s="301" t="str">
        <f t="shared" si="53"/>
        <v>38.7</v>
      </c>
      <c r="P847" s="285" t="str">
        <f t="shared" si="54"/>
        <v>38Nhì</v>
      </c>
      <c r="Q847" s="285" t="str">
        <f t="shared" si="55"/>
        <v>7Nhì</v>
      </c>
      <c r="R847" s="285">
        <f>VLOOKUP(B847,'ds thisinh'!B$5:J$2299,COUNTA('ds thisinh'!$B$5:$J$5),FALSE)</f>
        <v>1660</v>
      </c>
    </row>
    <row r="848" spans="1:18" s="285" customFormat="1">
      <c r="A848" s="630">
        <f>SUBTOTAL(3,$B$20:B848)</f>
        <v>287</v>
      </c>
      <c r="B848" s="417">
        <v>1226507816</v>
      </c>
      <c r="C848" s="301" t="str">
        <f>VLOOKUP(B848,'ds thisinh'!$B$5:$C$2298,2,FALSE)</f>
        <v>Nguyễn Văn Thắng </v>
      </c>
      <c r="D848" s="635" t="s">
        <v>1665</v>
      </c>
      <c r="E848" s="630" t="s">
        <v>1385</v>
      </c>
      <c r="F848" s="630" t="s">
        <v>1189</v>
      </c>
      <c r="G848" s="630" t="s">
        <v>1342</v>
      </c>
      <c r="H848" s="630">
        <v>7</v>
      </c>
      <c r="I848" s="636">
        <v>1450</v>
      </c>
      <c r="J848" s="636" t="s">
        <v>5522</v>
      </c>
      <c r="K848" s="679"/>
      <c r="L848" s="301">
        <f>VLOOKUP(B848,KQtrangIOE!$B$2:$D$2509,3,FALSE)</f>
        <v>1450</v>
      </c>
      <c r="M848" s="301" t="str">
        <f t="shared" si="56"/>
        <v/>
      </c>
      <c r="N848" s="301">
        <f>VLOOKUP(IF(G848&lt;&gt;"",G848,F848),ThongkeKQ!$A$4:$P$43,COUNTA(ThongkeKQ!$A$4:$P$4),FALSE)</f>
        <v>38</v>
      </c>
      <c r="O848" s="301" t="str">
        <f t="shared" si="53"/>
        <v>38.7</v>
      </c>
      <c r="P848" s="285" t="str">
        <f t="shared" si="54"/>
        <v>38Nhì</v>
      </c>
      <c r="Q848" s="285" t="str">
        <f t="shared" si="55"/>
        <v>7Nhì</v>
      </c>
      <c r="R848" s="285">
        <f>VLOOKUP(B848,'ds thisinh'!B$5:J$2299,COUNTA('ds thisinh'!$B$5:$J$5),FALSE)</f>
        <v>1650</v>
      </c>
    </row>
    <row r="849" spans="1:18" s="285" customFormat="1">
      <c r="A849" s="630">
        <f>SUBTOTAL(3,$B$20:B849)</f>
        <v>288</v>
      </c>
      <c r="B849" s="699">
        <v>1224826139</v>
      </c>
      <c r="C849" s="301" t="str">
        <f>VLOOKUP(B849,'ds thisinh'!$B$5:$C$2298,2,FALSE)</f>
        <v>Đinh Thị Bình Nguyên</v>
      </c>
      <c r="D849" s="372" t="s">
        <v>2012</v>
      </c>
      <c r="E849" s="753">
        <v>7</v>
      </c>
      <c r="F849" s="371" t="s">
        <v>1977</v>
      </c>
      <c r="G849" s="433" t="s">
        <v>10</v>
      </c>
      <c r="H849" s="753">
        <v>7</v>
      </c>
      <c r="I849" s="433">
        <v>1450</v>
      </c>
      <c r="J849" s="636" t="s">
        <v>5522</v>
      </c>
      <c r="K849" s="680"/>
      <c r="L849" s="301">
        <f>VLOOKUP(B849,KQtrangIOE!$B$2:$D$2509,3,FALSE)</f>
        <v>1450</v>
      </c>
      <c r="M849" s="301" t="str">
        <f t="shared" si="56"/>
        <v/>
      </c>
      <c r="N849" s="301">
        <f>VLOOKUP(IF(G849&lt;&gt;"",G849,F849),ThongkeKQ!$A$4:$P$43,COUNTA(ThongkeKQ!$A$4:$P$4),FALSE)</f>
        <v>32</v>
      </c>
      <c r="O849" s="301" t="str">
        <f t="shared" si="53"/>
        <v>32.7</v>
      </c>
      <c r="P849" s="285" t="str">
        <f t="shared" si="54"/>
        <v>32Nhì</v>
      </c>
      <c r="Q849" s="285" t="str">
        <f t="shared" si="55"/>
        <v>7Nhì</v>
      </c>
      <c r="R849" s="285">
        <f>VLOOKUP(B849,'ds thisinh'!B$5:J$2299,COUNTA('ds thisinh'!$B$5:$J$5),FALSE)</f>
        <v>1430</v>
      </c>
    </row>
    <row r="850" spans="1:18" s="285" customFormat="1">
      <c r="A850" s="630">
        <f>SUBTOTAL(3,$B$20:B850)</f>
        <v>289</v>
      </c>
      <c r="B850" s="475">
        <v>1222288500</v>
      </c>
      <c r="C850" s="301" t="str">
        <f>VLOOKUP(B850,'ds thisinh'!$B$5:$C$2298,2,FALSE)</f>
        <v>Hoàng Hoàng Anh</v>
      </c>
      <c r="D850" s="371" t="s">
        <v>1996</v>
      </c>
      <c r="E850" s="371">
        <v>7</v>
      </c>
      <c r="F850" s="371" t="s">
        <v>1951</v>
      </c>
      <c r="G850" s="433" t="s">
        <v>10</v>
      </c>
      <c r="H850" s="371">
        <v>7</v>
      </c>
      <c r="I850" s="433">
        <v>1440</v>
      </c>
      <c r="J850" s="636" t="s">
        <v>5522</v>
      </c>
      <c r="K850" s="680"/>
      <c r="L850" s="301">
        <f>VLOOKUP(B850,KQtrangIOE!$B$2:$D$2509,3,FALSE)</f>
        <v>1440</v>
      </c>
      <c r="M850" s="301" t="str">
        <f t="shared" si="56"/>
        <v/>
      </c>
      <c r="N850" s="301">
        <f>VLOOKUP(IF(G850&lt;&gt;"",G850,F850),ThongkeKQ!$A$4:$P$43,COUNTA(ThongkeKQ!$A$4:$P$4),FALSE)</f>
        <v>32</v>
      </c>
      <c r="O850" s="301" t="str">
        <f t="shared" si="53"/>
        <v>32.7</v>
      </c>
      <c r="P850" s="285" t="str">
        <f t="shared" si="54"/>
        <v>32Nhì</v>
      </c>
      <c r="Q850" s="285" t="str">
        <f t="shared" si="55"/>
        <v>7Nhì</v>
      </c>
      <c r="R850" s="285">
        <f>VLOOKUP(B850,'ds thisinh'!B$5:J$2299,COUNTA('ds thisinh'!$B$5:$J$5),FALSE)</f>
        <v>1700</v>
      </c>
    </row>
    <row r="851" spans="1:18" s="285" customFormat="1">
      <c r="A851" s="630">
        <f>SUBTOTAL(3,$B$20:B851)</f>
        <v>290</v>
      </c>
      <c r="B851" s="700">
        <v>1222709311</v>
      </c>
      <c r="C851" s="301" t="str">
        <f>VLOOKUP(B851,'ds thisinh'!$B$5:$C$2298,2,FALSE)</f>
        <v>Nguyễn Anh Tuấn</v>
      </c>
      <c r="D851" s="371" t="s">
        <v>411</v>
      </c>
      <c r="E851" s="371">
        <v>7</v>
      </c>
      <c r="F851" s="371" t="s">
        <v>1383</v>
      </c>
      <c r="G851" s="433" t="s">
        <v>10</v>
      </c>
      <c r="H851" s="371">
        <v>7</v>
      </c>
      <c r="I851" s="433">
        <v>1430</v>
      </c>
      <c r="J851" s="636" t="s">
        <v>5522</v>
      </c>
      <c r="K851" s="680"/>
      <c r="L851" s="301">
        <f>VLOOKUP(B851,KQtrangIOE!$B$2:$D$2509,3,FALSE)</f>
        <v>1430</v>
      </c>
      <c r="M851" s="301" t="str">
        <f t="shared" si="56"/>
        <v/>
      </c>
      <c r="N851" s="301">
        <f>VLOOKUP(IF(G851&lt;&gt;"",G851,F851),ThongkeKQ!$A$4:$P$43,COUNTA(ThongkeKQ!$A$4:$P$4),FALSE)</f>
        <v>32</v>
      </c>
      <c r="O851" s="301" t="str">
        <f t="shared" si="53"/>
        <v>32.7</v>
      </c>
      <c r="P851" s="285" t="str">
        <f t="shared" si="54"/>
        <v>32Nhì</v>
      </c>
      <c r="Q851" s="285" t="str">
        <f t="shared" si="55"/>
        <v>7Nhì</v>
      </c>
      <c r="R851" s="285">
        <f>VLOOKUP(B851,'ds thisinh'!B$5:J$2299,COUNTA('ds thisinh'!$B$5:$J$5),FALSE)</f>
        <v>1710</v>
      </c>
    </row>
    <row r="852" spans="1:18" s="285" customFormat="1">
      <c r="A852" s="630">
        <f>SUBTOTAL(3,$B$20:B852)</f>
        <v>291</v>
      </c>
      <c r="B852" s="414">
        <v>1224917193</v>
      </c>
      <c r="C852" s="301" t="str">
        <f>VLOOKUP(B852,'ds thisinh'!$B$5:$C$2298,2,FALSE)</f>
        <v>Nguyễn Lê Minh Dũng</v>
      </c>
      <c r="D852" s="630" t="s">
        <v>734</v>
      </c>
      <c r="E852" s="630">
        <v>7</v>
      </c>
      <c r="F852" s="630" t="s">
        <v>697</v>
      </c>
      <c r="G852" s="630" t="s">
        <v>188</v>
      </c>
      <c r="H852" s="630">
        <v>7</v>
      </c>
      <c r="I852" s="630">
        <v>1420</v>
      </c>
      <c r="J852" s="636" t="s">
        <v>5522</v>
      </c>
      <c r="K852" s="707"/>
      <c r="L852" s="301">
        <f>VLOOKUP(B852,KQtrangIOE!$B$2:$D$2509,3,FALSE)</f>
        <v>1420</v>
      </c>
      <c r="M852" s="301" t="str">
        <f t="shared" si="56"/>
        <v/>
      </c>
      <c r="N852" s="301">
        <f>VLOOKUP(IF(G852&lt;&gt;"",G852,F852),ThongkeKQ!$A$4:$P$43,COUNTA(ThongkeKQ!$A$4:$P$4),FALSE)</f>
        <v>34</v>
      </c>
      <c r="O852" s="301" t="str">
        <f t="shared" ref="O852:O915" si="57">N852&amp;"."&amp;IF(I852&lt;&gt;"",H852,"")</f>
        <v>34.7</v>
      </c>
      <c r="P852" s="285" t="str">
        <f t="shared" si="54"/>
        <v>34Nhì</v>
      </c>
      <c r="Q852" s="285" t="str">
        <f t="shared" si="55"/>
        <v>7Nhì</v>
      </c>
      <c r="R852" s="285">
        <f>VLOOKUP(B852,'ds thisinh'!B$5:J$2299,COUNTA('ds thisinh'!$B$5:$J$5),FALSE)</f>
        <v>1550</v>
      </c>
    </row>
    <row r="853" spans="1:18" s="285" customFormat="1">
      <c r="A853" s="630">
        <f>SUBTOTAL(3,$B$20:B853)</f>
        <v>292</v>
      </c>
      <c r="B853" s="417">
        <v>1226029861</v>
      </c>
      <c r="C853" s="301" t="str">
        <f>VLOOKUP(B853,'ds thisinh'!$B$5:$C$2298,2,FALSE)</f>
        <v>Trần Thảo Quỳnh</v>
      </c>
      <c r="D853" s="635" t="s">
        <v>1670</v>
      </c>
      <c r="E853" s="630" t="s">
        <v>1388</v>
      </c>
      <c r="F853" s="630" t="s">
        <v>1371</v>
      </c>
      <c r="G853" s="630" t="s">
        <v>1342</v>
      </c>
      <c r="H853" s="630">
        <v>7</v>
      </c>
      <c r="I853" s="636">
        <v>1420</v>
      </c>
      <c r="J853" s="636" t="s">
        <v>5522</v>
      </c>
      <c r="K853" s="679"/>
      <c r="L853" s="301">
        <f>VLOOKUP(B853,KQtrangIOE!$B$2:$D$2509,3,FALSE)</f>
        <v>1420</v>
      </c>
      <c r="M853" s="301" t="str">
        <f t="shared" si="56"/>
        <v/>
      </c>
      <c r="N853" s="301">
        <f>VLOOKUP(IF(G853&lt;&gt;"",G853,F853),ThongkeKQ!$A$4:$P$43,COUNTA(ThongkeKQ!$A$4:$P$4),FALSE)</f>
        <v>38</v>
      </c>
      <c r="O853" s="301" t="str">
        <f t="shared" si="57"/>
        <v>38.7</v>
      </c>
      <c r="P853" s="285" t="str">
        <f t="shared" ref="P853:P916" si="58">N853&amp;J853</f>
        <v>38Nhì</v>
      </c>
      <c r="Q853" s="285" t="str">
        <f t="shared" ref="Q853:Q916" si="59">H853&amp;J853</f>
        <v>7Nhì</v>
      </c>
      <c r="R853" s="285">
        <f>VLOOKUP(B853,'ds thisinh'!B$5:J$2299,COUNTA('ds thisinh'!$B$5:$J$5),FALSE)</f>
        <v>1560</v>
      </c>
    </row>
    <row r="854" spans="1:18" s="285" customFormat="1">
      <c r="A854" s="630">
        <f>SUBTOTAL(3,$B$20:B854)</f>
        <v>293</v>
      </c>
      <c r="B854" s="701">
        <v>1225045166</v>
      </c>
      <c r="C854" s="301" t="str">
        <f>VLOOKUP(B854,'ds thisinh'!$B$5:$C$2298,2,FALSE)</f>
        <v>Trần Thị Trà My</v>
      </c>
      <c r="D854" s="644" t="s">
        <v>2301</v>
      </c>
      <c r="E854" s="630">
        <v>7</v>
      </c>
      <c r="F854" s="630" t="s">
        <v>2302</v>
      </c>
      <c r="G854" s="638" t="s">
        <v>2262</v>
      </c>
      <c r="H854" s="630">
        <v>7</v>
      </c>
      <c r="I854" s="630">
        <v>1420</v>
      </c>
      <c r="J854" s="636" t="s">
        <v>5522</v>
      </c>
      <c r="K854" s="679"/>
      <c r="L854" s="301">
        <f>VLOOKUP(B854,KQtrangIOE!$B$2:$D$2509,3,FALSE)</f>
        <v>1420</v>
      </c>
      <c r="M854" s="301" t="str">
        <f t="shared" si="56"/>
        <v/>
      </c>
      <c r="N854" s="301">
        <f>VLOOKUP(IF(G854&lt;&gt;"",G854,F854),ThongkeKQ!$A$4:$P$43,COUNTA(ThongkeKQ!$A$4:$P$4),FALSE)</f>
        <v>37</v>
      </c>
      <c r="O854" s="301" t="str">
        <f t="shared" si="57"/>
        <v>37.7</v>
      </c>
      <c r="P854" s="285" t="str">
        <f t="shared" si="58"/>
        <v>37Nhì</v>
      </c>
      <c r="Q854" s="285" t="str">
        <f t="shared" si="59"/>
        <v>7Nhì</v>
      </c>
      <c r="R854" s="285">
        <f>VLOOKUP(B854,'ds thisinh'!B$5:J$2299,COUNTA('ds thisinh'!$B$5:$J$5),FALSE)</f>
        <v>1580</v>
      </c>
    </row>
    <row r="855" spans="1:18" s="285" customFormat="1">
      <c r="A855" s="630">
        <f>SUBTOTAL(3,$B$20:B855)</f>
        <v>294</v>
      </c>
      <c r="B855" s="700">
        <v>1222631872</v>
      </c>
      <c r="C855" s="301" t="str">
        <f>VLOOKUP(B855,'ds thisinh'!$B$5:$C$2298,2,FALSE)</f>
        <v>Nguyễn Thị Khánh Linh</v>
      </c>
      <c r="D855" s="371" t="s">
        <v>1557</v>
      </c>
      <c r="E855" s="371">
        <v>7</v>
      </c>
      <c r="F855" s="371" t="s">
        <v>1383</v>
      </c>
      <c r="G855" s="433" t="s">
        <v>10</v>
      </c>
      <c r="H855" s="371">
        <v>7</v>
      </c>
      <c r="I855" s="433">
        <v>1420</v>
      </c>
      <c r="J855" s="636" t="s">
        <v>5522</v>
      </c>
      <c r="K855" s="680"/>
      <c r="L855" s="301">
        <f>VLOOKUP(B855,KQtrangIOE!$B$2:$D$2509,3,FALSE)</f>
        <v>1420</v>
      </c>
      <c r="M855" s="301" t="str">
        <f t="shared" si="56"/>
        <v/>
      </c>
      <c r="N855" s="301">
        <f>VLOOKUP(IF(G855&lt;&gt;"",G855,F855),ThongkeKQ!$A$4:$P$43,COUNTA(ThongkeKQ!$A$4:$P$4),FALSE)</f>
        <v>32</v>
      </c>
      <c r="O855" s="301" t="str">
        <f t="shared" si="57"/>
        <v>32.7</v>
      </c>
      <c r="P855" s="285" t="str">
        <f t="shared" si="58"/>
        <v>32Nhì</v>
      </c>
      <c r="Q855" s="285" t="str">
        <f t="shared" si="59"/>
        <v>7Nhì</v>
      </c>
      <c r="R855" s="285">
        <f>VLOOKUP(B855,'ds thisinh'!B$5:J$2299,COUNTA('ds thisinh'!$B$5:$J$5),FALSE)</f>
        <v>1640</v>
      </c>
    </row>
    <row r="856" spans="1:18" s="285" customFormat="1">
      <c r="A856" s="630">
        <f>SUBTOTAL(3,$B$20:B856)</f>
        <v>295</v>
      </c>
      <c r="B856" s="460">
        <v>1224526717</v>
      </c>
      <c r="C856" s="301" t="str">
        <f>VLOOKUP(B856,'ds thisinh'!$B$5:$C$2298,2,FALSE)</f>
        <v>Trần Tuấn Anh </v>
      </c>
      <c r="D856" s="630" t="s">
        <v>961</v>
      </c>
      <c r="E856" s="630" t="s">
        <v>962</v>
      </c>
      <c r="F856" s="630" t="s">
        <v>705</v>
      </c>
      <c r="G856" s="630" t="s">
        <v>91</v>
      </c>
      <c r="H856" s="630">
        <v>7</v>
      </c>
      <c r="I856" s="636">
        <v>1410</v>
      </c>
      <c r="J856" s="636" t="s">
        <v>5523</v>
      </c>
      <c r="K856" s="679"/>
      <c r="L856" s="301">
        <f>VLOOKUP(B856,KQtrangIOE!$B$2:$D$2509,3,FALSE)</f>
        <v>1410</v>
      </c>
      <c r="M856" s="301" t="str">
        <f t="shared" si="56"/>
        <v/>
      </c>
      <c r="N856" s="301">
        <f>VLOOKUP(IF(G856&lt;&gt;"",G856,F856),ThongkeKQ!$A$4:$P$43,COUNTA(ThongkeKQ!$A$4:$P$4),FALSE)</f>
        <v>35</v>
      </c>
      <c r="O856" s="301" t="str">
        <f t="shared" si="57"/>
        <v>35.7</v>
      </c>
      <c r="P856" s="285" t="str">
        <f t="shared" si="58"/>
        <v>35Ba</v>
      </c>
      <c r="Q856" s="285" t="str">
        <f t="shared" si="59"/>
        <v>7Ba</v>
      </c>
      <c r="R856" s="285">
        <f>VLOOKUP(B856,'ds thisinh'!B$5:J$2299,COUNTA('ds thisinh'!$B$5:$J$5),FALSE)</f>
        <v>1690</v>
      </c>
    </row>
    <row r="857" spans="1:18" s="285" customFormat="1">
      <c r="A857" s="630">
        <f>SUBTOTAL(3,$B$20:B857)</f>
        <v>296</v>
      </c>
      <c r="B857" s="414">
        <v>1227901629</v>
      </c>
      <c r="C857" s="301" t="str">
        <f>VLOOKUP(B857,'ds thisinh'!$B$5:$C$2298,2,FALSE)</f>
        <v>Trần Hoàn</v>
      </c>
      <c r="D857" s="630" t="s">
        <v>1282</v>
      </c>
      <c r="E857" s="630" t="s">
        <v>957</v>
      </c>
      <c r="F857" s="630" t="s">
        <v>1259</v>
      </c>
      <c r="G857" s="630" t="s">
        <v>180</v>
      </c>
      <c r="H857" s="630">
        <v>7</v>
      </c>
      <c r="I857" s="630">
        <v>1410</v>
      </c>
      <c r="J857" s="636" t="s">
        <v>5523</v>
      </c>
      <c r="K857" s="709">
        <v>1227901629</v>
      </c>
      <c r="L857" s="301">
        <f>VLOOKUP(K857,KQtrangIOE!$B$2:$D$2509,3,FALSE)</f>
        <v>1410</v>
      </c>
      <c r="M857" s="301" t="str">
        <f t="shared" si="56"/>
        <v/>
      </c>
      <c r="N857" s="301">
        <f>VLOOKUP(IF(G857&lt;&gt;"",G857,F857),ThongkeKQ!$A$4:$P$43,COUNTA(ThongkeKQ!$A$4:$P$4),FALSE)</f>
        <v>36</v>
      </c>
      <c r="O857" s="301" t="str">
        <f t="shared" si="57"/>
        <v>36.7</v>
      </c>
      <c r="P857" s="285" t="str">
        <f t="shared" si="58"/>
        <v>36Ba</v>
      </c>
      <c r="Q857" s="285" t="str">
        <f t="shared" si="59"/>
        <v>7Ba</v>
      </c>
      <c r="R857" s="285">
        <f>VLOOKUP(B857,'ds thisinh'!B$5:J$2299,COUNTA('ds thisinh'!$B$5:$J$5),FALSE)</f>
        <v>1580</v>
      </c>
    </row>
    <row r="858" spans="1:18" s="285" customFormat="1">
      <c r="A858" s="630">
        <f>SUBTOTAL(3,$B$20:B858)</f>
        <v>297</v>
      </c>
      <c r="B858" s="476">
        <v>1222109395</v>
      </c>
      <c r="C858" s="301" t="str">
        <f>VLOOKUP(B858,'ds thisinh'!$B$5:$C$2298,2,FALSE)</f>
        <v>Trần Ngô Đức Huy </v>
      </c>
      <c r="D858" s="636" t="s">
        <v>736</v>
      </c>
      <c r="E858" s="630">
        <v>7</v>
      </c>
      <c r="F858" s="630" t="s">
        <v>691</v>
      </c>
      <c r="G858" s="630" t="s">
        <v>188</v>
      </c>
      <c r="H858" s="630">
        <v>7</v>
      </c>
      <c r="I858" s="636">
        <v>1400</v>
      </c>
      <c r="J858" s="636" t="s">
        <v>5523</v>
      </c>
      <c r="K858" s="707"/>
      <c r="L858" s="301">
        <f>VLOOKUP(B858,KQtrangIOE!$B$2:$D$2509,3,FALSE)</f>
        <v>1400</v>
      </c>
      <c r="M858" s="301" t="str">
        <f t="shared" si="56"/>
        <v/>
      </c>
      <c r="N858" s="301">
        <f>VLOOKUP(IF(G858&lt;&gt;"",G858,F858),ThongkeKQ!$A$4:$P$43,COUNTA(ThongkeKQ!$A$4:$P$4),FALSE)</f>
        <v>34</v>
      </c>
      <c r="O858" s="301" t="str">
        <f t="shared" si="57"/>
        <v>34.7</v>
      </c>
      <c r="P858" s="285" t="str">
        <f t="shared" si="58"/>
        <v>34Ba</v>
      </c>
      <c r="Q858" s="285" t="str">
        <f t="shared" si="59"/>
        <v>7Ba</v>
      </c>
      <c r="R858" s="285">
        <f>VLOOKUP(B858,'ds thisinh'!B$5:J$2299,COUNTA('ds thisinh'!$B$5:$J$5),FALSE)</f>
        <v>1650</v>
      </c>
    </row>
    <row r="859" spans="1:18" s="285" customFormat="1">
      <c r="A859" s="630">
        <f>SUBTOTAL(3,$B$20:B859)</f>
        <v>298</v>
      </c>
      <c r="B859" s="414">
        <v>1225793713</v>
      </c>
      <c r="C859" s="301" t="str">
        <f>VLOOKUP(B859,'ds thisinh'!$B$5:$C$2298,2,FALSE)</f>
        <v>Lê Thị Ngọc Yến</v>
      </c>
      <c r="D859" s="630" t="s">
        <v>727</v>
      </c>
      <c r="E859" s="630">
        <v>7</v>
      </c>
      <c r="F859" s="630" t="s">
        <v>697</v>
      </c>
      <c r="G859" s="630" t="s">
        <v>188</v>
      </c>
      <c r="H859" s="630">
        <v>7</v>
      </c>
      <c r="I859" s="630">
        <v>1400</v>
      </c>
      <c r="J859" s="636" t="s">
        <v>5523</v>
      </c>
      <c r="K859" s="707"/>
      <c r="L859" s="301">
        <f>VLOOKUP(B859,KQtrangIOE!$B$2:$D$2509,3,FALSE)</f>
        <v>1400</v>
      </c>
      <c r="M859" s="301" t="str">
        <f t="shared" si="56"/>
        <v/>
      </c>
      <c r="N859" s="301">
        <f>VLOOKUP(IF(G859&lt;&gt;"",G859,F859),ThongkeKQ!$A$4:$P$43,COUNTA(ThongkeKQ!$A$4:$P$4),FALSE)</f>
        <v>34</v>
      </c>
      <c r="O859" s="301" t="str">
        <f t="shared" si="57"/>
        <v>34.7</v>
      </c>
      <c r="P859" s="285" t="str">
        <f t="shared" si="58"/>
        <v>34Ba</v>
      </c>
      <c r="Q859" s="285" t="str">
        <f t="shared" si="59"/>
        <v>7Ba</v>
      </c>
      <c r="R859" s="285">
        <f>VLOOKUP(B859,'ds thisinh'!B$5:J$2299,COUNTA('ds thisinh'!$B$5:$J$5),FALSE)</f>
        <v>1410</v>
      </c>
    </row>
    <row r="860" spans="1:18" s="285" customFormat="1">
      <c r="A860" s="630">
        <f>SUBTOTAL(3,$B$20:B860)</f>
        <v>299</v>
      </c>
      <c r="B860" s="417">
        <v>1222412823</v>
      </c>
      <c r="C860" s="301" t="str">
        <f>VLOOKUP(B860,'ds thisinh'!$B$5:$C$2298,2,FALSE)</f>
        <v>Phạm Thị Minh Anh </v>
      </c>
      <c r="D860" s="635" t="s">
        <v>1671</v>
      </c>
      <c r="E860" s="630" t="s">
        <v>1385</v>
      </c>
      <c r="F860" s="630" t="s">
        <v>1189</v>
      </c>
      <c r="G860" s="630" t="s">
        <v>1342</v>
      </c>
      <c r="H860" s="630">
        <v>7</v>
      </c>
      <c r="I860" s="636">
        <v>1400</v>
      </c>
      <c r="J860" s="636" t="s">
        <v>5523</v>
      </c>
      <c r="K860" s="679"/>
      <c r="L860" s="301">
        <f>VLOOKUP(B860,KQtrangIOE!$B$2:$D$2509,3,FALSE)</f>
        <v>1400</v>
      </c>
      <c r="M860" s="301" t="str">
        <f t="shared" si="56"/>
        <v/>
      </c>
      <c r="N860" s="301">
        <f>VLOOKUP(IF(G860&lt;&gt;"",G860,F860),ThongkeKQ!$A$4:$P$43,COUNTA(ThongkeKQ!$A$4:$P$4),FALSE)</f>
        <v>38</v>
      </c>
      <c r="O860" s="301" t="str">
        <f t="shared" si="57"/>
        <v>38.7</v>
      </c>
      <c r="P860" s="285" t="str">
        <f t="shared" si="58"/>
        <v>38Ba</v>
      </c>
      <c r="Q860" s="285" t="str">
        <f t="shared" si="59"/>
        <v>7Ba</v>
      </c>
      <c r="R860" s="285">
        <f>VLOOKUP(B860,'ds thisinh'!B$5:J$2299,COUNTA('ds thisinh'!$B$5:$J$5),FALSE)</f>
        <v>1550</v>
      </c>
    </row>
    <row r="861" spans="1:18" s="285" customFormat="1">
      <c r="A861" s="630">
        <f>SUBTOTAL(3,$B$20:B861)</f>
        <v>300</v>
      </c>
      <c r="B861" s="476">
        <v>1230476914</v>
      </c>
      <c r="C861" s="301" t="str">
        <f>VLOOKUP(B861,'ds thisinh'!$B$5:$C$2298,2,FALSE)</f>
        <v>Đỗ Ngọc Quý </v>
      </c>
      <c r="D861" s="636" t="s">
        <v>761</v>
      </c>
      <c r="E861" s="630">
        <v>7</v>
      </c>
      <c r="F861" s="630" t="s">
        <v>691</v>
      </c>
      <c r="G861" s="630" t="s">
        <v>188</v>
      </c>
      <c r="H861" s="630">
        <v>7</v>
      </c>
      <c r="I861" s="636">
        <v>1380</v>
      </c>
      <c r="J861" s="636" t="s">
        <v>5523</v>
      </c>
      <c r="K861" s="707"/>
      <c r="L861" s="301">
        <f>VLOOKUP(B861,KQtrangIOE!$B$2:$D$2509,3,FALSE)</f>
        <v>1380</v>
      </c>
      <c r="M861" s="301" t="str">
        <f t="shared" si="56"/>
        <v/>
      </c>
      <c r="N861" s="301">
        <f>VLOOKUP(IF(G861&lt;&gt;"",G861,F861),ThongkeKQ!$A$4:$P$43,COUNTA(ThongkeKQ!$A$4:$P$4),FALSE)</f>
        <v>34</v>
      </c>
      <c r="O861" s="301" t="str">
        <f t="shared" si="57"/>
        <v>34.7</v>
      </c>
      <c r="P861" s="285" t="str">
        <f t="shared" si="58"/>
        <v>34Ba</v>
      </c>
      <c r="Q861" s="285" t="str">
        <f t="shared" si="59"/>
        <v>7Ba</v>
      </c>
      <c r="R861" s="285">
        <f>VLOOKUP(B861,'ds thisinh'!B$5:J$2299,COUNTA('ds thisinh'!$B$5:$J$5),FALSE)</f>
        <v>1610</v>
      </c>
    </row>
    <row r="862" spans="1:18" s="285" customFormat="1">
      <c r="A862" s="630">
        <f>SUBTOTAL(3,$B$20:B862)</f>
        <v>301</v>
      </c>
      <c r="B862" s="702">
        <v>1222472719</v>
      </c>
      <c r="C862" s="301" t="str">
        <f>VLOOKUP(B862,'ds thisinh'!$B$5:$C$2298,2,FALSE)</f>
        <v>Đinh Quang Tiến</v>
      </c>
      <c r="D862" s="630" t="s">
        <v>723</v>
      </c>
      <c r="E862" s="630">
        <v>7</v>
      </c>
      <c r="F862" s="637" t="s">
        <v>724</v>
      </c>
      <c r="G862" s="630" t="s">
        <v>188</v>
      </c>
      <c r="H862" s="630">
        <v>7</v>
      </c>
      <c r="I862" s="630">
        <v>1380</v>
      </c>
      <c r="J862" s="636" t="s">
        <v>5523</v>
      </c>
      <c r="K862" s="707"/>
      <c r="L862" s="301">
        <f>VLOOKUP(B862,KQtrangIOE!$B$2:$D$2509,3,FALSE)</f>
        <v>1380</v>
      </c>
      <c r="M862" s="301" t="str">
        <f t="shared" si="56"/>
        <v/>
      </c>
      <c r="N862" s="301">
        <f>VLOOKUP(IF(G862&lt;&gt;"",G862,F862),ThongkeKQ!$A$4:$P$43,COUNTA(ThongkeKQ!$A$4:$P$4),FALSE)</f>
        <v>34</v>
      </c>
      <c r="O862" s="301" t="str">
        <f t="shared" si="57"/>
        <v>34.7</v>
      </c>
      <c r="P862" s="285" t="str">
        <f t="shared" si="58"/>
        <v>34Ba</v>
      </c>
      <c r="Q862" s="285" t="str">
        <f t="shared" si="59"/>
        <v>7Ba</v>
      </c>
      <c r="R862" s="285">
        <f>VLOOKUP(B862,'ds thisinh'!B$5:J$2299,COUNTA('ds thisinh'!$B$5:$J$5),FALSE)</f>
        <v>1360</v>
      </c>
    </row>
    <row r="863" spans="1:18" s="285" customFormat="1">
      <c r="A863" s="630">
        <f>SUBTOTAL(3,$B$20:B863)</f>
        <v>302</v>
      </c>
      <c r="B863" s="417">
        <v>1222613967</v>
      </c>
      <c r="C863" s="301" t="str">
        <f>VLOOKUP(B863,'ds thisinh'!$B$5:$C$2298,2,FALSE)</f>
        <v>Nguyễn Thùy Hương </v>
      </c>
      <c r="D863" s="635" t="s">
        <v>1661</v>
      </c>
      <c r="E863" s="630" t="s">
        <v>1385</v>
      </c>
      <c r="F863" s="630" t="s">
        <v>1189</v>
      </c>
      <c r="G863" s="630" t="s">
        <v>1342</v>
      </c>
      <c r="H863" s="630">
        <v>7</v>
      </c>
      <c r="I863" s="636">
        <v>1380</v>
      </c>
      <c r="J863" s="636" t="s">
        <v>5523</v>
      </c>
      <c r="K863" s="679"/>
      <c r="L863" s="301">
        <f>VLOOKUP(B863,KQtrangIOE!$B$2:$D$2509,3,FALSE)</f>
        <v>1380</v>
      </c>
      <c r="M863" s="301" t="str">
        <f t="shared" si="56"/>
        <v/>
      </c>
      <c r="N863" s="301">
        <f>VLOOKUP(IF(G863&lt;&gt;"",G863,F863),ThongkeKQ!$A$4:$P$43,COUNTA(ThongkeKQ!$A$4:$P$4),FALSE)</f>
        <v>38</v>
      </c>
      <c r="O863" s="301" t="str">
        <f t="shared" si="57"/>
        <v>38.7</v>
      </c>
      <c r="P863" s="285" t="str">
        <f t="shared" si="58"/>
        <v>38Ba</v>
      </c>
      <c r="Q863" s="285" t="str">
        <f t="shared" si="59"/>
        <v>7Ba</v>
      </c>
      <c r="R863" s="285">
        <f>VLOOKUP(B863,'ds thisinh'!B$5:J$2299,COUNTA('ds thisinh'!$B$5:$J$5),FALSE)</f>
        <v>1690</v>
      </c>
    </row>
    <row r="864" spans="1:18" s="285" customFormat="1">
      <c r="A864" s="630">
        <f>SUBTOTAL(3,$B$20:B864)</f>
        <v>303</v>
      </c>
      <c r="B864" s="417">
        <v>1214768579</v>
      </c>
      <c r="C864" s="301" t="str">
        <f>VLOOKUP(B864,'ds thisinh'!$B$5:$C$2298,2,FALSE)</f>
        <v>Phạm Thị Ngọc Quỳnh</v>
      </c>
      <c r="D864" s="635" t="s">
        <v>1669</v>
      </c>
      <c r="E864" s="630" t="s">
        <v>1388</v>
      </c>
      <c r="F864" s="630" t="s">
        <v>1371</v>
      </c>
      <c r="G864" s="630" t="s">
        <v>1342</v>
      </c>
      <c r="H864" s="630">
        <v>7</v>
      </c>
      <c r="I864" s="636">
        <v>1380</v>
      </c>
      <c r="J864" s="636" t="s">
        <v>5523</v>
      </c>
      <c r="K864" s="679"/>
      <c r="L864" s="301">
        <f>VLOOKUP(B864,KQtrangIOE!$B$2:$D$2509,3,FALSE)</f>
        <v>1380</v>
      </c>
      <c r="M864" s="301" t="str">
        <f t="shared" si="56"/>
        <v/>
      </c>
      <c r="N864" s="301">
        <f>VLOOKUP(IF(G864&lt;&gt;"",G864,F864),ThongkeKQ!$A$4:$P$43,COUNTA(ThongkeKQ!$A$4:$P$4),FALSE)</f>
        <v>38</v>
      </c>
      <c r="O864" s="301" t="str">
        <f t="shared" si="57"/>
        <v>38.7</v>
      </c>
      <c r="P864" s="285" t="str">
        <f t="shared" si="58"/>
        <v>38Ba</v>
      </c>
      <c r="Q864" s="285" t="str">
        <f t="shared" si="59"/>
        <v>7Ba</v>
      </c>
      <c r="R864" s="285">
        <f>VLOOKUP(B864,'ds thisinh'!B$5:J$2299,COUNTA('ds thisinh'!$B$5:$J$5),FALSE)</f>
        <v>1570</v>
      </c>
    </row>
    <row r="865" spans="1:18" s="285" customFormat="1">
      <c r="A865" s="630">
        <f>SUBTOTAL(3,$B$20:B865)</f>
        <v>304</v>
      </c>
      <c r="B865" s="699">
        <v>1222685639</v>
      </c>
      <c r="C865" s="301" t="str">
        <f>VLOOKUP(B865,'ds thisinh'!$B$5:$C$2298,2,FALSE)</f>
        <v>Nguyễn Khương Nhi</v>
      </c>
      <c r="D865" s="371" t="s">
        <v>2026</v>
      </c>
      <c r="E865" s="652">
        <v>7</v>
      </c>
      <c r="F865" s="371" t="s">
        <v>1977</v>
      </c>
      <c r="G865" s="433" t="s">
        <v>10</v>
      </c>
      <c r="H865" s="652">
        <v>7</v>
      </c>
      <c r="I865" s="433">
        <v>1380</v>
      </c>
      <c r="J865" s="636" t="s">
        <v>5523</v>
      </c>
      <c r="K865" s="680"/>
      <c r="L865" s="301">
        <f>VLOOKUP(B865,KQtrangIOE!$B$2:$D$2509,3,FALSE)</f>
        <v>1380</v>
      </c>
      <c r="M865" s="301" t="str">
        <f t="shared" si="56"/>
        <v/>
      </c>
      <c r="N865" s="301">
        <f>VLOOKUP(IF(G865&lt;&gt;"",G865,F865),ThongkeKQ!$A$4:$P$43,COUNTA(ThongkeKQ!$A$4:$P$4),FALSE)</f>
        <v>32</v>
      </c>
      <c r="O865" s="301" t="str">
        <f t="shared" si="57"/>
        <v>32.7</v>
      </c>
      <c r="P865" s="285" t="str">
        <f t="shared" si="58"/>
        <v>32Ba</v>
      </c>
      <c r="Q865" s="285" t="str">
        <f t="shared" si="59"/>
        <v>7Ba</v>
      </c>
      <c r="R865" s="285">
        <f>VLOOKUP(B865,'ds thisinh'!B$5:J$2299,COUNTA('ds thisinh'!$B$5:$J$5),FALSE)</f>
        <v>1300</v>
      </c>
    </row>
    <row r="866" spans="1:18" s="285" customFormat="1">
      <c r="A866" s="630">
        <f>SUBTOTAL(3,$B$20:B866)</f>
        <v>305</v>
      </c>
      <c r="B866" s="476">
        <v>1221713093</v>
      </c>
      <c r="C866" s="301" t="str">
        <f>VLOOKUP(B866,'ds thisinh'!$B$5:$C$2298,2,FALSE)</f>
        <v>Nguyễn Duy Tùng </v>
      </c>
      <c r="D866" s="636" t="s">
        <v>740</v>
      </c>
      <c r="E866" s="630">
        <v>7</v>
      </c>
      <c r="F866" s="630" t="s">
        <v>691</v>
      </c>
      <c r="G866" s="630" t="s">
        <v>188</v>
      </c>
      <c r="H866" s="630">
        <v>7</v>
      </c>
      <c r="I866" s="636">
        <v>1370</v>
      </c>
      <c r="J866" s="636" t="s">
        <v>5523</v>
      </c>
      <c r="K866" s="707"/>
      <c r="L866" s="301">
        <f>VLOOKUP(B866,KQtrangIOE!$B$2:$D$2509,3,FALSE)</f>
        <v>1370</v>
      </c>
      <c r="M866" s="301" t="str">
        <f t="shared" si="56"/>
        <v/>
      </c>
      <c r="N866" s="301">
        <f>VLOOKUP(IF(G866&lt;&gt;"",G866,F866),ThongkeKQ!$A$4:$P$43,COUNTA(ThongkeKQ!$A$4:$P$4),FALSE)</f>
        <v>34</v>
      </c>
      <c r="O866" s="301" t="str">
        <f t="shared" si="57"/>
        <v>34.7</v>
      </c>
      <c r="P866" s="285" t="str">
        <f t="shared" si="58"/>
        <v>34Ba</v>
      </c>
      <c r="Q866" s="285" t="str">
        <f t="shared" si="59"/>
        <v>7Ba</v>
      </c>
      <c r="R866" s="285">
        <f>VLOOKUP(B866,'ds thisinh'!B$5:J$2299,COUNTA('ds thisinh'!$B$5:$J$5),FALSE)</f>
        <v>1370</v>
      </c>
    </row>
    <row r="867" spans="1:18" s="285" customFormat="1">
      <c r="A867" s="630">
        <f>SUBTOTAL(3,$B$20:B867)</f>
        <v>306</v>
      </c>
      <c r="B867" s="417">
        <v>1219847080</v>
      </c>
      <c r="C867" s="301" t="str">
        <f>VLOOKUP(B867,'ds thisinh'!$B$5:$C$2298,2,FALSE)</f>
        <v>Nguyễn Lê Trung Hiếu </v>
      </c>
      <c r="D867" s="635" t="s">
        <v>1667</v>
      </c>
      <c r="E867" s="630" t="s">
        <v>1385</v>
      </c>
      <c r="F867" s="630" t="s">
        <v>1189</v>
      </c>
      <c r="G867" s="630" t="s">
        <v>1342</v>
      </c>
      <c r="H867" s="630">
        <v>7</v>
      </c>
      <c r="I867" s="636">
        <v>1370</v>
      </c>
      <c r="J867" s="636" t="s">
        <v>5523</v>
      </c>
      <c r="K867" s="679"/>
      <c r="L867" s="301">
        <f>VLOOKUP(B867,KQtrangIOE!$B$2:$D$2509,3,FALSE)</f>
        <v>1370</v>
      </c>
      <c r="M867" s="301" t="str">
        <f t="shared" si="56"/>
        <v/>
      </c>
      <c r="N867" s="301">
        <f>VLOOKUP(IF(G867&lt;&gt;"",G867,F867),ThongkeKQ!$A$4:$P$43,COUNTA(ThongkeKQ!$A$4:$P$4),FALSE)</f>
        <v>38</v>
      </c>
      <c r="O867" s="301" t="str">
        <f t="shared" si="57"/>
        <v>38.7</v>
      </c>
      <c r="P867" s="285" t="str">
        <f t="shared" si="58"/>
        <v>38Ba</v>
      </c>
      <c r="Q867" s="285" t="str">
        <f t="shared" si="59"/>
        <v>7Ba</v>
      </c>
      <c r="R867" s="285">
        <f>VLOOKUP(B867,'ds thisinh'!B$5:J$2299,COUNTA('ds thisinh'!$B$5:$J$5),FALSE)</f>
        <v>1590</v>
      </c>
    </row>
    <row r="868" spans="1:18" s="285" customFormat="1">
      <c r="A868" s="630">
        <f>SUBTOTAL(3,$B$20:B868)</f>
        <v>307</v>
      </c>
      <c r="B868" s="417">
        <v>1221203052</v>
      </c>
      <c r="C868" s="301" t="str">
        <f>VLOOKUP(B868,'ds thisinh'!$B$5:$C$2298,2,FALSE)</f>
        <v>Nguyễn Kim Sơn </v>
      </c>
      <c r="D868" s="635" t="s">
        <v>1681</v>
      </c>
      <c r="E868" s="630" t="s">
        <v>1385</v>
      </c>
      <c r="F868" s="630" t="s">
        <v>1189</v>
      </c>
      <c r="G868" s="630" t="s">
        <v>1342</v>
      </c>
      <c r="H868" s="630">
        <v>7</v>
      </c>
      <c r="I868" s="636">
        <v>1370</v>
      </c>
      <c r="J868" s="636" t="s">
        <v>5523</v>
      </c>
      <c r="K868" s="679"/>
      <c r="L868" s="301">
        <f>VLOOKUP(B868,KQtrangIOE!$B$2:$D$2509,3,FALSE)</f>
        <v>1370</v>
      </c>
      <c r="M868" s="301" t="str">
        <f t="shared" si="56"/>
        <v/>
      </c>
      <c r="N868" s="301">
        <f>VLOOKUP(IF(G868&lt;&gt;"",G868,F868),ThongkeKQ!$A$4:$P$43,COUNTA(ThongkeKQ!$A$4:$P$4),FALSE)</f>
        <v>38</v>
      </c>
      <c r="O868" s="301" t="str">
        <f t="shared" si="57"/>
        <v>38.7</v>
      </c>
      <c r="P868" s="285" t="str">
        <f t="shared" si="58"/>
        <v>38Ba</v>
      </c>
      <c r="Q868" s="285" t="str">
        <f t="shared" si="59"/>
        <v>7Ba</v>
      </c>
      <c r="R868" s="285">
        <f>VLOOKUP(B868,'ds thisinh'!B$5:J$2299,COUNTA('ds thisinh'!$B$5:$J$5),FALSE)</f>
        <v>1400</v>
      </c>
    </row>
    <row r="869" spans="1:18" s="285" customFormat="1">
      <c r="A869" s="630">
        <f>SUBTOTAL(3,$B$20:B869)</f>
        <v>308</v>
      </c>
      <c r="B869" s="703">
        <v>1221991381</v>
      </c>
      <c r="C869" s="301" t="str">
        <f>VLOOKUP(B869,'ds thisinh'!$B$5:$C$2298,2,FALSE)</f>
        <v>Nguyễn Tài Nguyên</v>
      </c>
      <c r="D869" s="371" t="s">
        <v>1999</v>
      </c>
      <c r="E869" s="371">
        <v>7</v>
      </c>
      <c r="F869" s="371" t="s">
        <v>1383</v>
      </c>
      <c r="G869" s="433" t="s">
        <v>10</v>
      </c>
      <c r="H869" s="371">
        <v>7</v>
      </c>
      <c r="I869" s="433">
        <v>1370</v>
      </c>
      <c r="J869" s="636" t="s">
        <v>5523</v>
      </c>
      <c r="K869" s="680"/>
      <c r="L869" s="301">
        <f>VLOOKUP(B869,KQtrangIOE!$B$2:$D$2509,3,FALSE)</f>
        <v>1370</v>
      </c>
      <c r="M869" s="301" t="str">
        <f t="shared" si="56"/>
        <v/>
      </c>
      <c r="N869" s="301">
        <f>VLOOKUP(IF(G869&lt;&gt;"",G869,F869),ThongkeKQ!$A$4:$P$43,COUNTA(ThongkeKQ!$A$4:$P$4),FALSE)</f>
        <v>32</v>
      </c>
      <c r="O869" s="301" t="str">
        <f t="shared" si="57"/>
        <v>32.7</v>
      </c>
      <c r="P869" s="285" t="str">
        <f t="shared" si="58"/>
        <v>32Ba</v>
      </c>
      <c r="Q869" s="285" t="str">
        <f t="shared" si="59"/>
        <v>7Ba</v>
      </c>
      <c r="R869" s="285">
        <f>VLOOKUP(B869,'ds thisinh'!B$5:J$2299,COUNTA('ds thisinh'!$B$5:$J$5),FALSE)</f>
        <v>1620</v>
      </c>
    </row>
    <row r="870" spans="1:18" s="285" customFormat="1">
      <c r="A870" s="630">
        <f>SUBTOTAL(3,$B$20:B870)</f>
        <v>309</v>
      </c>
      <c r="B870" s="704">
        <v>1222580244</v>
      </c>
      <c r="C870" s="301" t="str">
        <f>VLOOKUP(B870,'ds thisinh'!$B$5:$C$2298,2,FALSE)</f>
        <v>Hoàng Thị Thu Hằng</v>
      </c>
      <c r="D870" s="630" t="s">
        <v>963</v>
      </c>
      <c r="E870" s="630" t="s">
        <v>964</v>
      </c>
      <c r="F870" s="630" t="s">
        <v>2317</v>
      </c>
      <c r="G870" s="630" t="s">
        <v>91</v>
      </c>
      <c r="H870" s="630">
        <v>7</v>
      </c>
      <c r="I870" s="636">
        <v>1360</v>
      </c>
      <c r="J870" s="636" t="s">
        <v>5523</v>
      </c>
      <c r="K870" s="679"/>
      <c r="L870" s="301">
        <f>VLOOKUP(B870,KQtrangIOE!$B$2:$D$2509,3,FALSE)</f>
        <v>1360</v>
      </c>
      <c r="M870" s="301" t="str">
        <f t="shared" si="56"/>
        <v/>
      </c>
      <c r="N870" s="301">
        <f>VLOOKUP(IF(G870&lt;&gt;"",G870,F870),ThongkeKQ!$A$4:$P$43,COUNTA(ThongkeKQ!$A$4:$P$4),FALSE)</f>
        <v>35</v>
      </c>
      <c r="O870" s="301" t="str">
        <f t="shared" si="57"/>
        <v>35.7</v>
      </c>
      <c r="P870" s="285" t="str">
        <f t="shared" si="58"/>
        <v>35Ba</v>
      </c>
      <c r="Q870" s="285" t="str">
        <f t="shared" si="59"/>
        <v>7Ba</v>
      </c>
      <c r="R870" s="285">
        <f>VLOOKUP(B870,'ds thisinh'!B$5:J$2299,COUNTA('ds thisinh'!$B$5:$J$5),FALSE)</f>
        <v>1660</v>
      </c>
    </row>
    <row r="871" spans="1:18" s="285" customFormat="1">
      <c r="A871" s="630">
        <f>SUBTOTAL(3,$B$20:B871)</f>
        <v>310</v>
      </c>
      <c r="B871" s="491">
        <v>1223293297</v>
      </c>
      <c r="C871" s="301" t="str">
        <f>VLOOKUP(B871,'ds thisinh'!$B$5:$C$2298,2,FALSE)</f>
        <v>Lê Thị Huyền Trang</v>
      </c>
      <c r="D871" s="371" t="s">
        <v>1997</v>
      </c>
      <c r="E871" s="371">
        <v>7</v>
      </c>
      <c r="F871" s="371" t="s">
        <v>1383</v>
      </c>
      <c r="G871" s="433" t="s">
        <v>10</v>
      </c>
      <c r="H871" s="371">
        <v>7</v>
      </c>
      <c r="I871" s="433">
        <v>1360</v>
      </c>
      <c r="J871" s="636" t="s">
        <v>5523</v>
      </c>
      <c r="K871" s="680"/>
      <c r="L871" s="301">
        <f>VLOOKUP(B871,KQtrangIOE!$B$2:$D$2509,3,FALSE)</f>
        <v>1360</v>
      </c>
      <c r="M871" s="301" t="str">
        <f t="shared" si="56"/>
        <v/>
      </c>
      <c r="N871" s="301">
        <f>VLOOKUP(IF(G871&lt;&gt;"",G871,F871),ThongkeKQ!$A$4:$P$43,COUNTA(ThongkeKQ!$A$4:$P$4),FALSE)</f>
        <v>32</v>
      </c>
      <c r="O871" s="301" t="str">
        <f t="shared" si="57"/>
        <v>32.7</v>
      </c>
      <c r="P871" s="285" t="str">
        <f t="shared" si="58"/>
        <v>32Ba</v>
      </c>
      <c r="Q871" s="285" t="str">
        <f t="shared" si="59"/>
        <v>7Ba</v>
      </c>
      <c r="R871" s="285">
        <f>VLOOKUP(B871,'ds thisinh'!B$5:J$2299,COUNTA('ds thisinh'!$B$5:$J$5),FALSE)</f>
        <v>1700</v>
      </c>
    </row>
    <row r="872" spans="1:18" s="285" customFormat="1">
      <c r="A872" s="630">
        <f>SUBTOTAL(3,$B$20:B872)</f>
        <v>311</v>
      </c>
      <c r="B872" s="414">
        <v>1222148616</v>
      </c>
      <c r="C872" s="301" t="str">
        <f>VLOOKUP(B872,'ds thisinh'!$B$5:$C$2298,2,FALSE)</f>
        <v>Trần Hòa Lợi</v>
      </c>
      <c r="D872" s="630" t="s">
        <v>730</v>
      </c>
      <c r="E872" s="630">
        <v>7</v>
      </c>
      <c r="F872" s="630" t="s">
        <v>697</v>
      </c>
      <c r="G872" s="630" t="s">
        <v>188</v>
      </c>
      <c r="H872" s="630">
        <v>7</v>
      </c>
      <c r="I872" s="630">
        <v>1350</v>
      </c>
      <c r="J872" s="636" t="s">
        <v>5523</v>
      </c>
      <c r="K872" s="707"/>
      <c r="L872" s="301">
        <f>VLOOKUP(B872,KQtrangIOE!$B$2:$D$2509,3,FALSE)</f>
        <v>1350</v>
      </c>
      <c r="M872" s="301" t="str">
        <f t="shared" si="56"/>
        <v/>
      </c>
      <c r="N872" s="301">
        <f>VLOOKUP(IF(G872&lt;&gt;"",G872,F872),ThongkeKQ!$A$4:$P$43,COUNTA(ThongkeKQ!$A$4:$P$4),FALSE)</f>
        <v>34</v>
      </c>
      <c r="O872" s="301" t="str">
        <f t="shared" si="57"/>
        <v>34.7</v>
      </c>
      <c r="P872" s="285" t="str">
        <f t="shared" si="58"/>
        <v>34Ba</v>
      </c>
      <c r="Q872" s="285" t="str">
        <f t="shared" si="59"/>
        <v>7Ba</v>
      </c>
      <c r="R872" s="285">
        <f>VLOOKUP(B872,'ds thisinh'!B$5:J$2299,COUNTA('ds thisinh'!$B$5:$J$5),FALSE)</f>
        <v>1450</v>
      </c>
    </row>
    <row r="873" spans="1:18" s="285" customFormat="1">
      <c r="A873" s="630">
        <f>SUBTOTAL(3,$B$20:B873)</f>
        <v>312</v>
      </c>
      <c r="B873" s="470">
        <v>1224978359</v>
      </c>
      <c r="C873" s="301" t="str">
        <f>VLOOKUP(B873,'ds thisinh'!$B$5:$C$2298,2,FALSE)</f>
        <v>Phan Thị Thảo Nguyên</v>
      </c>
      <c r="D873" s="630" t="s">
        <v>2305</v>
      </c>
      <c r="E873" s="630" t="s">
        <v>988</v>
      </c>
      <c r="F873" s="630" t="s">
        <v>1951</v>
      </c>
      <c r="G873" s="638" t="s">
        <v>2262</v>
      </c>
      <c r="H873" s="630">
        <v>7</v>
      </c>
      <c r="I873" s="630">
        <v>1330</v>
      </c>
      <c r="J873" s="636" t="s">
        <v>5523</v>
      </c>
      <c r="K873" s="679"/>
      <c r="L873" s="301">
        <f>VLOOKUP(B873,KQtrangIOE!$B$2:$D$2509,3,FALSE)</f>
        <v>1330</v>
      </c>
      <c r="M873" s="301" t="str">
        <f t="shared" si="56"/>
        <v/>
      </c>
      <c r="N873" s="301">
        <f>VLOOKUP(IF(G873&lt;&gt;"",G873,F873),ThongkeKQ!$A$4:$P$43,COUNTA(ThongkeKQ!$A$4:$P$4),FALSE)</f>
        <v>37</v>
      </c>
      <c r="O873" s="301" t="str">
        <f t="shared" si="57"/>
        <v>37.7</v>
      </c>
      <c r="P873" s="285" t="str">
        <f t="shared" si="58"/>
        <v>37Ba</v>
      </c>
      <c r="Q873" s="285" t="str">
        <f t="shared" si="59"/>
        <v>7Ba</v>
      </c>
      <c r="R873" s="285">
        <f>VLOOKUP(B873,'ds thisinh'!B$5:J$2299,COUNTA('ds thisinh'!$B$5:$J$5),FALSE)</f>
        <v>1550</v>
      </c>
    </row>
    <row r="874" spans="1:18" s="285" customFormat="1">
      <c r="A874" s="630">
        <f>SUBTOTAL(3,$B$20:B874)</f>
        <v>313</v>
      </c>
      <c r="B874" s="471">
        <v>107392546</v>
      </c>
      <c r="C874" s="301" t="str">
        <f>VLOOKUP(B874,'ds thisinh'!$B$5:$C$2298,2,FALSE)</f>
        <v>Trần Thanh Thư</v>
      </c>
      <c r="D874" s="371" t="s">
        <v>1998</v>
      </c>
      <c r="E874" s="371">
        <v>7</v>
      </c>
      <c r="F874" s="371" t="s">
        <v>1951</v>
      </c>
      <c r="G874" s="433" t="s">
        <v>10</v>
      </c>
      <c r="H874" s="371">
        <v>7</v>
      </c>
      <c r="I874" s="433">
        <v>1330</v>
      </c>
      <c r="J874" s="636" t="s">
        <v>5523</v>
      </c>
      <c r="K874" s="680"/>
      <c r="L874" s="301">
        <f>VLOOKUP(B874,KQtrangIOE!$B$2:$D$2509,3,FALSE)</f>
        <v>1330</v>
      </c>
      <c r="M874" s="301" t="str">
        <f t="shared" si="56"/>
        <v/>
      </c>
      <c r="N874" s="301">
        <f>VLOOKUP(IF(G874&lt;&gt;"",G874,F874),ThongkeKQ!$A$4:$P$43,COUNTA(ThongkeKQ!$A$4:$P$4),FALSE)</f>
        <v>32</v>
      </c>
      <c r="O874" s="301" t="str">
        <f t="shared" si="57"/>
        <v>32.7</v>
      </c>
      <c r="P874" s="285" t="str">
        <f t="shared" si="58"/>
        <v>32Ba</v>
      </c>
      <c r="Q874" s="285" t="str">
        <f t="shared" si="59"/>
        <v>7Ba</v>
      </c>
      <c r="R874" s="285">
        <f>VLOOKUP(B874,'ds thisinh'!B$5:J$2299,COUNTA('ds thisinh'!$B$5:$J$5),FALSE)</f>
        <v>1650</v>
      </c>
    </row>
    <row r="875" spans="1:18" s="285" customFormat="1">
      <c r="A875" s="630">
        <f>SUBTOTAL(3,$B$20:B875)</f>
        <v>314</v>
      </c>
      <c r="B875" s="465">
        <v>1222662483</v>
      </c>
      <c r="C875" s="301" t="str">
        <f>VLOOKUP(B875,'ds thisinh'!$B$5:$C$2298,2,FALSE)</f>
        <v>Võ Hoàng </v>
      </c>
      <c r="D875" s="636" t="s">
        <v>748</v>
      </c>
      <c r="E875" s="630">
        <v>7</v>
      </c>
      <c r="F875" s="630" t="s">
        <v>691</v>
      </c>
      <c r="G875" s="630" t="s">
        <v>188</v>
      </c>
      <c r="H875" s="630">
        <v>7</v>
      </c>
      <c r="I875" s="636">
        <v>1320</v>
      </c>
      <c r="J875" s="636" t="s">
        <v>5523</v>
      </c>
      <c r="K875" s="707"/>
      <c r="L875" s="301">
        <f>VLOOKUP(B875,KQtrangIOE!$B$2:$D$2509,3,FALSE)</f>
        <v>1320</v>
      </c>
      <c r="M875" s="301" t="str">
        <f t="shared" si="56"/>
        <v/>
      </c>
      <c r="N875" s="301">
        <f>VLOOKUP(IF(G875&lt;&gt;"",G875,F875),ThongkeKQ!$A$4:$P$43,COUNTA(ThongkeKQ!$A$4:$P$4),FALSE)</f>
        <v>34</v>
      </c>
      <c r="O875" s="301" t="str">
        <f t="shared" si="57"/>
        <v>34.7</v>
      </c>
      <c r="P875" s="285" t="str">
        <f t="shared" si="58"/>
        <v>34Ba</v>
      </c>
      <c r="Q875" s="285" t="str">
        <f t="shared" si="59"/>
        <v>7Ba</v>
      </c>
      <c r="R875" s="285">
        <f>VLOOKUP(B875,'ds thisinh'!B$5:J$2299,COUNTA('ds thisinh'!$B$5:$J$5),FALSE)</f>
        <v>1170</v>
      </c>
    </row>
    <row r="876" spans="1:18" s="285" customFormat="1">
      <c r="A876" s="630">
        <f>SUBTOTAL(3,$B$20:B876)</f>
        <v>315</v>
      </c>
      <c r="B876" s="481">
        <v>1228574091</v>
      </c>
      <c r="C876" s="301" t="str">
        <f>VLOOKUP(B876,'ds thisinh'!$B$5:$C$2298,2,FALSE)</f>
        <v>Phùng Thị Thu Phương</v>
      </c>
      <c r="D876" s="630" t="s">
        <v>1179</v>
      </c>
      <c r="E876" s="630" t="s">
        <v>1176</v>
      </c>
      <c r="F876" s="630" t="s">
        <v>1166</v>
      </c>
      <c r="G876" s="630" t="s">
        <v>1108</v>
      </c>
      <c r="H876" s="631">
        <v>7</v>
      </c>
      <c r="I876" s="630">
        <v>1320</v>
      </c>
      <c r="J876" s="636" t="s">
        <v>5523</v>
      </c>
      <c r="K876" s="679"/>
      <c r="L876" s="301">
        <f>VLOOKUP(B876,KQtrangIOE!$B$2:$D$2509,3,FALSE)</f>
        <v>1320</v>
      </c>
      <c r="M876" s="301" t="str">
        <f t="shared" si="56"/>
        <v/>
      </c>
      <c r="N876" s="301">
        <f>VLOOKUP(IF(G876&lt;&gt;"",G876,F876),ThongkeKQ!$A$4:$P$43,COUNTA(ThongkeKQ!$A$4:$P$4),FALSE)</f>
        <v>39</v>
      </c>
      <c r="O876" s="301" t="str">
        <f t="shared" si="57"/>
        <v>39.7</v>
      </c>
      <c r="P876" s="285" t="str">
        <f t="shared" si="58"/>
        <v>39Ba</v>
      </c>
      <c r="Q876" s="285" t="str">
        <f t="shared" si="59"/>
        <v>7Ba</v>
      </c>
      <c r="R876" s="285">
        <f>VLOOKUP(B876,'ds thisinh'!B$5:J$2299,COUNTA('ds thisinh'!$B$5:$J$5),FALSE)</f>
        <v>1590</v>
      </c>
    </row>
    <row r="877" spans="1:18" s="285" customFormat="1">
      <c r="A877" s="630">
        <f>SUBTOTAL(3,$B$20:B877)</f>
        <v>316</v>
      </c>
      <c r="B877" s="469">
        <v>1225650366</v>
      </c>
      <c r="C877" s="301" t="str">
        <f>VLOOKUP(B877,'ds thisinh'!$B$5:$C$2298,2,FALSE)</f>
        <v>Nguyễn Hoàng Thế Đại</v>
      </c>
      <c r="D877" s="630" t="s">
        <v>971</v>
      </c>
      <c r="E877" s="630">
        <v>7</v>
      </c>
      <c r="F877" s="630" t="s">
        <v>724</v>
      </c>
      <c r="G877" s="630" t="s">
        <v>91</v>
      </c>
      <c r="H877" s="630">
        <v>7</v>
      </c>
      <c r="I877" s="636">
        <v>1320</v>
      </c>
      <c r="J877" s="636" t="s">
        <v>5523</v>
      </c>
      <c r="K877" s="679"/>
      <c r="L877" s="301">
        <f>VLOOKUP(B877,KQtrangIOE!$B$2:$D$2509,3,FALSE)</f>
        <v>1320</v>
      </c>
      <c r="M877" s="301" t="str">
        <f t="shared" si="56"/>
        <v/>
      </c>
      <c r="N877" s="301">
        <f>VLOOKUP(IF(G877&lt;&gt;"",G877,F877),ThongkeKQ!$A$4:$P$43,COUNTA(ThongkeKQ!$A$4:$P$4),FALSE)</f>
        <v>35</v>
      </c>
      <c r="O877" s="301" t="str">
        <f t="shared" si="57"/>
        <v>35.7</v>
      </c>
      <c r="P877" s="285" t="str">
        <f t="shared" si="58"/>
        <v>35Ba</v>
      </c>
      <c r="Q877" s="285" t="str">
        <f t="shared" si="59"/>
        <v>7Ba</v>
      </c>
      <c r="R877" s="285">
        <f>VLOOKUP(B877,'ds thisinh'!B$5:J$2299,COUNTA('ds thisinh'!$B$5:$J$5),FALSE)</f>
        <v>1520</v>
      </c>
    </row>
    <row r="878" spans="1:18" s="285" customFormat="1">
      <c r="A878" s="630">
        <f>SUBTOTAL(3,$B$20:B878)</f>
        <v>317</v>
      </c>
      <c r="B878" s="470">
        <v>1224339938</v>
      </c>
      <c r="C878" s="301" t="str">
        <f>VLOOKUP(B878,'ds thisinh'!$B$5:$C$2298,2,FALSE)</f>
        <v>Dương Hà Phương </v>
      </c>
      <c r="D878" s="630" t="s">
        <v>972</v>
      </c>
      <c r="E878" s="630" t="s">
        <v>960</v>
      </c>
      <c r="F878" s="630" t="s">
        <v>705</v>
      </c>
      <c r="G878" s="630" t="s">
        <v>91</v>
      </c>
      <c r="H878" s="630">
        <v>7</v>
      </c>
      <c r="I878" s="636">
        <v>1320</v>
      </c>
      <c r="J878" s="636" t="s">
        <v>5523</v>
      </c>
      <c r="K878" s="679"/>
      <c r="L878" s="301">
        <f>VLOOKUP(B878,KQtrangIOE!$B$2:$D$2509,3,FALSE)</f>
        <v>1320</v>
      </c>
      <c r="M878" s="301" t="str">
        <f t="shared" si="56"/>
        <v/>
      </c>
      <c r="N878" s="301">
        <f>VLOOKUP(IF(G878&lt;&gt;"",G878,F878),ThongkeKQ!$A$4:$P$43,COUNTA(ThongkeKQ!$A$4:$P$4),FALSE)</f>
        <v>35</v>
      </c>
      <c r="O878" s="301" t="str">
        <f t="shared" si="57"/>
        <v>35.7</v>
      </c>
      <c r="P878" s="285" t="str">
        <f t="shared" si="58"/>
        <v>35Ba</v>
      </c>
      <c r="Q878" s="285" t="str">
        <f t="shared" si="59"/>
        <v>7Ba</v>
      </c>
      <c r="R878" s="285">
        <f>VLOOKUP(B878,'ds thisinh'!B$5:J$2299,COUNTA('ds thisinh'!$B$5:$J$5),FALSE)</f>
        <v>1520</v>
      </c>
    </row>
    <row r="879" spans="1:18" s="285" customFormat="1">
      <c r="A879" s="630">
        <f>SUBTOTAL(3,$B$20:B879)</f>
        <v>318</v>
      </c>
      <c r="B879" s="470">
        <v>1221896093</v>
      </c>
      <c r="C879" s="301" t="str">
        <f>VLOOKUP(B879,'ds thisinh'!$B$5:$C$2298,2,FALSE)</f>
        <v>Phan Thị Trâm Anh </v>
      </c>
      <c r="D879" s="630" t="s">
        <v>974</v>
      </c>
      <c r="E879" s="630" t="s">
        <v>960</v>
      </c>
      <c r="F879" s="630" t="s">
        <v>705</v>
      </c>
      <c r="G879" s="630" t="s">
        <v>91</v>
      </c>
      <c r="H879" s="630">
        <v>7</v>
      </c>
      <c r="I879" s="636">
        <v>1320</v>
      </c>
      <c r="J879" s="636" t="s">
        <v>5523</v>
      </c>
      <c r="K879" s="679"/>
      <c r="L879" s="301">
        <f>VLOOKUP(B879,KQtrangIOE!$B$2:$D$2509,3,FALSE)</f>
        <v>1320</v>
      </c>
      <c r="M879" s="301" t="str">
        <f t="shared" si="56"/>
        <v/>
      </c>
      <c r="N879" s="301">
        <f>VLOOKUP(IF(G879&lt;&gt;"",G879,F879),ThongkeKQ!$A$4:$P$43,COUNTA(ThongkeKQ!$A$4:$P$4),FALSE)</f>
        <v>35</v>
      </c>
      <c r="O879" s="301" t="str">
        <f t="shared" si="57"/>
        <v>35.7</v>
      </c>
      <c r="P879" s="285" t="str">
        <f t="shared" si="58"/>
        <v>35Ba</v>
      </c>
      <c r="Q879" s="285" t="str">
        <f t="shared" si="59"/>
        <v>7Ba</v>
      </c>
      <c r="R879" s="285">
        <f>VLOOKUP(B879,'ds thisinh'!B$5:J$2299,COUNTA('ds thisinh'!$B$5:$J$5),FALSE)</f>
        <v>1500</v>
      </c>
    </row>
    <row r="880" spans="1:18" s="285" customFormat="1">
      <c r="A880" s="630">
        <f>SUBTOTAL(3,$B$20:B880)</f>
        <v>319</v>
      </c>
      <c r="B880" s="471">
        <v>1225343224</v>
      </c>
      <c r="C880" s="301" t="str">
        <f>VLOOKUP(B880,'ds thisinh'!$B$5:$C$2298,2,FALSE)</f>
        <v>Hoàng Thị Minh Anh</v>
      </c>
      <c r="D880" s="371" t="s">
        <v>2003</v>
      </c>
      <c r="E880" s="371">
        <v>7</v>
      </c>
      <c r="F880" s="371" t="s">
        <v>1951</v>
      </c>
      <c r="G880" s="433" t="s">
        <v>10</v>
      </c>
      <c r="H880" s="371">
        <v>7</v>
      </c>
      <c r="I880" s="433">
        <v>1320</v>
      </c>
      <c r="J880" s="636" t="s">
        <v>5523</v>
      </c>
      <c r="K880" s="680"/>
      <c r="L880" s="301">
        <f>VLOOKUP(B880,KQtrangIOE!$B$2:$D$2509,3,FALSE)</f>
        <v>1320</v>
      </c>
      <c r="M880" s="301" t="str">
        <f t="shared" si="56"/>
        <v/>
      </c>
      <c r="N880" s="301">
        <f>VLOOKUP(IF(G880&lt;&gt;"",G880,F880),ThongkeKQ!$A$4:$P$43,COUNTA(ThongkeKQ!$A$4:$P$4),FALSE)</f>
        <v>32</v>
      </c>
      <c r="O880" s="301" t="str">
        <f t="shared" si="57"/>
        <v>32.7</v>
      </c>
      <c r="P880" s="285" t="str">
        <f t="shared" si="58"/>
        <v>32Ba</v>
      </c>
      <c r="Q880" s="285" t="str">
        <f t="shared" si="59"/>
        <v>7Ba</v>
      </c>
      <c r="R880" s="285">
        <f>VLOOKUP(B880,'ds thisinh'!B$5:J$2299,COUNTA('ds thisinh'!$B$5:$J$5),FALSE)</f>
        <v>1580</v>
      </c>
    </row>
    <row r="881" spans="1:18" s="285" customFormat="1">
      <c r="A881" s="630">
        <f>SUBTOTAL(3,$B$20:B881)</f>
        <v>320</v>
      </c>
      <c r="B881" s="332">
        <v>1222428626</v>
      </c>
      <c r="C881" s="301" t="str">
        <f>VLOOKUP(B881,'ds thisinh'!$B$5:$C$2298,2,FALSE)</f>
        <v>Đàm Phú Minh</v>
      </c>
      <c r="D881" s="630" t="s">
        <v>718</v>
      </c>
      <c r="E881" s="630">
        <v>7</v>
      </c>
      <c r="F881" s="630" t="s">
        <v>697</v>
      </c>
      <c r="G881" s="630" t="s">
        <v>188</v>
      </c>
      <c r="H881" s="630">
        <v>7</v>
      </c>
      <c r="I881" s="630">
        <v>1310</v>
      </c>
      <c r="J881" s="636" t="s">
        <v>5523</v>
      </c>
      <c r="K881" s="707"/>
      <c r="L881" s="301">
        <f>VLOOKUP(B881,KQtrangIOE!$B$2:$D$2509,3,FALSE)</f>
        <v>1310</v>
      </c>
      <c r="M881" s="301" t="str">
        <f t="shared" si="56"/>
        <v/>
      </c>
      <c r="N881" s="301">
        <f>VLOOKUP(IF(G881&lt;&gt;"",G881,F881),ThongkeKQ!$A$4:$P$43,COUNTA(ThongkeKQ!$A$4:$P$4),FALSE)</f>
        <v>34</v>
      </c>
      <c r="O881" s="301" t="str">
        <f t="shared" si="57"/>
        <v>34.7</v>
      </c>
      <c r="P881" s="285" t="str">
        <f t="shared" si="58"/>
        <v>34Ba</v>
      </c>
      <c r="Q881" s="285" t="str">
        <f t="shared" si="59"/>
        <v>7Ba</v>
      </c>
      <c r="R881" s="285">
        <f>VLOOKUP(B881,'ds thisinh'!B$5:J$2299,COUNTA('ds thisinh'!$B$5:$J$5),FALSE)</f>
        <v>1510</v>
      </c>
    </row>
    <row r="882" spans="1:18" s="285" customFormat="1">
      <c r="A882" s="630">
        <f>SUBTOTAL(3,$B$20:B882)</f>
        <v>321</v>
      </c>
      <c r="B882" s="481">
        <v>1222621590</v>
      </c>
      <c r="C882" s="301" t="str">
        <f>VLOOKUP(B882,'ds thisinh'!$B$5:$C$2298,2,FALSE)</f>
        <v>Nguyễn Đình Vân Nhi</v>
      </c>
      <c r="D882" s="630" t="s">
        <v>1180</v>
      </c>
      <c r="E882" s="630" t="s">
        <v>1176</v>
      </c>
      <c r="F882" s="630" t="s">
        <v>1166</v>
      </c>
      <c r="G882" s="630" t="s">
        <v>1108</v>
      </c>
      <c r="H882" s="631">
        <v>7</v>
      </c>
      <c r="I882" s="630">
        <v>1310</v>
      </c>
      <c r="J882" s="636" t="s">
        <v>5523</v>
      </c>
      <c r="K882" s="679"/>
      <c r="L882" s="301">
        <f>VLOOKUP(B882,KQtrangIOE!$B$2:$D$2509,3,FALSE)</f>
        <v>1310</v>
      </c>
      <c r="M882" s="301" t="str">
        <f t="shared" si="56"/>
        <v/>
      </c>
      <c r="N882" s="301">
        <f>VLOOKUP(IF(G882&lt;&gt;"",G882,F882),ThongkeKQ!$A$4:$P$43,COUNTA(ThongkeKQ!$A$4:$P$4),FALSE)</f>
        <v>39</v>
      </c>
      <c r="O882" s="301" t="str">
        <f t="shared" si="57"/>
        <v>39.7</v>
      </c>
      <c r="P882" s="285" t="str">
        <f t="shared" si="58"/>
        <v>39Ba</v>
      </c>
      <c r="Q882" s="285" t="str">
        <f t="shared" si="59"/>
        <v>7Ba</v>
      </c>
      <c r="R882" s="285">
        <f>VLOOKUP(B882,'ds thisinh'!B$5:J$2299,COUNTA('ds thisinh'!$B$5:$J$5),FALSE)</f>
        <v>1530</v>
      </c>
    </row>
    <row r="883" spans="1:18" s="285" customFormat="1">
      <c r="A883" s="630">
        <f>SUBTOTAL(3,$B$20:B883)</f>
        <v>322</v>
      </c>
      <c r="B883" s="470">
        <v>1222414101</v>
      </c>
      <c r="C883" s="301" t="str">
        <f>VLOOKUP(B883,'ds thisinh'!$B$5:$C$2298,2,FALSE)</f>
        <v>Phan Thanh Tuyến</v>
      </c>
      <c r="D883" s="630" t="s">
        <v>999</v>
      </c>
      <c r="E883" s="630" t="s">
        <v>957</v>
      </c>
      <c r="F883" s="630" t="s">
        <v>2229</v>
      </c>
      <c r="G883" s="630" t="s">
        <v>91</v>
      </c>
      <c r="H883" s="630">
        <v>7</v>
      </c>
      <c r="I883" s="636">
        <v>1310</v>
      </c>
      <c r="J883" s="636" t="s">
        <v>5523</v>
      </c>
      <c r="K883" s="679"/>
      <c r="L883" s="301">
        <f>VLOOKUP(B883,KQtrangIOE!$B$2:$D$2509,3,FALSE)</f>
        <v>1310</v>
      </c>
      <c r="M883" s="301" t="str">
        <f t="shared" si="56"/>
        <v/>
      </c>
      <c r="N883" s="301">
        <f>VLOOKUP(IF(G883&lt;&gt;"",G883,F883),ThongkeKQ!$A$4:$P$43,COUNTA(ThongkeKQ!$A$4:$P$4),FALSE)</f>
        <v>35</v>
      </c>
      <c r="O883" s="301" t="str">
        <f t="shared" si="57"/>
        <v>35.7</v>
      </c>
      <c r="P883" s="285" t="str">
        <f t="shared" si="58"/>
        <v>35Ba</v>
      </c>
      <c r="Q883" s="285" t="str">
        <f t="shared" si="59"/>
        <v>7Ba</v>
      </c>
      <c r="R883" s="285">
        <f>VLOOKUP(B883,'ds thisinh'!B$5:J$2299,COUNTA('ds thisinh'!$B$5:$J$5),FALSE)</f>
        <v>1270</v>
      </c>
    </row>
    <row r="884" spans="1:18" s="285" customFormat="1">
      <c r="A884" s="630">
        <f>SUBTOTAL(3,$B$20:B884)</f>
        <v>323</v>
      </c>
      <c r="B884" s="457">
        <v>1219259610</v>
      </c>
      <c r="C884" s="301" t="str">
        <f>VLOOKUP(B884,'ds thisinh'!$B$5:$C$2298,2,FALSE)</f>
        <v xml:space="preserve">Vũ Duy Đạt </v>
      </c>
      <c r="D884" s="639" t="s">
        <v>1288</v>
      </c>
      <c r="E884" s="630" t="s">
        <v>957</v>
      </c>
      <c r="F884" s="630" t="s">
        <v>1285</v>
      </c>
      <c r="G884" s="630" t="s">
        <v>180</v>
      </c>
      <c r="H884" s="630">
        <v>7</v>
      </c>
      <c r="I884" s="630">
        <v>1310</v>
      </c>
      <c r="J884" s="636" t="s">
        <v>5523</v>
      </c>
      <c r="K884" s="679"/>
      <c r="L884" s="301">
        <f>VLOOKUP(B884,KQtrangIOE!$B$2:$D$2509,3,FALSE)</f>
        <v>1310</v>
      </c>
      <c r="M884" s="301" t="str">
        <f t="shared" si="56"/>
        <v/>
      </c>
      <c r="N884" s="301">
        <f>VLOOKUP(IF(G884&lt;&gt;"",G884,F884),ThongkeKQ!$A$4:$P$43,COUNTA(ThongkeKQ!$A$4:$P$4),FALSE)</f>
        <v>36</v>
      </c>
      <c r="O884" s="301" t="str">
        <f t="shared" si="57"/>
        <v>36.7</v>
      </c>
      <c r="P884" s="285" t="str">
        <f t="shared" si="58"/>
        <v>36Ba</v>
      </c>
      <c r="Q884" s="285" t="str">
        <f t="shared" si="59"/>
        <v>7Ba</v>
      </c>
      <c r="R884" s="285">
        <f>VLOOKUP(B884,'ds thisinh'!B$5:J$2299,COUNTA('ds thisinh'!$B$5:$J$5),FALSE)</f>
        <v>1420</v>
      </c>
    </row>
    <row r="885" spans="1:18" s="285" customFormat="1" ht="30">
      <c r="A885" s="630">
        <f>SUBTOTAL(3,$B$20:B885)</f>
        <v>324</v>
      </c>
      <c r="B885" s="476">
        <v>1222972879</v>
      </c>
      <c r="C885" s="301" t="str">
        <f>VLOOKUP(B885,'ds thisinh'!$B$5:$C$2298,2,FALSE)</f>
        <v>Nguyễn Ngọc Khánh Huyền </v>
      </c>
      <c r="D885" s="636" t="s">
        <v>749</v>
      </c>
      <c r="E885" s="630">
        <v>7</v>
      </c>
      <c r="F885" s="630" t="s">
        <v>691</v>
      </c>
      <c r="G885" s="630" t="s">
        <v>188</v>
      </c>
      <c r="H885" s="630">
        <v>7</v>
      </c>
      <c r="I885" s="636">
        <v>1300</v>
      </c>
      <c r="J885" s="636" t="s">
        <v>5523</v>
      </c>
      <c r="K885" s="707"/>
      <c r="L885" s="301">
        <f>VLOOKUP(B885,KQtrangIOE!$B$2:$D$2509,3,FALSE)</f>
        <v>1300</v>
      </c>
      <c r="M885" s="301" t="str">
        <f t="shared" si="56"/>
        <v/>
      </c>
      <c r="N885" s="301">
        <f>VLOOKUP(IF(G885&lt;&gt;"",G885,F885),ThongkeKQ!$A$4:$P$43,COUNTA(ThongkeKQ!$A$4:$P$4),FALSE)</f>
        <v>34</v>
      </c>
      <c r="O885" s="301" t="str">
        <f t="shared" si="57"/>
        <v>34.7</v>
      </c>
      <c r="P885" s="285" t="str">
        <f t="shared" si="58"/>
        <v>34Ba</v>
      </c>
      <c r="Q885" s="285" t="str">
        <f t="shared" si="59"/>
        <v>7Ba</v>
      </c>
      <c r="R885" s="285">
        <f>VLOOKUP(B885,'ds thisinh'!B$5:J$2299,COUNTA('ds thisinh'!$B$5:$J$5),FALSE)</f>
        <v>1430</v>
      </c>
    </row>
    <row r="886" spans="1:18" s="285" customFormat="1">
      <c r="A886" s="630">
        <f>SUBTOTAL(3,$B$20:B886)</f>
        <v>325</v>
      </c>
      <c r="B886" s="460">
        <v>1222459844</v>
      </c>
      <c r="C886" s="301" t="str">
        <f>VLOOKUP(B886,'ds thisinh'!$B$5:$C$2298,2,FALSE)</f>
        <v>Hà Nữ Huyền Trân</v>
      </c>
      <c r="D886" s="630" t="s">
        <v>973</v>
      </c>
      <c r="E886" s="630" t="s">
        <v>957</v>
      </c>
      <c r="F886" s="630" t="s">
        <v>2229</v>
      </c>
      <c r="G886" s="630" t="s">
        <v>91</v>
      </c>
      <c r="H886" s="630">
        <v>7</v>
      </c>
      <c r="I886" s="636">
        <v>1300</v>
      </c>
      <c r="J886" s="636" t="s">
        <v>5523</v>
      </c>
      <c r="K886" s="679"/>
      <c r="L886" s="301">
        <f>VLOOKUP(B886,KQtrangIOE!$B$2:$D$2509,3,FALSE)</f>
        <v>1300</v>
      </c>
      <c r="M886" s="301" t="str">
        <f t="shared" si="56"/>
        <v/>
      </c>
      <c r="N886" s="301">
        <f>VLOOKUP(IF(G886&lt;&gt;"",G886,F886),ThongkeKQ!$A$4:$P$43,COUNTA(ThongkeKQ!$A$4:$P$4),FALSE)</f>
        <v>35</v>
      </c>
      <c r="O886" s="301" t="str">
        <f t="shared" si="57"/>
        <v>35.7</v>
      </c>
      <c r="P886" s="285" t="str">
        <f t="shared" si="58"/>
        <v>35Ba</v>
      </c>
      <c r="Q886" s="285" t="str">
        <f t="shared" si="59"/>
        <v>7Ba</v>
      </c>
      <c r="R886" s="285">
        <f>VLOOKUP(B886,'ds thisinh'!B$5:J$2299,COUNTA('ds thisinh'!$B$5:$J$5),FALSE)</f>
        <v>1510</v>
      </c>
    </row>
    <row r="887" spans="1:18" s="285" customFormat="1">
      <c r="A887" s="630">
        <f>SUBTOTAL(3,$B$20:B887)</f>
        <v>326</v>
      </c>
      <c r="B887" s="700">
        <v>1221585096</v>
      </c>
      <c r="C887" s="301" t="str">
        <f>VLOOKUP(B887,'ds thisinh'!$B$5:$C$2298,2,FALSE)</f>
        <v>Đặng Lê Công Minh</v>
      </c>
      <c r="D887" s="371" t="s">
        <v>2000</v>
      </c>
      <c r="E887" s="371">
        <v>7</v>
      </c>
      <c r="F887" s="371" t="s">
        <v>1383</v>
      </c>
      <c r="G887" s="433" t="s">
        <v>10</v>
      </c>
      <c r="H887" s="371">
        <v>7</v>
      </c>
      <c r="I887" s="433">
        <v>1300</v>
      </c>
      <c r="J887" s="636" t="s">
        <v>5523</v>
      </c>
      <c r="K887" s="680"/>
      <c r="L887" s="301">
        <f>VLOOKUP(B887,KQtrangIOE!$B$2:$D$2509,3,FALSE)</f>
        <v>1300</v>
      </c>
      <c r="M887" s="301" t="str">
        <f t="shared" si="56"/>
        <v/>
      </c>
      <c r="N887" s="301">
        <f>VLOOKUP(IF(G887&lt;&gt;"",G887,F887),ThongkeKQ!$A$4:$P$43,COUNTA(ThongkeKQ!$A$4:$P$4),FALSE)</f>
        <v>32</v>
      </c>
      <c r="O887" s="301" t="str">
        <f t="shared" si="57"/>
        <v>32.7</v>
      </c>
      <c r="P887" s="285" t="str">
        <f t="shared" si="58"/>
        <v>32Ba</v>
      </c>
      <c r="Q887" s="285" t="str">
        <f t="shared" si="59"/>
        <v>7Ba</v>
      </c>
      <c r="R887" s="285">
        <f>VLOOKUP(B887,'ds thisinh'!B$5:J$2299,COUNTA('ds thisinh'!$B$5:$J$5),FALSE)</f>
        <v>1600</v>
      </c>
    </row>
    <row r="888" spans="1:18" s="285" customFormat="1">
      <c r="A888" s="630">
        <f>SUBTOTAL(3,$B$20:B888)</f>
        <v>327</v>
      </c>
      <c r="B888" s="705">
        <v>1222780437</v>
      </c>
      <c r="C888" s="301" t="str">
        <f>VLOOKUP(B888,'ds thisinh'!$B$5:$C$2298,2,FALSE)</f>
        <v>Đỗ Hương Hóa</v>
      </c>
      <c r="D888" s="371" t="s">
        <v>2007</v>
      </c>
      <c r="E888" s="371">
        <v>7</v>
      </c>
      <c r="F888" s="371" t="s">
        <v>1951</v>
      </c>
      <c r="G888" s="433" t="s">
        <v>10</v>
      </c>
      <c r="H888" s="371">
        <v>7</v>
      </c>
      <c r="I888" s="433">
        <v>1300</v>
      </c>
      <c r="J888" s="636" t="s">
        <v>5523</v>
      </c>
      <c r="K888" s="709">
        <v>1222780437</v>
      </c>
      <c r="L888" s="301">
        <f>VLOOKUP(B888,KQtrangIOE!$B$2:$D$2509,3,FALSE)</f>
        <v>1300</v>
      </c>
      <c r="M888" s="301" t="str">
        <f t="shared" si="56"/>
        <v/>
      </c>
      <c r="N888" s="301">
        <f>VLOOKUP(IF(G888&lt;&gt;"",G888,F888),ThongkeKQ!$A$4:$P$43,COUNTA(ThongkeKQ!$A$4:$P$4),FALSE)</f>
        <v>32</v>
      </c>
      <c r="O888" s="301" t="str">
        <f t="shared" si="57"/>
        <v>32.7</v>
      </c>
      <c r="P888" s="285" t="str">
        <f t="shared" si="58"/>
        <v>32Ba</v>
      </c>
      <c r="Q888" s="285" t="str">
        <f t="shared" si="59"/>
        <v>7Ba</v>
      </c>
      <c r="R888" s="285">
        <f>VLOOKUP(B888,'ds thisinh'!B$5:J$2299,COUNTA('ds thisinh'!$B$5:$J$5),FALSE)</f>
        <v>1470</v>
      </c>
    </row>
    <row r="889" spans="1:18" s="285" customFormat="1">
      <c r="A889" s="630">
        <f>SUBTOTAL(3,$B$20:B889)</f>
        <v>328</v>
      </c>
      <c r="B889" s="460">
        <v>1224224786</v>
      </c>
      <c r="C889" s="301" t="str">
        <f>VLOOKUP(B889,'ds thisinh'!$B$5:$C$2298,2,FALSE)</f>
        <v>Lê Thủy Anh </v>
      </c>
      <c r="D889" s="630" t="s">
        <v>968</v>
      </c>
      <c r="E889" s="630" t="s">
        <v>960</v>
      </c>
      <c r="F889" s="630" t="s">
        <v>705</v>
      </c>
      <c r="G889" s="630" t="s">
        <v>91</v>
      </c>
      <c r="H889" s="630">
        <v>7</v>
      </c>
      <c r="I889" s="636">
        <v>1290</v>
      </c>
      <c r="J889" s="636" t="s">
        <v>5523</v>
      </c>
      <c r="K889" s="679"/>
      <c r="L889" s="301">
        <f>VLOOKUP(B889,KQtrangIOE!$B$2:$D$2509,3,FALSE)</f>
        <v>1290</v>
      </c>
      <c r="M889" s="301" t="str">
        <f t="shared" si="56"/>
        <v/>
      </c>
      <c r="N889" s="301">
        <f>VLOOKUP(IF(G889&lt;&gt;"",G889,F889),ThongkeKQ!$A$4:$P$43,COUNTA(ThongkeKQ!$A$4:$P$4),FALSE)</f>
        <v>35</v>
      </c>
      <c r="O889" s="301" t="str">
        <f t="shared" si="57"/>
        <v>35.7</v>
      </c>
      <c r="P889" s="285" t="str">
        <f t="shared" si="58"/>
        <v>35Ba</v>
      </c>
      <c r="Q889" s="285" t="str">
        <f t="shared" si="59"/>
        <v>7Ba</v>
      </c>
      <c r="R889" s="285">
        <f>VLOOKUP(B889,'ds thisinh'!B$5:J$2299,COUNTA('ds thisinh'!$B$5:$J$5),FALSE)</f>
        <v>1570</v>
      </c>
    </row>
    <row r="890" spans="1:18" s="285" customFormat="1">
      <c r="A890" s="630">
        <f>SUBTOTAL(3,$B$20:B890)</f>
        <v>329</v>
      </c>
      <c r="B890" s="706">
        <v>1221724579</v>
      </c>
      <c r="C890" s="301" t="str">
        <f>VLOOKUP(B890,'ds thisinh'!$B$5:$C$2298,2,FALSE)</f>
        <v>Đàm Trung Nguyên</v>
      </c>
      <c r="D890" s="630" t="s">
        <v>978</v>
      </c>
      <c r="E890" s="630">
        <v>7</v>
      </c>
      <c r="F890" s="630" t="s">
        <v>724</v>
      </c>
      <c r="G890" s="630" t="s">
        <v>91</v>
      </c>
      <c r="H890" s="630">
        <v>7</v>
      </c>
      <c r="I890" s="636">
        <v>1290</v>
      </c>
      <c r="J890" s="636" t="s">
        <v>5523</v>
      </c>
      <c r="K890" s="679"/>
      <c r="L890" s="301">
        <f>VLOOKUP(B890,KQtrangIOE!$B$2:$D$2509,3,FALSE)</f>
        <v>1290</v>
      </c>
      <c r="M890" s="301" t="str">
        <f t="shared" si="56"/>
        <v/>
      </c>
      <c r="N890" s="301">
        <f>VLOOKUP(IF(G890&lt;&gt;"",G890,F890),ThongkeKQ!$A$4:$P$43,COUNTA(ThongkeKQ!$A$4:$P$4),FALSE)</f>
        <v>35</v>
      </c>
      <c r="O890" s="301" t="str">
        <f t="shared" si="57"/>
        <v>35.7</v>
      </c>
      <c r="P890" s="285" t="str">
        <f t="shared" si="58"/>
        <v>35Ba</v>
      </c>
      <c r="Q890" s="285" t="str">
        <f t="shared" si="59"/>
        <v>7Ba</v>
      </c>
      <c r="R890" s="285">
        <f>VLOOKUP(B890,'ds thisinh'!B$5:J$2299,COUNTA('ds thisinh'!$B$5:$J$5),FALSE)</f>
        <v>1470</v>
      </c>
    </row>
    <row r="891" spans="1:18" s="285" customFormat="1">
      <c r="A891" s="630">
        <f>SUBTOTAL(3,$B$20:B891)</f>
        <v>330</v>
      </c>
      <c r="B891" s="417">
        <v>1222993836</v>
      </c>
      <c r="C891" s="301" t="str">
        <f>VLOOKUP(B891,'ds thisinh'!$B$5:$C$2298,2,FALSE)</f>
        <v>Hồ Bá Huy </v>
      </c>
      <c r="D891" s="635" t="s">
        <v>1672</v>
      </c>
      <c r="E891" s="630" t="s">
        <v>1385</v>
      </c>
      <c r="F891" s="630" t="s">
        <v>1189</v>
      </c>
      <c r="G891" s="630" t="s">
        <v>1342</v>
      </c>
      <c r="H891" s="630">
        <v>7</v>
      </c>
      <c r="I891" s="636">
        <v>1290</v>
      </c>
      <c r="J891" s="636" t="s">
        <v>5523</v>
      </c>
      <c r="K891" s="679"/>
      <c r="L891" s="301">
        <f>VLOOKUP(B891,KQtrangIOE!$B$2:$D$2509,3,FALSE)</f>
        <v>1290</v>
      </c>
      <c r="M891" s="301" t="str">
        <f t="shared" si="56"/>
        <v/>
      </c>
      <c r="N891" s="301">
        <f>VLOOKUP(IF(G891&lt;&gt;"",G891,F891),ThongkeKQ!$A$4:$P$43,COUNTA(ThongkeKQ!$A$4:$P$4),FALSE)</f>
        <v>38</v>
      </c>
      <c r="O891" s="301" t="str">
        <f t="shared" si="57"/>
        <v>38.7</v>
      </c>
      <c r="P891" s="285" t="str">
        <f t="shared" si="58"/>
        <v>38Ba</v>
      </c>
      <c r="Q891" s="285" t="str">
        <f t="shared" si="59"/>
        <v>7Ba</v>
      </c>
      <c r="R891" s="285">
        <f>VLOOKUP(B891,'ds thisinh'!B$5:J$2299,COUNTA('ds thisinh'!$B$5:$J$5),FALSE)</f>
        <v>1550</v>
      </c>
    </row>
    <row r="892" spans="1:18" s="285" customFormat="1">
      <c r="A892" s="630">
        <f>SUBTOTAL(3,$B$20:B892)</f>
        <v>331</v>
      </c>
      <c r="B892" s="476">
        <v>1223590438</v>
      </c>
      <c r="C892" s="301" t="str">
        <f>VLOOKUP(B892,'ds thisinh'!$B$5:$C$2298,2,FALSE)</f>
        <v>Thu Phương </v>
      </c>
      <c r="D892" s="636" t="s">
        <v>2695</v>
      </c>
      <c r="E892" s="630">
        <v>7</v>
      </c>
      <c r="F892" s="630" t="s">
        <v>691</v>
      </c>
      <c r="G892" s="630" t="s">
        <v>188</v>
      </c>
      <c r="H892" s="630">
        <v>7</v>
      </c>
      <c r="I892" s="636">
        <v>1280</v>
      </c>
      <c r="J892" s="636" t="s">
        <v>5523</v>
      </c>
      <c r="K892" s="707"/>
      <c r="L892" s="301">
        <f>VLOOKUP(B892,KQtrangIOE!$B$2:$D$2509,3,FALSE)</f>
        <v>1280</v>
      </c>
      <c r="M892" s="301" t="str">
        <f t="shared" si="56"/>
        <v/>
      </c>
      <c r="N892" s="301">
        <f>VLOOKUP(IF(G892&lt;&gt;"",G892,F892),ThongkeKQ!$A$4:$P$43,COUNTA(ThongkeKQ!$A$4:$P$4),FALSE)</f>
        <v>34</v>
      </c>
      <c r="O892" s="301" t="str">
        <f t="shared" si="57"/>
        <v>34.7</v>
      </c>
      <c r="P892" s="285" t="str">
        <f t="shared" si="58"/>
        <v>34Ba</v>
      </c>
      <c r="Q892" s="285" t="str">
        <f t="shared" si="59"/>
        <v>7Ba</v>
      </c>
      <c r="R892" s="285">
        <f>VLOOKUP(B892,'ds thisinh'!B$5:J$2299,COUNTA('ds thisinh'!$B$5:$J$5),FALSE)</f>
        <v>1580</v>
      </c>
    </row>
    <row r="893" spans="1:18" s="285" customFormat="1">
      <c r="A893" s="630">
        <f>SUBTOTAL(3,$B$20:B893)</f>
        <v>332</v>
      </c>
      <c r="B893" s="701">
        <v>1224828670</v>
      </c>
      <c r="C893" s="301" t="str">
        <f>VLOOKUP(B893,'ds thisinh'!$B$5:$C$2298,2,FALSE)</f>
        <v>Khổng Thị Thủy</v>
      </c>
      <c r="D893" s="644" t="s">
        <v>2306</v>
      </c>
      <c r="E893" s="630">
        <v>7</v>
      </c>
      <c r="F893" s="630" t="s">
        <v>2302</v>
      </c>
      <c r="G893" s="638" t="s">
        <v>2262</v>
      </c>
      <c r="H893" s="630">
        <v>7</v>
      </c>
      <c r="I893" s="630">
        <v>1280</v>
      </c>
      <c r="J893" s="636" t="s">
        <v>5523</v>
      </c>
      <c r="K893" s="679"/>
      <c r="L893" s="301">
        <f>VLOOKUP(B893,KQtrangIOE!$B$2:$D$2509,3,FALSE)</f>
        <v>1280</v>
      </c>
      <c r="M893" s="301" t="str">
        <f t="shared" si="56"/>
        <v/>
      </c>
      <c r="N893" s="301">
        <f>VLOOKUP(IF(G893&lt;&gt;"",G893,F893),ThongkeKQ!$A$4:$P$43,COUNTA(ThongkeKQ!$A$4:$P$4),FALSE)</f>
        <v>37</v>
      </c>
      <c r="O893" s="301" t="str">
        <f t="shared" si="57"/>
        <v>37.7</v>
      </c>
      <c r="P893" s="285" t="str">
        <f t="shared" si="58"/>
        <v>37Ba</v>
      </c>
      <c r="Q893" s="285" t="str">
        <f t="shared" si="59"/>
        <v>7Ba</v>
      </c>
      <c r="R893" s="285">
        <f>VLOOKUP(B893,'ds thisinh'!B$5:J$2299,COUNTA('ds thisinh'!$B$5:$J$5),FALSE)</f>
        <v>1550</v>
      </c>
    </row>
    <row r="894" spans="1:18" s="285" customFormat="1">
      <c r="A894" s="630">
        <f>SUBTOTAL(3,$B$20:B894)</f>
        <v>333</v>
      </c>
      <c r="B894" s="701">
        <v>1223479651</v>
      </c>
      <c r="C894" s="301" t="str">
        <f>VLOOKUP(B894,'ds thisinh'!$B$5:$C$2298,2,FALSE)</f>
        <v>Nguyễn Thành Đạt</v>
      </c>
      <c r="D894" s="630" t="s">
        <v>2313</v>
      </c>
      <c r="E894" s="630">
        <v>7</v>
      </c>
      <c r="F894" s="630" t="s">
        <v>2310</v>
      </c>
      <c r="G894" s="638" t="s">
        <v>2262</v>
      </c>
      <c r="H894" s="630">
        <v>7</v>
      </c>
      <c r="I894" s="630">
        <v>1270</v>
      </c>
      <c r="J894" s="636" t="s">
        <v>5523</v>
      </c>
      <c r="K894" s="679"/>
      <c r="L894" s="301">
        <f>VLOOKUP(B894,KQtrangIOE!$B$2:$D$2509,3,FALSE)</f>
        <v>1270</v>
      </c>
      <c r="M894" s="301" t="str">
        <f t="shared" ref="M894:M957" si="60">IF(L894&lt;&gt;I894,1,"")</f>
        <v/>
      </c>
      <c r="N894" s="301">
        <f>VLOOKUP(IF(G894&lt;&gt;"",G894,F894),ThongkeKQ!$A$4:$P$43,COUNTA(ThongkeKQ!$A$4:$P$4),FALSE)</f>
        <v>37</v>
      </c>
      <c r="O894" s="301" t="str">
        <f t="shared" si="57"/>
        <v>37.7</v>
      </c>
      <c r="P894" s="285" t="str">
        <f t="shared" si="58"/>
        <v>37Ba</v>
      </c>
      <c r="Q894" s="285" t="str">
        <f t="shared" si="59"/>
        <v>7Ba</v>
      </c>
      <c r="R894" s="285">
        <f>VLOOKUP(B894,'ds thisinh'!B$5:J$2299,COUNTA('ds thisinh'!$B$5:$J$5),FALSE)</f>
        <v>1370</v>
      </c>
    </row>
    <row r="895" spans="1:18" s="285" customFormat="1">
      <c r="A895" s="630">
        <f>SUBTOTAL(3,$B$20:B895)</f>
        <v>334</v>
      </c>
      <c r="B895" s="700">
        <v>1223458789</v>
      </c>
      <c r="C895" s="301" t="str">
        <f>VLOOKUP(B895,'ds thisinh'!$B$5:$C$2298,2,FALSE)</f>
        <v>Hoàng Kim Ngân</v>
      </c>
      <c r="D895" s="371" t="s">
        <v>2005</v>
      </c>
      <c r="E895" s="371">
        <v>7</v>
      </c>
      <c r="F895" s="371" t="s">
        <v>1383</v>
      </c>
      <c r="G895" s="433" t="s">
        <v>10</v>
      </c>
      <c r="H895" s="371">
        <v>7</v>
      </c>
      <c r="I895" s="433">
        <v>1270</v>
      </c>
      <c r="J895" s="636" t="s">
        <v>5523</v>
      </c>
      <c r="K895" s="680"/>
      <c r="L895" s="301">
        <f>VLOOKUP(B895,KQtrangIOE!$B$2:$D$2509,3,FALSE)</f>
        <v>1270</v>
      </c>
      <c r="M895" s="301" t="str">
        <f t="shared" si="60"/>
        <v/>
      </c>
      <c r="N895" s="301">
        <f>VLOOKUP(IF(G895&lt;&gt;"",G895,F895),ThongkeKQ!$A$4:$P$43,COUNTA(ThongkeKQ!$A$4:$P$4),FALSE)</f>
        <v>32</v>
      </c>
      <c r="O895" s="301" t="str">
        <f t="shared" si="57"/>
        <v>32.7</v>
      </c>
      <c r="P895" s="285" t="str">
        <f t="shared" si="58"/>
        <v>32Ba</v>
      </c>
      <c r="Q895" s="285" t="str">
        <f t="shared" si="59"/>
        <v>7Ba</v>
      </c>
      <c r="R895" s="285">
        <f>VLOOKUP(B895,'ds thisinh'!B$5:J$2299,COUNTA('ds thisinh'!$B$5:$J$5),FALSE)</f>
        <v>1520</v>
      </c>
    </row>
    <row r="896" spans="1:18" s="285" customFormat="1">
      <c r="A896" s="630">
        <f>SUBTOTAL(3,$B$20:B896)</f>
        <v>335</v>
      </c>
      <c r="B896" s="475">
        <v>87676564</v>
      </c>
      <c r="C896" s="301" t="str">
        <f>VLOOKUP(B896,'ds thisinh'!$B$5:$C$2298,2,FALSE)</f>
        <v>Dương Đoàn Mai Hương</v>
      </c>
      <c r="D896" s="371" t="s">
        <v>2006</v>
      </c>
      <c r="E896" s="371">
        <v>7</v>
      </c>
      <c r="F896" s="371" t="s">
        <v>1951</v>
      </c>
      <c r="G896" s="433" t="s">
        <v>10</v>
      </c>
      <c r="H896" s="371">
        <v>7</v>
      </c>
      <c r="I896" s="433">
        <v>1270</v>
      </c>
      <c r="J896" s="636" t="s">
        <v>5523</v>
      </c>
      <c r="K896" s="680"/>
      <c r="L896" s="301">
        <f>VLOOKUP(B896,KQtrangIOE!$B$2:$D$2509,3,FALSE)</f>
        <v>1270</v>
      </c>
      <c r="M896" s="301" t="str">
        <f t="shared" si="60"/>
        <v/>
      </c>
      <c r="N896" s="301">
        <f>VLOOKUP(IF(G896&lt;&gt;"",G896,F896),ThongkeKQ!$A$4:$P$43,COUNTA(ThongkeKQ!$A$4:$P$4),FALSE)</f>
        <v>32</v>
      </c>
      <c r="O896" s="301" t="str">
        <f t="shared" si="57"/>
        <v>32.7</v>
      </c>
      <c r="P896" s="285" t="str">
        <f t="shared" si="58"/>
        <v>32Ba</v>
      </c>
      <c r="Q896" s="285" t="str">
        <f t="shared" si="59"/>
        <v>7Ba</v>
      </c>
      <c r="R896" s="285">
        <f>VLOOKUP(B896,'ds thisinh'!B$5:J$2299,COUNTA('ds thisinh'!$B$5:$J$5),FALSE)</f>
        <v>1510</v>
      </c>
    </row>
    <row r="897" spans="1:18" s="285" customFormat="1">
      <c r="A897" s="630">
        <f>SUBTOTAL(3,$B$20:B897)</f>
        <v>336</v>
      </c>
      <c r="B897" s="491">
        <v>1223052828</v>
      </c>
      <c r="C897" s="301" t="str">
        <f>VLOOKUP(B897,'ds thisinh'!$B$5:$C$2298,2,FALSE)</f>
        <v>Phạm Hồng Phúc</v>
      </c>
      <c r="D897" s="371" t="s">
        <v>2014</v>
      </c>
      <c r="E897" s="371">
        <v>7</v>
      </c>
      <c r="F897" s="371" t="s">
        <v>1383</v>
      </c>
      <c r="G897" s="433" t="s">
        <v>10</v>
      </c>
      <c r="H897" s="371">
        <v>7</v>
      </c>
      <c r="I897" s="433">
        <v>1270</v>
      </c>
      <c r="J897" s="636" t="s">
        <v>5523</v>
      </c>
      <c r="K897" s="680"/>
      <c r="L897" s="301">
        <f>VLOOKUP(B897,KQtrangIOE!$B$2:$D$2509,3,FALSE)</f>
        <v>1270</v>
      </c>
      <c r="M897" s="301" t="str">
        <f t="shared" si="60"/>
        <v/>
      </c>
      <c r="N897" s="301">
        <f>VLOOKUP(IF(G897&lt;&gt;"",G897,F897),ThongkeKQ!$A$4:$P$43,COUNTA(ThongkeKQ!$A$4:$P$4),FALSE)</f>
        <v>32</v>
      </c>
      <c r="O897" s="301" t="str">
        <f t="shared" si="57"/>
        <v>32.7</v>
      </c>
      <c r="P897" s="285" t="str">
        <f t="shared" si="58"/>
        <v>32Ba</v>
      </c>
      <c r="Q897" s="285" t="str">
        <f t="shared" si="59"/>
        <v>7Ba</v>
      </c>
      <c r="R897" s="285">
        <f>VLOOKUP(B897,'ds thisinh'!B$5:J$2299,COUNTA('ds thisinh'!$B$5:$J$5),FALSE)</f>
        <v>1420</v>
      </c>
    </row>
    <row r="898" spans="1:18" s="285" customFormat="1">
      <c r="A898" s="630">
        <f>SUBTOTAL(3,$B$20:B898)</f>
        <v>337</v>
      </c>
      <c r="B898" s="465">
        <v>1227159025</v>
      </c>
      <c r="C898" s="301" t="str">
        <f>VLOOKUP(B898,'ds thisinh'!$B$5:$C$2298,2,FALSE)</f>
        <v>Đỗ Trần Thu Hiền </v>
      </c>
      <c r="D898" s="636" t="s">
        <v>765</v>
      </c>
      <c r="E898" s="630">
        <v>7</v>
      </c>
      <c r="F898" s="630" t="s">
        <v>691</v>
      </c>
      <c r="G898" s="630" t="s">
        <v>188</v>
      </c>
      <c r="H898" s="630">
        <v>7</v>
      </c>
      <c r="I898" s="636">
        <v>1250</v>
      </c>
      <c r="J898" s="636" t="s">
        <v>5523</v>
      </c>
      <c r="K898" s="707"/>
      <c r="L898" s="301">
        <f>VLOOKUP(B898,KQtrangIOE!$B$2:$D$2509,3,FALSE)</f>
        <v>1250</v>
      </c>
      <c r="M898" s="301" t="str">
        <f t="shared" si="60"/>
        <v/>
      </c>
      <c r="N898" s="301">
        <f>VLOOKUP(IF(G898&lt;&gt;"",G898,F898),ThongkeKQ!$A$4:$P$43,COUNTA(ThongkeKQ!$A$4:$P$4),FALSE)</f>
        <v>34</v>
      </c>
      <c r="O898" s="301" t="str">
        <f t="shared" si="57"/>
        <v>34.7</v>
      </c>
      <c r="P898" s="285" t="str">
        <f t="shared" si="58"/>
        <v>34Ba</v>
      </c>
      <c r="Q898" s="285" t="str">
        <f t="shared" si="59"/>
        <v>7Ba</v>
      </c>
      <c r="R898" s="285">
        <f>VLOOKUP(B898,'ds thisinh'!B$5:J$2299,COUNTA('ds thisinh'!$B$5:$J$5),FALSE)</f>
        <v>1460</v>
      </c>
    </row>
    <row r="899" spans="1:18" s="285" customFormat="1">
      <c r="A899" s="630">
        <f>SUBTOTAL(3,$B$20:B899)</f>
        <v>338</v>
      </c>
      <c r="B899" s="476">
        <v>1229591926</v>
      </c>
      <c r="C899" s="301" t="str">
        <f>VLOOKUP(B899,'ds thisinh'!$B$5:$C$2298,2,FALSE)</f>
        <v>Vũ Thị Quỳnh Nga</v>
      </c>
      <c r="D899" s="636" t="s">
        <v>766</v>
      </c>
      <c r="E899" s="630">
        <v>7</v>
      </c>
      <c r="F899" s="630" t="s">
        <v>691</v>
      </c>
      <c r="G899" s="630" t="s">
        <v>188</v>
      </c>
      <c r="H899" s="630">
        <v>7</v>
      </c>
      <c r="I899" s="636">
        <v>1250</v>
      </c>
      <c r="J899" s="636" t="s">
        <v>5523</v>
      </c>
      <c r="K899" s="707"/>
      <c r="L899" s="301">
        <f>VLOOKUP(B899,KQtrangIOE!$B$2:$D$2509,3,FALSE)</f>
        <v>1250</v>
      </c>
      <c r="M899" s="301" t="str">
        <f t="shared" si="60"/>
        <v/>
      </c>
      <c r="N899" s="301">
        <f>VLOOKUP(IF(G899&lt;&gt;"",G899,F899),ThongkeKQ!$A$4:$P$43,COUNTA(ThongkeKQ!$A$4:$P$4),FALSE)</f>
        <v>34</v>
      </c>
      <c r="O899" s="301" t="str">
        <f t="shared" si="57"/>
        <v>34.7</v>
      </c>
      <c r="P899" s="285" t="str">
        <f t="shared" si="58"/>
        <v>34Ba</v>
      </c>
      <c r="Q899" s="285" t="str">
        <f t="shared" si="59"/>
        <v>7Ba</v>
      </c>
      <c r="R899" s="285">
        <f>VLOOKUP(B899,'ds thisinh'!B$5:J$2299,COUNTA('ds thisinh'!$B$5:$J$5),FALSE)</f>
        <v>1320</v>
      </c>
    </row>
    <row r="900" spans="1:18" s="285" customFormat="1">
      <c r="A900" s="630">
        <f>SUBTOTAL(3,$B$20:B900)</f>
        <v>339</v>
      </c>
      <c r="B900" s="417">
        <v>1230012716</v>
      </c>
      <c r="C900" s="301" t="str">
        <f>VLOOKUP(B900,'ds thisinh'!$B$5:$C$2298,2,FALSE)</f>
        <v>Vũ Thị Ly Ly</v>
      </c>
      <c r="D900" s="630" t="s">
        <v>2210</v>
      </c>
      <c r="E900" s="630" t="s">
        <v>988</v>
      </c>
      <c r="F900" s="630" t="s">
        <v>763</v>
      </c>
      <c r="G900" s="630" t="s">
        <v>2167</v>
      </c>
      <c r="H900" s="630">
        <v>7</v>
      </c>
      <c r="I900" s="630">
        <v>1250</v>
      </c>
      <c r="J900" s="636" t="s">
        <v>5523</v>
      </c>
      <c r="K900" s="679"/>
      <c r="L900" s="301">
        <f>VLOOKUP(B900,KQtrangIOE!$B$2:$D$2509,3,FALSE)</f>
        <v>1250</v>
      </c>
      <c r="M900" s="301" t="str">
        <f t="shared" si="60"/>
        <v/>
      </c>
      <c r="N900" s="301">
        <f>VLOOKUP(IF(G900&lt;&gt;"",G900,F900),ThongkeKQ!$A$4:$P$43,COUNTA(ThongkeKQ!$A$4:$P$4),FALSE)</f>
        <v>33</v>
      </c>
      <c r="O900" s="301" t="str">
        <f t="shared" si="57"/>
        <v>33.7</v>
      </c>
      <c r="P900" s="285" t="str">
        <f t="shared" si="58"/>
        <v>33Ba</v>
      </c>
      <c r="Q900" s="285" t="str">
        <f t="shared" si="59"/>
        <v>7Ba</v>
      </c>
      <c r="R900" s="285">
        <f>VLOOKUP(B900,'ds thisinh'!B$5:J$2299,COUNTA('ds thisinh'!$B$5:$J$5),FALSE)</f>
        <v>1200</v>
      </c>
    </row>
    <row r="901" spans="1:18" s="285" customFormat="1">
      <c r="A901" s="630">
        <f>SUBTOTAL(3,$B$20:B901)</f>
        <v>340</v>
      </c>
      <c r="B901" s="417">
        <v>1222441408</v>
      </c>
      <c r="C901" s="301" t="str">
        <f>VLOOKUP(B901,'ds thisinh'!$B$5:$C$2298,2,FALSE)</f>
        <v>Nguyễn Thị Thanh Mai </v>
      </c>
      <c r="D901" s="635" t="s">
        <v>1674</v>
      </c>
      <c r="E901" s="630" t="s">
        <v>1385</v>
      </c>
      <c r="F901" s="630" t="s">
        <v>1189</v>
      </c>
      <c r="G901" s="630" t="s">
        <v>1342</v>
      </c>
      <c r="H901" s="630">
        <v>7</v>
      </c>
      <c r="I901" s="636">
        <v>1240</v>
      </c>
      <c r="J901" s="636" t="s">
        <v>5523</v>
      </c>
      <c r="K901" s="679"/>
      <c r="L901" s="301">
        <f>VLOOKUP(B901,KQtrangIOE!$B$2:$D$2509,3,FALSE)</f>
        <v>1240</v>
      </c>
      <c r="M901" s="301" t="str">
        <f t="shared" si="60"/>
        <v/>
      </c>
      <c r="N901" s="301">
        <f>VLOOKUP(IF(G901&lt;&gt;"",G901,F901),ThongkeKQ!$A$4:$P$43,COUNTA(ThongkeKQ!$A$4:$P$4),FALSE)</f>
        <v>38</v>
      </c>
      <c r="O901" s="301" t="str">
        <f t="shared" si="57"/>
        <v>38.7</v>
      </c>
      <c r="P901" s="285" t="str">
        <f t="shared" si="58"/>
        <v>38Ba</v>
      </c>
      <c r="Q901" s="285" t="str">
        <f t="shared" si="59"/>
        <v>7Ba</v>
      </c>
      <c r="R901" s="285">
        <f>VLOOKUP(B901,'ds thisinh'!B$5:J$2299,COUNTA('ds thisinh'!$B$5:$J$5),FALSE)</f>
        <v>1490</v>
      </c>
    </row>
    <row r="902" spans="1:18" s="285" customFormat="1">
      <c r="A902" s="630">
        <f>SUBTOTAL(3,$B$20:B902)</f>
        <v>341</v>
      </c>
      <c r="B902" s="417">
        <v>1222511462</v>
      </c>
      <c r="C902" s="301" t="str">
        <f>VLOOKUP(B902,'ds thisinh'!$B$5:$C$2298,2,FALSE)</f>
        <v>Trương Thị Hồng Minh</v>
      </c>
      <c r="D902" s="635" t="s">
        <v>1675</v>
      </c>
      <c r="E902" s="630" t="s">
        <v>1387</v>
      </c>
      <c r="F902" s="630" t="s">
        <v>1375</v>
      </c>
      <c r="G902" s="630" t="s">
        <v>1342</v>
      </c>
      <c r="H902" s="630">
        <v>7</v>
      </c>
      <c r="I902" s="636">
        <v>1240</v>
      </c>
      <c r="J902" s="636" t="s">
        <v>5523</v>
      </c>
      <c r="K902" s="679"/>
      <c r="L902" s="301">
        <f>VLOOKUP(B902,KQtrangIOE!$B$2:$D$2509,3,FALSE)</f>
        <v>1240</v>
      </c>
      <c r="M902" s="301" t="str">
        <f t="shared" si="60"/>
        <v/>
      </c>
      <c r="N902" s="301">
        <f>VLOOKUP(IF(G902&lt;&gt;"",G902,F902),ThongkeKQ!$A$4:$P$43,COUNTA(ThongkeKQ!$A$4:$P$4),FALSE)</f>
        <v>38</v>
      </c>
      <c r="O902" s="301" t="str">
        <f t="shared" si="57"/>
        <v>38.7</v>
      </c>
      <c r="P902" s="285" t="str">
        <f t="shared" si="58"/>
        <v>38Ba</v>
      </c>
      <c r="Q902" s="285" t="str">
        <f t="shared" si="59"/>
        <v>7Ba</v>
      </c>
      <c r="R902" s="285">
        <f>VLOOKUP(B902,'ds thisinh'!B$5:J$2299,COUNTA('ds thisinh'!$B$5:$J$5),FALSE)</f>
        <v>1480</v>
      </c>
    </row>
    <row r="903" spans="1:18" s="285" customFormat="1">
      <c r="A903" s="630">
        <f>SUBTOTAL(3,$B$20:B903)</f>
        <v>342</v>
      </c>
      <c r="B903" s="414">
        <v>1219968384</v>
      </c>
      <c r="C903" s="301" t="str">
        <f>VLOOKUP(B903,'ds thisinh'!$B$5:$C$2298,2,FALSE)</f>
        <v>Trần Thế Quân</v>
      </c>
      <c r="D903" s="630" t="s">
        <v>738</v>
      </c>
      <c r="E903" s="630">
        <v>7</v>
      </c>
      <c r="F903" s="630" t="s">
        <v>697</v>
      </c>
      <c r="G903" s="630" t="s">
        <v>188</v>
      </c>
      <c r="H903" s="630">
        <v>7</v>
      </c>
      <c r="I903" s="630">
        <v>1230</v>
      </c>
      <c r="J903" s="636" t="s">
        <v>5523</v>
      </c>
      <c r="K903" s="707"/>
      <c r="L903" s="301">
        <f>VLOOKUP(B903,KQtrangIOE!$B$2:$D$2509,3,FALSE)</f>
        <v>1230</v>
      </c>
      <c r="M903" s="301" t="str">
        <f t="shared" si="60"/>
        <v/>
      </c>
      <c r="N903" s="301">
        <f>VLOOKUP(IF(G903&lt;&gt;"",G903,F903),ThongkeKQ!$A$4:$P$43,COUNTA(ThongkeKQ!$A$4:$P$4),FALSE)</f>
        <v>34</v>
      </c>
      <c r="O903" s="301" t="str">
        <f t="shared" si="57"/>
        <v>34.7</v>
      </c>
      <c r="P903" s="285" t="str">
        <f t="shared" si="58"/>
        <v>34Ba</v>
      </c>
      <c r="Q903" s="285" t="str">
        <f t="shared" si="59"/>
        <v>7Ba</v>
      </c>
      <c r="R903" s="285">
        <f>VLOOKUP(B903,'ds thisinh'!B$5:J$2299,COUNTA('ds thisinh'!$B$5:$J$5),FALSE)</f>
        <v>1460</v>
      </c>
    </row>
    <row r="904" spans="1:18" s="285" customFormat="1">
      <c r="A904" s="630">
        <f>SUBTOTAL(3,$B$20:B904)</f>
        <v>343</v>
      </c>
      <c r="B904" s="460">
        <v>1222147829</v>
      </c>
      <c r="C904" s="301" t="str">
        <f>VLOOKUP(B904,'ds thisinh'!$B$5:$C$2298,2,FALSE)</f>
        <v>Nguyễn Ngọc Diệp</v>
      </c>
      <c r="D904" s="630" t="s">
        <v>970</v>
      </c>
      <c r="E904" s="630" t="s">
        <v>957</v>
      </c>
      <c r="F904" s="630" t="s">
        <v>2229</v>
      </c>
      <c r="G904" s="630" t="s">
        <v>91</v>
      </c>
      <c r="H904" s="630">
        <v>7</v>
      </c>
      <c r="I904" s="636">
        <v>1230</v>
      </c>
      <c r="J904" s="636" t="s">
        <v>5523</v>
      </c>
      <c r="K904" s="679"/>
      <c r="L904" s="301">
        <f>VLOOKUP(B904,KQtrangIOE!$B$2:$D$2509,3,FALSE)</f>
        <v>1230</v>
      </c>
      <c r="M904" s="301" t="str">
        <f t="shared" si="60"/>
        <v/>
      </c>
      <c r="N904" s="301">
        <f>VLOOKUP(IF(G904&lt;&gt;"",G904,F904),ThongkeKQ!$A$4:$P$43,COUNTA(ThongkeKQ!$A$4:$P$4),FALSE)</f>
        <v>35</v>
      </c>
      <c r="O904" s="301" t="str">
        <f t="shared" si="57"/>
        <v>35.7</v>
      </c>
      <c r="P904" s="285" t="str">
        <f t="shared" si="58"/>
        <v>35Ba</v>
      </c>
      <c r="Q904" s="285" t="str">
        <f t="shared" si="59"/>
        <v>7Ba</v>
      </c>
      <c r="R904" s="285">
        <f>VLOOKUP(B904,'ds thisinh'!B$5:J$2299,COUNTA('ds thisinh'!$B$5:$J$5),FALSE)</f>
        <v>1530</v>
      </c>
    </row>
    <row r="905" spans="1:18" s="285" customFormat="1">
      <c r="A905" s="630">
        <f>SUBTOTAL(3,$B$20:B905)</f>
        <v>344</v>
      </c>
      <c r="B905" s="417">
        <v>1225438040</v>
      </c>
      <c r="C905" s="301" t="str">
        <f>VLOOKUP(B905,'ds thisinh'!$B$5:$C$2298,2,FALSE)</f>
        <v>Cao Thanh Nhã </v>
      </c>
      <c r="D905" s="635" t="s">
        <v>1676</v>
      </c>
      <c r="E905" s="630" t="s">
        <v>1385</v>
      </c>
      <c r="F905" s="630" t="s">
        <v>1189</v>
      </c>
      <c r="G905" s="630" t="s">
        <v>1342</v>
      </c>
      <c r="H905" s="630">
        <v>7</v>
      </c>
      <c r="I905" s="636">
        <v>1230</v>
      </c>
      <c r="J905" s="636" t="s">
        <v>5523</v>
      </c>
      <c r="K905" s="679"/>
      <c r="L905" s="301">
        <f>VLOOKUP(B905,KQtrangIOE!$B$2:$D$2509,3,FALSE)</f>
        <v>1230</v>
      </c>
      <c r="M905" s="301" t="str">
        <f t="shared" si="60"/>
        <v/>
      </c>
      <c r="N905" s="301">
        <f>VLOOKUP(IF(G905&lt;&gt;"",G905,F905),ThongkeKQ!$A$4:$P$43,COUNTA(ThongkeKQ!$A$4:$P$4),FALSE)</f>
        <v>38</v>
      </c>
      <c r="O905" s="301" t="str">
        <f t="shared" si="57"/>
        <v>38.7</v>
      </c>
      <c r="P905" s="285" t="str">
        <f t="shared" si="58"/>
        <v>38Ba</v>
      </c>
      <c r="Q905" s="285" t="str">
        <f t="shared" si="59"/>
        <v>7Ba</v>
      </c>
      <c r="R905" s="285">
        <f>VLOOKUP(B905,'ds thisinh'!B$5:J$2299,COUNTA('ds thisinh'!$B$5:$J$5),FALSE)</f>
        <v>1460</v>
      </c>
    </row>
    <row r="906" spans="1:18" s="285" customFormat="1">
      <c r="A906" s="630">
        <f>SUBTOTAL(3,$B$20:B906)</f>
        <v>345</v>
      </c>
      <c r="B906" s="475">
        <v>1221644205</v>
      </c>
      <c r="C906" s="301" t="str">
        <f>VLOOKUP(B906,'ds thisinh'!$B$5:$C$2298,2,FALSE)</f>
        <v>Huỳnh Thị Mai  Phương</v>
      </c>
      <c r="D906" s="371" t="s">
        <v>2010</v>
      </c>
      <c r="E906" s="371">
        <v>7</v>
      </c>
      <c r="F906" s="371" t="s">
        <v>705</v>
      </c>
      <c r="G906" s="433" t="s">
        <v>10</v>
      </c>
      <c r="H906" s="371">
        <v>7</v>
      </c>
      <c r="I906" s="433">
        <v>1230</v>
      </c>
      <c r="J906" s="636" t="s">
        <v>5523</v>
      </c>
      <c r="K906" s="680"/>
      <c r="L906" s="301">
        <f>VLOOKUP(B906,KQtrangIOE!$B$2:$D$2509,3,FALSE)</f>
        <v>1230</v>
      </c>
      <c r="M906" s="301" t="str">
        <f t="shared" si="60"/>
        <v/>
      </c>
      <c r="N906" s="301">
        <f>VLOOKUP(IF(G906&lt;&gt;"",G906,F906),ThongkeKQ!$A$4:$P$43,COUNTA(ThongkeKQ!$A$4:$P$4),FALSE)</f>
        <v>32</v>
      </c>
      <c r="O906" s="301" t="str">
        <f t="shared" si="57"/>
        <v>32.7</v>
      </c>
      <c r="P906" s="285" t="str">
        <f t="shared" si="58"/>
        <v>32Ba</v>
      </c>
      <c r="Q906" s="285" t="str">
        <f t="shared" si="59"/>
        <v>7Ba</v>
      </c>
      <c r="R906" s="285">
        <f>VLOOKUP(B906,'ds thisinh'!B$5:J$2299,COUNTA('ds thisinh'!$B$5:$J$5),FALSE)</f>
        <v>1450</v>
      </c>
    </row>
    <row r="907" spans="1:18" s="285" customFormat="1" hidden="1">
      <c r="A907" s="629">
        <f>SUBTOTAL(3,$B$20:B907)</f>
        <v>345</v>
      </c>
      <c r="B907" s="474">
        <v>1222087125</v>
      </c>
      <c r="C907" s="301" t="str">
        <f>VLOOKUP(B907,'ds thisinh'!$B$5:$C$2298,2,FALSE)</f>
        <v>Phạm Thị Yến Nhi</v>
      </c>
      <c r="D907" s="742" t="s">
        <v>2027</v>
      </c>
      <c r="E907" s="743">
        <v>7</v>
      </c>
      <c r="F907" s="744" t="s">
        <v>1977</v>
      </c>
      <c r="G907" s="745" t="s">
        <v>10</v>
      </c>
      <c r="H907" s="743">
        <v>7</v>
      </c>
      <c r="I907" s="746">
        <v>1220</v>
      </c>
      <c r="J907" s="451"/>
      <c r="K907" s="378"/>
      <c r="L907" s="301">
        <f>VLOOKUP(B907,KQtrangIOE!$B$2:$D$2509,3,FALSE)</f>
        <v>1220</v>
      </c>
      <c r="M907" s="301" t="str">
        <f t="shared" si="60"/>
        <v/>
      </c>
      <c r="N907" s="301">
        <f>VLOOKUP(IF(G907&lt;&gt;"",G907,F907),ThongkeKQ!$A$4:$P$43,COUNTA(ThongkeKQ!$A$4:$P$4),FALSE)</f>
        <v>32</v>
      </c>
      <c r="O907" s="301" t="str">
        <f t="shared" si="57"/>
        <v>32.7</v>
      </c>
      <c r="P907" s="285" t="str">
        <f t="shared" si="58"/>
        <v>32</v>
      </c>
      <c r="Q907" s="285" t="str">
        <f t="shared" si="59"/>
        <v>7</v>
      </c>
    </row>
    <row r="908" spans="1:18" s="285" customFormat="1" hidden="1">
      <c r="A908" s="315">
        <f>SUBTOTAL(3,$B$20:B908)</f>
        <v>345</v>
      </c>
      <c r="B908" s="418">
        <v>1224866570</v>
      </c>
      <c r="C908" s="301" t="str">
        <f>VLOOKUP(B908,'ds thisinh'!$B$5:$C$2298,2,FALSE)</f>
        <v>Nguyễn Việt Thái </v>
      </c>
      <c r="D908" s="440" t="s">
        <v>1673</v>
      </c>
      <c r="E908" s="411" t="s">
        <v>988</v>
      </c>
      <c r="F908" s="411" t="s">
        <v>1189</v>
      </c>
      <c r="G908" s="533" t="s">
        <v>1342</v>
      </c>
      <c r="H908" s="530">
        <v>7</v>
      </c>
      <c r="I908" s="545">
        <v>1210</v>
      </c>
      <c r="J908" s="447"/>
      <c r="K908" s="301"/>
      <c r="L908" s="301">
        <f>VLOOKUP(B908,KQtrangIOE!$B$2:$D$2509,3,FALSE)</f>
        <v>1210</v>
      </c>
      <c r="M908" s="301" t="str">
        <f t="shared" si="60"/>
        <v/>
      </c>
      <c r="N908" s="301">
        <f>VLOOKUP(IF(G908&lt;&gt;"",G908,F908),ThongkeKQ!$A$4:$P$43,COUNTA(ThongkeKQ!$A$4:$P$4),FALSE)</f>
        <v>38</v>
      </c>
      <c r="O908" s="301" t="str">
        <f t="shared" si="57"/>
        <v>38.7</v>
      </c>
      <c r="P908" s="285" t="str">
        <f t="shared" si="58"/>
        <v>38</v>
      </c>
      <c r="Q908" s="285" t="str">
        <f t="shared" si="59"/>
        <v>7</v>
      </c>
    </row>
    <row r="909" spans="1:18" s="285" customFormat="1" hidden="1">
      <c r="A909" s="315">
        <f>SUBTOTAL(3,$B$20:B909)</f>
        <v>345</v>
      </c>
      <c r="B909" s="463">
        <v>1222364357</v>
      </c>
      <c r="C909" s="301" t="str">
        <f>VLOOKUP(B909,'ds thisinh'!$B$5:$C$2298,2,FALSE)</f>
        <v>Phan Hữu  Phước</v>
      </c>
      <c r="D909" s="496" t="s">
        <v>2016</v>
      </c>
      <c r="E909" s="463">
        <v>7</v>
      </c>
      <c r="F909" s="463" t="s">
        <v>705</v>
      </c>
      <c r="G909" s="531" t="s">
        <v>10</v>
      </c>
      <c r="H909" s="463">
        <v>7</v>
      </c>
      <c r="I909" s="535">
        <v>1210</v>
      </c>
      <c r="J909" s="451"/>
      <c r="K909" s="378"/>
      <c r="L909" s="301">
        <f>VLOOKUP(B909,KQtrangIOE!$B$2:$D$2509,3,FALSE)</f>
        <v>1210</v>
      </c>
      <c r="M909" s="301" t="str">
        <f t="shared" si="60"/>
        <v/>
      </c>
      <c r="N909" s="301">
        <f>VLOOKUP(IF(G909&lt;&gt;"",G909,F909),ThongkeKQ!$A$4:$P$43,COUNTA(ThongkeKQ!$A$4:$P$4),FALSE)</f>
        <v>32</v>
      </c>
      <c r="O909" s="301" t="str">
        <f t="shared" si="57"/>
        <v>32.7</v>
      </c>
      <c r="P909" s="285" t="str">
        <f t="shared" si="58"/>
        <v>32</v>
      </c>
      <c r="Q909" s="285" t="str">
        <f t="shared" si="59"/>
        <v>7</v>
      </c>
    </row>
    <row r="910" spans="1:18" s="285" customFormat="1" hidden="1">
      <c r="A910" s="315">
        <f>SUBTOTAL(3,$B$20:B910)</f>
        <v>345</v>
      </c>
      <c r="B910" s="487">
        <v>1225927003</v>
      </c>
      <c r="C910" s="301" t="str">
        <f>VLOOKUP(B910,'ds thisinh'!$B$5:$C$2298,2,FALSE)</f>
        <v>Lê Quỳnh Anh</v>
      </c>
      <c r="D910" s="331" t="s">
        <v>737</v>
      </c>
      <c r="E910" s="330">
        <v>7</v>
      </c>
      <c r="F910" s="330" t="s">
        <v>2694</v>
      </c>
      <c r="G910" s="470" t="s">
        <v>188</v>
      </c>
      <c r="H910" s="330">
        <v>7</v>
      </c>
      <c r="I910" s="412">
        <v>1200</v>
      </c>
      <c r="J910" s="448"/>
      <c r="K910" s="389"/>
      <c r="L910" s="301">
        <f>VLOOKUP(B910,KQtrangIOE!$B$2:$D$2509,3,FALSE)</f>
        <v>1200</v>
      </c>
      <c r="M910" s="301" t="str">
        <f t="shared" si="60"/>
        <v/>
      </c>
      <c r="N910" s="301">
        <f>VLOOKUP(IF(G910&lt;&gt;"",G910,F910),ThongkeKQ!$A$4:$P$43,COUNTA(ThongkeKQ!$A$4:$P$4),FALSE)</f>
        <v>34</v>
      </c>
      <c r="O910" s="301" t="str">
        <f t="shared" si="57"/>
        <v>34.7</v>
      </c>
      <c r="P910" s="285" t="str">
        <f t="shared" si="58"/>
        <v>34</v>
      </c>
      <c r="Q910" s="285" t="str">
        <f t="shared" si="59"/>
        <v>7</v>
      </c>
    </row>
    <row r="911" spans="1:18" s="285" customFormat="1" hidden="1">
      <c r="A911" s="315">
        <f>SUBTOTAL(3,$B$20:B911)</f>
        <v>345</v>
      </c>
      <c r="B911" s="412">
        <v>1220891140</v>
      </c>
      <c r="C911" s="301" t="str">
        <f>VLOOKUP(B911,'ds thisinh'!$B$5:$C$2298,2,FALSE)</f>
        <v xml:space="preserve"> Đặng Thị Kim Ngân</v>
      </c>
      <c r="D911" s="331" t="s">
        <v>2319</v>
      </c>
      <c r="E911" s="330" t="s">
        <v>988</v>
      </c>
      <c r="F911" s="330" t="s">
        <v>1951</v>
      </c>
      <c r="G911" s="536" t="s">
        <v>2262</v>
      </c>
      <c r="H911" s="413">
        <v>7</v>
      </c>
      <c r="I911" s="412">
        <v>1200</v>
      </c>
      <c r="J911" s="448"/>
      <c r="K911" s="301"/>
      <c r="L911" s="301">
        <f>VLOOKUP(B911,KQtrangIOE!$B$2:$D$2509,3,FALSE)</f>
        <v>1200</v>
      </c>
      <c r="M911" s="301" t="str">
        <f t="shared" si="60"/>
        <v/>
      </c>
      <c r="N911" s="301">
        <f>VLOOKUP(IF(G911&lt;&gt;"",G911,F911),ThongkeKQ!$A$4:$P$43,COUNTA(ThongkeKQ!$A$4:$P$4),FALSE)</f>
        <v>37</v>
      </c>
      <c r="O911" s="301" t="str">
        <f t="shared" si="57"/>
        <v>37.7</v>
      </c>
      <c r="P911" s="285" t="str">
        <f t="shared" si="58"/>
        <v>37</v>
      </c>
      <c r="Q911" s="285" t="str">
        <f t="shared" si="59"/>
        <v>7</v>
      </c>
    </row>
    <row r="912" spans="1:18" s="285" customFormat="1" hidden="1">
      <c r="A912" s="315">
        <f>SUBTOTAL(3,$B$20:B912)</f>
        <v>345</v>
      </c>
      <c r="B912" s="480">
        <v>1226276939</v>
      </c>
      <c r="C912" s="301" t="str">
        <f>VLOOKUP(B912,'ds thisinh'!$B$5:$C$2298,2,FALSE)</f>
        <v>Cao Ngọc Long</v>
      </c>
      <c r="D912" s="515" t="s">
        <v>2004</v>
      </c>
      <c r="E912" s="523">
        <v>7</v>
      </c>
      <c r="F912" s="523" t="s">
        <v>1383</v>
      </c>
      <c r="G912" s="538" t="s">
        <v>10</v>
      </c>
      <c r="H912" s="523">
        <v>7</v>
      </c>
      <c r="I912" s="550">
        <v>1200</v>
      </c>
      <c r="J912" s="451"/>
      <c r="K912" s="378"/>
      <c r="L912" s="301">
        <f>VLOOKUP(B912,KQtrangIOE!$B$2:$D$2509,3,FALSE)</f>
        <v>1200</v>
      </c>
      <c r="M912" s="301" t="str">
        <f t="shared" si="60"/>
        <v/>
      </c>
      <c r="N912" s="301">
        <f>VLOOKUP(IF(G912&lt;&gt;"",G912,F912),ThongkeKQ!$A$4:$P$43,COUNTA(ThongkeKQ!$A$4:$P$4),FALSE)</f>
        <v>32</v>
      </c>
      <c r="O912" s="301" t="str">
        <f t="shared" si="57"/>
        <v>32.7</v>
      </c>
      <c r="P912" s="285" t="str">
        <f t="shared" si="58"/>
        <v>32</v>
      </c>
      <c r="Q912" s="285" t="str">
        <f t="shared" si="59"/>
        <v>7</v>
      </c>
    </row>
    <row r="913" spans="1:17" s="285" customFormat="1" hidden="1">
      <c r="A913" s="315">
        <f>SUBTOTAL(3,$B$20:B913)</f>
        <v>345</v>
      </c>
      <c r="B913" s="452">
        <v>1222663499</v>
      </c>
      <c r="C913" s="301" t="str">
        <f>VLOOKUP(B913,'ds thisinh'!$B$5:$C$2298,2,FALSE)</f>
        <v>Đinh Thị Thùy Trang </v>
      </c>
      <c r="D913" s="452" t="s">
        <v>760</v>
      </c>
      <c r="E913" s="419">
        <v>7</v>
      </c>
      <c r="F913" s="419" t="s">
        <v>2693</v>
      </c>
      <c r="G913" s="527" t="s">
        <v>188</v>
      </c>
      <c r="H913" s="527">
        <v>7</v>
      </c>
      <c r="I913" s="452">
        <v>1190</v>
      </c>
      <c r="J913" s="556"/>
      <c r="K913" s="389"/>
      <c r="L913" s="301">
        <f>VLOOKUP(B913,KQtrangIOE!$B$2:$D$2509,3,FALSE)</f>
        <v>1190</v>
      </c>
      <c r="M913" s="301" t="str">
        <f t="shared" si="60"/>
        <v/>
      </c>
      <c r="N913" s="301">
        <f>VLOOKUP(IF(G913&lt;&gt;"",G913,F913),ThongkeKQ!$A$4:$P$43,COUNTA(ThongkeKQ!$A$4:$P$4),FALSE)</f>
        <v>34</v>
      </c>
      <c r="O913" s="301" t="str">
        <f t="shared" si="57"/>
        <v>34.7</v>
      </c>
      <c r="P913" s="285" t="str">
        <f t="shared" si="58"/>
        <v>34</v>
      </c>
      <c r="Q913" s="285" t="str">
        <f t="shared" si="59"/>
        <v>7</v>
      </c>
    </row>
    <row r="914" spans="1:17" s="285" customFormat="1" ht="30" hidden="1">
      <c r="A914" s="315">
        <f>SUBTOTAL(3,$B$20:B914)</f>
        <v>345</v>
      </c>
      <c r="B914" s="459">
        <v>1223151571</v>
      </c>
      <c r="C914" s="301" t="str">
        <f>VLOOKUP(B914,'ds thisinh'!$B$5:$C$2298,2,FALSE)</f>
        <v>Nguyễn Nguyên Kim Bảo </v>
      </c>
      <c r="D914" s="459" t="s">
        <v>1679</v>
      </c>
      <c r="E914" s="519" t="s">
        <v>1385</v>
      </c>
      <c r="F914" s="519" t="s">
        <v>1189</v>
      </c>
      <c r="G914" s="532" t="s">
        <v>1342</v>
      </c>
      <c r="H914" s="517">
        <v>7</v>
      </c>
      <c r="I914" s="467">
        <v>1190</v>
      </c>
      <c r="J914" s="558"/>
      <c r="K914" s="301"/>
      <c r="L914" s="301">
        <f>VLOOKUP(B914,KQtrangIOE!$B$2:$D$2509,3,FALSE)</f>
        <v>1190</v>
      </c>
      <c r="M914" s="301" t="str">
        <f t="shared" si="60"/>
        <v/>
      </c>
      <c r="N914" s="301">
        <f>VLOOKUP(IF(G914&lt;&gt;"",G914,F914),ThongkeKQ!$A$4:$P$43,COUNTA(ThongkeKQ!$A$4:$P$4),FALSE)</f>
        <v>38</v>
      </c>
      <c r="O914" s="301" t="str">
        <f t="shared" si="57"/>
        <v>38.7</v>
      </c>
      <c r="P914" s="285" t="str">
        <f t="shared" si="58"/>
        <v>38</v>
      </c>
      <c r="Q914" s="285" t="str">
        <f t="shared" si="59"/>
        <v>7</v>
      </c>
    </row>
    <row r="915" spans="1:17" s="285" customFormat="1" hidden="1">
      <c r="A915" s="315">
        <f>SUBTOTAL(3,$B$20:B915)</f>
        <v>345</v>
      </c>
      <c r="B915" s="461">
        <v>1211263134</v>
      </c>
      <c r="C915" s="301" t="str">
        <f>VLOOKUP(B915,'ds thisinh'!$B$5:$C$2298,2,FALSE)</f>
        <v>Trịnh Hoàng Thiên Bảo</v>
      </c>
      <c r="D915" s="500" t="s">
        <v>2311</v>
      </c>
      <c r="E915" s="498">
        <v>7</v>
      </c>
      <c r="F915" s="454" t="s">
        <v>2302</v>
      </c>
      <c r="G915" s="534" t="s">
        <v>2262</v>
      </c>
      <c r="H915" s="541">
        <v>7</v>
      </c>
      <c r="I915" s="421">
        <v>1190</v>
      </c>
      <c r="J915" s="443"/>
      <c r="K915" s="301"/>
      <c r="L915" s="301">
        <f>VLOOKUP(B915,KQtrangIOE!$B$2:$D$2509,3,FALSE)</f>
        <v>1190</v>
      </c>
      <c r="M915" s="301" t="str">
        <f t="shared" si="60"/>
        <v/>
      </c>
      <c r="N915" s="301">
        <f>VLOOKUP(IF(G915&lt;&gt;"",G915,F915),ThongkeKQ!$A$4:$P$43,COUNTA(ThongkeKQ!$A$4:$P$4),FALSE)</f>
        <v>37</v>
      </c>
      <c r="O915" s="301" t="str">
        <f t="shared" si="57"/>
        <v>37.7</v>
      </c>
      <c r="P915" s="285" t="str">
        <f t="shared" si="58"/>
        <v>37</v>
      </c>
      <c r="Q915" s="285" t="str">
        <f t="shared" si="59"/>
        <v>7</v>
      </c>
    </row>
    <row r="916" spans="1:17" s="285" customFormat="1" hidden="1">
      <c r="A916" s="315">
        <f>SUBTOTAL(3,$B$20:B916)</f>
        <v>345</v>
      </c>
      <c r="B916" s="455">
        <v>1225447379</v>
      </c>
      <c r="C916" s="301" t="str">
        <f>VLOOKUP(B916,'ds thisinh'!$B$5:$C$2298,2,FALSE)</f>
        <v>Nguyễn Thị Hiền</v>
      </c>
      <c r="D916" s="464" t="s">
        <v>2017</v>
      </c>
      <c r="E916" s="521">
        <v>7</v>
      </c>
      <c r="F916" s="521" t="s">
        <v>1383</v>
      </c>
      <c r="G916" s="529" t="s">
        <v>10</v>
      </c>
      <c r="H916" s="521">
        <v>7</v>
      </c>
      <c r="I916" s="544">
        <v>1190</v>
      </c>
      <c r="J916" s="559"/>
      <c r="K916" s="378"/>
      <c r="L916" s="301">
        <f>VLOOKUP(B916,KQtrangIOE!$B$2:$D$2509,3,FALSE)</f>
        <v>1190</v>
      </c>
      <c r="M916" s="301" t="str">
        <f t="shared" si="60"/>
        <v/>
      </c>
      <c r="N916" s="301">
        <f>VLOOKUP(IF(G916&lt;&gt;"",G916,F916),ThongkeKQ!$A$4:$P$43,COUNTA(ThongkeKQ!$A$4:$P$4),FALSE)</f>
        <v>32</v>
      </c>
      <c r="O916" s="301" t="str">
        <f t="shared" ref="O916:O979" si="61">N916&amp;"."&amp;IF(I916&lt;&gt;"",H916,"")</f>
        <v>32.7</v>
      </c>
      <c r="P916" s="285" t="str">
        <f t="shared" si="58"/>
        <v>32</v>
      </c>
      <c r="Q916" s="285" t="str">
        <f t="shared" si="59"/>
        <v>7</v>
      </c>
    </row>
    <row r="917" spans="1:17" s="285" customFormat="1" hidden="1">
      <c r="A917" s="315">
        <f>SUBTOTAL(3,$B$20:B917)</f>
        <v>345</v>
      </c>
      <c r="B917" s="455">
        <v>1227511821</v>
      </c>
      <c r="C917" s="301" t="str">
        <f>VLOOKUP(B917,'ds thisinh'!$B$5:$C$2298,2,FALSE)</f>
        <v>Đinh Nguyễn Hạ Vy</v>
      </c>
      <c r="D917" s="464" t="s">
        <v>2032</v>
      </c>
      <c r="E917" s="521">
        <v>7</v>
      </c>
      <c r="F917" s="521" t="s">
        <v>1383</v>
      </c>
      <c r="G917" s="529" t="s">
        <v>10</v>
      </c>
      <c r="H917" s="521">
        <v>7</v>
      </c>
      <c r="I917" s="544">
        <v>1190</v>
      </c>
      <c r="J917" s="559"/>
      <c r="K917" s="378"/>
      <c r="L917" s="301">
        <f>VLOOKUP(B917,KQtrangIOE!$B$2:$D$2509,3,FALSE)</f>
        <v>1190</v>
      </c>
      <c r="M917" s="301" t="str">
        <f t="shared" si="60"/>
        <v/>
      </c>
      <c r="N917" s="301">
        <f>VLOOKUP(IF(G917&lt;&gt;"",G917,F917),ThongkeKQ!$A$4:$P$43,COUNTA(ThongkeKQ!$A$4:$P$4),FALSE)</f>
        <v>32</v>
      </c>
      <c r="O917" s="301" t="str">
        <f t="shared" si="61"/>
        <v>32.7</v>
      </c>
      <c r="P917" s="285" t="str">
        <f t="shared" ref="P917:P980" si="62">N917&amp;J917</f>
        <v>32</v>
      </c>
      <c r="Q917" s="285" t="str">
        <f t="shared" ref="Q917:Q980" si="63">H917&amp;J917</f>
        <v>7</v>
      </c>
    </row>
    <row r="918" spans="1:17" s="285" customFormat="1" hidden="1">
      <c r="A918" s="315">
        <f>SUBTOTAL(3,$B$20:B918)</f>
        <v>345</v>
      </c>
      <c r="B918" s="466">
        <v>1228874198</v>
      </c>
      <c r="C918" s="301" t="str">
        <f>VLOOKUP(B918,'ds thisinh'!$B$5:$C$2298,2,FALSE)</f>
        <v>Trần Phạm Thùy Linh</v>
      </c>
      <c r="D918" s="341" t="s">
        <v>967</v>
      </c>
      <c r="E918" s="341">
        <v>7</v>
      </c>
      <c r="F918" s="341" t="s">
        <v>942</v>
      </c>
      <c r="G918" s="528" t="s">
        <v>91</v>
      </c>
      <c r="H918" s="517">
        <v>7</v>
      </c>
      <c r="I918" s="467">
        <v>1180</v>
      </c>
      <c r="J918" s="558"/>
      <c r="K918" s="301"/>
      <c r="L918" s="301">
        <f>VLOOKUP(B918,KQtrangIOE!$B$2:$D$2509,3,FALSE)</f>
        <v>1180</v>
      </c>
      <c r="M918" s="301" t="str">
        <f t="shared" si="60"/>
        <v/>
      </c>
      <c r="N918" s="301">
        <f>VLOOKUP(IF(G918&lt;&gt;"",G918,F918),ThongkeKQ!$A$4:$P$43,COUNTA(ThongkeKQ!$A$4:$P$4),FALSE)</f>
        <v>35</v>
      </c>
      <c r="O918" s="301" t="str">
        <f t="shared" si="61"/>
        <v>35.7</v>
      </c>
      <c r="P918" s="285" t="str">
        <f t="shared" si="62"/>
        <v>35</v>
      </c>
      <c r="Q918" s="285" t="str">
        <f t="shared" si="63"/>
        <v>7</v>
      </c>
    </row>
    <row r="919" spans="1:17" s="285" customFormat="1" hidden="1">
      <c r="A919" s="315">
        <f>SUBTOTAL(3,$B$20:B919)</f>
        <v>345</v>
      </c>
      <c r="B919" s="466">
        <v>1222906982</v>
      </c>
      <c r="C919" s="301" t="str">
        <f>VLOOKUP(B919,'ds thisinh'!$B$5:$C$2298,2,FALSE)</f>
        <v>Cao Thị Mỹ Tâm</v>
      </c>
      <c r="D919" s="341" t="s">
        <v>981</v>
      </c>
      <c r="E919" s="341">
        <v>7</v>
      </c>
      <c r="F919" s="341" t="s">
        <v>942</v>
      </c>
      <c r="G919" s="528" t="s">
        <v>91</v>
      </c>
      <c r="H919" s="517">
        <v>7</v>
      </c>
      <c r="I919" s="467">
        <v>1180</v>
      </c>
      <c r="J919" s="558"/>
      <c r="K919" s="301"/>
      <c r="L919" s="301">
        <f>VLOOKUP(B919,KQtrangIOE!$B$2:$D$2509,3,FALSE)</f>
        <v>1180</v>
      </c>
      <c r="M919" s="301" t="str">
        <f t="shared" si="60"/>
        <v/>
      </c>
      <c r="N919" s="301">
        <f>VLOOKUP(IF(G919&lt;&gt;"",G919,F919),ThongkeKQ!$A$4:$P$43,COUNTA(ThongkeKQ!$A$4:$P$4),FALSE)</f>
        <v>35</v>
      </c>
      <c r="O919" s="301" t="str">
        <f t="shared" si="61"/>
        <v>35.7</v>
      </c>
      <c r="P919" s="285" t="str">
        <f t="shared" si="62"/>
        <v>35</v>
      </c>
      <c r="Q919" s="285" t="str">
        <f t="shared" si="63"/>
        <v>7</v>
      </c>
    </row>
    <row r="920" spans="1:17" s="285" customFormat="1" hidden="1">
      <c r="A920" s="315">
        <f>SUBTOTAL(3,$B$20:B920)</f>
        <v>345</v>
      </c>
      <c r="B920" s="340">
        <v>1226759139</v>
      </c>
      <c r="C920" s="301" t="str">
        <f>VLOOKUP(B920,'ds thisinh'!$B$5:$C$2298,2,FALSE)</f>
        <v>Trần Đại Dương</v>
      </c>
      <c r="D920" s="341" t="s">
        <v>2316</v>
      </c>
      <c r="E920" s="341" t="s">
        <v>1388</v>
      </c>
      <c r="F920" s="341" t="s">
        <v>2317</v>
      </c>
      <c r="G920" s="534" t="s">
        <v>2262</v>
      </c>
      <c r="H920" s="541">
        <v>7</v>
      </c>
      <c r="I920" s="421">
        <v>1180</v>
      </c>
      <c r="J920" s="443"/>
      <c r="K920" s="301"/>
      <c r="L920" s="301">
        <f>VLOOKUP(B920,KQtrangIOE!$B$2:$D$2509,3,FALSE)</f>
        <v>1180</v>
      </c>
      <c r="M920" s="301" t="str">
        <f t="shared" si="60"/>
        <v/>
      </c>
      <c r="N920" s="301">
        <f>VLOOKUP(IF(G920&lt;&gt;"",G920,F920),ThongkeKQ!$A$4:$P$43,COUNTA(ThongkeKQ!$A$4:$P$4),FALSE)</f>
        <v>37</v>
      </c>
      <c r="O920" s="301" t="str">
        <f t="shared" si="61"/>
        <v>37.7</v>
      </c>
      <c r="P920" s="285" t="str">
        <f t="shared" si="62"/>
        <v>37</v>
      </c>
      <c r="Q920" s="285" t="str">
        <f t="shared" si="63"/>
        <v>7</v>
      </c>
    </row>
    <row r="921" spans="1:17" s="285" customFormat="1" hidden="1">
      <c r="A921" s="315">
        <f>SUBTOTAL(3,$B$20:B921)</f>
        <v>345</v>
      </c>
      <c r="B921" s="456">
        <v>1224661368</v>
      </c>
      <c r="C921" s="301" t="str">
        <f>VLOOKUP(B921,'ds thisinh'!$B$5:$C$2298,2,FALSE)</f>
        <v>Đặng Nguyễn Việt Lâm</v>
      </c>
      <c r="D921" s="421" t="s">
        <v>1289</v>
      </c>
      <c r="E921" s="341" t="s">
        <v>1388</v>
      </c>
      <c r="F921" s="341" t="s">
        <v>1259</v>
      </c>
      <c r="G921" s="527" t="s">
        <v>180</v>
      </c>
      <c r="H921" s="421">
        <v>7</v>
      </c>
      <c r="I921" s="421">
        <v>1180</v>
      </c>
      <c r="J921" s="443"/>
      <c r="K921" s="301"/>
      <c r="L921" s="301">
        <f>VLOOKUP(B921,KQtrangIOE!$B$2:$D$2509,3,FALSE)</f>
        <v>1180</v>
      </c>
      <c r="M921" s="301" t="str">
        <f t="shared" si="60"/>
        <v/>
      </c>
      <c r="N921" s="301">
        <f>VLOOKUP(IF(G921&lt;&gt;"",G921,F921),ThongkeKQ!$A$4:$P$43,COUNTA(ThongkeKQ!$A$4:$P$4),FALSE)</f>
        <v>36</v>
      </c>
      <c r="O921" s="301" t="str">
        <f t="shared" si="61"/>
        <v>36.7</v>
      </c>
      <c r="P921" s="285" t="str">
        <f t="shared" si="62"/>
        <v>36</v>
      </c>
      <c r="Q921" s="285" t="str">
        <f t="shared" si="63"/>
        <v>7</v>
      </c>
    </row>
    <row r="922" spans="1:17" s="285" customFormat="1" hidden="1">
      <c r="A922" s="315">
        <f>SUBTOTAL(3,$B$20:B922)</f>
        <v>345</v>
      </c>
      <c r="B922" s="464">
        <v>1226073097</v>
      </c>
      <c r="C922" s="301" t="str">
        <f>VLOOKUP(B922,'ds thisinh'!$B$5:$C$2298,2,FALSE)</f>
        <v>Hà Hải Hoàng</v>
      </c>
      <c r="D922" s="464" t="s">
        <v>2025</v>
      </c>
      <c r="E922" s="464">
        <v>7</v>
      </c>
      <c r="F922" s="464" t="s">
        <v>1951</v>
      </c>
      <c r="G922" s="529" t="s">
        <v>10</v>
      </c>
      <c r="H922" s="464">
        <v>7</v>
      </c>
      <c r="I922" s="544">
        <v>1180</v>
      </c>
      <c r="J922" s="559"/>
      <c r="K922" s="378"/>
      <c r="L922" s="301">
        <f>VLOOKUP(B922,KQtrangIOE!$B$2:$D$2509,3,FALSE)</f>
        <v>1180</v>
      </c>
      <c r="M922" s="301" t="str">
        <f t="shared" si="60"/>
        <v/>
      </c>
      <c r="N922" s="301">
        <f>VLOOKUP(IF(G922&lt;&gt;"",G922,F922),ThongkeKQ!$A$4:$P$43,COUNTA(ThongkeKQ!$A$4:$P$4),FALSE)</f>
        <v>32</v>
      </c>
      <c r="O922" s="301" t="str">
        <f t="shared" si="61"/>
        <v>32.7</v>
      </c>
      <c r="P922" s="285" t="str">
        <f t="shared" si="62"/>
        <v>32</v>
      </c>
      <c r="Q922" s="285" t="str">
        <f t="shared" si="63"/>
        <v>7</v>
      </c>
    </row>
    <row r="923" spans="1:17" s="285" customFormat="1" hidden="1">
      <c r="A923" s="315">
        <f>SUBTOTAL(3,$B$20:B923)</f>
        <v>345</v>
      </c>
      <c r="B923" s="340">
        <v>1222858055</v>
      </c>
      <c r="C923" s="301" t="str">
        <f>VLOOKUP(B923,'ds thisinh'!$B$5:$C$2298,2,FALSE)</f>
        <v>Triệu Thị Minh Nguyệt</v>
      </c>
      <c r="D923" s="341" t="s">
        <v>746</v>
      </c>
      <c r="E923" s="341">
        <v>7</v>
      </c>
      <c r="F923" s="525" t="s">
        <v>930</v>
      </c>
      <c r="G923" s="527" t="s">
        <v>188</v>
      </c>
      <c r="H923" s="341">
        <v>7</v>
      </c>
      <c r="I923" s="341">
        <v>1170</v>
      </c>
      <c r="J923" s="564"/>
      <c r="K923" s="389"/>
      <c r="L923" s="301">
        <f>VLOOKUP(B923,KQtrangIOE!$B$2:$D$2509,3,FALSE)</f>
        <v>1170</v>
      </c>
      <c r="M923" s="301" t="str">
        <f t="shared" si="60"/>
        <v/>
      </c>
      <c r="N923" s="301">
        <f>VLOOKUP(IF(G923&lt;&gt;"",G923,F923),ThongkeKQ!$A$4:$P$43,COUNTA(ThongkeKQ!$A$4:$P$4),FALSE)</f>
        <v>34</v>
      </c>
      <c r="O923" s="301" t="str">
        <f t="shared" si="61"/>
        <v>34.7</v>
      </c>
      <c r="P923" s="285" t="str">
        <f t="shared" si="62"/>
        <v>34</v>
      </c>
      <c r="Q923" s="285" t="str">
        <f t="shared" si="63"/>
        <v>7</v>
      </c>
    </row>
    <row r="924" spans="1:17" s="285" customFormat="1" hidden="1">
      <c r="A924" s="315">
        <f>SUBTOTAL(3,$B$20:B924)</f>
        <v>345</v>
      </c>
      <c r="B924" s="458">
        <v>1222323862</v>
      </c>
      <c r="C924" s="301" t="str">
        <f>VLOOKUP(B924,'ds thisinh'!$B$5:$C$2298,2,FALSE)</f>
        <v>Nguyễn Phạm Linh Chi </v>
      </c>
      <c r="D924" s="458" t="s">
        <v>754</v>
      </c>
      <c r="E924" s="421">
        <v>7</v>
      </c>
      <c r="F924" s="421" t="s">
        <v>2693</v>
      </c>
      <c r="G924" s="527" t="s">
        <v>188</v>
      </c>
      <c r="H924" s="341">
        <v>7</v>
      </c>
      <c r="I924" s="458">
        <v>1170</v>
      </c>
      <c r="J924" s="562"/>
      <c r="K924" s="389"/>
      <c r="L924" s="301">
        <f>VLOOKUP(B924,KQtrangIOE!$B$2:$D$2509,3,FALSE)</f>
        <v>1170</v>
      </c>
      <c r="M924" s="301" t="str">
        <f t="shared" si="60"/>
        <v/>
      </c>
      <c r="N924" s="301">
        <f>VLOOKUP(IF(G924&lt;&gt;"",G924,F924),ThongkeKQ!$A$4:$P$43,COUNTA(ThongkeKQ!$A$4:$P$4),FALSE)</f>
        <v>34</v>
      </c>
      <c r="O924" s="301" t="str">
        <f t="shared" si="61"/>
        <v>34.7</v>
      </c>
      <c r="P924" s="285" t="str">
        <f t="shared" si="62"/>
        <v>34</v>
      </c>
      <c r="Q924" s="285" t="str">
        <f t="shared" si="63"/>
        <v>7</v>
      </c>
    </row>
    <row r="925" spans="1:17" s="285" customFormat="1" hidden="1">
      <c r="A925" s="315">
        <f>SUBTOTAL(3,$B$20:B925)</f>
        <v>345</v>
      </c>
      <c r="B925" s="454">
        <v>1221630515</v>
      </c>
      <c r="C925" s="301" t="str">
        <f>VLOOKUP(B925,'ds thisinh'!$B$5:$C$2298,2,FALSE)</f>
        <v>Nguyễn Thị Hải Ly</v>
      </c>
      <c r="D925" s="454" t="s">
        <v>969</v>
      </c>
      <c r="E925" s="454" t="s">
        <v>957</v>
      </c>
      <c r="F925" s="454" t="s">
        <v>2708</v>
      </c>
      <c r="G925" s="528" t="s">
        <v>91</v>
      </c>
      <c r="H925" s="517">
        <v>7</v>
      </c>
      <c r="I925" s="467">
        <v>1170</v>
      </c>
      <c r="J925" s="558"/>
      <c r="K925" s="301"/>
      <c r="L925" s="301">
        <f>VLOOKUP(B925,KQtrangIOE!$B$2:$D$2509,3,FALSE)</f>
        <v>1170</v>
      </c>
      <c r="M925" s="301" t="str">
        <f t="shared" si="60"/>
        <v/>
      </c>
      <c r="N925" s="301">
        <f>VLOOKUP(IF(G925&lt;&gt;"",G925,F925),ThongkeKQ!$A$4:$P$43,COUNTA(ThongkeKQ!$A$4:$P$4),FALSE)</f>
        <v>35</v>
      </c>
      <c r="O925" s="301" t="str">
        <f t="shared" si="61"/>
        <v>35.7</v>
      </c>
      <c r="P925" s="285" t="str">
        <f t="shared" si="62"/>
        <v>35</v>
      </c>
      <c r="Q925" s="285" t="str">
        <f t="shared" si="63"/>
        <v>7</v>
      </c>
    </row>
    <row r="926" spans="1:17" s="285" customFormat="1" hidden="1">
      <c r="A926" s="315">
        <f>SUBTOTAL(3,$B$20:B926)</f>
        <v>345</v>
      </c>
      <c r="B926" s="459">
        <v>1226439965</v>
      </c>
      <c r="C926" s="301" t="str">
        <f>VLOOKUP(B926,'ds thisinh'!$B$5:$C$2298,2,FALSE)</f>
        <v>Nguyễn Yến Nhi</v>
      </c>
      <c r="D926" s="459" t="s">
        <v>216</v>
      </c>
      <c r="E926" s="519" t="s">
        <v>1388</v>
      </c>
      <c r="F926" s="519" t="s">
        <v>1381</v>
      </c>
      <c r="G926" s="532" t="s">
        <v>1342</v>
      </c>
      <c r="H926" s="517">
        <v>7</v>
      </c>
      <c r="I926" s="467">
        <v>1170</v>
      </c>
      <c r="J926" s="558"/>
      <c r="K926" s="301"/>
      <c r="L926" s="301">
        <f>VLOOKUP(B926,KQtrangIOE!$B$2:$D$2509,3,FALSE)</f>
        <v>1170</v>
      </c>
      <c r="M926" s="301" t="str">
        <f t="shared" si="60"/>
        <v/>
      </c>
      <c r="N926" s="301">
        <f>VLOOKUP(IF(G926&lt;&gt;"",G926,F926),ThongkeKQ!$A$4:$P$43,COUNTA(ThongkeKQ!$A$4:$P$4),FALSE)</f>
        <v>38</v>
      </c>
      <c r="O926" s="301" t="str">
        <f t="shared" si="61"/>
        <v>38.7</v>
      </c>
      <c r="P926" s="285" t="str">
        <f t="shared" si="62"/>
        <v>38</v>
      </c>
      <c r="Q926" s="285" t="str">
        <f t="shared" si="63"/>
        <v>7</v>
      </c>
    </row>
    <row r="927" spans="1:17" s="285" customFormat="1" hidden="1">
      <c r="A927" s="315">
        <f>SUBTOTAL(3,$B$20:B927)</f>
        <v>345</v>
      </c>
      <c r="B927" s="456">
        <v>1203641845</v>
      </c>
      <c r="C927" s="301" t="str">
        <f>VLOOKUP(B927,'ds thisinh'!$B$5:$C$2298,2,FALSE)</f>
        <v>Đào Duy Quỳnh</v>
      </c>
      <c r="D927" s="421" t="s">
        <v>1271</v>
      </c>
      <c r="E927" s="341" t="s">
        <v>957</v>
      </c>
      <c r="F927" s="341" t="s">
        <v>1259</v>
      </c>
      <c r="G927" s="527" t="s">
        <v>180</v>
      </c>
      <c r="H927" s="421">
        <v>7</v>
      </c>
      <c r="I927" s="421">
        <v>1170</v>
      </c>
      <c r="J927" s="443"/>
      <c r="K927" s="301"/>
      <c r="L927" s="301">
        <f>VLOOKUP(B927,KQtrangIOE!$B$2:$D$2509,3,FALSE)</f>
        <v>1170</v>
      </c>
      <c r="M927" s="301" t="str">
        <f t="shared" si="60"/>
        <v/>
      </c>
      <c r="N927" s="301">
        <f>VLOOKUP(IF(G927&lt;&gt;"",G927,F927),ThongkeKQ!$A$4:$P$43,COUNTA(ThongkeKQ!$A$4:$P$4),FALSE)</f>
        <v>36</v>
      </c>
      <c r="O927" s="301" t="str">
        <f t="shared" si="61"/>
        <v>36.7</v>
      </c>
      <c r="P927" s="285" t="str">
        <f t="shared" si="62"/>
        <v>36</v>
      </c>
      <c r="Q927" s="285" t="str">
        <f t="shared" si="63"/>
        <v>7</v>
      </c>
    </row>
    <row r="928" spans="1:17" s="285" customFormat="1" hidden="1">
      <c r="A928" s="315">
        <f>SUBTOTAL(3,$B$20:B928)</f>
        <v>345</v>
      </c>
      <c r="B928" s="464">
        <v>1221792022</v>
      </c>
      <c r="C928" s="301" t="str">
        <f>VLOOKUP(B928,'ds thisinh'!$B$5:$C$2298,2,FALSE)</f>
        <v>Tạ Thị Yến Vy</v>
      </c>
      <c r="D928" s="464" t="s">
        <v>2019</v>
      </c>
      <c r="E928" s="464">
        <v>7</v>
      </c>
      <c r="F928" s="464" t="s">
        <v>1951</v>
      </c>
      <c r="G928" s="529" t="s">
        <v>10</v>
      </c>
      <c r="H928" s="464">
        <v>7</v>
      </c>
      <c r="I928" s="544">
        <v>1170</v>
      </c>
      <c r="J928" s="559"/>
      <c r="K928" s="378"/>
      <c r="L928" s="301">
        <f>VLOOKUP(B928,KQtrangIOE!$B$2:$D$2509,3,FALSE)</f>
        <v>1170</v>
      </c>
      <c r="M928" s="301" t="str">
        <f t="shared" si="60"/>
        <v/>
      </c>
      <c r="N928" s="301">
        <f>VLOOKUP(IF(G928&lt;&gt;"",G928,F928),ThongkeKQ!$A$4:$P$43,COUNTA(ThongkeKQ!$A$4:$P$4),FALSE)</f>
        <v>32</v>
      </c>
      <c r="O928" s="301" t="str">
        <f t="shared" si="61"/>
        <v>32.7</v>
      </c>
      <c r="P928" s="285" t="str">
        <f t="shared" si="62"/>
        <v>32</v>
      </c>
      <c r="Q928" s="285" t="str">
        <f t="shared" si="63"/>
        <v>7</v>
      </c>
    </row>
    <row r="929" spans="1:17" s="285" customFormat="1" hidden="1">
      <c r="A929" s="315">
        <f>SUBTOTAL(3,$B$20:B929)</f>
        <v>345</v>
      </c>
      <c r="B929" s="485">
        <v>1227016272</v>
      </c>
      <c r="C929" s="301" t="str">
        <f>VLOOKUP(B929,'ds thisinh'!$B$5:$C$2298,2,FALSE)</f>
        <v>Hoàng Văn Quốc</v>
      </c>
      <c r="D929" s="421" t="s">
        <v>750</v>
      </c>
      <c r="E929" s="421">
        <v>7</v>
      </c>
      <c r="F929" s="526" t="s">
        <v>2697</v>
      </c>
      <c r="G929" s="527" t="s">
        <v>188</v>
      </c>
      <c r="H929" s="341">
        <v>7</v>
      </c>
      <c r="I929" s="551">
        <v>1160</v>
      </c>
      <c r="J929" s="573"/>
      <c r="K929" s="389"/>
      <c r="L929" s="301">
        <f>VLOOKUP(B929,KQtrangIOE!$B$2:$D$2509,3,FALSE)</f>
        <v>1160</v>
      </c>
      <c r="M929" s="301" t="str">
        <f t="shared" si="60"/>
        <v/>
      </c>
      <c r="N929" s="301">
        <f>VLOOKUP(IF(G929&lt;&gt;"",G929,F929),ThongkeKQ!$A$4:$P$43,COUNTA(ThongkeKQ!$A$4:$P$4),FALSE)</f>
        <v>34</v>
      </c>
      <c r="O929" s="301" t="str">
        <f t="shared" si="61"/>
        <v>34.7</v>
      </c>
      <c r="P929" s="285" t="str">
        <f t="shared" si="62"/>
        <v>34</v>
      </c>
      <c r="Q929" s="285" t="str">
        <f t="shared" si="63"/>
        <v>7</v>
      </c>
    </row>
    <row r="930" spans="1:17" s="285" customFormat="1" hidden="1">
      <c r="A930" s="315">
        <f>SUBTOTAL(3,$B$20:B930)</f>
        <v>345</v>
      </c>
      <c r="B930" s="467">
        <v>1224907997</v>
      </c>
      <c r="C930" s="301" t="str">
        <f>VLOOKUP(B930,'ds thisinh'!$B$5:$C$2298,2,FALSE)</f>
        <v>Nguyễn Đình Gia Huynh</v>
      </c>
      <c r="D930" s="467" t="s">
        <v>984</v>
      </c>
      <c r="E930" s="519" t="s">
        <v>976</v>
      </c>
      <c r="F930" s="519" t="s">
        <v>2201</v>
      </c>
      <c r="G930" s="528" t="s">
        <v>91</v>
      </c>
      <c r="H930" s="517">
        <v>7</v>
      </c>
      <c r="I930" s="467">
        <v>1160</v>
      </c>
      <c r="J930" s="558"/>
      <c r="K930" s="301"/>
      <c r="L930" s="301">
        <f>VLOOKUP(B930,KQtrangIOE!$B$2:$D$2509,3,FALSE)</f>
        <v>1160</v>
      </c>
      <c r="M930" s="301" t="str">
        <f t="shared" si="60"/>
        <v/>
      </c>
      <c r="N930" s="301">
        <f>VLOOKUP(IF(G930&lt;&gt;"",G930,F930),ThongkeKQ!$A$4:$P$43,COUNTA(ThongkeKQ!$A$4:$P$4),FALSE)</f>
        <v>35</v>
      </c>
      <c r="O930" s="301" t="str">
        <f t="shared" si="61"/>
        <v>35.7</v>
      </c>
      <c r="P930" s="285" t="str">
        <f t="shared" si="62"/>
        <v>35</v>
      </c>
      <c r="Q930" s="285" t="str">
        <f t="shared" si="63"/>
        <v>7</v>
      </c>
    </row>
    <row r="931" spans="1:17" s="285" customFormat="1" hidden="1">
      <c r="A931" s="315">
        <f>SUBTOTAL(3,$B$20:B931)</f>
        <v>345</v>
      </c>
      <c r="B931" s="341">
        <v>1221696964</v>
      </c>
      <c r="C931" s="301" t="str">
        <f>VLOOKUP(B931,'ds thisinh'!$B$5:$C$2298,2,FALSE)</f>
        <v>Phạm Thị Hồng Ánh</v>
      </c>
      <c r="D931" s="341" t="s">
        <v>983</v>
      </c>
      <c r="E931" s="341" t="s">
        <v>960</v>
      </c>
      <c r="F931" s="341" t="s">
        <v>930</v>
      </c>
      <c r="G931" s="528" t="s">
        <v>91</v>
      </c>
      <c r="H931" s="517">
        <v>7</v>
      </c>
      <c r="I931" s="467">
        <v>1160</v>
      </c>
      <c r="J931" s="558"/>
      <c r="K931" s="301"/>
      <c r="L931" s="301">
        <f>VLOOKUP(B931,KQtrangIOE!$B$2:$D$2509,3,FALSE)</f>
        <v>1160</v>
      </c>
      <c r="M931" s="301" t="str">
        <f t="shared" si="60"/>
        <v/>
      </c>
      <c r="N931" s="301">
        <f>VLOOKUP(IF(G931&lt;&gt;"",G931,F931),ThongkeKQ!$A$4:$P$43,COUNTA(ThongkeKQ!$A$4:$P$4),FALSE)</f>
        <v>35</v>
      </c>
      <c r="O931" s="301" t="str">
        <f t="shared" si="61"/>
        <v>35.7</v>
      </c>
      <c r="P931" s="285" t="str">
        <f t="shared" si="62"/>
        <v>35</v>
      </c>
      <c r="Q931" s="285" t="str">
        <f t="shared" si="63"/>
        <v>7</v>
      </c>
    </row>
    <row r="932" spans="1:17" s="285" customFormat="1" hidden="1">
      <c r="A932" s="315">
        <f>SUBTOTAL(3,$B$20:B932)</f>
        <v>345</v>
      </c>
      <c r="B932" s="466">
        <v>1224346087</v>
      </c>
      <c r="C932" s="301" t="str">
        <f>VLOOKUP(B932,'ds thisinh'!$B$5:$C$2298,2,FALSE)</f>
        <v>Đỗ Thanh Thảo</v>
      </c>
      <c r="D932" s="341" t="s">
        <v>990</v>
      </c>
      <c r="E932" s="341">
        <v>7</v>
      </c>
      <c r="F932" s="341" t="s">
        <v>942</v>
      </c>
      <c r="G932" s="528" t="s">
        <v>91</v>
      </c>
      <c r="H932" s="517">
        <v>7</v>
      </c>
      <c r="I932" s="467">
        <v>1160</v>
      </c>
      <c r="J932" s="558"/>
      <c r="K932" s="301"/>
      <c r="L932" s="301">
        <f>VLOOKUP(B932,KQtrangIOE!$B$2:$D$2509,3,FALSE)</f>
        <v>1160</v>
      </c>
      <c r="M932" s="301" t="str">
        <f t="shared" si="60"/>
        <v/>
      </c>
      <c r="N932" s="301">
        <f>VLOOKUP(IF(G932&lt;&gt;"",G932,F932),ThongkeKQ!$A$4:$P$43,COUNTA(ThongkeKQ!$A$4:$P$4),FALSE)</f>
        <v>35</v>
      </c>
      <c r="O932" s="301" t="str">
        <f t="shared" si="61"/>
        <v>35.7</v>
      </c>
      <c r="P932" s="285" t="str">
        <f t="shared" si="62"/>
        <v>35</v>
      </c>
      <c r="Q932" s="285" t="str">
        <f t="shared" si="63"/>
        <v>7</v>
      </c>
    </row>
    <row r="933" spans="1:17" s="285" customFormat="1" hidden="1">
      <c r="A933" s="315">
        <f>SUBTOTAL(3,$B$20:B933)</f>
        <v>345</v>
      </c>
      <c r="B933" s="459">
        <v>1209985087</v>
      </c>
      <c r="C933" s="301" t="str">
        <f>VLOOKUP(B933,'ds thisinh'!$B$5:$C$2298,2,FALSE)</f>
        <v>Trịnh Phạm Mỹ Duyên </v>
      </c>
      <c r="D933" s="459" t="s">
        <v>1685</v>
      </c>
      <c r="E933" s="519" t="s">
        <v>1385</v>
      </c>
      <c r="F933" s="519" t="s">
        <v>1189</v>
      </c>
      <c r="G933" s="532" t="s">
        <v>1342</v>
      </c>
      <c r="H933" s="517">
        <v>7</v>
      </c>
      <c r="I933" s="467">
        <v>1160</v>
      </c>
      <c r="J933" s="558"/>
      <c r="K933" s="301"/>
      <c r="L933" s="301">
        <f>VLOOKUP(B933,KQtrangIOE!$B$2:$D$2509,3,FALSE)</f>
        <v>1160</v>
      </c>
      <c r="M933" s="301" t="str">
        <f t="shared" si="60"/>
        <v/>
      </c>
      <c r="N933" s="301">
        <f>VLOOKUP(IF(G933&lt;&gt;"",G933,F933),ThongkeKQ!$A$4:$P$43,COUNTA(ThongkeKQ!$A$4:$P$4),FALSE)</f>
        <v>38</v>
      </c>
      <c r="O933" s="301" t="str">
        <f t="shared" si="61"/>
        <v>38.7</v>
      </c>
      <c r="P933" s="285" t="str">
        <f t="shared" si="62"/>
        <v>38</v>
      </c>
      <c r="Q933" s="285" t="str">
        <f t="shared" si="63"/>
        <v>7</v>
      </c>
    </row>
    <row r="934" spans="1:17" s="285" customFormat="1" hidden="1">
      <c r="A934" s="315">
        <f>SUBTOTAL(3,$B$20:B934)</f>
        <v>345</v>
      </c>
      <c r="B934" s="421">
        <v>1222540949</v>
      </c>
      <c r="C934" s="301" t="str">
        <f>VLOOKUP(B934,'ds thisinh'!$B$5:$C$2298,2,FALSE)</f>
        <v>Triệu Thị Thanh Thảo</v>
      </c>
      <c r="D934" s="520" t="s">
        <v>2312</v>
      </c>
      <c r="E934" s="498">
        <v>7</v>
      </c>
      <c r="F934" s="454" t="s">
        <v>2302</v>
      </c>
      <c r="G934" s="534" t="s">
        <v>2262</v>
      </c>
      <c r="H934" s="541">
        <v>7</v>
      </c>
      <c r="I934" s="421">
        <v>1160</v>
      </c>
      <c r="J934" s="443"/>
      <c r="K934" s="301">
        <v>1222540949</v>
      </c>
      <c r="L934" s="301">
        <f>VLOOKUP(K934,KQtrangIOE!$B$2:$D$2509,3,FALSE)</f>
        <v>1160</v>
      </c>
      <c r="M934" s="301" t="str">
        <f t="shared" si="60"/>
        <v/>
      </c>
      <c r="N934" s="301">
        <f>VLOOKUP(IF(G934&lt;&gt;"",G934,F934),ThongkeKQ!$A$4:$P$43,COUNTA(ThongkeKQ!$A$4:$P$4),FALSE)</f>
        <v>37</v>
      </c>
      <c r="O934" s="301" t="str">
        <f t="shared" si="61"/>
        <v>37.7</v>
      </c>
      <c r="P934" s="285" t="str">
        <f t="shared" si="62"/>
        <v>37</v>
      </c>
      <c r="Q934" s="285" t="str">
        <f t="shared" si="63"/>
        <v>7</v>
      </c>
    </row>
    <row r="935" spans="1:17" s="285" customFormat="1" hidden="1">
      <c r="A935" s="315">
        <f>SUBTOTAL(3,$B$20:B935)</f>
        <v>345</v>
      </c>
      <c r="B935" s="456">
        <v>1226121999</v>
      </c>
      <c r="C935" s="301" t="str">
        <f>VLOOKUP(B935,'ds thisinh'!$B$5:$C$2298,2,FALSE)</f>
        <v>Nguyễn Lê Hà Châu</v>
      </c>
      <c r="D935" s="421" t="s">
        <v>1278</v>
      </c>
      <c r="E935" s="341" t="s">
        <v>957</v>
      </c>
      <c r="F935" s="341" t="s">
        <v>1259</v>
      </c>
      <c r="G935" s="527" t="s">
        <v>180</v>
      </c>
      <c r="H935" s="421">
        <v>7</v>
      </c>
      <c r="I935" s="421">
        <v>1160</v>
      </c>
      <c r="J935" s="443"/>
      <c r="K935" s="301"/>
      <c r="L935" s="301">
        <f>VLOOKUP(B935,KQtrangIOE!$B$2:$D$2509,3,FALSE)</f>
        <v>1160</v>
      </c>
      <c r="M935" s="301" t="str">
        <f t="shared" si="60"/>
        <v/>
      </c>
      <c r="N935" s="301">
        <f>VLOOKUP(IF(G935&lt;&gt;"",G935,F935),ThongkeKQ!$A$4:$P$43,COUNTA(ThongkeKQ!$A$4:$P$4),FALSE)</f>
        <v>36</v>
      </c>
      <c r="O935" s="301" t="str">
        <f t="shared" si="61"/>
        <v>36.7</v>
      </c>
      <c r="P935" s="285" t="str">
        <f t="shared" si="62"/>
        <v>36</v>
      </c>
      <c r="Q935" s="285" t="str">
        <f t="shared" si="63"/>
        <v>7</v>
      </c>
    </row>
    <row r="936" spans="1:17" s="285" customFormat="1" hidden="1">
      <c r="A936" s="315">
        <f>SUBTOTAL(3,$B$20:B936)</f>
        <v>345</v>
      </c>
      <c r="B936" s="458">
        <v>1222345424</v>
      </c>
      <c r="C936" s="301" t="str">
        <f>VLOOKUP(B936,'ds thisinh'!$B$5:$C$2298,2,FALSE)</f>
        <v>Đào Thị Quỳnh Giang </v>
      </c>
      <c r="D936" s="458" t="s">
        <v>772</v>
      </c>
      <c r="E936" s="421">
        <v>7</v>
      </c>
      <c r="F936" s="421" t="s">
        <v>2693</v>
      </c>
      <c r="G936" s="527" t="s">
        <v>188</v>
      </c>
      <c r="H936" s="341">
        <v>7</v>
      </c>
      <c r="I936" s="458">
        <v>1150</v>
      </c>
      <c r="J936" s="562"/>
      <c r="K936" s="389"/>
      <c r="L936" s="301">
        <f>VLOOKUP(B936,KQtrangIOE!$B$2:$D$2509,3,FALSE)</f>
        <v>1150</v>
      </c>
      <c r="M936" s="301" t="str">
        <f t="shared" si="60"/>
        <v/>
      </c>
      <c r="N936" s="301">
        <f>VLOOKUP(IF(G936&lt;&gt;"",G936,F936),ThongkeKQ!$A$4:$P$43,COUNTA(ThongkeKQ!$A$4:$P$4),FALSE)</f>
        <v>34</v>
      </c>
      <c r="O936" s="301" t="str">
        <f t="shared" si="61"/>
        <v>34.7</v>
      </c>
      <c r="P936" s="285" t="str">
        <f t="shared" si="62"/>
        <v>34</v>
      </c>
      <c r="Q936" s="285" t="str">
        <f t="shared" si="63"/>
        <v>7</v>
      </c>
    </row>
    <row r="937" spans="1:17" s="285" customFormat="1" hidden="1">
      <c r="A937" s="315">
        <f>SUBTOTAL(3,$B$20:B937)</f>
        <v>345</v>
      </c>
      <c r="B937" s="421">
        <v>1224098254</v>
      </c>
      <c r="C937" s="301" t="str">
        <f>VLOOKUP(B937,'ds thisinh'!$B$5:$C$2298,2,FALSE)</f>
        <v>Hoàng Quang Khải</v>
      </c>
      <c r="D937" s="459" t="s">
        <v>1680</v>
      </c>
      <c r="E937" s="519" t="s">
        <v>988</v>
      </c>
      <c r="F937" s="519" t="s">
        <v>1376</v>
      </c>
      <c r="G937" s="532" t="s">
        <v>1342</v>
      </c>
      <c r="H937" s="517">
        <v>7</v>
      </c>
      <c r="I937" s="467">
        <v>1150</v>
      </c>
      <c r="J937" s="558"/>
      <c r="K937" s="472">
        <v>1224098254</v>
      </c>
      <c r="L937" s="301">
        <f>VLOOKUP(K937,KQtrangIOE!$B$2:$D$2509,3,FALSE)</f>
        <v>1150</v>
      </c>
      <c r="M937" s="301" t="str">
        <f t="shared" si="60"/>
        <v/>
      </c>
      <c r="N937" s="301">
        <f>VLOOKUP(IF(G937&lt;&gt;"",G937,F937),ThongkeKQ!$A$4:$P$43,COUNTA(ThongkeKQ!$A$4:$P$4),FALSE)</f>
        <v>38</v>
      </c>
      <c r="O937" s="301" t="str">
        <f t="shared" si="61"/>
        <v>38.7</v>
      </c>
      <c r="P937" s="285" t="str">
        <f t="shared" si="62"/>
        <v>38</v>
      </c>
      <c r="Q937" s="285" t="str">
        <f t="shared" si="63"/>
        <v>7</v>
      </c>
    </row>
    <row r="938" spans="1:17" s="285" customFormat="1" hidden="1">
      <c r="A938" s="315">
        <f>SUBTOTAL(3,$B$20:B938)</f>
        <v>345</v>
      </c>
      <c r="B938" s="456">
        <v>1222142644</v>
      </c>
      <c r="C938" s="301" t="str">
        <f>VLOOKUP(B938,'ds thisinh'!$B$5:$C$2298,2,FALSE)</f>
        <v>Nguyễn Thị Minh Ngọc</v>
      </c>
      <c r="D938" s="421" t="s">
        <v>1279</v>
      </c>
      <c r="E938" s="456" t="s">
        <v>957</v>
      </c>
      <c r="F938" s="341" t="s">
        <v>2618</v>
      </c>
      <c r="G938" s="527" t="s">
        <v>180</v>
      </c>
      <c r="H938" s="421">
        <v>7</v>
      </c>
      <c r="I938" s="421">
        <v>1150</v>
      </c>
      <c r="J938" s="443"/>
      <c r="K938" s="301"/>
      <c r="L938" s="301">
        <f>VLOOKUP(B938,KQtrangIOE!$B$2:$D$2509,3,FALSE)</f>
        <v>1150</v>
      </c>
      <c r="M938" s="301" t="str">
        <f t="shared" si="60"/>
        <v/>
      </c>
      <c r="N938" s="301">
        <f>VLOOKUP(IF(G938&lt;&gt;"",G938,F938),ThongkeKQ!$A$4:$P$43,COUNTA(ThongkeKQ!$A$4:$P$4),FALSE)</f>
        <v>36</v>
      </c>
      <c r="O938" s="301" t="str">
        <f t="shared" si="61"/>
        <v>36.7</v>
      </c>
      <c r="P938" s="285" t="str">
        <f t="shared" si="62"/>
        <v>36</v>
      </c>
      <c r="Q938" s="285" t="str">
        <f t="shared" si="63"/>
        <v>7</v>
      </c>
    </row>
    <row r="939" spans="1:17" s="285" customFormat="1" hidden="1">
      <c r="A939" s="315">
        <f>SUBTOTAL(3,$B$20:B939)</f>
        <v>345</v>
      </c>
      <c r="B939" s="341">
        <v>1223715832</v>
      </c>
      <c r="C939" s="301" t="str">
        <f>VLOOKUP(B939,'ds thisinh'!$B$5:$C$2298,2,FALSE)</f>
        <v>Trần Thị Mỹ Huệ</v>
      </c>
      <c r="D939" s="341" t="s">
        <v>1296</v>
      </c>
      <c r="E939" s="421" t="s">
        <v>1188</v>
      </c>
      <c r="F939" s="341" t="s">
        <v>1292</v>
      </c>
      <c r="G939" s="527" t="s">
        <v>180</v>
      </c>
      <c r="H939" s="421">
        <v>7</v>
      </c>
      <c r="I939" s="421">
        <v>1150</v>
      </c>
      <c r="J939" s="443"/>
      <c r="K939" s="301"/>
      <c r="L939" s="301">
        <f>VLOOKUP(B939,KQtrangIOE!$B$2:$D$2509,3,FALSE)</f>
        <v>1150</v>
      </c>
      <c r="M939" s="301" t="str">
        <f t="shared" si="60"/>
        <v/>
      </c>
      <c r="N939" s="301">
        <f>VLOOKUP(IF(G939&lt;&gt;"",G939,F939),ThongkeKQ!$A$4:$P$43,COUNTA(ThongkeKQ!$A$4:$P$4),FALSE)</f>
        <v>36</v>
      </c>
      <c r="O939" s="301" t="str">
        <f t="shared" si="61"/>
        <v>36.7</v>
      </c>
      <c r="P939" s="285" t="str">
        <f t="shared" si="62"/>
        <v>36</v>
      </c>
      <c r="Q939" s="285" t="str">
        <f t="shared" si="63"/>
        <v>7</v>
      </c>
    </row>
    <row r="940" spans="1:17" s="285" customFormat="1" hidden="1">
      <c r="A940" s="315">
        <f>SUBTOTAL(3,$B$20:B940)</f>
        <v>345</v>
      </c>
      <c r="B940" s="455">
        <v>1222222587</v>
      </c>
      <c r="C940" s="301" t="str">
        <f>VLOOKUP(B940,'ds thisinh'!$B$5:$C$2298,2,FALSE)</f>
        <v>Trịnh Văn Đức</v>
      </c>
      <c r="D940" s="464" t="s">
        <v>2023</v>
      </c>
      <c r="E940" s="521">
        <v>7</v>
      </c>
      <c r="F940" s="521" t="s">
        <v>1383</v>
      </c>
      <c r="G940" s="529" t="s">
        <v>10</v>
      </c>
      <c r="H940" s="521">
        <v>7</v>
      </c>
      <c r="I940" s="544">
        <v>1150</v>
      </c>
      <c r="J940" s="559"/>
      <c r="K940" s="378"/>
      <c r="L940" s="301">
        <f>VLOOKUP(B940,KQtrangIOE!$B$2:$D$2509,3,FALSE)</f>
        <v>1150</v>
      </c>
      <c r="M940" s="301" t="str">
        <f t="shared" si="60"/>
        <v/>
      </c>
      <c r="N940" s="301">
        <f>VLOOKUP(IF(G940&lt;&gt;"",G940,F940),ThongkeKQ!$A$4:$P$43,COUNTA(ThongkeKQ!$A$4:$P$4),FALSE)</f>
        <v>32</v>
      </c>
      <c r="O940" s="301" t="str">
        <f t="shared" si="61"/>
        <v>32.7</v>
      </c>
      <c r="P940" s="285" t="str">
        <f t="shared" si="62"/>
        <v>32</v>
      </c>
      <c r="Q940" s="285" t="str">
        <f t="shared" si="63"/>
        <v>7</v>
      </c>
    </row>
    <row r="941" spans="1:17" s="285" customFormat="1" hidden="1">
      <c r="A941" s="315">
        <f>SUBTOTAL(3,$B$20:B941)</f>
        <v>345</v>
      </c>
      <c r="B941" s="340">
        <v>1222940036</v>
      </c>
      <c r="C941" s="301" t="str">
        <f>VLOOKUP(B941,'ds thisinh'!$B$5:$C$2298,2,FALSE)</f>
        <v>Nguyễn Minh Thông</v>
      </c>
      <c r="D941" s="341" t="s">
        <v>747</v>
      </c>
      <c r="E941" s="341">
        <v>7</v>
      </c>
      <c r="F941" s="525" t="s">
        <v>930</v>
      </c>
      <c r="G941" s="527" t="s">
        <v>188</v>
      </c>
      <c r="H941" s="341">
        <v>7</v>
      </c>
      <c r="I941" s="341">
        <v>1140</v>
      </c>
      <c r="J941" s="564"/>
      <c r="K941" s="389"/>
      <c r="L941" s="301">
        <f>VLOOKUP(B941,KQtrangIOE!$B$2:$D$2509,3,FALSE)</f>
        <v>1140</v>
      </c>
      <c r="M941" s="301" t="str">
        <f t="shared" si="60"/>
        <v/>
      </c>
      <c r="N941" s="301">
        <f>VLOOKUP(IF(G941&lt;&gt;"",G941,F941),ThongkeKQ!$A$4:$P$43,COUNTA(ThongkeKQ!$A$4:$P$4),FALSE)</f>
        <v>34</v>
      </c>
      <c r="O941" s="301" t="str">
        <f t="shared" si="61"/>
        <v>34.7</v>
      </c>
      <c r="P941" s="285" t="str">
        <f t="shared" si="62"/>
        <v>34</v>
      </c>
      <c r="Q941" s="285" t="str">
        <f t="shared" si="63"/>
        <v>7</v>
      </c>
    </row>
    <row r="942" spans="1:17" s="285" customFormat="1" hidden="1">
      <c r="A942" s="315">
        <f>SUBTOTAL(3,$B$20:B942)</f>
        <v>345</v>
      </c>
      <c r="B942" s="458">
        <v>1224889620</v>
      </c>
      <c r="C942" s="301" t="str">
        <f>VLOOKUP(B942,'ds thisinh'!$B$5:$C$2298,2,FALSE)</f>
        <v>Trần Thị Cẩm Ly </v>
      </c>
      <c r="D942" s="458" t="s">
        <v>757</v>
      </c>
      <c r="E942" s="421">
        <v>7</v>
      </c>
      <c r="F942" s="421" t="s">
        <v>2693</v>
      </c>
      <c r="G942" s="527" t="s">
        <v>188</v>
      </c>
      <c r="H942" s="341">
        <v>7</v>
      </c>
      <c r="I942" s="458">
        <v>1140</v>
      </c>
      <c r="J942" s="562"/>
      <c r="K942" s="389"/>
      <c r="L942" s="301">
        <f>VLOOKUP(B942,KQtrangIOE!$B$2:$D$2509,3,FALSE)</f>
        <v>1140</v>
      </c>
      <c r="M942" s="301" t="str">
        <f t="shared" si="60"/>
        <v/>
      </c>
      <c r="N942" s="301">
        <f>VLOOKUP(IF(G942&lt;&gt;"",G942,F942),ThongkeKQ!$A$4:$P$43,COUNTA(ThongkeKQ!$A$4:$P$4),FALSE)</f>
        <v>34</v>
      </c>
      <c r="O942" s="301" t="str">
        <f t="shared" si="61"/>
        <v>34.7</v>
      </c>
      <c r="P942" s="285" t="str">
        <f t="shared" si="62"/>
        <v>34</v>
      </c>
      <c r="Q942" s="285" t="str">
        <f t="shared" si="63"/>
        <v>7</v>
      </c>
    </row>
    <row r="943" spans="1:17" s="285" customFormat="1" hidden="1">
      <c r="A943" s="315">
        <f>SUBTOTAL(3,$B$20:B943)</f>
        <v>345</v>
      </c>
      <c r="B943" s="334">
        <v>1224038788</v>
      </c>
      <c r="C943" s="301" t="str">
        <f>VLOOKUP(B943,'ds thisinh'!$B$5:$C$2298,2,FALSE)</f>
        <v>Trần Thị Hậu</v>
      </c>
      <c r="D943" s="335" t="s">
        <v>1181</v>
      </c>
      <c r="E943" s="335" t="s">
        <v>1176</v>
      </c>
      <c r="F943" s="335" t="s">
        <v>1166</v>
      </c>
      <c r="G943" s="333" t="s">
        <v>1108</v>
      </c>
      <c r="H943" s="420">
        <v>7</v>
      </c>
      <c r="I943" s="421">
        <v>1140</v>
      </c>
      <c r="J943" s="443"/>
      <c r="K943" s="301"/>
      <c r="L943" s="301">
        <f>VLOOKUP(B943,KQtrangIOE!$B$2:$D$2509,3,FALSE)</f>
        <v>1140</v>
      </c>
      <c r="M943" s="301" t="str">
        <f t="shared" si="60"/>
        <v/>
      </c>
      <c r="N943" s="301">
        <f>VLOOKUP(IF(G943&lt;&gt;"",G943,F943),ThongkeKQ!$A$4:$P$43,COUNTA(ThongkeKQ!$A$4:$P$4),FALSE)</f>
        <v>39</v>
      </c>
      <c r="O943" s="301" t="str">
        <f t="shared" si="61"/>
        <v>39.7</v>
      </c>
      <c r="P943" s="285" t="str">
        <f t="shared" si="62"/>
        <v>39</v>
      </c>
      <c r="Q943" s="285" t="str">
        <f t="shared" si="63"/>
        <v>7</v>
      </c>
    </row>
    <row r="944" spans="1:17" s="285" customFormat="1" hidden="1">
      <c r="A944" s="315">
        <f>SUBTOTAL(3,$B$20:B944)</f>
        <v>345</v>
      </c>
      <c r="B944" s="459">
        <v>1226892965</v>
      </c>
      <c r="C944" s="301" t="str">
        <f>VLOOKUP(B944,'ds thisinh'!$B$5:$C$2298,2,FALSE)</f>
        <v>Lê Văn  Quyến</v>
      </c>
      <c r="D944" s="459" t="s">
        <v>1684</v>
      </c>
      <c r="E944" s="519" t="s">
        <v>988</v>
      </c>
      <c r="F944" s="519" t="s">
        <v>1376</v>
      </c>
      <c r="G944" s="532" t="s">
        <v>1342</v>
      </c>
      <c r="H944" s="517">
        <v>7</v>
      </c>
      <c r="I944" s="467">
        <v>1140</v>
      </c>
      <c r="J944" s="558"/>
      <c r="K944" s="301"/>
      <c r="L944" s="301">
        <f>VLOOKUP(B944,KQtrangIOE!$B$2:$D$2509,3,FALSE)</f>
        <v>1140</v>
      </c>
      <c r="M944" s="301" t="str">
        <f t="shared" si="60"/>
        <v/>
      </c>
      <c r="N944" s="301">
        <f>VLOOKUP(IF(G944&lt;&gt;"",G944,F944),ThongkeKQ!$A$4:$P$43,COUNTA(ThongkeKQ!$A$4:$P$4),FALSE)</f>
        <v>38</v>
      </c>
      <c r="O944" s="301" t="str">
        <f t="shared" si="61"/>
        <v>38.7</v>
      </c>
      <c r="P944" s="285" t="str">
        <f t="shared" si="62"/>
        <v>38</v>
      </c>
      <c r="Q944" s="285" t="str">
        <f t="shared" si="63"/>
        <v>7</v>
      </c>
    </row>
    <row r="945" spans="1:17" s="285" customFormat="1" hidden="1">
      <c r="A945" s="315">
        <f>SUBTOTAL(3,$B$20:B945)</f>
        <v>345</v>
      </c>
      <c r="B945" s="486">
        <v>1223345550</v>
      </c>
      <c r="C945" s="301" t="str">
        <f>VLOOKUP(B945,'ds thisinh'!$B$5:$C$2298,2,FALSE)</f>
        <v>Đàm Thị Khánh Ly</v>
      </c>
      <c r="D945" s="517" t="s">
        <v>987</v>
      </c>
      <c r="E945" s="517" t="s">
        <v>988</v>
      </c>
      <c r="F945" s="517" t="s">
        <v>2707</v>
      </c>
      <c r="G945" s="528" t="s">
        <v>91</v>
      </c>
      <c r="H945" s="517">
        <v>7</v>
      </c>
      <c r="I945" s="467">
        <v>1130</v>
      </c>
      <c r="J945" s="558"/>
      <c r="K945" s="301"/>
      <c r="L945" s="301">
        <f>VLOOKUP(B945,KQtrangIOE!$B$2:$D$2509,3,FALSE)</f>
        <v>1130</v>
      </c>
      <c r="M945" s="301" t="str">
        <f t="shared" si="60"/>
        <v/>
      </c>
      <c r="N945" s="301">
        <f>VLOOKUP(IF(G945&lt;&gt;"",G945,F945),ThongkeKQ!$A$4:$P$43,COUNTA(ThongkeKQ!$A$4:$P$4),FALSE)</f>
        <v>35</v>
      </c>
      <c r="O945" s="301" t="str">
        <f t="shared" si="61"/>
        <v>35.7</v>
      </c>
      <c r="P945" s="285" t="str">
        <f t="shared" si="62"/>
        <v>35</v>
      </c>
      <c r="Q945" s="285" t="str">
        <f t="shared" si="63"/>
        <v>7</v>
      </c>
    </row>
    <row r="946" spans="1:17" s="285" customFormat="1" hidden="1">
      <c r="A946" s="315">
        <f>SUBTOTAL(3,$B$20:B946)</f>
        <v>345</v>
      </c>
      <c r="B946" s="459">
        <v>1228347948</v>
      </c>
      <c r="C946" s="301" t="str">
        <f>VLOOKUP(B946,'ds thisinh'!$B$5:$C$2298,2,FALSE)</f>
        <v>Phan Thị Hồng Hạnh</v>
      </c>
      <c r="D946" s="459" t="s">
        <v>1694</v>
      </c>
      <c r="E946" s="519" t="s">
        <v>1388</v>
      </c>
      <c r="F946" s="519" t="s">
        <v>744</v>
      </c>
      <c r="G946" s="532" t="s">
        <v>1342</v>
      </c>
      <c r="H946" s="517">
        <v>7</v>
      </c>
      <c r="I946" s="467">
        <v>1130</v>
      </c>
      <c r="J946" s="558"/>
      <c r="K946" s="301"/>
      <c r="L946" s="301">
        <f>VLOOKUP(B946,KQtrangIOE!$B$2:$D$2509,3,FALSE)</f>
        <v>1130</v>
      </c>
      <c r="M946" s="301" t="str">
        <f t="shared" si="60"/>
        <v/>
      </c>
      <c r="N946" s="301">
        <f>VLOOKUP(IF(G946&lt;&gt;"",G946,F946),ThongkeKQ!$A$4:$P$43,COUNTA(ThongkeKQ!$A$4:$P$4),FALSE)</f>
        <v>38</v>
      </c>
      <c r="O946" s="301" t="str">
        <f t="shared" si="61"/>
        <v>38.7</v>
      </c>
      <c r="P946" s="285" t="str">
        <f t="shared" si="62"/>
        <v>38</v>
      </c>
      <c r="Q946" s="285" t="str">
        <f t="shared" si="63"/>
        <v>7</v>
      </c>
    </row>
    <row r="947" spans="1:17" s="285" customFormat="1" hidden="1">
      <c r="A947" s="315">
        <f>SUBTOTAL(3,$B$20:B947)</f>
        <v>345</v>
      </c>
      <c r="B947" s="459">
        <v>1222988702</v>
      </c>
      <c r="C947" s="301" t="str">
        <f>VLOOKUP(B947,'ds thisinh'!$B$5:$C$2298,2,FALSE)</f>
        <v>Võ Hà Tấn Lực </v>
      </c>
      <c r="D947" s="459" t="s">
        <v>1686</v>
      </c>
      <c r="E947" s="519" t="s">
        <v>1384</v>
      </c>
      <c r="F947" s="519" t="s">
        <v>1189</v>
      </c>
      <c r="G947" s="532" t="s">
        <v>1342</v>
      </c>
      <c r="H947" s="517">
        <v>7</v>
      </c>
      <c r="I947" s="467">
        <v>1130</v>
      </c>
      <c r="J947" s="558"/>
      <c r="K947" s="301"/>
      <c r="L947" s="301">
        <f>VLOOKUP(B947,KQtrangIOE!$B$2:$D$2509,3,FALSE)</f>
        <v>1130</v>
      </c>
      <c r="M947" s="301" t="str">
        <f t="shared" si="60"/>
        <v/>
      </c>
      <c r="N947" s="301">
        <f>VLOOKUP(IF(G947&lt;&gt;"",G947,F947),ThongkeKQ!$A$4:$P$43,COUNTA(ThongkeKQ!$A$4:$P$4),FALSE)</f>
        <v>38</v>
      </c>
      <c r="O947" s="301" t="str">
        <f t="shared" si="61"/>
        <v>38.7</v>
      </c>
      <c r="P947" s="285" t="str">
        <f t="shared" si="62"/>
        <v>38</v>
      </c>
      <c r="Q947" s="285" t="str">
        <f t="shared" si="63"/>
        <v>7</v>
      </c>
    </row>
    <row r="948" spans="1:17" s="285" customFormat="1" hidden="1">
      <c r="A948" s="315">
        <f>SUBTOTAL(3,$B$20:B948)</f>
        <v>345</v>
      </c>
      <c r="B948" s="340">
        <v>1201656262</v>
      </c>
      <c r="C948" s="301" t="str">
        <f>VLOOKUP(B948,'ds thisinh'!$B$5:$C$2298,2,FALSE)</f>
        <v xml:space="preserve">Đinh Thị Hải Lý </v>
      </c>
      <c r="D948" s="341" t="s">
        <v>1301</v>
      </c>
      <c r="E948" s="341" t="s">
        <v>1298</v>
      </c>
      <c r="F948" s="341" t="s">
        <v>1268</v>
      </c>
      <c r="G948" s="527" t="s">
        <v>180</v>
      </c>
      <c r="H948" s="421">
        <v>7</v>
      </c>
      <c r="I948" s="421">
        <v>1130</v>
      </c>
      <c r="J948" s="443"/>
      <c r="K948" s="301"/>
      <c r="L948" s="301">
        <f>VLOOKUP(B948,KQtrangIOE!$B$2:$D$2509,3,FALSE)</f>
        <v>1130</v>
      </c>
      <c r="M948" s="301" t="str">
        <f t="shared" si="60"/>
        <v/>
      </c>
      <c r="N948" s="301">
        <f>VLOOKUP(IF(G948&lt;&gt;"",G948,F948),ThongkeKQ!$A$4:$P$43,COUNTA(ThongkeKQ!$A$4:$P$4),FALSE)</f>
        <v>36</v>
      </c>
      <c r="O948" s="301" t="str">
        <f t="shared" si="61"/>
        <v>36.7</v>
      </c>
      <c r="P948" s="285" t="str">
        <f t="shared" si="62"/>
        <v>36</v>
      </c>
      <c r="Q948" s="285" t="str">
        <f t="shared" si="63"/>
        <v>7</v>
      </c>
    </row>
    <row r="949" spans="1:17" s="285" customFormat="1" hidden="1">
      <c r="A949" s="315">
        <f>SUBTOTAL(3,$B$20:B949)</f>
        <v>345</v>
      </c>
      <c r="B949" s="464">
        <v>1213582197</v>
      </c>
      <c r="C949" s="301" t="str">
        <f>VLOOKUP(B949,'ds thisinh'!$B$5:$C$2298,2,FALSE)</f>
        <v>N.T Tường Quân</v>
      </c>
      <c r="D949" s="464" t="s">
        <v>5485</v>
      </c>
      <c r="E949" s="464">
        <v>7</v>
      </c>
      <c r="F949" s="464" t="s">
        <v>1951</v>
      </c>
      <c r="G949" s="529" t="s">
        <v>10</v>
      </c>
      <c r="H949" s="464">
        <v>7</v>
      </c>
      <c r="I949" s="544">
        <v>1130</v>
      </c>
      <c r="J949" s="559"/>
      <c r="K949" s="378"/>
      <c r="L949" s="301">
        <f>VLOOKUP(B949,KQtrangIOE!$B$2:$D$2509,3,FALSE)</f>
        <v>1130</v>
      </c>
      <c r="M949" s="301" t="str">
        <f t="shared" si="60"/>
        <v/>
      </c>
      <c r="N949" s="301">
        <f>VLOOKUP(IF(G949&lt;&gt;"",G949,F949),ThongkeKQ!$A$4:$P$43,COUNTA(ThongkeKQ!$A$4:$P$4),FALSE)</f>
        <v>32</v>
      </c>
      <c r="O949" s="301" t="str">
        <f t="shared" si="61"/>
        <v>32.7</v>
      </c>
      <c r="P949" s="285" t="str">
        <f t="shared" si="62"/>
        <v>32</v>
      </c>
      <c r="Q949" s="285" t="str">
        <f t="shared" si="63"/>
        <v>7</v>
      </c>
    </row>
    <row r="950" spans="1:17" s="285" customFormat="1" hidden="1">
      <c r="A950" s="315">
        <f>SUBTOTAL(3,$B$20:B950)</f>
        <v>345</v>
      </c>
      <c r="B950" s="464">
        <v>1222973004</v>
      </c>
      <c r="C950" s="301" t="str">
        <f>VLOOKUP(B950,'ds thisinh'!$B$5:$C$2298,2,FALSE)</f>
        <v>Đặng Văn Quang</v>
      </c>
      <c r="D950" s="464" t="s">
        <v>2013</v>
      </c>
      <c r="E950" s="464">
        <v>7</v>
      </c>
      <c r="F950" s="464" t="s">
        <v>1951</v>
      </c>
      <c r="G950" s="529" t="s">
        <v>10</v>
      </c>
      <c r="H950" s="464">
        <v>7</v>
      </c>
      <c r="I950" s="544">
        <v>1130</v>
      </c>
      <c r="J950" s="559"/>
      <c r="K950" s="378"/>
      <c r="L950" s="301">
        <f>VLOOKUP(B950,KQtrangIOE!$B$2:$D$2509,3,FALSE)</f>
        <v>1130</v>
      </c>
      <c r="M950" s="301" t="str">
        <f t="shared" si="60"/>
        <v/>
      </c>
      <c r="N950" s="301">
        <f>VLOOKUP(IF(G950&lt;&gt;"",G950,F950),ThongkeKQ!$A$4:$P$43,COUNTA(ThongkeKQ!$A$4:$P$4),FALSE)</f>
        <v>32</v>
      </c>
      <c r="O950" s="301" t="str">
        <f t="shared" si="61"/>
        <v>32.7</v>
      </c>
      <c r="P950" s="285" t="str">
        <f t="shared" si="62"/>
        <v>32</v>
      </c>
      <c r="Q950" s="285" t="str">
        <f t="shared" si="63"/>
        <v>7</v>
      </c>
    </row>
    <row r="951" spans="1:17" s="285" customFormat="1" hidden="1">
      <c r="A951" s="315">
        <f>SUBTOTAL(3,$B$20:B951)</f>
        <v>345</v>
      </c>
      <c r="B951" s="464">
        <v>1225946938</v>
      </c>
      <c r="C951" s="301" t="str">
        <f>VLOOKUP(B951,'ds thisinh'!$B$5:$C$2298,2,FALSE)</f>
        <v>Vũ Thùy Linh</v>
      </c>
      <c r="D951" s="464" t="s">
        <v>2018</v>
      </c>
      <c r="E951" s="464">
        <v>7</v>
      </c>
      <c r="F951" s="464" t="s">
        <v>1951</v>
      </c>
      <c r="G951" s="529" t="s">
        <v>10</v>
      </c>
      <c r="H951" s="464">
        <v>7</v>
      </c>
      <c r="I951" s="544">
        <v>1130</v>
      </c>
      <c r="J951" s="559"/>
      <c r="K951" s="378"/>
      <c r="L951" s="301">
        <f>VLOOKUP(B951,KQtrangIOE!$B$2:$D$2509,3,FALSE)</f>
        <v>1130</v>
      </c>
      <c r="M951" s="301" t="str">
        <f t="shared" si="60"/>
        <v/>
      </c>
      <c r="N951" s="301">
        <f>VLOOKUP(IF(G951&lt;&gt;"",G951,F951),ThongkeKQ!$A$4:$P$43,COUNTA(ThongkeKQ!$A$4:$P$4),FALSE)</f>
        <v>32</v>
      </c>
      <c r="O951" s="301" t="str">
        <f t="shared" si="61"/>
        <v>32.7</v>
      </c>
      <c r="P951" s="285" t="str">
        <f t="shared" si="62"/>
        <v>32</v>
      </c>
      <c r="Q951" s="285" t="str">
        <f t="shared" si="63"/>
        <v>7</v>
      </c>
    </row>
    <row r="952" spans="1:17" s="285" customFormat="1" hidden="1">
      <c r="A952" s="315">
        <f>SUBTOTAL(3,$B$20:B952)</f>
        <v>345</v>
      </c>
      <c r="B952" s="455">
        <v>1225454827</v>
      </c>
      <c r="C952" s="301" t="str">
        <f>VLOOKUP(B952,'ds thisinh'!$B$5:$C$2298,2,FALSE)</f>
        <v>Phạm Thế Anh</v>
      </c>
      <c r="D952" s="464" t="s">
        <v>2020</v>
      </c>
      <c r="E952" s="521">
        <v>7</v>
      </c>
      <c r="F952" s="521" t="s">
        <v>1383</v>
      </c>
      <c r="G952" s="529" t="s">
        <v>10</v>
      </c>
      <c r="H952" s="521">
        <v>7</v>
      </c>
      <c r="I952" s="544">
        <v>1130</v>
      </c>
      <c r="J952" s="559"/>
      <c r="K952" s="378"/>
      <c r="L952" s="301">
        <f>VLOOKUP(B952,KQtrangIOE!$B$2:$D$2509,3,FALSE)</f>
        <v>1130</v>
      </c>
      <c r="M952" s="301" t="str">
        <f t="shared" si="60"/>
        <v/>
      </c>
      <c r="N952" s="301">
        <f>VLOOKUP(IF(G952&lt;&gt;"",G952,F952),ThongkeKQ!$A$4:$P$43,COUNTA(ThongkeKQ!$A$4:$P$4),FALSE)</f>
        <v>32</v>
      </c>
      <c r="O952" s="301" t="str">
        <f t="shared" si="61"/>
        <v>32.7</v>
      </c>
      <c r="P952" s="285" t="str">
        <f t="shared" si="62"/>
        <v>32</v>
      </c>
      <c r="Q952" s="285" t="str">
        <f t="shared" si="63"/>
        <v>7</v>
      </c>
    </row>
    <row r="953" spans="1:17" s="285" customFormat="1" hidden="1">
      <c r="A953" s="315">
        <f>SUBTOTAL(3,$B$20:B953)</f>
        <v>345</v>
      </c>
      <c r="B953" s="483">
        <v>1222859459</v>
      </c>
      <c r="C953" s="301" t="str">
        <f>VLOOKUP(B953,'ds thisinh'!$B$5:$C$2298,2,FALSE)</f>
        <v>Nguyễn Ngọc Mony Trâm</v>
      </c>
      <c r="D953" s="516" t="s">
        <v>2034</v>
      </c>
      <c r="E953" s="524">
        <v>7</v>
      </c>
      <c r="F953" s="483" t="s">
        <v>1977</v>
      </c>
      <c r="G953" s="529" t="s">
        <v>10</v>
      </c>
      <c r="H953" s="524">
        <v>7</v>
      </c>
      <c r="I953" s="544">
        <v>1130</v>
      </c>
      <c r="J953" s="559"/>
      <c r="K953" s="378"/>
      <c r="L953" s="301">
        <f>VLOOKUP(B953,KQtrangIOE!$B$2:$D$2509,3,FALSE)</f>
        <v>1130</v>
      </c>
      <c r="M953" s="301" t="str">
        <f t="shared" si="60"/>
        <v/>
      </c>
      <c r="N953" s="301">
        <f>VLOOKUP(IF(G953&lt;&gt;"",G953,F953),ThongkeKQ!$A$4:$P$43,COUNTA(ThongkeKQ!$A$4:$P$4),FALSE)</f>
        <v>32</v>
      </c>
      <c r="O953" s="301" t="str">
        <f t="shared" si="61"/>
        <v>32.7</v>
      </c>
      <c r="P953" s="285" t="str">
        <f t="shared" si="62"/>
        <v>32</v>
      </c>
      <c r="Q953" s="285" t="str">
        <f t="shared" si="63"/>
        <v>7</v>
      </c>
    </row>
    <row r="954" spans="1:17" s="285" customFormat="1" hidden="1">
      <c r="A954" s="315">
        <f>SUBTOTAL(3,$B$20:B954)</f>
        <v>345</v>
      </c>
      <c r="B954" s="458">
        <v>90774684</v>
      </c>
      <c r="C954" s="301" t="str">
        <f>VLOOKUP(B954,'ds thisinh'!$B$5:$C$2298,2,FALSE)</f>
        <v>Trần Thanh Hùng</v>
      </c>
      <c r="D954" s="458" t="s">
        <v>758</v>
      </c>
      <c r="E954" s="421">
        <v>7</v>
      </c>
      <c r="F954" s="421" t="s">
        <v>2693</v>
      </c>
      <c r="G954" s="527" t="s">
        <v>188</v>
      </c>
      <c r="H954" s="341">
        <v>7</v>
      </c>
      <c r="I954" s="458">
        <v>1120</v>
      </c>
      <c r="J954" s="562"/>
      <c r="K954" s="389"/>
      <c r="L954" s="301">
        <f>VLOOKUP(B954,KQtrangIOE!$B$2:$D$2509,3,FALSE)</f>
        <v>1120</v>
      </c>
      <c r="M954" s="301" t="str">
        <f t="shared" si="60"/>
        <v/>
      </c>
      <c r="N954" s="301">
        <f>VLOOKUP(IF(G954&lt;&gt;"",G954,F954),ThongkeKQ!$A$4:$P$43,COUNTA(ThongkeKQ!$A$4:$P$4),FALSE)</f>
        <v>34</v>
      </c>
      <c r="O954" s="301" t="str">
        <f t="shared" si="61"/>
        <v>34.7</v>
      </c>
      <c r="P954" s="285" t="str">
        <f t="shared" si="62"/>
        <v>34</v>
      </c>
      <c r="Q954" s="285" t="str">
        <f t="shared" si="63"/>
        <v>7</v>
      </c>
    </row>
    <row r="955" spans="1:17" s="285" customFormat="1" hidden="1">
      <c r="A955" s="315">
        <f>SUBTOTAL(3,$B$20:B955)</f>
        <v>345</v>
      </c>
      <c r="B955" s="459">
        <v>1221958322</v>
      </c>
      <c r="C955" s="301" t="str">
        <f>VLOOKUP(B955,'ds thisinh'!$B$5:$C$2298,2,FALSE)</f>
        <v>Nguyễn Thị Minh Tâm</v>
      </c>
      <c r="D955" s="459" t="s">
        <v>1562</v>
      </c>
      <c r="E955" s="519" t="s">
        <v>957</v>
      </c>
      <c r="F955" s="519" t="s">
        <v>1371</v>
      </c>
      <c r="G955" s="532" t="s">
        <v>1342</v>
      </c>
      <c r="H955" s="517">
        <v>7</v>
      </c>
      <c r="I955" s="467">
        <v>1120</v>
      </c>
      <c r="J955" s="558"/>
      <c r="K955" s="301"/>
      <c r="L955" s="301">
        <f>VLOOKUP(B955,KQtrangIOE!$B$2:$D$2509,3,FALSE)</f>
        <v>1120</v>
      </c>
      <c r="M955" s="301" t="str">
        <f t="shared" si="60"/>
        <v/>
      </c>
      <c r="N955" s="301">
        <f>VLOOKUP(IF(G955&lt;&gt;"",G955,F955),ThongkeKQ!$A$4:$P$43,COUNTA(ThongkeKQ!$A$4:$P$4),FALSE)</f>
        <v>38</v>
      </c>
      <c r="O955" s="301" t="str">
        <f t="shared" si="61"/>
        <v>38.7</v>
      </c>
      <c r="P955" s="285" t="str">
        <f t="shared" si="62"/>
        <v>38</v>
      </c>
      <c r="Q955" s="285" t="str">
        <f t="shared" si="63"/>
        <v>7</v>
      </c>
    </row>
    <row r="956" spans="1:17" s="285" customFormat="1" hidden="1">
      <c r="A956" s="315">
        <f>SUBTOTAL(3,$B$20:B956)</f>
        <v>345</v>
      </c>
      <c r="B956" s="456">
        <v>1222181093</v>
      </c>
      <c r="C956" s="301" t="str">
        <f>VLOOKUP(B956,'ds thisinh'!$B$5:$C$2298,2,FALSE)</f>
        <v>Đinh Hoàng Vũ</v>
      </c>
      <c r="D956" s="421" t="s">
        <v>1272</v>
      </c>
      <c r="E956" s="456" t="s">
        <v>957</v>
      </c>
      <c r="F956" s="341" t="s">
        <v>1257</v>
      </c>
      <c r="G956" s="527" t="s">
        <v>180</v>
      </c>
      <c r="H956" s="421">
        <v>7</v>
      </c>
      <c r="I956" s="421">
        <v>1120</v>
      </c>
      <c r="J956" s="443"/>
      <c r="K956" s="301"/>
      <c r="L956" s="301">
        <f>VLOOKUP(B956,KQtrangIOE!$B$2:$D$2509,3,FALSE)</f>
        <v>1120</v>
      </c>
      <c r="M956" s="301" t="str">
        <f t="shared" si="60"/>
        <v/>
      </c>
      <c r="N956" s="301">
        <f>VLOOKUP(IF(G956&lt;&gt;"",G956,F956),ThongkeKQ!$A$4:$P$43,COUNTA(ThongkeKQ!$A$4:$P$4),FALSE)</f>
        <v>36</v>
      </c>
      <c r="O956" s="301" t="str">
        <f t="shared" si="61"/>
        <v>36.7</v>
      </c>
      <c r="P956" s="285" t="str">
        <f t="shared" si="62"/>
        <v>36</v>
      </c>
      <c r="Q956" s="285" t="str">
        <f t="shared" si="63"/>
        <v>7</v>
      </c>
    </row>
    <row r="957" spans="1:17" s="285" customFormat="1" hidden="1">
      <c r="A957" s="315">
        <f>SUBTOTAL(3,$B$20:B957)</f>
        <v>345</v>
      </c>
      <c r="B957" s="455">
        <v>1223949982</v>
      </c>
      <c r="C957" s="301" t="str">
        <f>VLOOKUP(B957,'ds thisinh'!$B$5:$C$2298,2,FALSE)</f>
        <v>Nguyễn Thị Hương</v>
      </c>
      <c r="D957" s="464" t="s">
        <v>2031</v>
      </c>
      <c r="E957" s="521">
        <v>7</v>
      </c>
      <c r="F957" s="521" t="s">
        <v>1383</v>
      </c>
      <c r="G957" s="529" t="s">
        <v>10</v>
      </c>
      <c r="H957" s="521">
        <v>7</v>
      </c>
      <c r="I957" s="544">
        <v>1120</v>
      </c>
      <c r="J957" s="559"/>
      <c r="K957" s="378"/>
      <c r="L957" s="301">
        <f>VLOOKUP(B957,KQtrangIOE!$B$2:$D$2509,3,FALSE)</f>
        <v>1120</v>
      </c>
      <c r="M957" s="301" t="str">
        <f t="shared" si="60"/>
        <v/>
      </c>
      <c r="N957" s="301">
        <f>VLOOKUP(IF(G957&lt;&gt;"",G957,F957),ThongkeKQ!$A$4:$P$43,COUNTA(ThongkeKQ!$A$4:$P$4),FALSE)</f>
        <v>32</v>
      </c>
      <c r="O957" s="301" t="str">
        <f t="shared" si="61"/>
        <v>32.7</v>
      </c>
      <c r="P957" s="285" t="str">
        <f t="shared" si="62"/>
        <v>32</v>
      </c>
      <c r="Q957" s="285" t="str">
        <f t="shared" si="63"/>
        <v>7</v>
      </c>
    </row>
    <row r="958" spans="1:17" s="285" customFormat="1" hidden="1">
      <c r="A958" s="315">
        <f>SUBTOTAL(3,$B$20:B958)</f>
        <v>345</v>
      </c>
      <c r="B958" s="454">
        <v>1222917766</v>
      </c>
      <c r="C958" s="301" t="str">
        <f>VLOOKUP(B958,'ds thisinh'!$B$5:$C$2298,2,FALSE)</f>
        <v>Trần Thị Hương Giang</v>
      </c>
      <c r="D958" s="454" t="s">
        <v>982</v>
      </c>
      <c r="E958" s="454" t="s">
        <v>957</v>
      </c>
      <c r="F958" s="454" t="s">
        <v>2708</v>
      </c>
      <c r="G958" s="528" t="s">
        <v>91</v>
      </c>
      <c r="H958" s="517">
        <v>7</v>
      </c>
      <c r="I958" s="467">
        <v>1110</v>
      </c>
      <c r="J958" s="558"/>
      <c r="K958" s="301"/>
      <c r="L958" s="301">
        <f>VLOOKUP(B958,KQtrangIOE!$B$2:$D$2509,3,FALSE)</f>
        <v>1110</v>
      </c>
      <c r="M958" s="301" t="str">
        <f t="shared" ref="M958:M1021" si="64">IF(L958&lt;&gt;I958,1,"")</f>
        <v/>
      </c>
      <c r="N958" s="301">
        <f>VLOOKUP(IF(G958&lt;&gt;"",G958,F958),ThongkeKQ!$A$4:$P$43,COUNTA(ThongkeKQ!$A$4:$P$4),FALSE)</f>
        <v>35</v>
      </c>
      <c r="O958" s="301" t="str">
        <f t="shared" si="61"/>
        <v>35.7</v>
      </c>
      <c r="P958" s="285" t="str">
        <f t="shared" si="62"/>
        <v>35</v>
      </c>
      <c r="Q958" s="285" t="str">
        <f t="shared" si="63"/>
        <v>7</v>
      </c>
    </row>
    <row r="959" spans="1:17" s="285" customFormat="1" hidden="1">
      <c r="A959" s="315">
        <f>SUBTOTAL(3,$B$20:B959)</f>
        <v>345</v>
      </c>
      <c r="B959" s="459">
        <v>1228289652</v>
      </c>
      <c r="C959" s="301" t="str">
        <f>VLOOKUP(B959,'ds thisinh'!$B$5:$C$2298,2,FALSE)</f>
        <v>Lê Hảo Hảo</v>
      </c>
      <c r="D959" s="459" t="s">
        <v>1721</v>
      </c>
      <c r="E959" s="519" t="s">
        <v>957</v>
      </c>
      <c r="F959" s="519" t="s">
        <v>1381</v>
      </c>
      <c r="G959" s="532" t="s">
        <v>1342</v>
      </c>
      <c r="H959" s="517">
        <v>7</v>
      </c>
      <c r="I959" s="467">
        <v>1110</v>
      </c>
      <c r="J959" s="558"/>
      <c r="K959" s="301"/>
      <c r="L959" s="301">
        <f>VLOOKUP(B959,KQtrangIOE!$B$2:$D$2509,3,FALSE)</f>
        <v>1110</v>
      </c>
      <c r="M959" s="301" t="str">
        <f t="shared" si="64"/>
        <v/>
      </c>
      <c r="N959" s="301">
        <f>VLOOKUP(IF(G959&lt;&gt;"",G959,F959),ThongkeKQ!$A$4:$P$43,COUNTA(ThongkeKQ!$A$4:$P$4),FALSE)</f>
        <v>38</v>
      </c>
      <c r="O959" s="301" t="str">
        <f t="shared" si="61"/>
        <v>38.7</v>
      </c>
      <c r="P959" s="285" t="str">
        <f t="shared" si="62"/>
        <v>38</v>
      </c>
      <c r="Q959" s="285" t="str">
        <f t="shared" si="63"/>
        <v>7</v>
      </c>
    </row>
    <row r="960" spans="1:17" s="285" customFormat="1" hidden="1">
      <c r="A960" s="315">
        <f>SUBTOTAL(3,$B$20:B960)</f>
        <v>345</v>
      </c>
      <c r="B960" s="456">
        <v>1221831055</v>
      </c>
      <c r="C960" s="301" t="str">
        <f>VLOOKUP(B960,'ds thisinh'!$B$5:$C$2298,2,FALSE)</f>
        <v>Phạm Bùi Cẩm Ly</v>
      </c>
      <c r="D960" s="421" t="s">
        <v>1290</v>
      </c>
      <c r="E960" s="341" t="s">
        <v>1388</v>
      </c>
      <c r="F960" s="341" t="s">
        <v>1259</v>
      </c>
      <c r="G960" s="527" t="s">
        <v>180</v>
      </c>
      <c r="H960" s="421">
        <v>7</v>
      </c>
      <c r="I960" s="421">
        <v>1110</v>
      </c>
      <c r="J960" s="443"/>
      <c r="K960" s="301"/>
      <c r="L960" s="301">
        <f>VLOOKUP(B960,KQtrangIOE!$B$2:$D$2509,3,FALSE)</f>
        <v>1110</v>
      </c>
      <c r="M960" s="301" t="str">
        <f t="shared" si="64"/>
        <v/>
      </c>
      <c r="N960" s="301">
        <f>VLOOKUP(IF(G960&lt;&gt;"",G960,F960),ThongkeKQ!$A$4:$P$43,COUNTA(ThongkeKQ!$A$4:$P$4),FALSE)</f>
        <v>36</v>
      </c>
      <c r="O960" s="301" t="str">
        <f t="shared" si="61"/>
        <v>36.7</v>
      </c>
      <c r="P960" s="285" t="str">
        <f t="shared" si="62"/>
        <v>36</v>
      </c>
      <c r="Q960" s="285" t="str">
        <f t="shared" si="63"/>
        <v>7</v>
      </c>
    </row>
    <row r="961" spans="1:17" s="285" customFormat="1" hidden="1">
      <c r="A961" s="315">
        <f>SUBTOTAL(3,$B$20:B961)</f>
        <v>345</v>
      </c>
      <c r="B961" s="455">
        <v>1224228269</v>
      </c>
      <c r="C961" s="301" t="str">
        <f>VLOOKUP(B961,'ds thisinh'!$B$5:$C$2298,2,FALSE)</f>
        <v>Nguyễn Hoàng Nhật Mai</v>
      </c>
      <c r="D961" s="464" t="s">
        <v>2029</v>
      </c>
      <c r="E961" s="521">
        <v>7</v>
      </c>
      <c r="F961" s="521" t="s">
        <v>1383</v>
      </c>
      <c r="G961" s="529" t="s">
        <v>10</v>
      </c>
      <c r="H961" s="521">
        <v>7</v>
      </c>
      <c r="I961" s="544">
        <v>1110</v>
      </c>
      <c r="J961" s="559"/>
      <c r="K961" s="378"/>
      <c r="L961" s="301">
        <f>VLOOKUP(B961,KQtrangIOE!$B$2:$D$2509,3,FALSE)</f>
        <v>1110</v>
      </c>
      <c r="M961" s="301" t="str">
        <f t="shared" si="64"/>
        <v/>
      </c>
      <c r="N961" s="301">
        <f>VLOOKUP(IF(G961&lt;&gt;"",G961,F961),ThongkeKQ!$A$4:$P$43,COUNTA(ThongkeKQ!$A$4:$P$4),FALSE)</f>
        <v>32</v>
      </c>
      <c r="O961" s="301" t="str">
        <f t="shared" si="61"/>
        <v>32.7</v>
      </c>
      <c r="P961" s="285" t="str">
        <f t="shared" si="62"/>
        <v>32</v>
      </c>
      <c r="Q961" s="285" t="str">
        <f t="shared" si="63"/>
        <v>7</v>
      </c>
    </row>
    <row r="962" spans="1:17" s="285" customFormat="1" hidden="1">
      <c r="A962" s="315">
        <f>SUBTOTAL(3,$B$20:B962)</f>
        <v>345</v>
      </c>
      <c r="B962" s="467">
        <v>1220289133</v>
      </c>
      <c r="C962" s="301" t="str">
        <f>VLOOKUP(B962,'ds thisinh'!$B$5:$C$2298,2,FALSE)</f>
        <v>Nguyễn Nữ Thùy Linh</v>
      </c>
      <c r="D962" s="467" t="s">
        <v>975</v>
      </c>
      <c r="E962" s="519" t="s">
        <v>976</v>
      </c>
      <c r="F962" s="519" t="s">
        <v>2201</v>
      </c>
      <c r="G962" s="528" t="s">
        <v>91</v>
      </c>
      <c r="H962" s="517">
        <v>7</v>
      </c>
      <c r="I962" s="467">
        <v>1100</v>
      </c>
      <c r="J962" s="558"/>
      <c r="K962" s="301"/>
      <c r="L962" s="301">
        <f>VLOOKUP(B962,KQtrangIOE!$B$2:$D$2509,3,FALSE)</f>
        <v>1100</v>
      </c>
      <c r="M962" s="301" t="str">
        <f t="shared" si="64"/>
        <v/>
      </c>
      <c r="N962" s="301">
        <f>VLOOKUP(IF(G962&lt;&gt;"",G962,F962),ThongkeKQ!$A$4:$P$43,COUNTA(ThongkeKQ!$A$4:$P$4),FALSE)</f>
        <v>35</v>
      </c>
      <c r="O962" s="301" t="str">
        <f t="shared" si="61"/>
        <v>35.7</v>
      </c>
      <c r="P962" s="285" t="str">
        <f t="shared" si="62"/>
        <v>35</v>
      </c>
      <c r="Q962" s="285" t="str">
        <f t="shared" si="63"/>
        <v>7</v>
      </c>
    </row>
    <row r="963" spans="1:17" s="285" customFormat="1" hidden="1">
      <c r="A963" s="315">
        <f>SUBTOTAL(3,$B$20:B963)</f>
        <v>345</v>
      </c>
      <c r="B963" s="459">
        <v>1221991547</v>
      </c>
      <c r="C963" s="301" t="str">
        <f>VLOOKUP(B963,'ds thisinh'!$B$5:$C$2298,2,FALSE)</f>
        <v>Nguyễn Liza Bảo </v>
      </c>
      <c r="D963" s="459" t="s">
        <v>1678</v>
      </c>
      <c r="E963" s="519" t="s">
        <v>1385</v>
      </c>
      <c r="F963" s="519" t="s">
        <v>1189</v>
      </c>
      <c r="G963" s="532" t="s">
        <v>1342</v>
      </c>
      <c r="H963" s="517">
        <v>7</v>
      </c>
      <c r="I963" s="467">
        <v>1100</v>
      </c>
      <c r="J963" s="558"/>
      <c r="K963" s="301"/>
      <c r="L963" s="301">
        <f>VLOOKUP(B963,KQtrangIOE!$B$2:$D$2509,3,FALSE)</f>
        <v>1100</v>
      </c>
      <c r="M963" s="301" t="str">
        <f t="shared" si="64"/>
        <v/>
      </c>
      <c r="N963" s="301">
        <f>VLOOKUP(IF(G963&lt;&gt;"",G963,F963),ThongkeKQ!$A$4:$P$43,COUNTA(ThongkeKQ!$A$4:$P$4),FALSE)</f>
        <v>38</v>
      </c>
      <c r="O963" s="301" t="str">
        <f t="shared" si="61"/>
        <v>38.7</v>
      </c>
      <c r="P963" s="285" t="str">
        <f t="shared" si="62"/>
        <v>38</v>
      </c>
      <c r="Q963" s="285" t="str">
        <f t="shared" si="63"/>
        <v>7</v>
      </c>
    </row>
    <row r="964" spans="1:17" s="285" customFormat="1" hidden="1">
      <c r="A964" s="315">
        <f>SUBTOTAL(3,$B$20:B964)</f>
        <v>345</v>
      </c>
      <c r="B964" s="341">
        <v>1223098536</v>
      </c>
      <c r="C964" s="301" t="str">
        <f>VLOOKUP(B964,'ds thisinh'!$B$5:$C$2298,2,FALSE)</f>
        <v>Phan Hoàng Linh</v>
      </c>
      <c r="D964" s="341" t="s">
        <v>2314</v>
      </c>
      <c r="E964" s="341" t="s">
        <v>988</v>
      </c>
      <c r="F964" s="341" t="s">
        <v>1376</v>
      </c>
      <c r="G964" s="534" t="s">
        <v>2262</v>
      </c>
      <c r="H964" s="541">
        <v>7</v>
      </c>
      <c r="I964" s="421">
        <v>1100</v>
      </c>
      <c r="J964" s="443"/>
      <c r="K964" s="301"/>
      <c r="L964" s="301">
        <f>VLOOKUP(B964,KQtrangIOE!$B$2:$D$2509,3,FALSE)</f>
        <v>1100</v>
      </c>
      <c r="M964" s="301" t="str">
        <f t="shared" si="64"/>
        <v/>
      </c>
      <c r="N964" s="301">
        <f>VLOOKUP(IF(G964&lt;&gt;"",G964,F964),ThongkeKQ!$A$4:$P$43,COUNTA(ThongkeKQ!$A$4:$P$4),FALSE)</f>
        <v>37</v>
      </c>
      <c r="O964" s="301" t="str">
        <f t="shared" si="61"/>
        <v>37.7</v>
      </c>
      <c r="P964" s="285" t="str">
        <f t="shared" si="62"/>
        <v>37</v>
      </c>
      <c r="Q964" s="285" t="str">
        <f t="shared" si="63"/>
        <v>7</v>
      </c>
    </row>
    <row r="965" spans="1:17" s="285" customFormat="1" hidden="1">
      <c r="A965" s="315">
        <f>SUBTOTAL(3,$B$20:B965)</f>
        <v>345</v>
      </c>
      <c r="B965" s="421">
        <v>1224294408</v>
      </c>
      <c r="C965" s="301" t="str">
        <f>VLOOKUP(B965,'ds thisinh'!$B$5:$C$2298,2,FALSE)</f>
        <v>Nguyễn Thị Minh Diệu</v>
      </c>
      <c r="D965" s="421" t="s">
        <v>2321</v>
      </c>
      <c r="E965" s="341" t="s">
        <v>988</v>
      </c>
      <c r="F965" s="341" t="s">
        <v>1951</v>
      </c>
      <c r="G965" s="534" t="s">
        <v>2262</v>
      </c>
      <c r="H965" s="541">
        <v>7</v>
      </c>
      <c r="I965" s="421">
        <v>1100</v>
      </c>
      <c r="J965" s="443"/>
      <c r="K965" s="301"/>
      <c r="L965" s="301">
        <f>VLOOKUP(B965,KQtrangIOE!$B$2:$D$2509,3,FALSE)</f>
        <v>1100</v>
      </c>
      <c r="M965" s="301" t="str">
        <f t="shared" si="64"/>
        <v/>
      </c>
      <c r="N965" s="301">
        <f>VLOOKUP(IF(G965&lt;&gt;"",G965,F965),ThongkeKQ!$A$4:$P$43,COUNTA(ThongkeKQ!$A$4:$P$4),FALSE)</f>
        <v>37</v>
      </c>
      <c r="O965" s="301" t="str">
        <f t="shared" si="61"/>
        <v>37.7</v>
      </c>
      <c r="P965" s="285" t="str">
        <f t="shared" si="62"/>
        <v>37</v>
      </c>
      <c r="Q965" s="285" t="str">
        <f t="shared" si="63"/>
        <v>7</v>
      </c>
    </row>
    <row r="966" spans="1:17" s="285" customFormat="1" hidden="1">
      <c r="A966" s="315">
        <f>SUBTOTAL(3,$B$20:B966)</f>
        <v>345</v>
      </c>
      <c r="B966" s="340">
        <v>1222202296</v>
      </c>
      <c r="C966" s="301" t="str">
        <f>VLOOKUP(B966,'ds thisinh'!$B$5:$C$2298,2,FALSE)</f>
        <v xml:space="preserve">Nguyễn Hoàng Thủy Tiên </v>
      </c>
      <c r="D966" s="341" t="s">
        <v>1304</v>
      </c>
      <c r="E966" s="341" t="s">
        <v>1298</v>
      </c>
      <c r="F966" s="341" t="s">
        <v>1268</v>
      </c>
      <c r="G966" s="527" t="s">
        <v>180</v>
      </c>
      <c r="H966" s="421">
        <v>7</v>
      </c>
      <c r="I966" s="421">
        <v>1100</v>
      </c>
      <c r="J966" s="443"/>
      <c r="K966" s="301"/>
      <c r="L966" s="301">
        <f>VLOOKUP(B966,KQtrangIOE!$B$2:$D$2509,3,FALSE)</f>
        <v>1100</v>
      </c>
      <c r="M966" s="301" t="str">
        <f t="shared" si="64"/>
        <v/>
      </c>
      <c r="N966" s="301">
        <f>VLOOKUP(IF(G966&lt;&gt;"",G966,F966),ThongkeKQ!$A$4:$P$43,COUNTA(ThongkeKQ!$A$4:$P$4),FALSE)</f>
        <v>36</v>
      </c>
      <c r="O966" s="301" t="str">
        <f t="shared" si="61"/>
        <v>36.7</v>
      </c>
      <c r="P966" s="285" t="str">
        <f t="shared" si="62"/>
        <v>36</v>
      </c>
      <c r="Q966" s="285" t="str">
        <f t="shared" si="63"/>
        <v>7</v>
      </c>
    </row>
    <row r="967" spans="1:17" s="285" customFormat="1" hidden="1">
      <c r="A967" s="315">
        <f>SUBTOTAL(3,$B$20:B967)</f>
        <v>345</v>
      </c>
      <c r="B967" s="455">
        <v>1223519915</v>
      </c>
      <c r="C967" s="301" t="str">
        <f>VLOOKUP(B967,'ds thisinh'!$B$5:$C$2298,2,FALSE)</f>
        <v>Phạm Trần Mai Ngọc</v>
      </c>
      <c r="D967" s="464" t="s">
        <v>2022</v>
      </c>
      <c r="E967" s="521">
        <v>7</v>
      </c>
      <c r="F967" s="521" t="s">
        <v>1383</v>
      </c>
      <c r="G967" s="529" t="s">
        <v>10</v>
      </c>
      <c r="H967" s="521">
        <v>7</v>
      </c>
      <c r="I967" s="544">
        <v>1100</v>
      </c>
      <c r="J967" s="559"/>
      <c r="K967" s="378"/>
      <c r="L967" s="301">
        <f>VLOOKUP(B967,KQtrangIOE!$B$2:$D$2509,3,FALSE)</f>
        <v>1100</v>
      </c>
      <c r="M967" s="301" t="str">
        <f t="shared" si="64"/>
        <v/>
      </c>
      <c r="N967" s="301">
        <f>VLOOKUP(IF(G967&lt;&gt;"",G967,F967),ThongkeKQ!$A$4:$P$43,COUNTA(ThongkeKQ!$A$4:$P$4),FALSE)</f>
        <v>32</v>
      </c>
      <c r="O967" s="301" t="str">
        <f t="shared" si="61"/>
        <v>32.7</v>
      </c>
      <c r="P967" s="285" t="str">
        <f t="shared" si="62"/>
        <v>32</v>
      </c>
      <c r="Q967" s="285" t="str">
        <f t="shared" si="63"/>
        <v>7</v>
      </c>
    </row>
    <row r="968" spans="1:17" s="285" customFormat="1" hidden="1">
      <c r="A968" s="315">
        <f>SUBTOTAL(3,$B$20:B968)</f>
        <v>345</v>
      </c>
      <c r="B968" s="464">
        <v>1222952201</v>
      </c>
      <c r="C968" s="301" t="str">
        <f>VLOOKUP(B968,'ds thisinh'!$B$5:$C$2298,2,FALSE)</f>
        <v>Lê Phạm Mai Hương</v>
      </c>
      <c r="D968" s="464" t="s">
        <v>2036</v>
      </c>
      <c r="E968" s="464">
        <v>7</v>
      </c>
      <c r="F968" s="464" t="s">
        <v>1951</v>
      </c>
      <c r="G968" s="529" t="s">
        <v>10</v>
      </c>
      <c r="H968" s="464">
        <v>7</v>
      </c>
      <c r="I968" s="544">
        <v>1100</v>
      </c>
      <c r="J968" s="559"/>
      <c r="K968" s="378"/>
      <c r="L968" s="301">
        <f>VLOOKUP(B968,KQtrangIOE!$B$2:$D$2509,3,FALSE)</f>
        <v>1100</v>
      </c>
      <c r="M968" s="301" t="str">
        <f t="shared" si="64"/>
        <v/>
      </c>
      <c r="N968" s="301">
        <f>VLOOKUP(IF(G968&lt;&gt;"",G968,F968),ThongkeKQ!$A$4:$P$43,COUNTA(ThongkeKQ!$A$4:$P$4),FALSE)</f>
        <v>32</v>
      </c>
      <c r="O968" s="301" t="str">
        <f t="shared" si="61"/>
        <v>32.7</v>
      </c>
      <c r="P968" s="285" t="str">
        <f t="shared" si="62"/>
        <v>32</v>
      </c>
      <c r="Q968" s="285" t="str">
        <f t="shared" si="63"/>
        <v>7</v>
      </c>
    </row>
    <row r="969" spans="1:17" s="285" customFormat="1" hidden="1">
      <c r="A969" s="315">
        <f>SUBTOTAL(3,$B$20:B969)</f>
        <v>345</v>
      </c>
      <c r="B969" s="455">
        <v>1224053576</v>
      </c>
      <c r="C969" s="301" t="str">
        <f>VLOOKUP(B969,'ds thisinh'!$B$5:$C$2298,2,FALSE)</f>
        <v>Nguyễn Thanh Phong</v>
      </c>
      <c r="D969" s="464" t="s">
        <v>2039</v>
      </c>
      <c r="E969" s="521">
        <v>7</v>
      </c>
      <c r="F969" s="521" t="s">
        <v>1383</v>
      </c>
      <c r="G969" s="529" t="s">
        <v>10</v>
      </c>
      <c r="H969" s="521">
        <v>7</v>
      </c>
      <c r="I969" s="544">
        <v>1100</v>
      </c>
      <c r="J969" s="559"/>
      <c r="K969" s="378"/>
      <c r="L969" s="301">
        <f>VLOOKUP(B969,KQtrangIOE!$B$2:$D$2509,3,FALSE)</f>
        <v>1100</v>
      </c>
      <c r="M969" s="301" t="str">
        <f t="shared" si="64"/>
        <v/>
      </c>
      <c r="N969" s="301">
        <f>VLOOKUP(IF(G969&lt;&gt;"",G969,F969),ThongkeKQ!$A$4:$P$43,COUNTA(ThongkeKQ!$A$4:$P$4),FALSE)</f>
        <v>32</v>
      </c>
      <c r="O969" s="301" t="str">
        <f t="shared" si="61"/>
        <v>32.7</v>
      </c>
      <c r="P969" s="285" t="str">
        <f t="shared" si="62"/>
        <v>32</v>
      </c>
      <c r="Q969" s="285" t="str">
        <f t="shared" si="63"/>
        <v>7</v>
      </c>
    </row>
    <row r="970" spans="1:17" s="285" customFormat="1" ht="30" hidden="1">
      <c r="A970" s="315">
        <f>SUBTOTAL(3,$B$20:B970)</f>
        <v>345</v>
      </c>
      <c r="B970" s="340">
        <v>1229263498</v>
      </c>
      <c r="C970" s="301" t="str">
        <f>VLOOKUP(B970,'ds thisinh'!$B$5:$C$2298,2,FALSE)</f>
        <v>Ma Nguyễn Hoàng Nguyên</v>
      </c>
      <c r="D970" s="341" t="s">
        <v>745</v>
      </c>
      <c r="E970" s="341">
        <v>7</v>
      </c>
      <c r="F970" s="341" t="s">
        <v>2698</v>
      </c>
      <c r="G970" s="527" t="s">
        <v>188</v>
      </c>
      <c r="H970" s="341">
        <v>7</v>
      </c>
      <c r="I970" s="341">
        <v>1090</v>
      </c>
      <c r="J970" s="564"/>
      <c r="K970" s="389"/>
      <c r="L970" s="301">
        <f>VLOOKUP(B970,KQtrangIOE!$B$2:$D$2509,3,FALSE)</f>
        <v>1090</v>
      </c>
      <c r="M970" s="301" t="str">
        <f t="shared" si="64"/>
        <v/>
      </c>
      <c r="N970" s="301">
        <f>VLOOKUP(IF(G970&lt;&gt;"",G970,F970),ThongkeKQ!$A$4:$P$43,COUNTA(ThongkeKQ!$A$4:$P$4),FALSE)</f>
        <v>34</v>
      </c>
      <c r="O970" s="301" t="str">
        <f t="shared" si="61"/>
        <v>34.7</v>
      </c>
      <c r="P970" s="285" t="str">
        <f t="shared" si="62"/>
        <v>34</v>
      </c>
      <c r="Q970" s="285" t="str">
        <f t="shared" si="63"/>
        <v>7</v>
      </c>
    </row>
    <row r="971" spans="1:17" s="285" customFormat="1" hidden="1">
      <c r="A971" s="315">
        <f>SUBTOTAL(3,$B$20:B971)</f>
        <v>345</v>
      </c>
      <c r="B971" s="458">
        <v>1222549757</v>
      </c>
      <c r="C971" s="301" t="str">
        <f>VLOOKUP(B971,'ds thisinh'!$B$5:$C$2298,2,FALSE)</f>
        <v>Nguyễn Thị Thu Hằng </v>
      </c>
      <c r="D971" s="458" t="s">
        <v>755</v>
      </c>
      <c r="E971" s="421">
        <v>7</v>
      </c>
      <c r="F971" s="421" t="s">
        <v>2693</v>
      </c>
      <c r="G971" s="527" t="s">
        <v>188</v>
      </c>
      <c r="H971" s="341">
        <v>7</v>
      </c>
      <c r="I971" s="458">
        <v>1090</v>
      </c>
      <c r="J971" s="562"/>
      <c r="K971" s="389"/>
      <c r="L971" s="301">
        <f>VLOOKUP(B971,KQtrangIOE!$B$2:$D$2509,3,FALSE)</f>
        <v>1090</v>
      </c>
      <c r="M971" s="301" t="str">
        <f t="shared" si="64"/>
        <v/>
      </c>
      <c r="N971" s="301">
        <f>VLOOKUP(IF(G971&lt;&gt;"",G971,F971),ThongkeKQ!$A$4:$P$43,COUNTA(ThongkeKQ!$A$4:$P$4),FALSE)</f>
        <v>34</v>
      </c>
      <c r="O971" s="301" t="str">
        <f t="shared" si="61"/>
        <v>34.7</v>
      </c>
      <c r="P971" s="285" t="str">
        <f t="shared" si="62"/>
        <v>34</v>
      </c>
      <c r="Q971" s="285" t="str">
        <f t="shared" si="63"/>
        <v>7</v>
      </c>
    </row>
    <row r="972" spans="1:17" s="285" customFormat="1" hidden="1">
      <c r="A972" s="315">
        <f>SUBTOTAL(3,$B$20:B972)</f>
        <v>345</v>
      </c>
      <c r="B972" s="459">
        <v>1222823168</v>
      </c>
      <c r="C972" s="301" t="str">
        <f>VLOOKUP(B972,'ds thisinh'!$B$5:$C$2298,2,FALSE)</f>
        <v>Bùi Huỳnh Trúc Ly</v>
      </c>
      <c r="D972" s="519" t="s">
        <v>985</v>
      </c>
      <c r="E972" s="519" t="s">
        <v>986</v>
      </c>
      <c r="F972" s="519" t="s">
        <v>2317</v>
      </c>
      <c r="G972" s="528" t="s">
        <v>91</v>
      </c>
      <c r="H972" s="517">
        <v>7</v>
      </c>
      <c r="I972" s="467">
        <v>1090</v>
      </c>
      <c r="J972" s="558"/>
      <c r="K972" s="301"/>
      <c r="L972" s="301">
        <f>VLOOKUP(B972,KQtrangIOE!$B$2:$D$2509,3,FALSE)</f>
        <v>1090</v>
      </c>
      <c r="M972" s="301" t="str">
        <f t="shared" si="64"/>
        <v/>
      </c>
      <c r="N972" s="301">
        <f>VLOOKUP(IF(G972&lt;&gt;"",G972,F972),ThongkeKQ!$A$4:$P$43,COUNTA(ThongkeKQ!$A$4:$P$4),FALSE)</f>
        <v>35</v>
      </c>
      <c r="O972" s="301" t="str">
        <f t="shared" si="61"/>
        <v>35.7</v>
      </c>
      <c r="P972" s="285" t="str">
        <f t="shared" si="62"/>
        <v>35</v>
      </c>
      <c r="Q972" s="285" t="str">
        <f t="shared" si="63"/>
        <v>7</v>
      </c>
    </row>
    <row r="973" spans="1:17" s="285" customFormat="1" hidden="1">
      <c r="A973" s="315">
        <f>SUBTOTAL(3,$B$20:B973)</f>
        <v>345</v>
      </c>
      <c r="B973" s="459">
        <v>1222413241</v>
      </c>
      <c r="C973" s="301" t="str">
        <f>VLOOKUP(B973,'ds thisinh'!$B$5:$C$2298,2,FALSE)</f>
        <v>Nguyễn Đỗ Anh Thư</v>
      </c>
      <c r="D973" s="459" t="s">
        <v>1717</v>
      </c>
      <c r="E973" s="519" t="s">
        <v>960</v>
      </c>
      <c r="F973" s="519" t="s">
        <v>1383</v>
      </c>
      <c r="G973" s="532" t="s">
        <v>1342</v>
      </c>
      <c r="H973" s="517">
        <v>7</v>
      </c>
      <c r="I973" s="467">
        <v>1090</v>
      </c>
      <c r="J973" s="558"/>
      <c r="K973" s="301"/>
      <c r="L973" s="301">
        <f>VLOOKUP(B973,KQtrangIOE!$B$2:$D$2509,3,FALSE)</f>
        <v>1090</v>
      </c>
      <c r="M973" s="301" t="str">
        <f t="shared" si="64"/>
        <v/>
      </c>
      <c r="N973" s="301">
        <f>VLOOKUP(IF(G973&lt;&gt;"",G973,F973),ThongkeKQ!$A$4:$P$43,COUNTA(ThongkeKQ!$A$4:$P$4),FALSE)</f>
        <v>38</v>
      </c>
      <c r="O973" s="301" t="str">
        <f t="shared" si="61"/>
        <v>38.7</v>
      </c>
      <c r="P973" s="285" t="str">
        <f t="shared" si="62"/>
        <v>38</v>
      </c>
      <c r="Q973" s="285" t="str">
        <f t="shared" si="63"/>
        <v>7</v>
      </c>
    </row>
    <row r="974" spans="1:17" s="285" customFormat="1" hidden="1">
      <c r="A974" s="315">
        <f>SUBTOTAL(3,$B$20:B974)</f>
        <v>345</v>
      </c>
      <c r="B974" s="421">
        <v>1224727839</v>
      </c>
      <c r="C974" s="301" t="str">
        <f>VLOOKUP(B974,'ds thisinh'!$B$5:$C$2298,2,FALSE)</f>
        <v>Nguyễn Thị Thanh Hà</v>
      </c>
      <c r="D974" s="500" t="s">
        <v>2318</v>
      </c>
      <c r="E974" s="498">
        <v>7</v>
      </c>
      <c r="F974" s="454" t="s">
        <v>2302</v>
      </c>
      <c r="G974" s="534" t="s">
        <v>2262</v>
      </c>
      <c r="H974" s="541">
        <v>7</v>
      </c>
      <c r="I974" s="421">
        <v>1090</v>
      </c>
      <c r="J974" s="443"/>
      <c r="K974" s="472">
        <v>1224727839</v>
      </c>
      <c r="L974" s="301">
        <f>VLOOKUP(K974,KQtrangIOE!$B$2:$D$2509,3,FALSE)</f>
        <v>1090</v>
      </c>
      <c r="M974" s="301" t="str">
        <f t="shared" si="64"/>
        <v/>
      </c>
      <c r="N974" s="301">
        <f>VLOOKUP(IF(G974&lt;&gt;"",G974,F974),ThongkeKQ!$A$4:$P$43,COUNTA(ThongkeKQ!$A$4:$P$4),FALSE)</f>
        <v>37</v>
      </c>
      <c r="O974" s="301" t="str">
        <f t="shared" si="61"/>
        <v>37.7</v>
      </c>
      <c r="P974" s="285" t="str">
        <f t="shared" si="62"/>
        <v>37</v>
      </c>
      <c r="Q974" s="285" t="str">
        <f t="shared" si="63"/>
        <v>7</v>
      </c>
    </row>
    <row r="975" spans="1:17" s="285" customFormat="1" hidden="1">
      <c r="A975" s="315">
        <f>SUBTOTAL(3,$B$20:B975)</f>
        <v>345</v>
      </c>
      <c r="B975" s="455">
        <v>1221358265</v>
      </c>
      <c r="C975" s="301" t="str">
        <f>VLOOKUP(B975,'ds thisinh'!$B$5:$C$2298,2,FALSE)</f>
        <v>Nguyễn Minh Thức</v>
      </c>
      <c r="D975" s="464" t="s">
        <v>2009</v>
      </c>
      <c r="E975" s="521">
        <v>7</v>
      </c>
      <c r="F975" s="521" t="s">
        <v>1383</v>
      </c>
      <c r="G975" s="529" t="s">
        <v>10</v>
      </c>
      <c r="H975" s="521">
        <v>7</v>
      </c>
      <c r="I975" s="544">
        <v>1090</v>
      </c>
      <c r="J975" s="559"/>
      <c r="K975" s="378"/>
      <c r="L975" s="301">
        <f>VLOOKUP(B975,KQtrangIOE!$B$2:$D$2509,3,FALSE)</f>
        <v>1090</v>
      </c>
      <c r="M975" s="301" t="str">
        <f t="shared" si="64"/>
        <v/>
      </c>
      <c r="N975" s="301">
        <f>VLOOKUP(IF(G975&lt;&gt;"",G975,F975),ThongkeKQ!$A$4:$P$43,COUNTA(ThongkeKQ!$A$4:$P$4),FALSE)</f>
        <v>32</v>
      </c>
      <c r="O975" s="301" t="str">
        <f t="shared" si="61"/>
        <v>32.7</v>
      </c>
      <c r="P975" s="285" t="str">
        <f t="shared" si="62"/>
        <v>32</v>
      </c>
      <c r="Q975" s="285" t="str">
        <f t="shared" si="63"/>
        <v>7</v>
      </c>
    </row>
    <row r="976" spans="1:17" s="285" customFormat="1" hidden="1">
      <c r="A976" s="315">
        <f>SUBTOTAL(3,$B$20:B976)</f>
        <v>345</v>
      </c>
      <c r="B976" s="482">
        <v>1211309276</v>
      </c>
      <c r="C976" s="301" t="str">
        <f>VLOOKUP(B976,'ds thisinh'!$B$5:$C$2298,2,FALSE)</f>
        <v>Nguyễn Thị  Thuý Hường</v>
      </c>
      <c r="D976" s="421" t="s">
        <v>764</v>
      </c>
      <c r="E976" s="341">
        <v>7</v>
      </c>
      <c r="F976" s="525" t="s">
        <v>930</v>
      </c>
      <c r="G976" s="527" t="s">
        <v>188</v>
      </c>
      <c r="H976" s="341">
        <v>7</v>
      </c>
      <c r="I976" s="341">
        <v>1080</v>
      </c>
      <c r="J976" s="564"/>
      <c r="K976" s="389"/>
      <c r="L976" s="301">
        <f>VLOOKUP(B976,KQtrangIOE!$B$2:$D$2509,3,FALSE)</f>
        <v>1080</v>
      </c>
      <c r="M976" s="301" t="str">
        <f t="shared" si="64"/>
        <v/>
      </c>
      <c r="N976" s="301">
        <f>VLOOKUP(IF(G976&lt;&gt;"",G976,F976),ThongkeKQ!$A$4:$P$43,COUNTA(ThongkeKQ!$A$4:$P$4),FALSE)</f>
        <v>34</v>
      </c>
      <c r="O976" s="301" t="str">
        <f t="shared" si="61"/>
        <v>34.7</v>
      </c>
      <c r="P976" s="285" t="str">
        <f t="shared" si="62"/>
        <v>34</v>
      </c>
      <c r="Q976" s="285" t="str">
        <f t="shared" si="63"/>
        <v>7</v>
      </c>
    </row>
    <row r="977" spans="1:17" s="285" customFormat="1" hidden="1">
      <c r="A977" s="315">
        <f>SUBTOTAL(3,$B$20:B977)</f>
        <v>345</v>
      </c>
      <c r="B977" s="334">
        <v>1225035889</v>
      </c>
      <c r="C977" s="301" t="str">
        <f>VLOOKUP(B977,'ds thisinh'!$B$5:$C$2298,2,FALSE)</f>
        <v>Nguyễn Đức Thọ</v>
      </c>
      <c r="D977" s="335" t="s">
        <v>1184</v>
      </c>
      <c r="E977" s="335" t="s">
        <v>1176</v>
      </c>
      <c r="F977" s="335" t="s">
        <v>1166</v>
      </c>
      <c r="G977" s="333" t="s">
        <v>1108</v>
      </c>
      <c r="H977" s="420">
        <v>7</v>
      </c>
      <c r="I977" s="421">
        <v>1080</v>
      </c>
      <c r="J977" s="443"/>
      <c r="K977" s="301"/>
      <c r="L977" s="301">
        <f>VLOOKUP(B977,KQtrangIOE!$B$2:$D$2509,3,FALSE)</f>
        <v>1080</v>
      </c>
      <c r="M977" s="301" t="str">
        <f t="shared" si="64"/>
        <v/>
      </c>
      <c r="N977" s="301">
        <f>VLOOKUP(IF(G977&lt;&gt;"",G977,F977),ThongkeKQ!$A$4:$P$43,COUNTA(ThongkeKQ!$A$4:$P$4),FALSE)</f>
        <v>39</v>
      </c>
      <c r="O977" s="301" t="str">
        <f t="shared" si="61"/>
        <v>39.7</v>
      </c>
      <c r="P977" s="285" t="str">
        <f t="shared" si="62"/>
        <v>39</v>
      </c>
      <c r="Q977" s="285" t="str">
        <f t="shared" si="63"/>
        <v>7</v>
      </c>
    </row>
    <row r="978" spans="1:17" s="285" customFormat="1" hidden="1">
      <c r="A978" s="315">
        <f>SUBTOTAL(3,$B$20:B978)</f>
        <v>345</v>
      </c>
      <c r="B978" s="459">
        <v>1223509168</v>
      </c>
      <c r="C978" s="301" t="str">
        <f>VLOOKUP(B978,'ds thisinh'!$B$5:$C$2298,2,FALSE)</f>
        <v>Nguyễn Ngọc Trúc Linh </v>
      </c>
      <c r="D978" s="459" t="s">
        <v>1683</v>
      </c>
      <c r="E978" s="519" t="s">
        <v>1385</v>
      </c>
      <c r="F978" s="519" t="s">
        <v>1189</v>
      </c>
      <c r="G978" s="532" t="s">
        <v>1342</v>
      </c>
      <c r="H978" s="517">
        <v>7</v>
      </c>
      <c r="I978" s="467">
        <v>1080</v>
      </c>
      <c r="J978" s="558"/>
      <c r="K978" s="301"/>
      <c r="L978" s="301">
        <f>VLOOKUP(B978,KQtrangIOE!$B$2:$D$2509,3,FALSE)</f>
        <v>1080</v>
      </c>
      <c r="M978" s="301" t="str">
        <f t="shared" si="64"/>
        <v/>
      </c>
      <c r="N978" s="301">
        <f>VLOOKUP(IF(G978&lt;&gt;"",G978,F978),ThongkeKQ!$A$4:$P$43,COUNTA(ThongkeKQ!$A$4:$P$4),FALSE)</f>
        <v>38</v>
      </c>
      <c r="O978" s="301" t="str">
        <f t="shared" si="61"/>
        <v>38.7</v>
      </c>
      <c r="P978" s="285" t="str">
        <f t="shared" si="62"/>
        <v>38</v>
      </c>
      <c r="Q978" s="285" t="str">
        <f t="shared" si="63"/>
        <v>7</v>
      </c>
    </row>
    <row r="979" spans="1:17" s="285" customFormat="1" hidden="1">
      <c r="A979" s="315">
        <f>SUBTOTAL(3,$B$20:B979)</f>
        <v>345</v>
      </c>
      <c r="B979" s="459">
        <v>1226664618</v>
      </c>
      <c r="C979" s="301" t="str">
        <f>VLOOKUP(B979,'ds thisinh'!$B$5:$C$2298,2,FALSE)</f>
        <v>Lê Trọng Kiên </v>
      </c>
      <c r="D979" s="459" t="s">
        <v>1699</v>
      </c>
      <c r="E979" s="519" t="s">
        <v>1390</v>
      </c>
      <c r="F979" s="519" t="s">
        <v>1189</v>
      </c>
      <c r="G979" s="532" t="s">
        <v>1342</v>
      </c>
      <c r="H979" s="517">
        <v>7</v>
      </c>
      <c r="I979" s="467">
        <v>1080</v>
      </c>
      <c r="J979" s="558"/>
      <c r="K979" s="301"/>
      <c r="L979" s="301">
        <f>VLOOKUP(B979,KQtrangIOE!$B$2:$D$2509,3,FALSE)</f>
        <v>1080</v>
      </c>
      <c r="M979" s="301" t="str">
        <f t="shared" si="64"/>
        <v/>
      </c>
      <c r="N979" s="301">
        <f>VLOOKUP(IF(G979&lt;&gt;"",G979,F979),ThongkeKQ!$A$4:$P$43,COUNTA(ThongkeKQ!$A$4:$P$4),FALSE)</f>
        <v>38</v>
      </c>
      <c r="O979" s="301" t="str">
        <f t="shared" si="61"/>
        <v>38.7</v>
      </c>
      <c r="P979" s="285" t="str">
        <f t="shared" si="62"/>
        <v>38</v>
      </c>
      <c r="Q979" s="285" t="str">
        <f t="shared" si="63"/>
        <v>7</v>
      </c>
    </row>
    <row r="980" spans="1:17" s="285" customFormat="1" hidden="1">
      <c r="A980" s="315">
        <f>SUBTOTAL(3,$B$20:B980)</f>
        <v>345</v>
      </c>
      <c r="B980" s="421">
        <v>1223178681</v>
      </c>
      <c r="C980" s="301" t="str">
        <f>VLOOKUP(B980,'ds thisinh'!$B$5:$C$2298,2,FALSE)</f>
        <v>Phạm Thị Hông Nhung</v>
      </c>
      <c r="D980" s="459" t="s">
        <v>1704</v>
      </c>
      <c r="E980" s="519" t="s">
        <v>1384</v>
      </c>
      <c r="F980" s="519" t="s">
        <v>1376</v>
      </c>
      <c r="G980" s="532" t="s">
        <v>1342</v>
      </c>
      <c r="H980" s="517">
        <v>7</v>
      </c>
      <c r="I980" s="467">
        <v>1080</v>
      </c>
      <c r="J980" s="558"/>
      <c r="K980" s="472">
        <v>1223178681</v>
      </c>
      <c r="L980" s="301">
        <f>VLOOKUP(K980,KQtrangIOE!$B$2:$D$2509,3,FALSE)</f>
        <v>1080</v>
      </c>
      <c r="M980" s="301" t="str">
        <f t="shared" si="64"/>
        <v/>
      </c>
      <c r="N980" s="301">
        <f>VLOOKUP(IF(G980&lt;&gt;"",G980,F980),ThongkeKQ!$A$4:$P$43,COUNTA(ThongkeKQ!$A$4:$P$4),FALSE)</f>
        <v>38</v>
      </c>
      <c r="O980" s="301" t="str">
        <f t="shared" ref="O980:O1043" si="65">N980&amp;"."&amp;IF(I980&lt;&gt;"",H980,"")</f>
        <v>38.7</v>
      </c>
      <c r="P980" s="285" t="str">
        <f t="shared" si="62"/>
        <v>38</v>
      </c>
      <c r="Q980" s="285" t="str">
        <f t="shared" si="63"/>
        <v>7</v>
      </c>
    </row>
    <row r="981" spans="1:17" s="285" customFormat="1" hidden="1">
      <c r="A981" s="315">
        <f>SUBTOTAL(3,$B$20:B981)</f>
        <v>345</v>
      </c>
      <c r="B981" s="455">
        <v>1223816711</v>
      </c>
      <c r="C981" s="301" t="str">
        <f>VLOOKUP(B981,'ds thisinh'!$B$5:$C$2298,2,FALSE)</f>
        <v>Phan Huy Hoàng</v>
      </c>
      <c r="D981" s="464" t="s">
        <v>2021</v>
      </c>
      <c r="E981" s="521">
        <v>7</v>
      </c>
      <c r="F981" s="521" t="s">
        <v>1383</v>
      </c>
      <c r="G981" s="529" t="s">
        <v>10</v>
      </c>
      <c r="H981" s="521">
        <v>7</v>
      </c>
      <c r="I981" s="544">
        <v>1080</v>
      </c>
      <c r="J981" s="559"/>
      <c r="K981" s="378"/>
      <c r="L981" s="301">
        <f>VLOOKUP(B981,KQtrangIOE!$B$2:$D$2509,3,FALSE)</f>
        <v>1080</v>
      </c>
      <c r="M981" s="301" t="str">
        <f t="shared" si="64"/>
        <v/>
      </c>
      <c r="N981" s="301">
        <f>VLOOKUP(IF(G981&lt;&gt;"",G981,F981),ThongkeKQ!$A$4:$P$43,COUNTA(ThongkeKQ!$A$4:$P$4),FALSE)</f>
        <v>32</v>
      </c>
      <c r="O981" s="301" t="str">
        <f t="shared" si="65"/>
        <v>32.7</v>
      </c>
      <c r="P981" s="285" t="str">
        <f t="shared" ref="P981:P1044" si="66">N981&amp;J981</f>
        <v>32</v>
      </c>
      <c r="Q981" s="285" t="str">
        <f t="shared" ref="Q981:Q1044" si="67">H981&amp;J981</f>
        <v>7</v>
      </c>
    </row>
    <row r="982" spans="1:17" s="285" customFormat="1" hidden="1">
      <c r="A982" s="315">
        <f>SUBTOTAL(3,$B$20:B982)</f>
        <v>345</v>
      </c>
      <c r="B982" s="458">
        <v>1223197602</v>
      </c>
      <c r="C982" s="301" t="str">
        <f>VLOOKUP(B982,'ds thisinh'!$B$5:$C$2298,2,FALSE)</f>
        <v>Quách Thị Mỹ Linh </v>
      </c>
      <c r="D982" s="458" t="s">
        <v>768</v>
      </c>
      <c r="E982" s="421">
        <v>7</v>
      </c>
      <c r="F982" s="421" t="s">
        <v>2693</v>
      </c>
      <c r="G982" s="527" t="s">
        <v>188</v>
      </c>
      <c r="H982" s="341">
        <v>7</v>
      </c>
      <c r="I982" s="458">
        <v>1070</v>
      </c>
      <c r="J982" s="562"/>
      <c r="K982" s="389"/>
      <c r="L982" s="301">
        <f>VLOOKUP(B982,KQtrangIOE!$B$2:$D$2509,3,FALSE)</f>
        <v>1070</v>
      </c>
      <c r="M982" s="301" t="str">
        <f t="shared" si="64"/>
        <v/>
      </c>
      <c r="N982" s="301">
        <f>VLOOKUP(IF(G982&lt;&gt;"",G982,F982),ThongkeKQ!$A$4:$P$43,COUNTA(ThongkeKQ!$A$4:$P$4),FALSE)</f>
        <v>34</v>
      </c>
      <c r="O982" s="301" t="str">
        <f t="shared" si="65"/>
        <v>34.7</v>
      </c>
      <c r="P982" s="285" t="str">
        <f t="shared" si="66"/>
        <v>34</v>
      </c>
      <c r="Q982" s="285" t="str">
        <f t="shared" si="67"/>
        <v>7</v>
      </c>
    </row>
    <row r="983" spans="1:17" s="285" customFormat="1" hidden="1">
      <c r="A983" s="315">
        <f>SUBTOTAL(3,$B$20:B983)</f>
        <v>345</v>
      </c>
      <c r="B983" s="334">
        <v>1228270629</v>
      </c>
      <c r="C983" s="301" t="str">
        <f>VLOOKUP(B983,'ds thisinh'!$B$5:$C$2298,2,FALSE)</f>
        <v>Nguyễn Thị Thu Hà</v>
      </c>
      <c r="D983" s="335" t="s">
        <v>1185</v>
      </c>
      <c r="E983" s="335" t="s">
        <v>1176</v>
      </c>
      <c r="F983" s="335" t="s">
        <v>1166</v>
      </c>
      <c r="G983" s="333" t="s">
        <v>1108</v>
      </c>
      <c r="H983" s="420">
        <v>7</v>
      </c>
      <c r="I983" s="421">
        <v>1070</v>
      </c>
      <c r="J983" s="443"/>
      <c r="K983" s="301"/>
      <c r="L983" s="301">
        <f>VLOOKUP(B983,KQtrangIOE!$B$2:$D$2509,3,FALSE)</f>
        <v>1070</v>
      </c>
      <c r="M983" s="301" t="str">
        <f t="shared" si="64"/>
        <v/>
      </c>
      <c r="N983" s="301">
        <f>VLOOKUP(IF(G983&lt;&gt;"",G983,F983),ThongkeKQ!$A$4:$P$43,COUNTA(ThongkeKQ!$A$4:$P$4),FALSE)</f>
        <v>39</v>
      </c>
      <c r="O983" s="301" t="str">
        <f t="shared" si="65"/>
        <v>39.7</v>
      </c>
      <c r="P983" s="285" t="str">
        <f t="shared" si="66"/>
        <v>39</v>
      </c>
      <c r="Q983" s="285" t="str">
        <f t="shared" si="67"/>
        <v>7</v>
      </c>
    </row>
    <row r="984" spans="1:17" s="285" customFormat="1" hidden="1">
      <c r="A984" s="315">
        <f>SUBTOTAL(3,$B$20:B984)</f>
        <v>345</v>
      </c>
      <c r="B984" s="459">
        <v>1225901481</v>
      </c>
      <c r="C984" s="301" t="str">
        <f>VLOOKUP(B984,'ds thisinh'!$B$5:$C$2298,2,FALSE)</f>
        <v>Nguyễn Thị Tùng Vy</v>
      </c>
      <c r="D984" s="459" t="s">
        <v>1677</v>
      </c>
      <c r="E984" s="519" t="s">
        <v>988</v>
      </c>
      <c r="F984" s="519" t="s">
        <v>1378</v>
      </c>
      <c r="G984" s="532" t="s">
        <v>1342</v>
      </c>
      <c r="H984" s="517">
        <v>7</v>
      </c>
      <c r="I984" s="467">
        <v>1070</v>
      </c>
      <c r="J984" s="558"/>
      <c r="K984" s="301"/>
      <c r="L984" s="301">
        <f>VLOOKUP(B984,KQtrangIOE!$B$2:$D$2509,3,FALSE)</f>
        <v>1070</v>
      </c>
      <c r="M984" s="301" t="str">
        <f t="shared" si="64"/>
        <v/>
      </c>
      <c r="N984" s="301">
        <f>VLOOKUP(IF(G984&lt;&gt;"",G984,F984),ThongkeKQ!$A$4:$P$43,COUNTA(ThongkeKQ!$A$4:$P$4),FALSE)</f>
        <v>38</v>
      </c>
      <c r="O984" s="301" t="str">
        <f t="shared" si="65"/>
        <v>38.7</v>
      </c>
      <c r="P984" s="285" t="str">
        <f t="shared" si="66"/>
        <v>38</v>
      </c>
      <c r="Q984" s="285" t="str">
        <f t="shared" si="67"/>
        <v>7</v>
      </c>
    </row>
    <row r="985" spans="1:17" s="285" customFormat="1" hidden="1">
      <c r="A985" s="315">
        <f>SUBTOTAL(3,$B$20:B985)</f>
        <v>345</v>
      </c>
      <c r="B985" s="461">
        <v>1223385022</v>
      </c>
      <c r="C985" s="301" t="str">
        <f>VLOOKUP(B985,'ds thisinh'!$B$5:$C$2298,2,FALSE)</f>
        <v>Nguyễn Hoàng Đan</v>
      </c>
      <c r="D985" s="498" t="s">
        <v>2309</v>
      </c>
      <c r="E985" s="498">
        <v>7</v>
      </c>
      <c r="F985" s="454" t="s">
        <v>2310</v>
      </c>
      <c r="G985" s="534" t="s">
        <v>2262</v>
      </c>
      <c r="H985" s="541">
        <v>7</v>
      </c>
      <c r="I985" s="421">
        <v>1070</v>
      </c>
      <c r="J985" s="443"/>
      <c r="K985" s="301"/>
      <c r="L985" s="301">
        <f>VLOOKUP(B985,KQtrangIOE!$B$2:$D$2509,3,FALSE)</f>
        <v>1070</v>
      </c>
      <c r="M985" s="301" t="str">
        <f t="shared" si="64"/>
        <v/>
      </c>
      <c r="N985" s="301">
        <f>VLOOKUP(IF(G985&lt;&gt;"",G985,F985),ThongkeKQ!$A$4:$P$43,COUNTA(ThongkeKQ!$A$4:$P$4),FALSE)</f>
        <v>37</v>
      </c>
      <c r="O985" s="301" t="str">
        <f t="shared" si="65"/>
        <v>37.7</v>
      </c>
      <c r="P985" s="285" t="str">
        <f t="shared" si="66"/>
        <v>37</v>
      </c>
      <c r="Q985" s="285" t="str">
        <f t="shared" si="67"/>
        <v>7</v>
      </c>
    </row>
    <row r="986" spans="1:17" s="285" customFormat="1" hidden="1">
      <c r="A986" s="315">
        <f>SUBTOTAL(3,$B$20:B986)</f>
        <v>345</v>
      </c>
      <c r="B986" s="461">
        <v>1223622916</v>
      </c>
      <c r="C986" s="301" t="str">
        <f>VLOOKUP(B986,'ds thisinh'!$B$5:$C$2298,2,FALSE)</f>
        <v>Khương Thị Yến Nhi</v>
      </c>
      <c r="D986" s="498" t="s">
        <v>2315</v>
      </c>
      <c r="E986" s="498">
        <v>7</v>
      </c>
      <c r="F986" s="454" t="s">
        <v>2310</v>
      </c>
      <c r="G986" s="534" t="s">
        <v>2262</v>
      </c>
      <c r="H986" s="541">
        <v>7</v>
      </c>
      <c r="I986" s="421">
        <v>1070</v>
      </c>
      <c r="J986" s="443"/>
      <c r="K986" s="301"/>
      <c r="L986" s="301">
        <f>VLOOKUP(B986,KQtrangIOE!$B$2:$D$2509,3,FALSE)</f>
        <v>1070</v>
      </c>
      <c r="M986" s="301" t="str">
        <f t="shared" si="64"/>
        <v/>
      </c>
      <c r="N986" s="301">
        <f>VLOOKUP(IF(G986&lt;&gt;"",G986,F986),ThongkeKQ!$A$4:$P$43,COUNTA(ThongkeKQ!$A$4:$P$4),FALSE)</f>
        <v>37</v>
      </c>
      <c r="O986" s="301" t="str">
        <f t="shared" si="65"/>
        <v>37.7</v>
      </c>
      <c r="P986" s="285" t="str">
        <f t="shared" si="66"/>
        <v>37</v>
      </c>
      <c r="Q986" s="285" t="str">
        <f t="shared" si="67"/>
        <v>7</v>
      </c>
    </row>
    <row r="987" spans="1:17" s="285" customFormat="1" hidden="1">
      <c r="A987" s="315">
        <f>SUBTOTAL(3,$B$20:B987)</f>
        <v>345</v>
      </c>
      <c r="B987" s="455">
        <v>1222975623</v>
      </c>
      <c r="C987" s="301" t="str">
        <f>VLOOKUP(B987,'ds thisinh'!$B$5:$C$2298,2,FALSE)</f>
        <v>Nguyễn Thị Thu Hồng</v>
      </c>
      <c r="D987" s="464" t="s">
        <v>2028</v>
      </c>
      <c r="E987" s="521">
        <v>7</v>
      </c>
      <c r="F987" s="521" t="s">
        <v>1383</v>
      </c>
      <c r="G987" s="529" t="s">
        <v>10</v>
      </c>
      <c r="H987" s="521">
        <v>7</v>
      </c>
      <c r="I987" s="544">
        <v>1070</v>
      </c>
      <c r="J987" s="559"/>
      <c r="K987" s="378"/>
      <c r="L987" s="301">
        <f>VLOOKUP(B987,KQtrangIOE!$B$2:$D$2509,3,FALSE)</f>
        <v>1070</v>
      </c>
      <c r="M987" s="301" t="str">
        <f t="shared" si="64"/>
        <v/>
      </c>
      <c r="N987" s="301">
        <f>VLOOKUP(IF(G987&lt;&gt;"",G987,F987),ThongkeKQ!$A$4:$P$43,COUNTA(ThongkeKQ!$A$4:$P$4),FALSE)</f>
        <v>32</v>
      </c>
      <c r="O987" s="301" t="str">
        <f t="shared" si="65"/>
        <v>32.7</v>
      </c>
      <c r="P987" s="285" t="str">
        <f t="shared" si="66"/>
        <v>32</v>
      </c>
      <c r="Q987" s="285" t="str">
        <f t="shared" si="67"/>
        <v>7</v>
      </c>
    </row>
    <row r="988" spans="1:17" s="285" customFormat="1" hidden="1">
      <c r="A988" s="315">
        <f>SUBTOTAL(3,$B$20:B988)</f>
        <v>345</v>
      </c>
      <c r="B988" s="477">
        <v>1221921249</v>
      </c>
      <c r="C988" s="301" t="str">
        <f>VLOOKUP(B988,'ds thisinh'!$B$5:$C$2298,2,FALSE)</f>
        <v>Phạm Trường Giang</v>
      </c>
      <c r="D988" s="464" t="s">
        <v>2030</v>
      </c>
      <c r="E988" s="521">
        <v>7</v>
      </c>
      <c r="F988" s="521" t="s">
        <v>1383</v>
      </c>
      <c r="G988" s="529" t="s">
        <v>10</v>
      </c>
      <c r="H988" s="521">
        <v>7</v>
      </c>
      <c r="I988" s="544">
        <v>1070</v>
      </c>
      <c r="J988" s="570"/>
      <c r="K988" s="586"/>
      <c r="L988" s="301">
        <f>VLOOKUP(B988,KQtrangIOE!$B$2:$D$2509,3,FALSE)</f>
        <v>1070</v>
      </c>
      <c r="M988" s="301" t="str">
        <f t="shared" si="64"/>
        <v/>
      </c>
      <c r="N988" s="301">
        <f>VLOOKUP(IF(G988&lt;&gt;"",G988,F988),ThongkeKQ!$A$4:$P$43,COUNTA(ThongkeKQ!$A$4:$P$4),FALSE)</f>
        <v>32</v>
      </c>
      <c r="O988" s="301" t="str">
        <f t="shared" si="65"/>
        <v>32.7</v>
      </c>
      <c r="P988" s="285" t="str">
        <f t="shared" si="66"/>
        <v>32</v>
      </c>
      <c r="Q988" s="285" t="str">
        <f t="shared" si="67"/>
        <v>7</v>
      </c>
    </row>
    <row r="989" spans="1:17" s="285" customFormat="1" hidden="1">
      <c r="A989" s="315">
        <f>SUBTOTAL(3,$B$20:B989)</f>
        <v>345</v>
      </c>
      <c r="B989" s="464">
        <v>1222747720</v>
      </c>
      <c r="C989" s="301" t="str">
        <f>VLOOKUP(B989,'ds thisinh'!$B$5:$C$2298,2,FALSE)</f>
        <v>Tưởng Bảo Ngân</v>
      </c>
      <c r="D989" s="464" t="s">
        <v>2037</v>
      </c>
      <c r="E989" s="464">
        <v>7</v>
      </c>
      <c r="F989" s="464" t="s">
        <v>1951</v>
      </c>
      <c r="G989" s="529" t="s">
        <v>10</v>
      </c>
      <c r="H989" s="464">
        <v>7</v>
      </c>
      <c r="I989" s="544">
        <v>1070</v>
      </c>
      <c r="J989" s="559"/>
      <c r="K989" s="378"/>
      <c r="L989" s="301">
        <f>VLOOKUP(B989,KQtrangIOE!$B$2:$D$2509,3,FALSE)</f>
        <v>1070</v>
      </c>
      <c r="M989" s="301" t="str">
        <f t="shared" si="64"/>
        <v/>
      </c>
      <c r="N989" s="301">
        <f>VLOOKUP(IF(G989&lt;&gt;"",G989,F989),ThongkeKQ!$A$4:$P$43,COUNTA(ThongkeKQ!$A$4:$P$4),FALSE)</f>
        <v>32</v>
      </c>
      <c r="O989" s="301" t="str">
        <f t="shared" si="65"/>
        <v>32.7</v>
      </c>
      <c r="P989" s="285" t="str">
        <f t="shared" si="66"/>
        <v>32</v>
      </c>
      <c r="Q989" s="285" t="str">
        <f t="shared" si="67"/>
        <v>7</v>
      </c>
    </row>
    <row r="990" spans="1:17" s="285" customFormat="1" hidden="1">
      <c r="A990" s="315">
        <f>SUBTOTAL(3,$B$20:B990)</f>
        <v>345</v>
      </c>
      <c r="B990" s="458">
        <v>1220219674</v>
      </c>
      <c r="C990" s="301" t="str">
        <f>VLOOKUP(B990,'ds thisinh'!$B$5:$C$2298,2,FALSE)</f>
        <v>Nguyễn Duy Phúc </v>
      </c>
      <c r="D990" s="458" t="s">
        <v>770</v>
      </c>
      <c r="E990" s="421">
        <v>7</v>
      </c>
      <c r="F990" s="421" t="s">
        <v>2693</v>
      </c>
      <c r="G990" s="527" t="s">
        <v>188</v>
      </c>
      <c r="H990" s="341">
        <v>7</v>
      </c>
      <c r="I990" s="458">
        <v>1060</v>
      </c>
      <c r="J990" s="562"/>
      <c r="K990" s="389"/>
      <c r="L990" s="301">
        <f>VLOOKUP(B990,KQtrangIOE!$B$2:$D$2509,3,FALSE)</f>
        <v>1060</v>
      </c>
      <c r="M990" s="301" t="str">
        <f t="shared" si="64"/>
        <v/>
      </c>
      <c r="N990" s="301">
        <f>VLOOKUP(IF(G990&lt;&gt;"",G990,F990),ThongkeKQ!$A$4:$P$43,COUNTA(ThongkeKQ!$A$4:$P$4),FALSE)</f>
        <v>34</v>
      </c>
      <c r="O990" s="301" t="str">
        <f t="shared" si="65"/>
        <v>34.7</v>
      </c>
      <c r="P990" s="285" t="str">
        <f t="shared" si="66"/>
        <v>34</v>
      </c>
      <c r="Q990" s="285" t="str">
        <f t="shared" si="67"/>
        <v>7</v>
      </c>
    </row>
    <row r="991" spans="1:17" s="285" customFormat="1" hidden="1">
      <c r="A991" s="315">
        <f>SUBTOTAL(3,$B$20:B991)</f>
        <v>345</v>
      </c>
      <c r="B991" s="334">
        <v>1225096939</v>
      </c>
      <c r="C991" s="301" t="str">
        <f>VLOOKUP(B991,'ds thisinh'!$B$5:$C$2298,2,FALSE)</f>
        <v>Dương Thị Phương Linh</v>
      </c>
      <c r="D991" s="335" t="s">
        <v>1183</v>
      </c>
      <c r="E991" s="335" t="s">
        <v>1176</v>
      </c>
      <c r="F991" s="335" t="s">
        <v>1166</v>
      </c>
      <c r="G991" s="333" t="s">
        <v>1108</v>
      </c>
      <c r="H991" s="420">
        <v>7</v>
      </c>
      <c r="I991" s="421">
        <v>1060</v>
      </c>
      <c r="J991" s="443"/>
      <c r="K991" s="301"/>
      <c r="L991" s="301">
        <f>VLOOKUP(B991,KQtrangIOE!$B$2:$D$2509,3,FALSE)</f>
        <v>1060</v>
      </c>
      <c r="M991" s="301" t="str">
        <f t="shared" si="64"/>
        <v/>
      </c>
      <c r="N991" s="301">
        <f>VLOOKUP(IF(G991&lt;&gt;"",G991,F991),ThongkeKQ!$A$4:$P$43,COUNTA(ThongkeKQ!$A$4:$P$4),FALSE)</f>
        <v>39</v>
      </c>
      <c r="O991" s="301" t="str">
        <f t="shared" si="65"/>
        <v>39.7</v>
      </c>
      <c r="P991" s="285" t="str">
        <f t="shared" si="66"/>
        <v>39</v>
      </c>
      <c r="Q991" s="285" t="str">
        <f t="shared" si="67"/>
        <v>7</v>
      </c>
    </row>
    <row r="992" spans="1:17" s="285" customFormat="1" hidden="1">
      <c r="A992" s="315">
        <f>SUBTOTAL(3,$B$20:B992)</f>
        <v>345</v>
      </c>
      <c r="B992" s="466">
        <v>1225016572</v>
      </c>
      <c r="C992" s="301" t="str">
        <f>VLOOKUP(B992,'ds thisinh'!$B$5:$C$2298,2,FALSE)</f>
        <v>Lê Hữu Hiếu</v>
      </c>
      <c r="D992" s="341" t="s">
        <v>995</v>
      </c>
      <c r="E992" s="341">
        <v>7</v>
      </c>
      <c r="F992" s="341" t="s">
        <v>942</v>
      </c>
      <c r="G992" s="528" t="s">
        <v>91</v>
      </c>
      <c r="H992" s="517">
        <v>7</v>
      </c>
      <c r="I992" s="467">
        <v>1060</v>
      </c>
      <c r="J992" s="558"/>
      <c r="K992" s="301"/>
      <c r="L992" s="301">
        <f>VLOOKUP(B992,KQtrangIOE!$B$2:$D$2509,3,FALSE)</f>
        <v>1060</v>
      </c>
      <c r="M992" s="301" t="str">
        <f t="shared" si="64"/>
        <v/>
      </c>
      <c r="N992" s="301">
        <f>VLOOKUP(IF(G992&lt;&gt;"",G992,F992),ThongkeKQ!$A$4:$P$43,COUNTA(ThongkeKQ!$A$4:$P$4),FALSE)</f>
        <v>35</v>
      </c>
      <c r="O992" s="301" t="str">
        <f t="shared" si="65"/>
        <v>35.7</v>
      </c>
      <c r="P992" s="285" t="str">
        <f t="shared" si="66"/>
        <v>35</v>
      </c>
      <c r="Q992" s="285" t="str">
        <f t="shared" si="67"/>
        <v>7</v>
      </c>
    </row>
    <row r="993" spans="1:17" s="285" customFormat="1" hidden="1">
      <c r="A993" s="315">
        <f>SUBTOTAL(3,$B$20:B993)</f>
        <v>345</v>
      </c>
      <c r="B993" s="459">
        <v>1230618910</v>
      </c>
      <c r="C993" s="301" t="str">
        <f>VLOOKUP(B993,'ds thisinh'!$B$5:$C$2298,2,FALSE)</f>
        <v>Lê Thị Minh Thư</v>
      </c>
      <c r="D993" s="459" t="s">
        <v>1687</v>
      </c>
      <c r="E993" s="519" t="s">
        <v>957</v>
      </c>
      <c r="F993" s="519" t="s">
        <v>744</v>
      </c>
      <c r="G993" s="532" t="s">
        <v>1342</v>
      </c>
      <c r="H993" s="517">
        <v>7</v>
      </c>
      <c r="I993" s="467">
        <v>1060</v>
      </c>
      <c r="J993" s="558"/>
      <c r="K993" s="301"/>
      <c r="L993" s="301">
        <f>VLOOKUP(B993,KQtrangIOE!$B$2:$D$2509,3,FALSE)</f>
        <v>1060</v>
      </c>
      <c r="M993" s="301" t="str">
        <f t="shared" si="64"/>
        <v/>
      </c>
      <c r="N993" s="301">
        <f>VLOOKUP(IF(G993&lt;&gt;"",G993,F993),ThongkeKQ!$A$4:$P$43,COUNTA(ThongkeKQ!$A$4:$P$4),FALSE)</f>
        <v>38</v>
      </c>
      <c r="O993" s="301" t="str">
        <f t="shared" si="65"/>
        <v>38.7</v>
      </c>
      <c r="P993" s="285" t="str">
        <f t="shared" si="66"/>
        <v>38</v>
      </c>
      <c r="Q993" s="285" t="str">
        <f t="shared" si="67"/>
        <v>7</v>
      </c>
    </row>
    <row r="994" spans="1:17" s="285" customFormat="1" hidden="1">
      <c r="A994" s="315">
        <f>SUBTOTAL(3,$B$20:B994)</f>
        <v>345</v>
      </c>
      <c r="B994" s="484">
        <v>1223963700</v>
      </c>
      <c r="C994" s="301" t="str">
        <f>VLOOKUP(B994,'ds thisinh'!$B$5:$C$2298,2,FALSE)</f>
        <v>Bùi Thị Kiều Anh</v>
      </c>
      <c r="D994" s="484" t="s">
        <v>2011</v>
      </c>
      <c r="E994" s="484">
        <v>7</v>
      </c>
      <c r="F994" s="484" t="s">
        <v>1951</v>
      </c>
      <c r="G994" s="539" t="s">
        <v>10</v>
      </c>
      <c r="H994" s="484">
        <v>7</v>
      </c>
      <c r="I994" s="539">
        <v>1060</v>
      </c>
      <c r="J994" s="572"/>
      <c r="K994" s="378"/>
      <c r="L994" s="301">
        <f>VLOOKUP(B994,KQtrangIOE!$B$2:$D$2509,3,FALSE)</f>
        <v>1060</v>
      </c>
      <c r="M994" s="301" t="str">
        <f t="shared" si="64"/>
        <v/>
      </c>
      <c r="N994" s="301">
        <f>VLOOKUP(IF(G994&lt;&gt;"",G994,F994),ThongkeKQ!$A$4:$P$43,COUNTA(ThongkeKQ!$A$4:$P$4),FALSE)</f>
        <v>32</v>
      </c>
      <c r="O994" s="301" t="str">
        <f t="shared" si="65"/>
        <v>32.7</v>
      </c>
      <c r="P994" s="285" t="str">
        <f t="shared" si="66"/>
        <v>32</v>
      </c>
      <c r="Q994" s="285" t="str">
        <f t="shared" si="67"/>
        <v>7</v>
      </c>
    </row>
    <row r="995" spans="1:17" s="285" customFormat="1" hidden="1">
      <c r="A995" s="315">
        <f>SUBTOTAL(3,$B$20:B995)</f>
        <v>345</v>
      </c>
      <c r="B995" s="369">
        <v>1223052195</v>
      </c>
      <c r="C995" s="301" t="str">
        <f>VLOOKUP(B995,'ds thisinh'!$B$5:$C$2298,2,FALSE)</f>
        <v>Phan Huy Hoàng</v>
      </c>
      <c r="D995" s="371" t="s">
        <v>2021</v>
      </c>
      <c r="E995" s="370">
        <v>7</v>
      </c>
      <c r="F995" s="370" t="s">
        <v>1383</v>
      </c>
      <c r="G995" s="429" t="s">
        <v>10</v>
      </c>
      <c r="H995" s="370">
        <v>7</v>
      </c>
      <c r="I995" s="429">
        <v>1060</v>
      </c>
      <c r="J995" s="429"/>
      <c r="K995" s="378"/>
      <c r="L995" s="301">
        <f>VLOOKUP(B995,KQtrangIOE!$B$2:$D$2509,3,FALSE)</f>
        <v>1060</v>
      </c>
      <c r="M995" s="301" t="str">
        <f t="shared" si="64"/>
        <v/>
      </c>
      <c r="N995" s="301">
        <f>VLOOKUP(IF(G995&lt;&gt;"",G995,F995),ThongkeKQ!$A$4:$P$43,COUNTA(ThongkeKQ!$A$4:$P$4),FALSE)</f>
        <v>32</v>
      </c>
      <c r="O995" s="301" t="str">
        <f t="shared" si="65"/>
        <v>32.7</v>
      </c>
      <c r="P995" s="285" t="str">
        <f t="shared" si="66"/>
        <v>32</v>
      </c>
      <c r="Q995" s="285" t="str">
        <f t="shared" si="67"/>
        <v>7</v>
      </c>
    </row>
    <row r="996" spans="1:17" s="285" customFormat="1" hidden="1">
      <c r="A996" s="315">
        <f>SUBTOTAL(3,$B$20:B996)</f>
        <v>345</v>
      </c>
      <c r="B996" s="371">
        <v>1222588882</v>
      </c>
      <c r="C996" s="301" t="str">
        <f>VLOOKUP(B996,'ds thisinh'!$B$5:$C$2298,2,FALSE)</f>
        <v>Lê Quang Linh</v>
      </c>
      <c r="D996" s="371" t="s">
        <v>2035</v>
      </c>
      <c r="E996" s="371">
        <v>7</v>
      </c>
      <c r="F996" s="371" t="s">
        <v>1951</v>
      </c>
      <c r="G996" s="429" t="s">
        <v>10</v>
      </c>
      <c r="H996" s="371">
        <v>7</v>
      </c>
      <c r="I996" s="429">
        <v>1050</v>
      </c>
      <c r="J996" s="429"/>
      <c r="K996" s="378"/>
      <c r="L996" s="301">
        <f>VLOOKUP(B996,KQtrangIOE!$B$2:$D$2509,3,FALSE)</f>
        <v>1050</v>
      </c>
      <c r="M996" s="301" t="str">
        <f t="shared" si="64"/>
        <v/>
      </c>
      <c r="N996" s="301">
        <f>VLOOKUP(IF(G996&lt;&gt;"",G996,F996),ThongkeKQ!$A$4:$P$43,COUNTA(ThongkeKQ!$A$4:$P$4),FALSE)</f>
        <v>32</v>
      </c>
      <c r="O996" s="301" t="str">
        <f t="shared" si="65"/>
        <v>32.7</v>
      </c>
      <c r="P996" s="285" t="str">
        <f t="shared" si="66"/>
        <v>32</v>
      </c>
      <c r="Q996" s="285" t="str">
        <f t="shared" si="67"/>
        <v>7</v>
      </c>
    </row>
    <row r="997" spans="1:17" s="285" customFormat="1" hidden="1">
      <c r="A997" s="315">
        <f>SUBTOTAL(3,$B$20:B997)</f>
        <v>345</v>
      </c>
      <c r="B997" s="326">
        <v>1210522350</v>
      </c>
      <c r="C997" s="301" t="str">
        <f>VLOOKUP(B997,'ds thisinh'!$B$5:$C$2298,2,FALSE)</f>
        <v>Lê Hoàng Bảo Anh</v>
      </c>
      <c r="D997" s="303" t="s">
        <v>753</v>
      </c>
      <c r="E997" s="303">
        <v>7</v>
      </c>
      <c r="F997" s="303" t="s">
        <v>2699</v>
      </c>
      <c r="G997" s="303" t="s">
        <v>188</v>
      </c>
      <c r="H997" s="303">
        <v>7</v>
      </c>
      <c r="I997" s="303">
        <v>1040</v>
      </c>
      <c r="J997" s="303"/>
      <c r="K997" s="409"/>
      <c r="L997" s="301">
        <f>VLOOKUP(B997,KQtrangIOE!$B$2:$D$2509,3,FALSE)</f>
        <v>1040</v>
      </c>
      <c r="M997" s="301" t="str">
        <f t="shared" si="64"/>
        <v/>
      </c>
      <c r="N997" s="301">
        <f>VLOOKUP(IF(G997&lt;&gt;"",G997,F997),ThongkeKQ!$A$4:$P$43,COUNTA(ThongkeKQ!$A$4:$P$4),FALSE)</f>
        <v>34</v>
      </c>
      <c r="O997" s="301" t="str">
        <f t="shared" si="65"/>
        <v>34.7</v>
      </c>
      <c r="P997" s="285" t="str">
        <f t="shared" si="66"/>
        <v>34</v>
      </c>
      <c r="Q997" s="285" t="str">
        <f t="shared" si="67"/>
        <v>7</v>
      </c>
    </row>
    <row r="998" spans="1:17" s="285" customFormat="1" hidden="1">
      <c r="A998" s="315">
        <f>SUBTOTAL(3,$B$20:B998)</f>
        <v>345</v>
      </c>
      <c r="B998" s="326">
        <v>1222945895</v>
      </c>
      <c r="C998" s="301" t="str">
        <f>VLOOKUP(B998,'ds thisinh'!$B$5:$C$2298,2,FALSE)</f>
        <v>Tạ Bích Ngọc</v>
      </c>
      <c r="D998" s="303" t="s">
        <v>729</v>
      </c>
      <c r="E998" s="303">
        <v>7</v>
      </c>
      <c r="F998" s="405" t="s">
        <v>930</v>
      </c>
      <c r="G998" s="303" t="s">
        <v>188</v>
      </c>
      <c r="H998" s="303">
        <v>7</v>
      </c>
      <c r="I998" s="303">
        <v>1040</v>
      </c>
      <c r="J998" s="303"/>
      <c r="K998" s="389"/>
      <c r="L998" s="301">
        <f>VLOOKUP(B998,KQtrangIOE!$B$2:$D$2509,3,FALSE)</f>
        <v>1040</v>
      </c>
      <c r="M998" s="301" t="str">
        <f t="shared" si="64"/>
        <v/>
      </c>
      <c r="N998" s="301">
        <f>VLOOKUP(IF(G998&lt;&gt;"",G998,F998),ThongkeKQ!$A$4:$P$43,COUNTA(ThongkeKQ!$A$4:$P$4),FALSE)</f>
        <v>34</v>
      </c>
      <c r="O998" s="301" t="str">
        <f t="shared" si="65"/>
        <v>34.7</v>
      </c>
      <c r="P998" s="285" t="str">
        <f t="shared" si="66"/>
        <v>34</v>
      </c>
      <c r="Q998" s="285" t="str">
        <f t="shared" si="67"/>
        <v>7</v>
      </c>
    </row>
    <row r="999" spans="1:17" s="285" customFormat="1" ht="30" hidden="1">
      <c r="A999" s="315">
        <f>SUBTOTAL(3,$B$20:B999)</f>
        <v>345</v>
      </c>
      <c r="B999" s="318">
        <v>1229070302</v>
      </c>
      <c r="C999" s="301" t="str">
        <f>VLOOKUP(B999,'ds thisinh'!$B$5:$C$2298,2,FALSE)</f>
        <v>Phạm Nguyễn Thanh Thanh</v>
      </c>
      <c r="D999" s="303" t="s">
        <v>2222</v>
      </c>
      <c r="E999" s="303" t="s">
        <v>988</v>
      </c>
      <c r="F999" s="303" t="s">
        <v>763</v>
      </c>
      <c r="G999" s="301" t="s">
        <v>2167</v>
      </c>
      <c r="H999" s="301">
        <v>7</v>
      </c>
      <c r="I999" s="387">
        <v>1040</v>
      </c>
      <c r="J999" s="387"/>
      <c r="K999" s="301"/>
      <c r="L999" s="301">
        <f>VLOOKUP(B999,KQtrangIOE!$B$2:$D$2509,3,FALSE)</f>
        <v>1040</v>
      </c>
      <c r="M999" s="301" t="str">
        <f t="shared" si="64"/>
        <v/>
      </c>
      <c r="N999" s="301">
        <f>VLOOKUP(IF(G999&lt;&gt;"",G999,F999),ThongkeKQ!$A$4:$P$43,COUNTA(ThongkeKQ!$A$4:$P$4),FALSE)</f>
        <v>33</v>
      </c>
      <c r="O999" s="301" t="str">
        <f t="shared" si="65"/>
        <v>33.7</v>
      </c>
      <c r="P999" s="285" t="str">
        <f t="shared" si="66"/>
        <v>33</v>
      </c>
      <c r="Q999" s="285" t="str">
        <f t="shared" si="67"/>
        <v>7</v>
      </c>
    </row>
    <row r="1000" spans="1:17" s="285" customFormat="1" hidden="1">
      <c r="A1000" s="315">
        <f>SUBTOTAL(3,$B$20:B1000)</f>
        <v>345</v>
      </c>
      <c r="B1000" s="303">
        <v>1222862763</v>
      </c>
      <c r="C1000" s="301" t="str">
        <f>VLOOKUP(B1000,'ds thisinh'!$B$5:$C$2298,2,FALSE)</f>
        <v>Trịnh Tuấn Tú </v>
      </c>
      <c r="D1000" s="303" t="s">
        <v>979</v>
      </c>
      <c r="E1000" s="303" t="s">
        <v>980</v>
      </c>
      <c r="F1000" s="303" t="s">
        <v>930</v>
      </c>
      <c r="G1000" s="315" t="s">
        <v>91</v>
      </c>
      <c r="H1000" s="325">
        <v>7</v>
      </c>
      <c r="I1000" s="344">
        <v>1040</v>
      </c>
      <c r="J1000" s="344"/>
      <c r="K1000" s="301"/>
      <c r="L1000" s="301">
        <f>VLOOKUP(B1000,KQtrangIOE!$B$2:$D$2509,3,FALSE)</f>
        <v>1040</v>
      </c>
      <c r="M1000" s="301" t="str">
        <f t="shared" si="64"/>
        <v/>
      </c>
      <c r="N1000" s="301">
        <f>VLOOKUP(IF(G1000&lt;&gt;"",G1000,F1000),ThongkeKQ!$A$4:$P$43,COUNTA(ThongkeKQ!$A$4:$P$4),FALSE)</f>
        <v>35</v>
      </c>
      <c r="O1000" s="301" t="str">
        <f t="shared" si="65"/>
        <v>35.7</v>
      </c>
      <c r="P1000" s="285" t="str">
        <f t="shared" si="66"/>
        <v>35</v>
      </c>
      <c r="Q1000" s="285" t="str">
        <f t="shared" si="67"/>
        <v>7</v>
      </c>
    </row>
    <row r="1001" spans="1:17" s="285" customFormat="1" hidden="1">
      <c r="A1001" s="315">
        <f>SUBTOTAL(3,$B$20:B1001)</f>
        <v>345</v>
      </c>
      <c r="B1001" s="318">
        <v>1225087432</v>
      </c>
      <c r="C1001" s="301" t="str">
        <f>VLOOKUP(B1001,'ds thisinh'!$B$5:$C$2298,2,FALSE)</f>
        <v>Đoàn Nguyễn Ngọc Ngân</v>
      </c>
      <c r="D1001" s="318" t="s">
        <v>1668</v>
      </c>
      <c r="E1001" s="315" t="s">
        <v>1387</v>
      </c>
      <c r="F1001" s="315" t="s">
        <v>1369</v>
      </c>
      <c r="G1001" s="325" t="s">
        <v>1342</v>
      </c>
      <c r="H1001" s="325">
        <v>7</v>
      </c>
      <c r="I1001" s="344">
        <v>1040</v>
      </c>
      <c r="J1001" s="344"/>
      <c r="K1001" s="301"/>
      <c r="L1001" s="301">
        <f>VLOOKUP(B1001,KQtrangIOE!$B$2:$D$2509,3,FALSE)</f>
        <v>1040</v>
      </c>
      <c r="M1001" s="301" t="str">
        <f t="shared" si="64"/>
        <v/>
      </c>
      <c r="N1001" s="301">
        <f>VLOOKUP(IF(G1001&lt;&gt;"",G1001,F1001),ThongkeKQ!$A$4:$P$43,COUNTA(ThongkeKQ!$A$4:$P$4),FALSE)</f>
        <v>38</v>
      </c>
      <c r="O1001" s="301" t="str">
        <f t="shared" si="65"/>
        <v>38.7</v>
      </c>
      <c r="P1001" s="285" t="str">
        <f t="shared" si="66"/>
        <v>38</v>
      </c>
      <c r="Q1001" s="285" t="str">
        <f t="shared" si="67"/>
        <v>7</v>
      </c>
    </row>
    <row r="1002" spans="1:17" s="285" customFormat="1" hidden="1">
      <c r="A1002" s="315">
        <f>SUBTOTAL(3,$B$20:B1002)</f>
        <v>345</v>
      </c>
      <c r="B1002" s="318">
        <v>1212542159</v>
      </c>
      <c r="C1002" s="301" t="str">
        <f>VLOOKUP(B1002,'ds thisinh'!$B$5:$C$2298,2,FALSE)</f>
        <v>Đặng Thị Bích Phương</v>
      </c>
      <c r="D1002" s="318" t="s">
        <v>1682</v>
      </c>
      <c r="E1002" s="315" t="s">
        <v>957</v>
      </c>
      <c r="F1002" s="315" t="s">
        <v>1369</v>
      </c>
      <c r="G1002" s="325" t="s">
        <v>1342</v>
      </c>
      <c r="H1002" s="325">
        <v>7</v>
      </c>
      <c r="I1002" s="344">
        <v>1040</v>
      </c>
      <c r="J1002" s="344"/>
      <c r="K1002" s="301"/>
      <c r="L1002" s="301">
        <f>VLOOKUP(B1002,KQtrangIOE!$B$2:$D$2509,3,FALSE)</f>
        <v>1040</v>
      </c>
      <c r="M1002" s="301" t="str">
        <f t="shared" si="64"/>
        <v/>
      </c>
      <c r="N1002" s="301">
        <f>VLOOKUP(IF(G1002&lt;&gt;"",G1002,F1002),ThongkeKQ!$A$4:$P$43,COUNTA(ThongkeKQ!$A$4:$P$4),FALSE)</f>
        <v>38</v>
      </c>
      <c r="O1002" s="301" t="str">
        <f t="shared" si="65"/>
        <v>38.7</v>
      </c>
      <c r="P1002" s="285" t="str">
        <f t="shared" si="66"/>
        <v>38</v>
      </c>
      <c r="Q1002" s="285" t="str">
        <f t="shared" si="67"/>
        <v>7</v>
      </c>
    </row>
    <row r="1003" spans="1:17" s="285" customFormat="1" hidden="1">
      <c r="A1003" s="315">
        <f>SUBTOTAL(3,$B$20:B1003)</f>
        <v>345</v>
      </c>
      <c r="B1003" s="317">
        <v>1222678853</v>
      </c>
      <c r="C1003" s="301" t="str">
        <f>VLOOKUP(B1003,'ds thisinh'!$B$5:$C$2298,2,FALSE)</f>
        <v>Trịnh Nhật Huy</v>
      </c>
      <c r="D1003" s="301" t="s">
        <v>1287</v>
      </c>
      <c r="E1003" s="303" t="s">
        <v>957</v>
      </c>
      <c r="F1003" s="303" t="s">
        <v>1259</v>
      </c>
      <c r="G1003" s="303" t="s">
        <v>180</v>
      </c>
      <c r="H1003" s="301">
        <v>7</v>
      </c>
      <c r="I1003" s="301">
        <v>1040</v>
      </c>
      <c r="J1003" s="301"/>
      <c r="K1003" s="301"/>
      <c r="L1003" s="301">
        <f>VLOOKUP(B1003,KQtrangIOE!$B$2:$D$2509,3,FALSE)</f>
        <v>1040</v>
      </c>
      <c r="M1003" s="301" t="str">
        <f t="shared" si="64"/>
        <v/>
      </c>
      <c r="N1003" s="301">
        <f>VLOOKUP(IF(G1003&lt;&gt;"",G1003,F1003),ThongkeKQ!$A$4:$P$43,COUNTA(ThongkeKQ!$A$4:$P$4),FALSE)</f>
        <v>36</v>
      </c>
      <c r="O1003" s="301" t="str">
        <f t="shared" si="65"/>
        <v>36.7</v>
      </c>
      <c r="P1003" s="285" t="str">
        <f t="shared" si="66"/>
        <v>36</v>
      </c>
      <c r="Q1003" s="285" t="str">
        <f t="shared" si="67"/>
        <v>7</v>
      </c>
    </row>
    <row r="1004" spans="1:17" s="285" customFormat="1" hidden="1">
      <c r="A1004" s="315">
        <f>SUBTOTAL(3,$B$20:B1004)</f>
        <v>345</v>
      </c>
      <c r="B1004" s="433">
        <v>1226246128</v>
      </c>
      <c r="C1004" s="301" t="str">
        <f>VLOOKUP(B1004,'ds thisinh'!$B$5:$C$2298,2,FALSE)</f>
        <v>Nguyễn Trần Thủy Tiên</v>
      </c>
      <c r="D1004" s="371" t="s">
        <v>2024</v>
      </c>
      <c r="E1004" s="370">
        <v>7</v>
      </c>
      <c r="F1004" s="370" t="s">
        <v>1383</v>
      </c>
      <c r="G1004" s="429" t="s">
        <v>10</v>
      </c>
      <c r="H1004" s="370">
        <v>7</v>
      </c>
      <c r="I1004" s="429">
        <v>1040</v>
      </c>
      <c r="J1004" s="429"/>
      <c r="K1004" s="378"/>
      <c r="L1004" s="301">
        <f>VLOOKUP(B1004,KQtrangIOE!$B$2:$D$2509,3,FALSE)</f>
        <v>1040</v>
      </c>
      <c r="M1004" s="301" t="str">
        <f t="shared" si="64"/>
        <v/>
      </c>
      <c r="N1004" s="301">
        <f>VLOOKUP(IF(G1004&lt;&gt;"",G1004,F1004),ThongkeKQ!$A$4:$P$43,COUNTA(ThongkeKQ!$A$4:$P$4),FALSE)</f>
        <v>32</v>
      </c>
      <c r="O1004" s="301" t="str">
        <f t="shared" si="65"/>
        <v>32.7</v>
      </c>
      <c r="P1004" s="285" t="str">
        <f t="shared" si="66"/>
        <v>32</v>
      </c>
      <c r="Q1004" s="285" t="str">
        <f t="shared" si="67"/>
        <v>7</v>
      </c>
    </row>
    <row r="1005" spans="1:17" s="285" customFormat="1" hidden="1">
      <c r="A1005" s="315">
        <f>SUBTOTAL(3,$B$20:B1005)</f>
        <v>345</v>
      </c>
      <c r="B1005" s="433">
        <v>1227579217</v>
      </c>
      <c r="C1005" s="301" t="str">
        <f>VLOOKUP(B1005,'ds thisinh'!$B$5:$C$2298,2,FALSE)</f>
        <v>Nguyễn Trần Tiến Đạt</v>
      </c>
      <c r="D1005" s="371" t="s">
        <v>2033</v>
      </c>
      <c r="E1005" s="370">
        <v>7</v>
      </c>
      <c r="F1005" s="370" t="s">
        <v>1383</v>
      </c>
      <c r="G1005" s="429" t="s">
        <v>10</v>
      </c>
      <c r="H1005" s="370">
        <v>7</v>
      </c>
      <c r="I1005" s="429">
        <v>1040</v>
      </c>
      <c r="J1005" s="429"/>
      <c r="K1005" s="378"/>
      <c r="L1005" s="301">
        <f>VLOOKUP(B1005,KQtrangIOE!$B$2:$D$2509,3,FALSE)</f>
        <v>1040</v>
      </c>
      <c r="M1005" s="301" t="str">
        <f t="shared" si="64"/>
        <v/>
      </c>
      <c r="N1005" s="301">
        <f>VLOOKUP(IF(G1005&lt;&gt;"",G1005,F1005),ThongkeKQ!$A$4:$P$43,COUNTA(ThongkeKQ!$A$4:$P$4),FALSE)</f>
        <v>32</v>
      </c>
      <c r="O1005" s="301" t="str">
        <f t="shared" si="65"/>
        <v>32.7</v>
      </c>
      <c r="P1005" s="285" t="str">
        <f t="shared" si="66"/>
        <v>32</v>
      </c>
      <c r="Q1005" s="285" t="str">
        <f t="shared" si="67"/>
        <v>7</v>
      </c>
    </row>
    <row r="1006" spans="1:17" s="285" customFormat="1" hidden="1">
      <c r="A1006" s="315">
        <f>SUBTOTAL(3,$B$20:B1006)</f>
        <v>345</v>
      </c>
      <c r="B1006" s="403">
        <v>1228762832</v>
      </c>
      <c r="C1006" s="301" t="str">
        <f>VLOOKUP(B1006,'ds thisinh'!$B$5:$C$2298,2,FALSE)</f>
        <v>Nguyễn Song Vỹ </v>
      </c>
      <c r="D1006" s="403" t="s">
        <v>2696</v>
      </c>
      <c r="E1006" s="301">
        <v>7</v>
      </c>
      <c r="F1006" s="301" t="s">
        <v>2693</v>
      </c>
      <c r="G1006" s="303" t="s">
        <v>188</v>
      </c>
      <c r="H1006" s="303">
        <v>7</v>
      </c>
      <c r="I1006" s="403">
        <v>1030</v>
      </c>
      <c r="J1006" s="403"/>
      <c r="K1006" s="389"/>
      <c r="L1006" s="301">
        <f>VLOOKUP(B1006,KQtrangIOE!$B$2:$D$2509,3,FALSE)</f>
        <v>1030</v>
      </c>
      <c r="M1006" s="301" t="str">
        <f t="shared" si="64"/>
        <v/>
      </c>
      <c r="N1006" s="301">
        <f>VLOOKUP(IF(G1006&lt;&gt;"",G1006,F1006),ThongkeKQ!$A$4:$P$43,COUNTA(ThongkeKQ!$A$4:$P$4),FALSE)</f>
        <v>34</v>
      </c>
      <c r="O1006" s="301" t="str">
        <f t="shared" si="65"/>
        <v>34.7</v>
      </c>
      <c r="P1006" s="285" t="str">
        <f t="shared" si="66"/>
        <v>34</v>
      </c>
      <c r="Q1006" s="285" t="str">
        <f t="shared" si="67"/>
        <v>7</v>
      </c>
    </row>
    <row r="1007" spans="1:17" s="285" customFormat="1" hidden="1">
      <c r="A1007" s="315">
        <f>SUBTOTAL(3,$B$20:B1007)</f>
        <v>345</v>
      </c>
      <c r="B1007" s="326">
        <v>1224601227</v>
      </c>
      <c r="C1007" s="301" t="str">
        <f>VLOOKUP(B1007,'ds thisinh'!$B$5:$C$2298,2,FALSE)</f>
        <v>Trần Vũ Phong</v>
      </c>
      <c r="D1007" s="303" t="s">
        <v>762</v>
      </c>
      <c r="E1007" s="303">
        <v>7</v>
      </c>
      <c r="F1007" s="303" t="s">
        <v>2700</v>
      </c>
      <c r="G1007" s="303" t="s">
        <v>188</v>
      </c>
      <c r="H1007" s="303">
        <v>7</v>
      </c>
      <c r="I1007" s="303">
        <v>1030</v>
      </c>
      <c r="J1007" s="303"/>
      <c r="K1007" s="389"/>
      <c r="L1007" s="301">
        <f>VLOOKUP(B1007,KQtrangIOE!$B$2:$D$2509,3,FALSE)</f>
        <v>1030</v>
      </c>
      <c r="M1007" s="301" t="str">
        <f t="shared" si="64"/>
        <v/>
      </c>
      <c r="N1007" s="301">
        <f>VLOOKUP(IF(G1007&lt;&gt;"",G1007,F1007),ThongkeKQ!$A$4:$P$43,COUNTA(ThongkeKQ!$A$4:$P$4),FALSE)</f>
        <v>34</v>
      </c>
      <c r="O1007" s="301" t="str">
        <f t="shared" si="65"/>
        <v>34.7</v>
      </c>
      <c r="P1007" s="285" t="str">
        <f t="shared" si="66"/>
        <v>34</v>
      </c>
      <c r="Q1007" s="285" t="str">
        <f t="shared" si="67"/>
        <v>7</v>
      </c>
    </row>
    <row r="1008" spans="1:17" s="285" customFormat="1" hidden="1">
      <c r="A1008" s="315">
        <f>SUBTOTAL(3,$B$20:B1008)</f>
        <v>345</v>
      </c>
      <c r="B1008" s="403">
        <v>1228199472</v>
      </c>
      <c r="C1008" s="301" t="str">
        <f>VLOOKUP(B1008,'ds thisinh'!$B$5:$C$2298,2,FALSE)</f>
        <v>Giáp Lê Ngọc Hòa </v>
      </c>
      <c r="D1008" s="403" t="s">
        <v>773</v>
      </c>
      <c r="E1008" s="301">
        <v>7</v>
      </c>
      <c r="F1008" s="301" t="s">
        <v>2693</v>
      </c>
      <c r="G1008" s="303" t="s">
        <v>188</v>
      </c>
      <c r="H1008" s="303">
        <v>7</v>
      </c>
      <c r="I1008" s="403">
        <v>1030</v>
      </c>
      <c r="J1008" s="403"/>
      <c r="K1008" s="389"/>
      <c r="L1008" s="301">
        <f>VLOOKUP(B1008,KQtrangIOE!$B$2:$D$2509,3,FALSE)</f>
        <v>1030</v>
      </c>
      <c r="M1008" s="301" t="str">
        <f t="shared" si="64"/>
        <v/>
      </c>
      <c r="N1008" s="301">
        <f>VLOOKUP(IF(G1008&lt;&gt;"",G1008,F1008),ThongkeKQ!$A$4:$P$43,COUNTA(ThongkeKQ!$A$4:$P$4),FALSE)</f>
        <v>34</v>
      </c>
      <c r="O1008" s="301" t="str">
        <f t="shared" si="65"/>
        <v>34.7</v>
      </c>
      <c r="P1008" s="285" t="str">
        <f t="shared" si="66"/>
        <v>34</v>
      </c>
      <c r="Q1008" s="285" t="str">
        <f t="shared" si="67"/>
        <v>7</v>
      </c>
    </row>
    <row r="1009" spans="1:17" s="285" customFormat="1" hidden="1">
      <c r="A1009" s="315">
        <f>SUBTOTAL(3,$B$20:B1009)</f>
        <v>345</v>
      </c>
      <c r="B1009" s="318">
        <v>1225457649</v>
      </c>
      <c r="C1009" s="301" t="str">
        <f>VLOOKUP(B1009,'ds thisinh'!$B$5:$C$2298,2,FALSE)</f>
        <v>Thi Minh Đạt </v>
      </c>
      <c r="D1009" s="318" t="s">
        <v>1703</v>
      </c>
      <c r="E1009" s="315" t="s">
        <v>1390</v>
      </c>
      <c r="F1009" s="315" t="s">
        <v>1189</v>
      </c>
      <c r="G1009" s="325" t="s">
        <v>1342</v>
      </c>
      <c r="H1009" s="325">
        <v>7</v>
      </c>
      <c r="I1009" s="344">
        <v>1030</v>
      </c>
      <c r="J1009" s="344"/>
      <c r="K1009" s="301"/>
      <c r="L1009" s="301">
        <f>VLOOKUP(B1009,KQtrangIOE!$B$2:$D$2509,3,FALSE)</f>
        <v>1030</v>
      </c>
      <c r="M1009" s="301" t="str">
        <f t="shared" si="64"/>
        <v/>
      </c>
      <c r="N1009" s="301">
        <f>VLOOKUP(IF(G1009&lt;&gt;"",G1009,F1009),ThongkeKQ!$A$4:$P$43,COUNTA(ThongkeKQ!$A$4:$P$4),FALSE)</f>
        <v>38</v>
      </c>
      <c r="O1009" s="301" t="str">
        <f t="shared" si="65"/>
        <v>38.7</v>
      </c>
      <c r="P1009" s="285" t="str">
        <f t="shared" si="66"/>
        <v>38</v>
      </c>
      <c r="Q1009" s="285" t="str">
        <f t="shared" si="67"/>
        <v>7</v>
      </c>
    </row>
    <row r="1010" spans="1:17" s="285" customFormat="1" hidden="1">
      <c r="A1010" s="315">
        <f>SUBTOTAL(3,$B$20:B1010)</f>
        <v>345</v>
      </c>
      <c r="B1010" s="349">
        <v>1222867005</v>
      </c>
      <c r="C1010" s="301" t="str">
        <f>VLOOKUP(B1010,'ds thisinh'!$B$5:$C$2298,2,FALSE)</f>
        <v>Nguyễn Thị Thanh Thảo</v>
      </c>
      <c r="D1010" s="347" t="s">
        <v>470</v>
      </c>
      <c r="E1010" s="352">
        <v>7</v>
      </c>
      <c r="F1010" s="271" t="s">
        <v>2302</v>
      </c>
      <c r="G1010" s="425" t="s">
        <v>2262</v>
      </c>
      <c r="H1010" s="387">
        <v>7</v>
      </c>
      <c r="I1010" s="301">
        <v>1030</v>
      </c>
      <c r="J1010" s="301"/>
      <c r="K1010" s="301"/>
      <c r="L1010" s="301">
        <f>VLOOKUP(B1010,KQtrangIOE!$B$2:$D$2509,3,FALSE)</f>
        <v>1030</v>
      </c>
      <c r="M1010" s="301" t="str">
        <f t="shared" si="64"/>
        <v/>
      </c>
      <c r="N1010" s="301">
        <f>VLOOKUP(IF(G1010&lt;&gt;"",G1010,F1010),ThongkeKQ!$A$4:$P$43,COUNTA(ThongkeKQ!$A$4:$P$4),FALSE)</f>
        <v>37</v>
      </c>
      <c r="O1010" s="301" t="str">
        <f t="shared" si="65"/>
        <v>37.7</v>
      </c>
      <c r="P1010" s="285" t="str">
        <f t="shared" si="66"/>
        <v>37</v>
      </c>
      <c r="Q1010" s="285" t="str">
        <f t="shared" si="67"/>
        <v>7</v>
      </c>
    </row>
    <row r="1011" spans="1:17" s="285" customFormat="1" ht="30" hidden="1">
      <c r="A1011" s="315">
        <f>SUBTOTAL(3,$B$20:B1011)</f>
        <v>345</v>
      </c>
      <c r="B1011" s="371">
        <v>1223105888</v>
      </c>
      <c r="C1011" s="301" t="str">
        <f>VLOOKUP(B1011,'ds thisinh'!$B$5:$C$2298,2,FALSE)</f>
        <v>Nguyễn Trương Quang Nhật</v>
      </c>
      <c r="D1011" s="371" t="s">
        <v>2008</v>
      </c>
      <c r="E1011" s="371">
        <v>7</v>
      </c>
      <c r="F1011" s="371" t="s">
        <v>1951</v>
      </c>
      <c r="G1011" s="429" t="s">
        <v>10</v>
      </c>
      <c r="H1011" s="371">
        <v>7</v>
      </c>
      <c r="I1011" s="429">
        <v>1030</v>
      </c>
      <c r="J1011" s="429"/>
      <c r="K1011" s="378"/>
      <c r="L1011" s="301">
        <f>VLOOKUP(B1011,KQtrangIOE!$B$2:$D$2509,3,FALSE)</f>
        <v>1030</v>
      </c>
      <c r="M1011" s="301" t="str">
        <f t="shared" si="64"/>
        <v/>
      </c>
      <c r="N1011" s="301">
        <f>VLOOKUP(IF(G1011&lt;&gt;"",G1011,F1011),ThongkeKQ!$A$4:$P$43,COUNTA(ThongkeKQ!$A$4:$P$4),FALSE)</f>
        <v>32</v>
      </c>
      <c r="O1011" s="301" t="str">
        <f t="shared" si="65"/>
        <v>32.7</v>
      </c>
      <c r="P1011" s="285" t="str">
        <f t="shared" si="66"/>
        <v>32</v>
      </c>
      <c r="Q1011" s="285" t="str">
        <f t="shared" si="67"/>
        <v>7</v>
      </c>
    </row>
    <row r="1012" spans="1:17" s="285" customFormat="1" hidden="1">
      <c r="A1012" s="315">
        <f>SUBTOTAL(3,$B$20:B1012)</f>
        <v>345</v>
      </c>
      <c r="B1012" s="468">
        <v>1226352782</v>
      </c>
      <c r="C1012" s="301" t="str">
        <f>VLOOKUP(B1012,'ds thisinh'!$B$5:$C$2298,2,FALSE)</f>
        <v>Lý Thị Phinh</v>
      </c>
      <c r="D1012" s="303" t="s">
        <v>2218</v>
      </c>
      <c r="E1012" s="303" t="s">
        <v>988</v>
      </c>
      <c r="F1012" s="303" t="s">
        <v>2199</v>
      </c>
      <c r="G1012" s="301" t="s">
        <v>2167</v>
      </c>
      <c r="H1012" s="301">
        <v>7</v>
      </c>
      <c r="I1012" s="387">
        <v>1020</v>
      </c>
      <c r="J1012" s="387"/>
      <c r="K1012" s="301"/>
      <c r="L1012" s="301">
        <f>VLOOKUP(B1012,KQtrangIOE!$B$2:$D$2509,3,FALSE)</f>
        <v>1020</v>
      </c>
      <c r="M1012" s="301" t="str">
        <f t="shared" si="64"/>
        <v/>
      </c>
      <c r="N1012" s="301">
        <f>VLOOKUP(IF(G1012&lt;&gt;"",G1012,F1012),ThongkeKQ!$A$4:$P$43,COUNTA(ThongkeKQ!$A$4:$P$4),FALSE)</f>
        <v>33</v>
      </c>
      <c r="O1012" s="301" t="str">
        <f t="shared" si="65"/>
        <v>33.7</v>
      </c>
      <c r="P1012" s="285" t="str">
        <f t="shared" si="66"/>
        <v>33</v>
      </c>
      <c r="Q1012" s="285" t="str">
        <f t="shared" si="67"/>
        <v>7</v>
      </c>
    </row>
    <row r="1013" spans="1:17" s="285" customFormat="1" hidden="1">
      <c r="A1013" s="315">
        <f>SUBTOTAL(3,$B$20:B1013)</f>
        <v>345</v>
      </c>
      <c r="B1013" s="303">
        <v>1222265735</v>
      </c>
      <c r="C1013" s="301" t="str">
        <f>VLOOKUP(B1013,'ds thisinh'!$B$5:$C$2298,2,FALSE)</f>
        <v>Phan Lê Bảo Châu</v>
      </c>
      <c r="D1013" s="303" t="s">
        <v>991</v>
      </c>
      <c r="E1013" s="303" t="s">
        <v>957</v>
      </c>
      <c r="F1013" s="303" t="s">
        <v>933</v>
      </c>
      <c r="G1013" s="315" t="s">
        <v>91</v>
      </c>
      <c r="H1013" s="325">
        <v>7</v>
      </c>
      <c r="I1013" s="344">
        <v>1020</v>
      </c>
      <c r="J1013" s="344"/>
      <c r="K1013" s="301"/>
      <c r="L1013" s="301">
        <f>VLOOKUP(B1013,KQtrangIOE!$B$2:$D$2509,3,FALSE)</f>
        <v>1020</v>
      </c>
      <c r="M1013" s="301" t="str">
        <f t="shared" si="64"/>
        <v/>
      </c>
      <c r="N1013" s="301">
        <f>VLOOKUP(IF(G1013&lt;&gt;"",G1013,F1013),ThongkeKQ!$A$4:$P$43,COUNTA(ThongkeKQ!$A$4:$P$4),FALSE)</f>
        <v>35</v>
      </c>
      <c r="O1013" s="301" t="str">
        <f t="shared" si="65"/>
        <v>35.7</v>
      </c>
      <c r="P1013" s="285" t="str">
        <f t="shared" si="66"/>
        <v>35</v>
      </c>
      <c r="Q1013" s="285" t="str">
        <f t="shared" si="67"/>
        <v>7</v>
      </c>
    </row>
    <row r="1014" spans="1:17" s="285" customFormat="1" hidden="1">
      <c r="A1014" s="315">
        <f>SUBTOTAL(3,$B$20:B1014)</f>
        <v>345</v>
      </c>
      <c r="B1014" s="317">
        <v>115805092</v>
      </c>
      <c r="C1014" s="301" t="str">
        <f>VLOOKUP(B1014,'ds thisinh'!$B$5:$C$2298,2,FALSE)</f>
        <v>Nguyễn Văn Phước</v>
      </c>
      <c r="D1014" s="301" t="s">
        <v>1281</v>
      </c>
      <c r="E1014" s="303" t="s">
        <v>957</v>
      </c>
      <c r="F1014" s="303" t="s">
        <v>1259</v>
      </c>
      <c r="G1014" s="303" t="s">
        <v>180</v>
      </c>
      <c r="H1014" s="301">
        <v>7</v>
      </c>
      <c r="I1014" s="301">
        <v>1020</v>
      </c>
      <c r="J1014" s="301"/>
      <c r="K1014" s="301"/>
      <c r="L1014" s="301">
        <f>VLOOKUP(B1014,KQtrangIOE!$B$2:$D$2509,3,FALSE)</f>
        <v>1020</v>
      </c>
      <c r="M1014" s="301" t="str">
        <f t="shared" si="64"/>
        <v/>
      </c>
      <c r="N1014" s="301">
        <f>VLOOKUP(IF(G1014&lt;&gt;"",G1014,F1014),ThongkeKQ!$A$4:$P$43,COUNTA(ThongkeKQ!$A$4:$P$4),FALSE)</f>
        <v>36</v>
      </c>
      <c r="O1014" s="301" t="str">
        <f t="shared" si="65"/>
        <v>36.7</v>
      </c>
      <c r="P1014" s="285" t="str">
        <f t="shared" si="66"/>
        <v>36</v>
      </c>
      <c r="Q1014" s="285" t="str">
        <f t="shared" si="67"/>
        <v>7</v>
      </c>
    </row>
    <row r="1015" spans="1:17" s="285" customFormat="1" hidden="1">
      <c r="A1015" s="315">
        <f>SUBTOTAL(3,$B$20:B1015)</f>
        <v>345</v>
      </c>
      <c r="B1015" s="301">
        <v>1230430520</v>
      </c>
      <c r="C1015" s="301" t="str">
        <f>VLOOKUP(B1015,'ds thisinh'!$B$5:$C$2298,2,FALSE)</f>
        <v>Mai Tuấn Kiệt</v>
      </c>
      <c r="D1015" s="301" t="s">
        <v>732</v>
      </c>
      <c r="E1015" s="303">
        <v>7</v>
      </c>
      <c r="F1015" s="303" t="s">
        <v>2694</v>
      </c>
      <c r="G1015" s="303" t="s">
        <v>188</v>
      </c>
      <c r="H1015" s="303">
        <v>7</v>
      </c>
      <c r="I1015" s="301">
        <v>1010</v>
      </c>
      <c r="J1015" s="301"/>
      <c r="K1015" s="389"/>
      <c r="L1015" s="301">
        <f>VLOOKUP(B1015,KQtrangIOE!$B$2:$D$2509,3,FALSE)</f>
        <v>1010</v>
      </c>
      <c r="M1015" s="301" t="str">
        <f t="shared" si="64"/>
        <v/>
      </c>
      <c r="N1015" s="301">
        <f>VLOOKUP(IF(G1015&lt;&gt;"",G1015,F1015),ThongkeKQ!$A$4:$P$43,COUNTA(ThongkeKQ!$A$4:$P$4),FALSE)</f>
        <v>34</v>
      </c>
      <c r="O1015" s="301" t="str">
        <f t="shared" si="65"/>
        <v>34.7</v>
      </c>
      <c r="P1015" s="285" t="str">
        <f t="shared" si="66"/>
        <v>34</v>
      </c>
      <c r="Q1015" s="285" t="str">
        <f t="shared" si="67"/>
        <v>7</v>
      </c>
    </row>
    <row r="1016" spans="1:17" s="285" customFormat="1" ht="30" hidden="1">
      <c r="A1016" s="315">
        <f>SUBTOTAL(3,$B$20:B1016)</f>
        <v>345</v>
      </c>
      <c r="B1016" s="271">
        <v>1229257410</v>
      </c>
      <c r="C1016" s="301" t="str">
        <f>VLOOKUP(B1016,'ds thisinh'!$B$5:$C$2298,2,FALSE)</f>
        <v>Vi Thị Hường</v>
      </c>
      <c r="D1016" s="315" t="s">
        <v>2204</v>
      </c>
      <c r="E1016" s="303" t="s">
        <v>988</v>
      </c>
      <c r="F1016" s="303" t="s">
        <v>2205</v>
      </c>
      <c r="G1016" s="301" t="s">
        <v>2167</v>
      </c>
      <c r="H1016" s="301">
        <v>7</v>
      </c>
      <c r="I1016" s="387">
        <v>1010</v>
      </c>
      <c r="J1016" s="387"/>
      <c r="K1016" s="301"/>
      <c r="L1016" s="301">
        <f>VLOOKUP(B1016,KQtrangIOE!$B$2:$D$2509,3,FALSE)</f>
        <v>1010</v>
      </c>
      <c r="M1016" s="301" t="str">
        <f t="shared" si="64"/>
        <v/>
      </c>
      <c r="N1016" s="301">
        <f>VLOOKUP(IF(G1016&lt;&gt;"",G1016,F1016),ThongkeKQ!$A$4:$P$43,COUNTA(ThongkeKQ!$A$4:$P$4),FALSE)</f>
        <v>33</v>
      </c>
      <c r="O1016" s="301" t="str">
        <f t="shared" si="65"/>
        <v>33.7</v>
      </c>
      <c r="P1016" s="285" t="str">
        <f t="shared" si="66"/>
        <v>33</v>
      </c>
      <c r="Q1016" s="285" t="str">
        <f t="shared" si="67"/>
        <v>7</v>
      </c>
    </row>
    <row r="1017" spans="1:17" s="285" customFormat="1" hidden="1">
      <c r="A1017" s="315">
        <f>SUBTOTAL(3,$B$20:B1017)</f>
        <v>345</v>
      </c>
      <c r="B1017" s="318">
        <v>1223236868</v>
      </c>
      <c r="C1017" s="301" t="str">
        <f>VLOOKUP(B1017,'ds thisinh'!$B$5:$C$2298,2,FALSE)</f>
        <v>Nguyễn Thị Bích Phượng</v>
      </c>
      <c r="D1017" s="315" t="s">
        <v>996</v>
      </c>
      <c r="E1017" s="315" t="s">
        <v>988</v>
      </c>
      <c r="F1017" s="315" t="s">
        <v>2707</v>
      </c>
      <c r="G1017" s="315" t="s">
        <v>91</v>
      </c>
      <c r="H1017" s="325">
        <v>7</v>
      </c>
      <c r="I1017" s="344">
        <v>1010</v>
      </c>
      <c r="J1017" s="344"/>
      <c r="K1017" s="301"/>
      <c r="L1017" s="301">
        <f>VLOOKUP(B1017,KQtrangIOE!$B$2:$D$2509,3,FALSE)</f>
        <v>1010</v>
      </c>
      <c r="M1017" s="301" t="str">
        <f t="shared" si="64"/>
        <v/>
      </c>
      <c r="N1017" s="301">
        <f>VLOOKUP(IF(G1017&lt;&gt;"",G1017,F1017),ThongkeKQ!$A$4:$P$43,COUNTA(ThongkeKQ!$A$4:$P$4),FALSE)</f>
        <v>35</v>
      </c>
      <c r="O1017" s="301" t="str">
        <f t="shared" si="65"/>
        <v>35.7</v>
      </c>
      <c r="P1017" s="285" t="str">
        <f t="shared" si="66"/>
        <v>35</v>
      </c>
      <c r="Q1017" s="285" t="str">
        <f t="shared" si="67"/>
        <v>7</v>
      </c>
    </row>
    <row r="1018" spans="1:17" s="285" customFormat="1" hidden="1">
      <c r="A1018" s="315">
        <f>SUBTOTAL(3,$B$20:B1018)</f>
        <v>345</v>
      </c>
      <c r="B1018" s="318">
        <v>1223329200</v>
      </c>
      <c r="C1018" s="301" t="str">
        <f>VLOOKUP(B1018,'ds thisinh'!$B$5:$C$2298,2,FALSE)</f>
        <v>Nguyễn Lâm Sơn</v>
      </c>
      <c r="D1018" s="318" t="s">
        <v>1691</v>
      </c>
      <c r="E1018" s="315" t="s">
        <v>1388</v>
      </c>
      <c r="F1018" s="315" t="s">
        <v>744</v>
      </c>
      <c r="G1018" s="325" t="s">
        <v>1342</v>
      </c>
      <c r="H1018" s="325">
        <v>7</v>
      </c>
      <c r="I1018" s="344">
        <v>1010</v>
      </c>
      <c r="J1018" s="344"/>
      <c r="K1018" s="301"/>
      <c r="L1018" s="301">
        <f>VLOOKUP(B1018,KQtrangIOE!$B$2:$D$2509,3,FALSE)</f>
        <v>1010</v>
      </c>
      <c r="M1018" s="301" t="str">
        <f t="shared" si="64"/>
        <v/>
      </c>
      <c r="N1018" s="301">
        <f>VLOOKUP(IF(G1018&lt;&gt;"",G1018,F1018),ThongkeKQ!$A$4:$P$43,COUNTA(ThongkeKQ!$A$4:$P$4),FALSE)</f>
        <v>38</v>
      </c>
      <c r="O1018" s="301" t="str">
        <f t="shared" si="65"/>
        <v>38.7</v>
      </c>
      <c r="P1018" s="285" t="str">
        <f t="shared" si="66"/>
        <v>38</v>
      </c>
      <c r="Q1018" s="285" t="str">
        <f t="shared" si="67"/>
        <v>7</v>
      </c>
    </row>
    <row r="1019" spans="1:17" s="285" customFormat="1" hidden="1">
      <c r="A1019" s="315">
        <f>SUBTOTAL(3,$B$20:B1019)</f>
        <v>345</v>
      </c>
      <c r="B1019" s="318">
        <v>1229320498</v>
      </c>
      <c r="C1019" s="301" t="str">
        <f>VLOOKUP(B1019,'ds thisinh'!$B$5:$C$2298,2,FALSE)</f>
        <v>Hồ Thị Minh Trúc</v>
      </c>
      <c r="D1019" s="318" t="s">
        <v>1707</v>
      </c>
      <c r="E1019" s="315" t="s">
        <v>1388</v>
      </c>
      <c r="F1019" s="315" t="s">
        <v>1381</v>
      </c>
      <c r="G1019" s="325" t="s">
        <v>1342</v>
      </c>
      <c r="H1019" s="325">
        <v>7</v>
      </c>
      <c r="I1019" s="344">
        <v>1010</v>
      </c>
      <c r="J1019" s="344"/>
      <c r="K1019" s="301"/>
      <c r="L1019" s="301">
        <f>VLOOKUP(B1019,KQtrangIOE!$B$2:$D$2509,3,FALSE)</f>
        <v>1010</v>
      </c>
      <c r="M1019" s="301" t="str">
        <f t="shared" si="64"/>
        <v/>
      </c>
      <c r="N1019" s="301">
        <f>VLOOKUP(IF(G1019&lt;&gt;"",G1019,F1019),ThongkeKQ!$A$4:$P$43,COUNTA(ThongkeKQ!$A$4:$P$4),FALSE)</f>
        <v>38</v>
      </c>
      <c r="O1019" s="301" t="str">
        <f t="shared" si="65"/>
        <v>38.7</v>
      </c>
      <c r="P1019" s="285" t="str">
        <f t="shared" si="66"/>
        <v>38</v>
      </c>
      <c r="Q1019" s="285" t="str">
        <f t="shared" si="67"/>
        <v>7</v>
      </c>
    </row>
    <row r="1020" spans="1:17" s="285" customFormat="1" hidden="1">
      <c r="A1020" s="315">
        <f>SUBTOTAL(3,$B$20:B1020)</f>
        <v>345</v>
      </c>
      <c r="B1020" s="317">
        <v>1222522227</v>
      </c>
      <c r="C1020" s="301" t="str">
        <f>VLOOKUP(B1020,'ds thisinh'!$B$5:$C$2298,2,FALSE)</f>
        <v>Trần Hữu Toàn</v>
      </c>
      <c r="D1020" s="301" t="s">
        <v>1283</v>
      </c>
      <c r="E1020" s="303" t="s">
        <v>957</v>
      </c>
      <c r="F1020" s="303" t="s">
        <v>1259</v>
      </c>
      <c r="G1020" s="303" t="s">
        <v>180</v>
      </c>
      <c r="H1020" s="301">
        <v>7</v>
      </c>
      <c r="I1020" s="301">
        <v>1010</v>
      </c>
      <c r="J1020" s="301"/>
      <c r="K1020" s="301"/>
      <c r="L1020" s="301">
        <f>VLOOKUP(B1020,KQtrangIOE!$B$2:$D$2509,3,FALSE)</f>
        <v>1010</v>
      </c>
      <c r="M1020" s="301" t="str">
        <f t="shared" si="64"/>
        <v/>
      </c>
      <c r="N1020" s="301">
        <f>VLOOKUP(IF(G1020&lt;&gt;"",G1020,F1020),ThongkeKQ!$A$4:$P$43,COUNTA(ThongkeKQ!$A$4:$P$4),FALSE)</f>
        <v>36</v>
      </c>
      <c r="O1020" s="301" t="str">
        <f t="shared" si="65"/>
        <v>36.7</v>
      </c>
      <c r="P1020" s="285" t="str">
        <f t="shared" si="66"/>
        <v>36</v>
      </c>
      <c r="Q1020" s="285" t="str">
        <f t="shared" si="67"/>
        <v>7</v>
      </c>
    </row>
    <row r="1021" spans="1:17" s="285" customFormat="1" hidden="1">
      <c r="A1021" s="315">
        <f>SUBTOTAL(3,$B$20:B1021)</f>
        <v>345</v>
      </c>
      <c r="B1021" s="318">
        <v>1222590766</v>
      </c>
      <c r="C1021" s="301" t="str">
        <f>VLOOKUP(B1021,'ds thisinh'!$B$5:$C$2298,2,FALSE)</f>
        <v>Lương Đặng Trà My </v>
      </c>
      <c r="D1021" s="318" t="s">
        <v>1705</v>
      </c>
      <c r="E1021" s="315" t="s">
        <v>1188</v>
      </c>
      <c r="F1021" s="315" t="s">
        <v>1189</v>
      </c>
      <c r="G1021" s="325" t="s">
        <v>1342</v>
      </c>
      <c r="H1021" s="325">
        <v>7</v>
      </c>
      <c r="I1021" s="344">
        <v>1000</v>
      </c>
      <c r="J1021" s="344"/>
      <c r="K1021" s="301"/>
      <c r="L1021" s="301">
        <f>VLOOKUP(B1021,KQtrangIOE!$B$2:$D$2509,3,FALSE)</f>
        <v>1000</v>
      </c>
      <c r="M1021" s="301" t="str">
        <f t="shared" si="64"/>
        <v/>
      </c>
      <c r="N1021" s="301">
        <f>VLOOKUP(IF(G1021&lt;&gt;"",G1021,F1021),ThongkeKQ!$A$4:$P$43,COUNTA(ThongkeKQ!$A$4:$P$4),FALSE)</f>
        <v>38</v>
      </c>
      <c r="O1021" s="301" t="str">
        <f t="shared" si="65"/>
        <v>38.7</v>
      </c>
      <c r="P1021" s="285" t="str">
        <f t="shared" si="66"/>
        <v>38</v>
      </c>
      <c r="Q1021" s="285" t="str">
        <f t="shared" si="67"/>
        <v>7</v>
      </c>
    </row>
    <row r="1022" spans="1:17" s="285" customFormat="1" hidden="1">
      <c r="A1022" s="315">
        <f>SUBTOTAL(3,$B$20:B1022)</f>
        <v>345</v>
      </c>
      <c r="B1022" s="317">
        <v>1226966196</v>
      </c>
      <c r="C1022" s="301" t="str">
        <f>VLOOKUP(B1022,'ds thisinh'!$B$5:$C$2298,2,FALSE)</f>
        <v>Đinh Thị Hà Nhi</v>
      </c>
      <c r="D1022" s="301" t="s">
        <v>1274</v>
      </c>
      <c r="E1022" s="303" t="s">
        <v>957</v>
      </c>
      <c r="F1022" s="303" t="s">
        <v>1259</v>
      </c>
      <c r="G1022" s="303" t="s">
        <v>180</v>
      </c>
      <c r="H1022" s="301">
        <v>7</v>
      </c>
      <c r="I1022" s="301">
        <v>990</v>
      </c>
      <c r="J1022" s="301"/>
      <c r="K1022" s="301"/>
      <c r="L1022" s="301">
        <f>VLOOKUP(B1022,KQtrangIOE!$B$2:$D$2509,3,FALSE)</f>
        <v>990</v>
      </c>
      <c r="M1022" s="301" t="str">
        <f t="shared" ref="M1022:M1085" si="68">IF(L1022&lt;&gt;I1022,1,"")</f>
        <v/>
      </c>
      <c r="N1022" s="301">
        <f>VLOOKUP(IF(G1022&lt;&gt;"",G1022,F1022),ThongkeKQ!$A$4:$P$43,COUNTA(ThongkeKQ!$A$4:$P$4),FALSE)</f>
        <v>36</v>
      </c>
      <c r="O1022" s="301" t="str">
        <f t="shared" si="65"/>
        <v>36.7</v>
      </c>
      <c r="P1022" s="285" t="str">
        <f t="shared" si="66"/>
        <v>36</v>
      </c>
      <c r="Q1022" s="285" t="str">
        <f t="shared" si="67"/>
        <v>7</v>
      </c>
    </row>
    <row r="1023" spans="1:17" s="285" customFormat="1" hidden="1">
      <c r="A1023" s="315">
        <f>SUBTOTAL(3,$B$20:B1023)</f>
        <v>345</v>
      </c>
      <c r="B1023" s="326">
        <v>1212817205</v>
      </c>
      <c r="C1023" s="301" t="str">
        <f>VLOOKUP(B1023,'ds thisinh'!$B$5:$C$2298,2,FALSE)</f>
        <v>Hà Đình Kiên</v>
      </c>
      <c r="D1023" s="303" t="s">
        <v>1291</v>
      </c>
      <c r="E1023" s="303" t="s">
        <v>1188</v>
      </c>
      <c r="F1023" s="303" t="s">
        <v>1292</v>
      </c>
      <c r="G1023" s="303" t="s">
        <v>180</v>
      </c>
      <c r="H1023" s="301">
        <v>7</v>
      </c>
      <c r="I1023" s="301">
        <v>990</v>
      </c>
      <c r="J1023" s="301"/>
      <c r="K1023" s="301"/>
      <c r="L1023" s="301">
        <f>VLOOKUP(B1023,KQtrangIOE!$B$2:$D$2509,3,FALSE)</f>
        <v>990</v>
      </c>
      <c r="M1023" s="301" t="str">
        <f t="shared" si="68"/>
        <v/>
      </c>
      <c r="N1023" s="301">
        <f>VLOOKUP(IF(G1023&lt;&gt;"",G1023,F1023),ThongkeKQ!$A$4:$P$43,COUNTA(ThongkeKQ!$A$4:$P$4),FALSE)</f>
        <v>36</v>
      </c>
      <c r="O1023" s="301" t="str">
        <f t="shared" si="65"/>
        <v>36.7</v>
      </c>
      <c r="P1023" s="285" t="str">
        <f t="shared" si="66"/>
        <v>36</v>
      </c>
      <c r="Q1023" s="285" t="str">
        <f t="shared" si="67"/>
        <v>7</v>
      </c>
    </row>
    <row r="1024" spans="1:17" s="285" customFormat="1" hidden="1">
      <c r="A1024" s="315">
        <f>SUBTOTAL(3,$B$20:B1024)</f>
        <v>345</v>
      </c>
      <c r="B1024" s="326">
        <v>1222813453</v>
      </c>
      <c r="C1024" s="301" t="str">
        <f>VLOOKUP(B1024,'ds thisinh'!$B$5:$C$2298,2,FALSE)</f>
        <v>Trần Thị  Tường Vi</v>
      </c>
      <c r="D1024" s="303" t="s">
        <v>1309</v>
      </c>
      <c r="E1024" s="303" t="s">
        <v>1298</v>
      </c>
      <c r="F1024" s="303" t="s">
        <v>1268</v>
      </c>
      <c r="G1024" s="303" t="s">
        <v>180</v>
      </c>
      <c r="H1024" s="301">
        <v>7</v>
      </c>
      <c r="I1024" s="301">
        <v>990</v>
      </c>
      <c r="J1024" s="301"/>
      <c r="K1024" s="301"/>
      <c r="L1024" s="301">
        <f>VLOOKUP(B1024,KQtrangIOE!$B$2:$D$2509,3,FALSE)</f>
        <v>990</v>
      </c>
      <c r="M1024" s="301" t="str">
        <f t="shared" si="68"/>
        <v/>
      </c>
      <c r="N1024" s="301">
        <f>VLOOKUP(IF(G1024&lt;&gt;"",G1024,F1024),ThongkeKQ!$A$4:$P$43,COUNTA(ThongkeKQ!$A$4:$P$4),FALSE)</f>
        <v>36</v>
      </c>
      <c r="O1024" s="301" t="str">
        <f t="shared" si="65"/>
        <v>36.7</v>
      </c>
      <c r="P1024" s="285" t="str">
        <f t="shared" si="66"/>
        <v>36</v>
      </c>
      <c r="Q1024" s="285" t="str">
        <f t="shared" si="67"/>
        <v>7</v>
      </c>
    </row>
    <row r="1025" spans="1:17" s="285" customFormat="1" hidden="1">
      <c r="A1025" s="315">
        <f>SUBTOTAL(3,$B$20:B1025)</f>
        <v>345</v>
      </c>
      <c r="B1025" s="433">
        <v>1224909960</v>
      </c>
      <c r="C1025" s="301" t="str">
        <f>VLOOKUP(B1025,'ds thisinh'!$B$5:$C$2298,2,FALSE)</f>
        <v>Nguyễn Thành Luân</v>
      </c>
      <c r="D1025" s="371" t="s">
        <v>2041</v>
      </c>
      <c r="E1025" s="370">
        <v>7</v>
      </c>
      <c r="F1025" s="370" t="s">
        <v>1383</v>
      </c>
      <c r="G1025" s="429" t="s">
        <v>10</v>
      </c>
      <c r="H1025" s="370">
        <v>7</v>
      </c>
      <c r="I1025" s="429">
        <v>990</v>
      </c>
      <c r="J1025" s="429"/>
      <c r="K1025" s="378"/>
      <c r="L1025" s="301">
        <f>VLOOKUP(B1025,KQtrangIOE!$B$2:$D$2509,3,FALSE)</f>
        <v>990</v>
      </c>
      <c r="M1025" s="301" t="str">
        <f t="shared" si="68"/>
        <v/>
      </c>
      <c r="N1025" s="301">
        <f>VLOOKUP(IF(G1025&lt;&gt;"",G1025,F1025),ThongkeKQ!$A$4:$P$43,COUNTA(ThongkeKQ!$A$4:$P$4),FALSE)</f>
        <v>32</v>
      </c>
      <c r="O1025" s="301" t="str">
        <f t="shared" si="65"/>
        <v>32.7</v>
      </c>
      <c r="P1025" s="285" t="str">
        <f t="shared" si="66"/>
        <v>32</v>
      </c>
      <c r="Q1025" s="285" t="str">
        <f t="shared" si="67"/>
        <v>7</v>
      </c>
    </row>
    <row r="1026" spans="1:17" s="285" customFormat="1" hidden="1">
      <c r="A1026" s="315">
        <f>SUBTOTAL(3,$B$20:B1026)</f>
        <v>345</v>
      </c>
      <c r="B1026" s="326">
        <v>1223960538</v>
      </c>
      <c r="C1026" s="301" t="str">
        <f>VLOOKUP(B1026,'ds thisinh'!$B$5:$C$2298,2,FALSE)</f>
        <v>Nguyễn Duy Bảo</v>
      </c>
      <c r="D1026" s="303" t="s">
        <v>726</v>
      </c>
      <c r="E1026" s="303">
        <v>7</v>
      </c>
      <c r="F1026" s="405" t="s">
        <v>930</v>
      </c>
      <c r="G1026" s="303" t="s">
        <v>188</v>
      </c>
      <c r="H1026" s="303">
        <v>7</v>
      </c>
      <c r="I1026" s="303">
        <v>980</v>
      </c>
      <c r="J1026" s="303"/>
      <c r="K1026" s="389"/>
      <c r="L1026" s="301">
        <f>VLOOKUP(B1026,KQtrangIOE!$B$2:$D$2509,3,FALSE)</f>
        <v>980</v>
      </c>
      <c r="M1026" s="301" t="str">
        <f t="shared" si="68"/>
        <v/>
      </c>
      <c r="N1026" s="301">
        <f>VLOOKUP(IF(G1026&lt;&gt;"",G1026,F1026),ThongkeKQ!$A$4:$P$43,COUNTA(ThongkeKQ!$A$4:$P$4),FALSE)</f>
        <v>34</v>
      </c>
      <c r="O1026" s="301" t="str">
        <f t="shared" si="65"/>
        <v>34.7</v>
      </c>
      <c r="P1026" s="285" t="str">
        <f t="shared" si="66"/>
        <v>34</v>
      </c>
      <c r="Q1026" s="285" t="str">
        <f t="shared" si="67"/>
        <v>7</v>
      </c>
    </row>
    <row r="1027" spans="1:17" s="285" customFormat="1" hidden="1">
      <c r="A1027" s="315">
        <f>SUBTOTAL(3,$B$20:B1027)</f>
        <v>345</v>
      </c>
      <c r="B1027" s="301">
        <v>1222245748</v>
      </c>
      <c r="C1027" s="301" t="str">
        <f>VLOOKUP(B1027,'ds thisinh'!$B$5:$C$2298,2,FALSE)</f>
        <v>Lê Vũ Anh Thư</v>
      </c>
      <c r="D1027" s="301" t="s">
        <v>771</v>
      </c>
      <c r="E1027" s="303">
        <v>7</v>
      </c>
      <c r="F1027" s="303" t="s">
        <v>2694</v>
      </c>
      <c r="G1027" s="303" t="s">
        <v>188</v>
      </c>
      <c r="H1027" s="303">
        <v>7</v>
      </c>
      <c r="I1027" s="301">
        <v>980</v>
      </c>
      <c r="J1027" s="301"/>
      <c r="K1027" s="389"/>
      <c r="L1027" s="301">
        <f>VLOOKUP(B1027,KQtrangIOE!$B$2:$D$2509,3,FALSE)</f>
        <v>980</v>
      </c>
      <c r="M1027" s="301" t="str">
        <f t="shared" si="68"/>
        <v/>
      </c>
      <c r="N1027" s="301">
        <f>VLOOKUP(IF(G1027&lt;&gt;"",G1027,F1027),ThongkeKQ!$A$4:$P$43,COUNTA(ThongkeKQ!$A$4:$P$4),FALSE)</f>
        <v>34</v>
      </c>
      <c r="O1027" s="301" t="str">
        <f t="shared" si="65"/>
        <v>34.7</v>
      </c>
      <c r="P1027" s="285" t="str">
        <f t="shared" si="66"/>
        <v>34</v>
      </c>
      <c r="Q1027" s="285" t="str">
        <f t="shared" si="67"/>
        <v>7</v>
      </c>
    </row>
    <row r="1028" spans="1:17" s="285" customFormat="1" hidden="1">
      <c r="A1028" s="315">
        <f>SUBTOTAL(3,$B$20:B1028)</f>
        <v>345</v>
      </c>
      <c r="B1028" s="318">
        <v>1230725452</v>
      </c>
      <c r="C1028" s="301" t="str">
        <f>VLOOKUP(B1028,'ds thisinh'!$B$5:$C$2298,2,FALSE)</f>
        <v>Phạm Thị Dung</v>
      </c>
      <c r="D1028" s="303" t="s">
        <v>2194</v>
      </c>
      <c r="E1028" s="303" t="s">
        <v>988</v>
      </c>
      <c r="F1028" s="303" t="s">
        <v>763</v>
      </c>
      <c r="G1028" s="301" t="s">
        <v>2167</v>
      </c>
      <c r="H1028" s="301">
        <v>7</v>
      </c>
      <c r="I1028" s="387">
        <v>980</v>
      </c>
      <c r="J1028" s="387"/>
      <c r="K1028" s="301"/>
      <c r="L1028" s="301">
        <f>VLOOKUP(B1028,KQtrangIOE!$B$2:$D$2509,3,FALSE)</f>
        <v>980</v>
      </c>
      <c r="M1028" s="301" t="str">
        <f t="shared" si="68"/>
        <v/>
      </c>
      <c r="N1028" s="301">
        <f>VLOOKUP(IF(G1028&lt;&gt;"",G1028,F1028),ThongkeKQ!$A$4:$P$43,COUNTA(ThongkeKQ!$A$4:$P$4),FALSE)</f>
        <v>33</v>
      </c>
      <c r="O1028" s="301" t="str">
        <f t="shared" si="65"/>
        <v>33.7</v>
      </c>
      <c r="P1028" s="285" t="str">
        <f t="shared" si="66"/>
        <v>33</v>
      </c>
      <c r="Q1028" s="285" t="str">
        <f t="shared" si="67"/>
        <v>7</v>
      </c>
    </row>
    <row r="1029" spans="1:17" s="285" customFormat="1" hidden="1">
      <c r="A1029" s="315">
        <f>SUBTOTAL(3,$B$20:B1029)</f>
        <v>345</v>
      </c>
      <c r="B1029" s="326">
        <v>1222530188</v>
      </c>
      <c r="C1029" s="301" t="str">
        <f>VLOOKUP(B1029,'ds thisinh'!$B$5:$C$2298,2,FALSE)</f>
        <v xml:space="preserve">Bùi Thị Vân Anh </v>
      </c>
      <c r="D1029" s="303" t="s">
        <v>1297</v>
      </c>
      <c r="E1029" s="303" t="s">
        <v>1298</v>
      </c>
      <c r="F1029" s="303" t="s">
        <v>1268</v>
      </c>
      <c r="G1029" s="303" t="s">
        <v>180</v>
      </c>
      <c r="H1029" s="301">
        <v>7</v>
      </c>
      <c r="I1029" s="301">
        <v>980</v>
      </c>
      <c r="J1029" s="301"/>
      <c r="K1029" s="301"/>
      <c r="L1029" s="301">
        <f>VLOOKUP(B1029,KQtrangIOE!$B$2:$D$2509,3,FALSE)</f>
        <v>980</v>
      </c>
      <c r="M1029" s="301" t="str">
        <f t="shared" si="68"/>
        <v/>
      </c>
      <c r="N1029" s="301">
        <f>VLOOKUP(IF(G1029&lt;&gt;"",G1029,F1029),ThongkeKQ!$A$4:$P$43,COUNTA(ThongkeKQ!$A$4:$P$4),FALSE)</f>
        <v>36</v>
      </c>
      <c r="O1029" s="301" t="str">
        <f t="shared" si="65"/>
        <v>36.7</v>
      </c>
      <c r="P1029" s="285" t="str">
        <f t="shared" si="66"/>
        <v>36</v>
      </c>
      <c r="Q1029" s="285" t="str">
        <f t="shared" si="67"/>
        <v>7</v>
      </c>
    </row>
    <row r="1030" spans="1:17" s="285" customFormat="1" hidden="1">
      <c r="A1030" s="315">
        <f>SUBTOTAL(3,$B$20:B1030)</f>
        <v>345</v>
      </c>
      <c r="B1030" s="326">
        <v>1222605102</v>
      </c>
      <c r="C1030" s="301" t="str">
        <f>VLOOKUP(B1030,'ds thisinh'!$B$5:$C$2298,2,FALSE)</f>
        <v xml:space="preserve">Lê Thị Xuân Ngọc </v>
      </c>
      <c r="D1030" s="303" t="s">
        <v>1303</v>
      </c>
      <c r="E1030" s="303" t="s">
        <v>1298</v>
      </c>
      <c r="F1030" s="303" t="s">
        <v>1268</v>
      </c>
      <c r="G1030" s="303" t="s">
        <v>180</v>
      </c>
      <c r="H1030" s="301">
        <v>7</v>
      </c>
      <c r="I1030" s="301">
        <v>980</v>
      </c>
      <c r="J1030" s="301"/>
      <c r="K1030" s="301"/>
      <c r="L1030" s="301">
        <f>VLOOKUP(B1030,KQtrangIOE!$B$2:$D$2509,3,FALSE)</f>
        <v>980</v>
      </c>
      <c r="M1030" s="301" t="str">
        <f t="shared" si="68"/>
        <v/>
      </c>
      <c r="N1030" s="301">
        <f>VLOOKUP(IF(G1030&lt;&gt;"",G1030,F1030),ThongkeKQ!$A$4:$P$43,COUNTA(ThongkeKQ!$A$4:$P$4),FALSE)</f>
        <v>36</v>
      </c>
      <c r="O1030" s="301" t="str">
        <f t="shared" si="65"/>
        <v>36.7</v>
      </c>
      <c r="P1030" s="285" t="str">
        <f t="shared" si="66"/>
        <v>36</v>
      </c>
      <c r="Q1030" s="285" t="str">
        <f t="shared" si="67"/>
        <v>7</v>
      </c>
    </row>
    <row r="1031" spans="1:17" s="285" customFormat="1" hidden="1">
      <c r="A1031" s="315">
        <f>SUBTOTAL(3,$B$20:B1031)</f>
        <v>345</v>
      </c>
      <c r="B1031" s="326">
        <v>1221947080</v>
      </c>
      <c r="C1031" s="301" t="str">
        <f>VLOOKUP(B1031,'ds thisinh'!$B$5:$C$2298,2,FALSE)</f>
        <v xml:space="preserve">Trần Nguyễn Hoàng Loan </v>
      </c>
      <c r="D1031" s="303" t="s">
        <v>1308</v>
      </c>
      <c r="E1031" s="303" t="s">
        <v>1298</v>
      </c>
      <c r="F1031" s="303" t="s">
        <v>1268</v>
      </c>
      <c r="G1031" s="303" t="s">
        <v>180</v>
      </c>
      <c r="H1031" s="301">
        <v>7</v>
      </c>
      <c r="I1031" s="301">
        <v>980</v>
      </c>
      <c r="J1031" s="301"/>
      <c r="K1031" s="301"/>
      <c r="L1031" s="301">
        <f>VLOOKUP(B1031,KQtrangIOE!$B$2:$D$2509,3,FALSE)</f>
        <v>980</v>
      </c>
      <c r="M1031" s="301" t="str">
        <f t="shared" si="68"/>
        <v/>
      </c>
      <c r="N1031" s="301">
        <f>VLOOKUP(IF(G1031&lt;&gt;"",G1031,F1031),ThongkeKQ!$A$4:$P$43,COUNTA(ThongkeKQ!$A$4:$P$4),FALSE)</f>
        <v>36</v>
      </c>
      <c r="O1031" s="301" t="str">
        <f t="shared" si="65"/>
        <v>36.7</v>
      </c>
      <c r="P1031" s="285" t="str">
        <f t="shared" si="66"/>
        <v>36</v>
      </c>
      <c r="Q1031" s="285" t="str">
        <f t="shared" si="67"/>
        <v>7</v>
      </c>
    </row>
    <row r="1032" spans="1:17" s="285" customFormat="1" hidden="1">
      <c r="A1032" s="315">
        <f>SUBTOTAL(3,$B$20:B1032)</f>
        <v>345</v>
      </c>
      <c r="B1032" s="344">
        <v>1222050508</v>
      </c>
      <c r="C1032" s="301" t="str">
        <f>VLOOKUP(B1032,'ds thisinh'!$B$5:$C$2298,2,FALSE)</f>
        <v>Nguyễn Tống Minh Thi</v>
      </c>
      <c r="D1032" s="344" t="s">
        <v>1011</v>
      </c>
      <c r="E1032" s="315" t="s">
        <v>976</v>
      </c>
      <c r="F1032" s="315" t="s">
        <v>2201</v>
      </c>
      <c r="G1032" s="315" t="s">
        <v>91</v>
      </c>
      <c r="H1032" s="325">
        <v>7</v>
      </c>
      <c r="I1032" s="344">
        <v>960</v>
      </c>
      <c r="J1032" s="344"/>
      <c r="K1032" s="301"/>
      <c r="L1032" s="301">
        <f>VLOOKUP(B1032,KQtrangIOE!$B$2:$D$2509,3,FALSE)</f>
        <v>960</v>
      </c>
      <c r="M1032" s="301" t="str">
        <f t="shared" si="68"/>
        <v/>
      </c>
      <c r="N1032" s="301">
        <f>VLOOKUP(IF(G1032&lt;&gt;"",G1032,F1032),ThongkeKQ!$A$4:$P$43,COUNTA(ThongkeKQ!$A$4:$P$4),FALSE)</f>
        <v>35</v>
      </c>
      <c r="O1032" s="301" t="str">
        <f t="shared" si="65"/>
        <v>35.7</v>
      </c>
      <c r="P1032" s="285" t="str">
        <f t="shared" si="66"/>
        <v>35</v>
      </c>
      <c r="Q1032" s="285" t="str">
        <f t="shared" si="67"/>
        <v>7</v>
      </c>
    </row>
    <row r="1033" spans="1:17" s="285" customFormat="1" hidden="1">
      <c r="A1033" s="315">
        <f>SUBTOTAL(3,$B$20:B1033)</f>
        <v>345</v>
      </c>
      <c r="B1033" s="318">
        <v>1225282302</v>
      </c>
      <c r="C1033" s="301" t="str">
        <f>VLOOKUP(B1033,'ds thisinh'!$B$5:$C$2298,2,FALSE)</f>
        <v>Trần Ngọc Phi</v>
      </c>
      <c r="D1033" s="318" t="s">
        <v>1710</v>
      </c>
      <c r="E1033" s="315" t="s">
        <v>1385</v>
      </c>
      <c r="F1033" s="315" t="s">
        <v>1376</v>
      </c>
      <c r="G1033" s="325" t="s">
        <v>1342</v>
      </c>
      <c r="H1033" s="325">
        <v>7</v>
      </c>
      <c r="I1033" s="344">
        <v>960</v>
      </c>
      <c r="J1033" s="344"/>
      <c r="K1033" s="301"/>
      <c r="L1033" s="301">
        <f>VLOOKUP(B1033,KQtrangIOE!$B$2:$D$2509,3,FALSE)</f>
        <v>960</v>
      </c>
      <c r="M1033" s="301" t="str">
        <f t="shared" si="68"/>
        <v/>
      </c>
      <c r="N1033" s="301">
        <f>VLOOKUP(IF(G1033&lt;&gt;"",G1033,F1033),ThongkeKQ!$A$4:$P$43,COUNTA(ThongkeKQ!$A$4:$P$4),FALSE)</f>
        <v>38</v>
      </c>
      <c r="O1033" s="301" t="str">
        <f t="shared" si="65"/>
        <v>38.7</v>
      </c>
      <c r="P1033" s="285" t="str">
        <f t="shared" si="66"/>
        <v>38</v>
      </c>
      <c r="Q1033" s="285" t="str">
        <f t="shared" si="67"/>
        <v>7</v>
      </c>
    </row>
    <row r="1034" spans="1:17" s="285" customFormat="1" hidden="1">
      <c r="A1034" s="315">
        <f>SUBTOTAL(3,$B$20:B1034)</f>
        <v>345</v>
      </c>
      <c r="B1034" s="326">
        <v>1222984180</v>
      </c>
      <c r="C1034" s="301" t="str">
        <f>VLOOKUP(B1034,'ds thisinh'!$B$5:$C$2298,2,FALSE)</f>
        <v xml:space="preserve">Đặng Nguyễn Minh Thư </v>
      </c>
      <c r="D1034" s="303" t="s">
        <v>1300</v>
      </c>
      <c r="E1034" s="303" t="s">
        <v>1298</v>
      </c>
      <c r="F1034" s="303" t="s">
        <v>1268</v>
      </c>
      <c r="G1034" s="303" t="s">
        <v>180</v>
      </c>
      <c r="H1034" s="301">
        <v>7</v>
      </c>
      <c r="I1034" s="301">
        <v>960</v>
      </c>
      <c r="J1034" s="301"/>
      <c r="K1034" s="301"/>
      <c r="L1034" s="301">
        <f>VLOOKUP(B1034,KQtrangIOE!$B$2:$D$2509,3,FALSE)</f>
        <v>960</v>
      </c>
      <c r="M1034" s="301" t="str">
        <f t="shared" si="68"/>
        <v/>
      </c>
      <c r="N1034" s="301">
        <f>VLOOKUP(IF(G1034&lt;&gt;"",G1034,F1034),ThongkeKQ!$A$4:$P$43,COUNTA(ThongkeKQ!$A$4:$P$4),FALSE)</f>
        <v>36</v>
      </c>
      <c r="O1034" s="301" t="str">
        <f t="shared" si="65"/>
        <v>36.7</v>
      </c>
      <c r="P1034" s="285" t="str">
        <f t="shared" si="66"/>
        <v>36</v>
      </c>
      <c r="Q1034" s="285" t="str">
        <f t="shared" si="67"/>
        <v>7</v>
      </c>
    </row>
    <row r="1035" spans="1:17" s="285" customFormat="1" hidden="1">
      <c r="A1035" s="315">
        <f>SUBTOTAL(3,$B$20:B1035)</f>
        <v>345</v>
      </c>
      <c r="B1035" s="433">
        <v>1224566602</v>
      </c>
      <c r="C1035" s="301" t="str">
        <f>VLOOKUP(B1035,'ds thisinh'!$B$5:$C$2298,2,FALSE)</f>
        <v>Ngô Thị Ngọc Diễm</v>
      </c>
      <c r="D1035" s="369" t="s">
        <v>2044</v>
      </c>
      <c r="E1035" s="370">
        <v>7</v>
      </c>
      <c r="F1035" s="370" t="s">
        <v>1954</v>
      </c>
      <c r="G1035" s="429" t="s">
        <v>10</v>
      </c>
      <c r="H1035" s="370">
        <v>7</v>
      </c>
      <c r="I1035" s="429">
        <v>960</v>
      </c>
      <c r="J1035" s="429"/>
      <c r="K1035" s="378"/>
      <c r="L1035" s="301">
        <f>VLOOKUP(B1035,KQtrangIOE!$B$2:$D$2509,3,FALSE)</f>
        <v>960</v>
      </c>
      <c r="M1035" s="301" t="str">
        <f t="shared" si="68"/>
        <v/>
      </c>
      <c r="N1035" s="301">
        <f>VLOOKUP(IF(G1035&lt;&gt;"",G1035,F1035),ThongkeKQ!$A$4:$P$43,COUNTA(ThongkeKQ!$A$4:$P$4),FALSE)</f>
        <v>32</v>
      </c>
      <c r="O1035" s="301" t="str">
        <f t="shared" si="65"/>
        <v>32.7</v>
      </c>
      <c r="P1035" s="285" t="str">
        <f t="shared" si="66"/>
        <v>32</v>
      </c>
      <c r="Q1035" s="285" t="str">
        <f t="shared" si="67"/>
        <v>7</v>
      </c>
    </row>
    <row r="1036" spans="1:17" s="285" customFormat="1" hidden="1">
      <c r="A1036" s="315">
        <f>SUBTOTAL(3,$B$20:B1036)</f>
        <v>345</v>
      </c>
      <c r="B1036" s="318">
        <v>1224580908</v>
      </c>
      <c r="C1036" s="301" t="str">
        <f>VLOOKUP(B1036,'ds thisinh'!$B$5:$C$2298,2,FALSE)</f>
        <v>Hồ Mai Linh</v>
      </c>
      <c r="D1036" s="315" t="s">
        <v>1004</v>
      </c>
      <c r="E1036" s="315" t="s">
        <v>988</v>
      </c>
      <c r="F1036" s="315" t="s">
        <v>2707</v>
      </c>
      <c r="G1036" s="315" t="s">
        <v>91</v>
      </c>
      <c r="H1036" s="325">
        <v>7</v>
      </c>
      <c r="I1036" s="344">
        <v>950</v>
      </c>
      <c r="J1036" s="344"/>
      <c r="K1036" s="301"/>
      <c r="L1036" s="301">
        <f>VLOOKUP(B1036,KQtrangIOE!$B$2:$D$2509,3,FALSE)</f>
        <v>950</v>
      </c>
      <c r="M1036" s="301" t="str">
        <f t="shared" si="68"/>
        <v/>
      </c>
      <c r="N1036" s="301">
        <f>VLOOKUP(IF(G1036&lt;&gt;"",G1036,F1036),ThongkeKQ!$A$4:$P$43,COUNTA(ThongkeKQ!$A$4:$P$4),FALSE)</f>
        <v>35</v>
      </c>
      <c r="O1036" s="301" t="str">
        <f t="shared" si="65"/>
        <v>35.7</v>
      </c>
      <c r="P1036" s="285" t="str">
        <f t="shared" si="66"/>
        <v>35</v>
      </c>
      <c r="Q1036" s="285" t="str">
        <f t="shared" si="67"/>
        <v>7</v>
      </c>
    </row>
    <row r="1037" spans="1:17" s="285" customFormat="1" hidden="1">
      <c r="A1037" s="315">
        <f>SUBTOTAL(3,$B$20:B1037)</f>
        <v>345</v>
      </c>
      <c r="B1037" s="318">
        <v>1223082060</v>
      </c>
      <c r="C1037" s="301" t="str">
        <f>VLOOKUP(B1037,'ds thisinh'!$B$5:$C$2298,2,FALSE)</f>
        <v>Nguyễn Văn  Vũ</v>
      </c>
      <c r="D1037" s="318" t="s">
        <v>1719</v>
      </c>
      <c r="E1037" s="315" t="s">
        <v>1387</v>
      </c>
      <c r="F1037" s="315" t="s">
        <v>1375</v>
      </c>
      <c r="G1037" s="325" t="s">
        <v>1342</v>
      </c>
      <c r="H1037" s="325">
        <v>7</v>
      </c>
      <c r="I1037" s="344">
        <v>950</v>
      </c>
      <c r="J1037" s="344"/>
      <c r="K1037" s="301"/>
      <c r="L1037" s="301">
        <f>VLOOKUP(B1037,KQtrangIOE!$B$2:$D$2509,3,FALSE)</f>
        <v>950</v>
      </c>
      <c r="M1037" s="301" t="str">
        <f t="shared" si="68"/>
        <v/>
      </c>
      <c r="N1037" s="301">
        <f>VLOOKUP(IF(G1037&lt;&gt;"",G1037,F1037),ThongkeKQ!$A$4:$P$43,COUNTA(ThongkeKQ!$A$4:$P$4),FALSE)</f>
        <v>38</v>
      </c>
      <c r="O1037" s="301" t="str">
        <f t="shared" si="65"/>
        <v>38.7</v>
      </c>
      <c r="P1037" s="285" t="str">
        <f t="shared" si="66"/>
        <v>38</v>
      </c>
      <c r="Q1037" s="285" t="str">
        <f t="shared" si="67"/>
        <v>7</v>
      </c>
    </row>
    <row r="1038" spans="1:17" s="285" customFormat="1" hidden="1">
      <c r="A1038" s="315">
        <f>SUBTOTAL(3,$B$20:B1038)</f>
        <v>345</v>
      </c>
      <c r="B1038" s="317">
        <v>1229695023</v>
      </c>
      <c r="C1038" s="301" t="str">
        <f>VLOOKUP(B1038,'ds thisinh'!$B$5:$C$2298,2,FALSE)</f>
        <v>Trần Thị Ngọc Mai</v>
      </c>
      <c r="D1038" s="364" t="s">
        <v>1284</v>
      </c>
      <c r="E1038" s="317" t="s">
        <v>957</v>
      </c>
      <c r="F1038" s="301" t="s">
        <v>1285</v>
      </c>
      <c r="G1038" s="303" t="s">
        <v>180</v>
      </c>
      <c r="H1038" s="301">
        <v>7</v>
      </c>
      <c r="I1038" s="301">
        <v>950</v>
      </c>
      <c r="J1038" s="301"/>
      <c r="K1038" s="301"/>
      <c r="L1038" s="301">
        <f>VLOOKUP(B1038,KQtrangIOE!$B$2:$D$2509,3,FALSE)</f>
        <v>950</v>
      </c>
      <c r="M1038" s="301" t="str">
        <f t="shared" si="68"/>
        <v/>
      </c>
      <c r="N1038" s="301">
        <f>VLOOKUP(IF(G1038&lt;&gt;"",G1038,F1038),ThongkeKQ!$A$4:$P$43,COUNTA(ThongkeKQ!$A$4:$P$4),FALSE)</f>
        <v>36</v>
      </c>
      <c r="O1038" s="301" t="str">
        <f t="shared" si="65"/>
        <v>36.7</v>
      </c>
      <c r="P1038" s="285" t="str">
        <f t="shared" si="66"/>
        <v>36</v>
      </c>
      <c r="Q1038" s="285" t="str">
        <f t="shared" si="67"/>
        <v>7</v>
      </c>
    </row>
    <row r="1039" spans="1:17" s="285" customFormat="1" ht="30" hidden="1">
      <c r="A1039" s="315">
        <f>SUBTOTAL(3,$B$20:B1039)</f>
        <v>345</v>
      </c>
      <c r="B1039" s="326">
        <v>1229755476</v>
      </c>
      <c r="C1039" s="301" t="str">
        <f>VLOOKUP(B1039,'ds thisinh'!$B$5:$C$2298,2,FALSE)</f>
        <v xml:space="preserve">Nguyễn Thị Hương Quỳnh </v>
      </c>
      <c r="D1039" s="303" t="s">
        <v>1306</v>
      </c>
      <c r="E1039" s="303" t="s">
        <v>1298</v>
      </c>
      <c r="F1039" s="303" t="s">
        <v>1268</v>
      </c>
      <c r="G1039" s="303" t="s">
        <v>180</v>
      </c>
      <c r="H1039" s="301">
        <v>7</v>
      </c>
      <c r="I1039" s="301">
        <v>950</v>
      </c>
      <c r="J1039" s="301"/>
      <c r="K1039" s="301"/>
      <c r="L1039" s="301">
        <f>VLOOKUP(B1039,KQtrangIOE!$B$2:$D$2509,3,FALSE)</f>
        <v>950</v>
      </c>
      <c r="M1039" s="301" t="str">
        <f t="shared" si="68"/>
        <v/>
      </c>
      <c r="N1039" s="301">
        <f>VLOOKUP(IF(G1039&lt;&gt;"",G1039,F1039),ThongkeKQ!$A$4:$P$43,COUNTA(ThongkeKQ!$A$4:$P$4),FALSE)</f>
        <v>36</v>
      </c>
      <c r="O1039" s="301" t="str">
        <f t="shared" si="65"/>
        <v>36.7</v>
      </c>
      <c r="P1039" s="285" t="str">
        <f t="shared" si="66"/>
        <v>36</v>
      </c>
      <c r="Q1039" s="285" t="str">
        <f t="shared" si="67"/>
        <v>7</v>
      </c>
    </row>
    <row r="1040" spans="1:17" s="285" customFormat="1" hidden="1">
      <c r="A1040" s="315">
        <f>SUBTOTAL(3,$B$20:B1040)</f>
        <v>345</v>
      </c>
      <c r="B1040" s="308">
        <v>1224846632</v>
      </c>
      <c r="C1040" s="301" t="str">
        <f>VLOOKUP(B1040,'ds thisinh'!$B$5:$C$2298,2,FALSE)</f>
        <v>Nguyễn Duy Mạnh</v>
      </c>
      <c r="D1040" s="308" t="s">
        <v>992</v>
      </c>
      <c r="E1040" s="308" t="s">
        <v>988</v>
      </c>
      <c r="F1040" s="308" t="s">
        <v>1189</v>
      </c>
      <c r="G1040" s="315" t="s">
        <v>91</v>
      </c>
      <c r="H1040" s="325">
        <v>7</v>
      </c>
      <c r="I1040" s="344">
        <v>940</v>
      </c>
      <c r="J1040" s="344"/>
      <c r="K1040" s="301"/>
      <c r="L1040" s="301">
        <f>VLOOKUP(B1040,KQtrangIOE!$B$2:$D$2509,3,FALSE)</f>
        <v>940</v>
      </c>
      <c r="M1040" s="301" t="str">
        <f t="shared" si="68"/>
        <v/>
      </c>
      <c r="N1040" s="301">
        <f>VLOOKUP(IF(G1040&lt;&gt;"",G1040,F1040),ThongkeKQ!$A$4:$P$43,COUNTA(ThongkeKQ!$A$4:$P$4),FALSE)</f>
        <v>35</v>
      </c>
      <c r="O1040" s="301" t="str">
        <f t="shared" si="65"/>
        <v>35.7</v>
      </c>
      <c r="P1040" s="285" t="str">
        <f t="shared" si="66"/>
        <v>35</v>
      </c>
      <c r="Q1040" s="285" t="str">
        <f t="shared" si="67"/>
        <v>7</v>
      </c>
    </row>
    <row r="1041" spans="1:17" s="285" customFormat="1" hidden="1">
      <c r="A1041" s="315">
        <f>SUBTOTAL(3,$B$20:B1041)</f>
        <v>345</v>
      </c>
      <c r="B1041" s="318">
        <v>1228419158</v>
      </c>
      <c r="C1041" s="301" t="str">
        <f>VLOOKUP(B1041,'ds thisinh'!$B$5:$C$2298,2,FALSE)</f>
        <v>Nguyễn Trí Bảo </v>
      </c>
      <c r="D1041" s="318" t="s">
        <v>1696</v>
      </c>
      <c r="E1041" s="315" t="s">
        <v>1188</v>
      </c>
      <c r="F1041" s="315" t="s">
        <v>1189</v>
      </c>
      <c r="G1041" s="325" t="s">
        <v>1342</v>
      </c>
      <c r="H1041" s="325">
        <v>7</v>
      </c>
      <c r="I1041" s="344">
        <v>940</v>
      </c>
      <c r="J1041" s="344"/>
      <c r="K1041" s="301"/>
      <c r="L1041" s="301">
        <f>VLOOKUP(B1041,KQtrangIOE!$B$2:$D$2509,3,FALSE)</f>
        <v>940</v>
      </c>
      <c r="M1041" s="301" t="str">
        <f t="shared" si="68"/>
        <v/>
      </c>
      <c r="N1041" s="301">
        <f>VLOOKUP(IF(G1041&lt;&gt;"",G1041,F1041),ThongkeKQ!$A$4:$P$43,COUNTA(ThongkeKQ!$A$4:$P$4),FALSE)</f>
        <v>38</v>
      </c>
      <c r="O1041" s="301" t="str">
        <f t="shared" si="65"/>
        <v>38.7</v>
      </c>
      <c r="P1041" s="285" t="str">
        <f t="shared" si="66"/>
        <v>38</v>
      </c>
      <c r="Q1041" s="285" t="str">
        <f t="shared" si="67"/>
        <v>7</v>
      </c>
    </row>
    <row r="1042" spans="1:17" s="285" customFormat="1" hidden="1">
      <c r="A1042" s="315">
        <f>SUBTOTAL(3,$B$20:B1042)</f>
        <v>345</v>
      </c>
      <c r="B1042" s="349">
        <v>1223830524</v>
      </c>
      <c r="C1042" s="301" t="str">
        <f>VLOOKUP(B1042,'ds thisinh'!$B$5:$C$2298,2,FALSE)</f>
        <v>Nguyễn Thị Thái Hiền</v>
      </c>
      <c r="D1042" s="352" t="s">
        <v>2322</v>
      </c>
      <c r="E1042" s="352">
        <v>7</v>
      </c>
      <c r="F1042" s="271" t="s">
        <v>2310</v>
      </c>
      <c r="G1042" s="425" t="s">
        <v>2262</v>
      </c>
      <c r="H1042" s="387">
        <v>7</v>
      </c>
      <c r="I1042" s="301">
        <v>940</v>
      </c>
      <c r="J1042" s="301"/>
      <c r="K1042" s="301"/>
      <c r="L1042" s="301">
        <f>VLOOKUP(B1042,KQtrangIOE!$B$2:$D$2509,3,FALSE)</f>
        <v>940</v>
      </c>
      <c r="M1042" s="301" t="str">
        <f t="shared" si="68"/>
        <v/>
      </c>
      <c r="N1042" s="301">
        <f>VLOOKUP(IF(G1042&lt;&gt;"",G1042,F1042),ThongkeKQ!$A$4:$P$43,COUNTA(ThongkeKQ!$A$4:$P$4),FALSE)</f>
        <v>37</v>
      </c>
      <c r="O1042" s="301" t="str">
        <f t="shared" si="65"/>
        <v>37.7</v>
      </c>
      <c r="P1042" s="285" t="str">
        <f t="shared" si="66"/>
        <v>37</v>
      </c>
      <c r="Q1042" s="285" t="str">
        <f t="shared" si="67"/>
        <v>7</v>
      </c>
    </row>
    <row r="1043" spans="1:17" s="285" customFormat="1" hidden="1">
      <c r="A1043" s="315">
        <f>SUBTOTAL(3,$B$20:B1043)</f>
        <v>345</v>
      </c>
      <c r="B1043" s="317">
        <v>1228417566</v>
      </c>
      <c r="C1043" s="301" t="str">
        <f>VLOOKUP(B1043,'ds thisinh'!$B$5:$C$2298,2,FALSE)</f>
        <v>Bùi Đức Hà</v>
      </c>
      <c r="D1043" s="301" t="s">
        <v>1270</v>
      </c>
      <c r="E1043" s="317" t="s">
        <v>957</v>
      </c>
      <c r="F1043" s="303" t="s">
        <v>1257</v>
      </c>
      <c r="G1043" s="303" t="s">
        <v>180</v>
      </c>
      <c r="H1043" s="301">
        <v>7</v>
      </c>
      <c r="I1043" s="301">
        <v>940</v>
      </c>
      <c r="J1043" s="301"/>
      <c r="K1043" s="301"/>
      <c r="L1043" s="301">
        <f>VLOOKUP(B1043,KQtrangIOE!$B$2:$D$2509,3,FALSE)</f>
        <v>940</v>
      </c>
      <c r="M1043" s="301" t="str">
        <f t="shared" si="68"/>
        <v/>
      </c>
      <c r="N1043" s="301">
        <f>VLOOKUP(IF(G1043&lt;&gt;"",G1043,F1043),ThongkeKQ!$A$4:$P$43,COUNTA(ThongkeKQ!$A$4:$P$4),FALSE)</f>
        <v>36</v>
      </c>
      <c r="O1043" s="301" t="str">
        <f t="shared" si="65"/>
        <v>36.7</v>
      </c>
      <c r="P1043" s="285" t="str">
        <f t="shared" si="66"/>
        <v>36</v>
      </c>
      <c r="Q1043" s="285" t="str">
        <f t="shared" si="67"/>
        <v>7</v>
      </c>
    </row>
    <row r="1044" spans="1:17" s="285" customFormat="1" hidden="1">
      <c r="A1044" s="315">
        <f>SUBTOTAL(3,$B$20:B1044)</f>
        <v>345</v>
      </c>
      <c r="B1044" s="318">
        <v>1221854395</v>
      </c>
      <c r="C1044" s="301" t="str">
        <f>VLOOKUP(B1044,'ds thisinh'!$B$5:$C$2298,2,FALSE)</f>
        <v>Nguyễn Đặng Minh Khôi </v>
      </c>
      <c r="D1044" s="318" t="s">
        <v>1700</v>
      </c>
      <c r="E1044" s="315" t="s">
        <v>1385</v>
      </c>
      <c r="F1044" s="315" t="s">
        <v>1189</v>
      </c>
      <c r="G1044" s="325" t="s">
        <v>1342</v>
      </c>
      <c r="H1044" s="325">
        <v>7</v>
      </c>
      <c r="I1044" s="344">
        <v>930</v>
      </c>
      <c r="J1044" s="344"/>
      <c r="K1044" s="301"/>
      <c r="L1044" s="301">
        <f>VLOOKUP(B1044,KQtrangIOE!$B$2:$D$2509,3,FALSE)</f>
        <v>930</v>
      </c>
      <c r="M1044" s="301" t="str">
        <f t="shared" si="68"/>
        <v/>
      </c>
      <c r="N1044" s="301">
        <f>VLOOKUP(IF(G1044&lt;&gt;"",G1044,F1044),ThongkeKQ!$A$4:$P$43,COUNTA(ThongkeKQ!$A$4:$P$4),FALSE)</f>
        <v>38</v>
      </c>
      <c r="O1044" s="301" t="str">
        <f t="shared" ref="O1044:O1107" si="69">N1044&amp;"."&amp;IF(I1044&lt;&gt;"",H1044,"")</f>
        <v>38.7</v>
      </c>
      <c r="P1044" s="285" t="str">
        <f t="shared" si="66"/>
        <v>38</v>
      </c>
      <c r="Q1044" s="285" t="str">
        <f t="shared" si="67"/>
        <v>7</v>
      </c>
    </row>
    <row r="1045" spans="1:17" s="285" customFormat="1" hidden="1">
      <c r="A1045" s="315">
        <f>SUBTOTAL(3,$B$20:B1045)</f>
        <v>345</v>
      </c>
      <c r="B1045" s="318">
        <v>1225429474</v>
      </c>
      <c r="C1045" s="301" t="str">
        <f>VLOOKUP(B1045,'ds thisinh'!$B$5:$C$2298,2,FALSE)</f>
        <v>Nguyễn Thị Phương Thảo</v>
      </c>
      <c r="D1045" s="318" t="s">
        <v>1702</v>
      </c>
      <c r="E1045" s="315" t="s">
        <v>1384</v>
      </c>
      <c r="F1045" s="315" t="s">
        <v>1376</v>
      </c>
      <c r="G1045" s="325" t="s">
        <v>1342</v>
      </c>
      <c r="H1045" s="325">
        <v>7</v>
      </c>
      <c r="I1045" s="344">
        <v>930</v>
      </c>
      <c r="J1045" s="344"/>
      <c r="K1045" s="301"/>
      <c r="L1045" s="301">
        <f>VLOOKUP(B1045,KQtrangIOE!$B$2:$D$2509,3,FALSE)</f>
        <v>930</v>
      </c>
      <c r="M1045" s="301" t="str">
        <f t="shared" si="68"/>
        <v/>
      </c>
      <c r="N1045" s="301">
        <f>VLOOKUP(IF(G1045&lt;&gt;"",G1045,F1045),ThongkeKQ!$A$4:$P$43,COUNTA(ThongkeKQ!$A$4:$P$4),FALSE)</f>
        <v>38</v>
      </c>
      <c r="O1045" s="301" t="str">
        <f t="shared" si="69"/>
        <v>38.7</v>
      </c>
      <c r="P1045" s="285" t="str">
        <f t="shared" ref="P1045:P1108" si="70">N1045&amp;J1045</f>
        <v>38</v>
      </c>
      <c r="Q1045" s="285" t="str">
        <f t="shared" ref="Q1045:Q1108" si="71">H1045&amp;J1045</f>
        <v>7</v>
      </c>
    </row>
    <row r="1046" spans="1:17" s="285" customFormat="1" hidden="1">
      <c r="A1046" s="315">
        <f>SUBTOTAL(3,$B$20:B1046)</f>
        <v>345</v>
      </c>
      <c r="B1046" s="318">
        <v>1229014652</v>
      </c>
      <c r="C1046" s="301" t="str">
        <f>VLOOKUP(B1046,'ds thisinh'!$B$5:$C$2298,2,FALSE)</f>
        <v>Đinh Thị Thùy Dương</v>
      </c>
      <c r="D1046" s="318" t="s">
        <v>1715</v>
      </c>
      <c r="E1046" s="315" t="s">
        <v>988</v>
      </c>
      <c r="F1046" s="315" t="s">
        <v>1376</v>
      </c>
      <c r="G1046" s="325" t="s">
        <v>1342</v>
      </c>
      <c r="H1046" s="325">
        <v>7</v>
      </c>
      <c r="I1046" s="344">
        <v>930</v>
      </c>
      <c r="J1046" s="344"/>
      <c r="K1046" s="301"/>
      <c r="L1046" s="301">
        <f>VLOOKUP(B1046,KQtrangIOE!$B$2:$D$2509,3,FALSE)</f>
        <v>930</v>
      </c>
      <c r="M1046" s="301" t="str">
        <f t="shared" si="68"/>
        <v/>
      </c>
      <c r="N1046" s="301">
        <f>VLOOKUP(IF(G1046&lt;&gt;"",G1046,F1046),ThongkeKQ!$A$4:$P$43,COUNTA(ThongkeKQ!$A$4:$P$4),FALSE)</f>
        <v>38</v>
      </c>
      <c r="O1046" s="301" t="str">
        <f t="shared" si="69"/>
        <v>38.7</v>
      </c>
      <c r="P1046" s="285" t="str">
        <f t="shared" si="70"/>
        <v>38</v>
      </c>
      <c r="Q1046" s="285" t="str">
        <f t="shared" si="71"/>
        <v>7</v>
      </c>
    </row>
    <row r="1047" spans="1:17" s="285" customFormat="1" hidden="1">
      <c r="A1047" s="315">
        <f>SUBTOTAL(3,$B$20:B1047)</f>
        <v>345</v>
      </c>
      <c r="B1047" s="326">
        <v>1221947617</v>
      </c>
      <c r="C1047" s="301" t="str">
        <f>VLOOKUP(B1047,'ds thisinh'!$B$5:$C$2298,2,FALSE)</f>
        <v xml:space="preserve">Đinh Thị Mỹ Loan </v>
      </c>
      <c r="D1047" s="303" t="s">
        <v>1302</v>
      </c>
      <c r="E1047" s="303" t="s">
        <v>1298</v>
      </c>
      <c r="F1047" s="303" t="s">
        <v>1268</v>
      </c>
      <c r="G1047" s="303" t="s">
        <v>180</v>
      </c>
      <c r="H1047" s="301">
        <v>7</v>
      </c>
      <c r="I1047" s="301">
        <v>930</v>
      </c>
      <c r="J1047" s="301"/>
      <c r="K1047" s="301"/>
      <c r="L1047" s="301">
        <f>VLOOKUP(B1047,KQtrangIOE!$B$2:$D$2509,3,FALSE)</f>
        <v>930</v>
      </c>
      <c r="M1047" s="301" t="str">
        <f t="shared" si="68"/>
        <v/>
      </c>
      <c r="N1047" s="301">
        <f>VLOOKUP(IF(G1047&lt;&gt;"",G1047,F1047),ThongkeKQ!$A$4:$P$43,COUNTA(ThongkeKQ!$A$4:$P$4),FALSE)</f>
        <v>36</v>
      </c>
      <c r="O1047" s="301" t="str">
        <f t="shared" si="69"/>
        <v>36.7</v>
      </c>
      <c r="P1047" s="285" t="str">
        <f t="shared" si="70"/>
        <v>36</v>
      </c>
      <c r="Q1047" s="285" t="str">
        <f t="shared" si="71"/>
        <v>7</v>
      </c>
    </row>
    <row r="1048" spans="1:17" s="285" customFormat="1" hidden="1">
      <c r="A1048" s="315">
        <f>SUBTOTAL(3,$B$20:B1048)</f>
        <v>345</v>
      </c>
      <c r="B1048" s="371">
        <v>1222347542</v>
      </c>
      <c r="C1048" s="301" t="str">
        <f>VLOOKUP(B1048,'ds thisinh'!$B$5:$C$2298,2,FALSE)</f>
        <v>Nguyễn H'Đơk Thu Thảo</v>
      </c>
      <c r="D1048" s="371" t="s">
        <v>2538</v>
      </c>
      <c r="E1048" s="371">
        <v>7</v>
      </c>
      <c r="F1048" s="371" t="s">
        <v>1951</v>
      </c>
      <c r="G1048" s="429" t="s">
        <v>10</v>
      </c>
      <c r="H1048" s="371">
        <v>7</v>
      </c>
      <c r="I1048" s="429">
        <v>930</v>
      </c>
      <c r="J1048" s="429"/>
      <c r="K1048" s="378"/>
      <c r="L1048" s="301">
        <f>VLOOKUP(B1048,KQtrangIOE!$B$2:$D$2509,3,FALSE)</f>
        <v>930</v>
      </c>
      <c r="M1048" s="301" t="str">
        <f t="shared" si="68"/>
        <v/>
      </c>
      <c r="N1048" s="301">
        <f>VLOOKUP(IF(G1048&lt;&gt;"",G1048,F1048),ThongkeKQ!$A$4:$P$43,COUNTA(ThongkeKQ!$A$4:$P$4),FALSE)</f>
        <v>32</v>
      </c>
      <c r="O1048" s="301" t="str">
        <f t="shared" si="69"/>
        <v>32.7</v>
      </c>
      <c r="P1048" s="285" t="str">
        <f t="shared" si="70"/>
        <v>32</v>
      </c>
      <c r="Q1048" s="285" t="str">
        <f t="shared" si="71"/>
        <v>7</v>
      </c>
    </row>
    <row r="1049" spans="1:17" s="285" customFormat="1" hidden="1">
      <c r="A1049" s="315">
        <f>SUBTOTAL(3,$B$20:B1049)</f>
        <v>345</v>
      </c>
      <c r="B1049" s="318">
        <v>1224592026</v>
      </c>
      <c r="C1049" s="301" t="str">
        <f>VLOOKUP(B1049,'ds thisinh'!$B$5:$C$2298,2,FALSE)</f>
        <v xml:space="preserve">Lê Minh  Thư </v>
      </c>
      <c r="D1049" s="318" t="s">
        <v>1695</v>
      </c>
      <c r="E1049" s="315" t="s">
        <v>1176</v>
      </c>
      <c r="F1049" s="315" t="s">
        <v>1189</v>
      </c>
      <c r="G1049" s="325" t="s">
        <v>1342</v>
      </c>
      <c r="H1049" s="325">
        <v>7</v>
      </c>
      <c r="I1049" s="344">
        <v>920</v>
      </c>
      <c r="J1049" s="344"/>
      <c r="K1049" s="301"/>
      <c r="L1049" s="301">
        <f>VLOOKUP(B1049,KQtrangIOE!$B$2:$D$2509,3,FALSE)</f>
        <v>920</v>
      </c>
      <c r="M1049" s="301" t="str">
        <f t="shared" si="68"/>
        <v/>
      </c>
      <c r="N1049" s="301">
        <f>VLOOKUP(IF(G1049&lt;&gt;"",G1049,F1049),ThongkeKQ!$A$4:$P$43,COUNTA(ThongkeKQ!$A$4:$P$4),FALSE)</f>
        <v>38</v>
      </c>
      <c r="O1049" s="301" t="str">
        <f t="shared" si="69"/>
        <v>38.7</v>
      </c>
      <c r="P1049" s="285" t="str">
        <f t="shared" si="70"/>
        <v>38</v>
      </c>
      <c r="Q1049" s="285" t="str">
        <f t="shared" si="71"/>
        <v>7</v>
      </c>
    </row>
    <row r="1050" spans="1:17" s="285" customFormat="1" hidden="1">
      <c r="A1050" s="315">
        <f>SUBTOTAL(3,$B$20:B1050)</f>
        <v>345</v>
      </c>
      <c r="B1050" s="318">
        <v>1225322596</v>
      </c>
      <c r="C1050" s="301" t="str">
        <f>VLOOKUP(B1050,'ds thisinh'!$B$5:$C$2298,2,FALSE)</f>
        <v>Trần Thị Bích  Ngọc</v>
      </c>
      <c r="D1050" s="318" t="s">
        <v>1723</v>
      </c>
      <c r="E1050" s="315" t="s">
        <v>1384</v>
      </c>
      <c r="F1050" s="315" t="s">
        <v>1376</v>
      </c>
      <c r="G1050" s="325" t="s">
        <v>1342</v>
      </c>
      <c r="H1050" s="325">
        <v>7</v>
      </c>
      <c r="I1050" s="344">
        <v>920</v>
      </c>
      <c r="J1050" s="344"/>
      <c r="K1050" s="301"/>
      <c r="L1050" s="301">
        <f>VLOOKUP(B1050,KQtrangIOE!$B$2:$D$2509,3,FALSE)</f>
        <v>920</v>
      </c>
      <c r="M1050" s="301" t="str">
        <f t="shared" si="68"/>
        <v/>
      </c>
      <c r="N1050" s="301">
        <f>VLOOKUP(IF(G1050&lt;&gt;"",G1050,F1050),ThongkeKQ!$A$4:$P$43,COUNTA(ThongkeKQ!$A$4:$P$4),FALSE)</f>
        <v>38</v>
      </c>
      <c r="O1050" s="301" t="str">
        <f t="shared" si="69"/>
        <v>38.7</v>
      </c>
      <c r="P1050" s="285" t="str">
        <f t="shared" si="70"/>
        <v>38</v>
      </c>
      <c r="Q1050" s="285" t="str">
        <f t="shared" si="71"/>
        <v>7</v>
      </c>
    </row>
    <row r="1051" spans="1:17" s="285" customFormat="1" hidden="1">
      <c r="A1051" s="315">
        <f>SUBTOTAL(3,$B$20:B1051)</f>
        <v>345</v>
      </c>
      <c r="B1051" s="317">
        <v>107499159</v>
      </c>
      <c r="C1051" s="301" t="str">
        <f>VLOOKUP(B1051,'ds thisinh'!$B$5:$C$2298,2,FALSE)</f>
        <v>Nguyễn Thị Thu Huyền</v>
      </c>
      <c r="D1051" s="301" t="s">
        <v>1280</v>
      </c>
      <c r="E1051" s="303" t="s">
        <v>957</v>
      </c>
      <c r="F1051" s="303" t="s">
        <v>1259</v>
      </c>
      <c r="G1051" s="303" t="s">
        <v>180</v>
      </c>
      <c r="H1051" s="301">
        <v>7</v>
      </c>
      <c r="I1051" s="301">
        <v>920</v>
      </c>
      <c r="J1051" s="301"/>
      <c r="K1051" s="301"/>
      <c r="L1051" s="301">
        <f>VLOOKUP(B1051,KQtrangIOE!$B$2:$D$2509,3,FALSE)</f>
        <v>920</v>
      </c>
      <c r="M1051" s="301" t="str">
        <f t="shared" si="68"/>
        <v/>
      </c>
      <c r="N1051" s="301">
        <f>VLOOKUP(IF(G1051&lt;&gt;"",G1051,F1051),ThongkeKQ!$A$4:$P$43,COUNTA(ThongkeKQ!$A$4:$P$4),FALSE)</f>
        <v>36</v>
      </c>
      <c r="O1051" s="301" t="str">
        <f t="shared" si="69"/>
        <v>36.7</v>
      </c>
      <c r="P1051" s="285" t="str">
        <f t="shared" si="70"/>
        <v>36</v>
      </c>
      <c r="Q1051" s="285" t="str">
        <f t="shared" si="71"/>
        <v>7</v>
      </c>
    </row>
    <row r="1052" spans="1:17" s="285" customFormat="1" hidden="1">
      <c r="A1052" s="315">
        <f>SUBTOTAL(3,$B$20:B1052)</f>
        <v>345</v>
      </c>
      <c r="B1052" s="318">
        <v>1223350212</v>
      </c>
      <c r="C1052" s="301" t="str">
        <f>VLOOKUP(B1052,'ds thisinh'!$B$5:$C$2298,2,FALSE)</f>
        <v>Hoàng Nữ Thảo Duyên</v>
      </c>
      <c r="D1052" s="315" t="s">
        <v>997</v>
      </c>
      <c r="E1052" s="315" t="s">
        <v>964</v>
      </c>
      <c r="F1052" s="315" t="s">
        <v>2317</v>
      </c>
      <c r="G1052" s="315" t="s">
        <v>91</v>
      </c>
      <c r="H1052" s="325">
        <v>7</v>
      </c>
      <c r="I1052" s="344">
        <v>910</v>
      </c>
      <c r="J1052" s="344"/>
      <c r="K1052" s="301"/>
      <c r="L1052" s="301">
        <f>VLOOKUP(B1052,KQtrangIOE!$B$2:$D$2509,3,FALSE)</f>
        <v>910</v>
      </c>
      <c r="M1052" s="301" t="str">
        <f t="shared" si="68"/>
        <v/>
      </c>
      <c r="N1052" s="301">
        <f>VLOOKUP(IF(G1052&lt;&gt;"",G1052,F1052),ThongkeKQ!$A$4:$P$43,COUNTA(ThongkeKQ!$A$4:$P$4),FALSE)</f>
        <v>35</v>
      </c>
      <c r="O1052" s="301" t="str">
        <f t="shared" si="69"/>
        <v>35.7</v>
      </c>
      <c r="P1052" s="285" t="str">
        <f t="shared" si="70"/>
        <v>35</v>
      </c>
      <c r="Q1052" s="285" t="str">
        <f t="shared" si="71"/>
        <v>7</v>
      </c>
    </row>
    <row r="1053" spans="1:17" s="285" customFormat="1" hidden="1">
      <c r="A1053" s="315">
        <f>SUBTOTAL(3,$B$20:B1053)</f>
        <v>345</v>
      </c>
      <c r="B1053" s="318">
        <v>1221419061</v>
      </c>
      <c r="C1053" s="301" t="str">
        <f>VLOOKUP(B1053,'ds thisinh'!$B$5:$C$2298,2,FALSE)</f>
        <v>Trần Xuân Tùng</v>
      </c>
      <c r="D1053" s="315" t="s">
        <v>1000</v>
      </c>
      <c r="E1053" s="315" t="s">
        <v>964</v>
      </c>
      <c r="F1053" s="315" t="s">
        <v>2317</v>
      </c>
      <c r="G1053" s="315" t="s">
        <v>91</v>
      </c>
      <c r="H1053" s="325">
        <v>7</v>
      </c>
      <c r="I1053" s="344">
        <v>910</v>
      </c>
      <c r="J1053" s="344"/>
      <c r="K1053" s="301"/>
      <c r="L1053" s="301">
        <f>VLOOKUP(B1053,KQtrangIOE!$B$2:$D$2509,3,FALSE)</f>
        <v>910</v>
      </c>
      <c r="M1053" s="301" t="str">
        <f t="shared" si="68"/>
        <v/>
      </c>
      <c r="N1053" s="301">
        <f>VLOOKUP(IF(G1053&lt;&gt;"",G1053,F1053),ThongkeKQ!$A$4:$P$43,COUNTA(ThongkeKQ!$A$4:$P$4),FALSE)</f>
        <v>35</v>
      </c>
      <c r="O1053" s="301" t="str">
        <f t="shared" si="69"/>
        <v>35.7</v>
      </c>
      <c r="P1053" s="285" t="str">
        <f t="shared" si="70"/>
        <v>35</v>
      </c>
      <c r="Q1053" s="285" t="str">
        <f t="shared" si="71"/>
        <v>7</v>
      </c>
    </row>
    <row r="1054" spans="1:17" s="285" customFormat="1" hidden="1">
      <c r="A1054" s="315">
        <f>SUBTOTAL(3,$B$20:B1054)</f>
        <v>345</v>
      </c>
      <c r="B1054" s="318">
        <v>1222600451</v>
      </c>
      <c r="C1054" s="301" t="str">
        <f>VLOOKUP(B1054,'ds thisinh'!$B$5:$C$2298,2,FALSE)</f>
        <v>Hà Thị Minh Anh</v>
      </c>
      <c r="D1054" s="318" t="s">
        <v>1708</v>
      </c>
      <c r="E1054" s="315" t="s">
        <v>1388</v>
      </c>
      <c r="F1054" s="315" t="s">
        <v>744</v>
      </c>
      <c r="G1054" s="325" t="s">
        <v>1342</v>
      </c>
      <c r="H1054" s="325">
        <v>7</v>
      </c>
      <c r="I1054" s="344">
        <v>910</v>
      </c>
      <c r="J1054" s="344"/>
      <c r="K1054" s="301"/>
      <c r="L1054" s="301">
        <f>VLOOKUP(B1054,KQtrangIOE!$B$2:$D$2509,3,FALSE)</f>
        <v>910</v>
      </c>
      <c r="M1054" s="301" t="str">
        <f t="shared" si="68"/>
        <v/>
      </c>
      <c r="N1054" s="301">
        <f>VLOOKUP(IF(G1054&lt;&gt;"",G1054,F1054),ThongkeKQ!$A$4:$P$43,COUNTA(ThongkeKQ!$A$4:$P$4),FALSE)</f>
        <v>38</v>
      </c>
      <c r="O1054" s="301" t="str">
        <f t="shared" si="69"/>
        <v>38.7</v>
      </c>
      <c r="P1054" s="285" t="str">
        <f t="shared" si="70"/>
        <v>38</v>
      </c>
      <c r="Q1054" s="285" t="str">
        <f t="shared" si="71"/>
        <v>7</v>
      </c>
    </row>
    <row r="1055" spans="1:17" s="285" customFormat="1" hidden="1">
      <c r="A1055" s="315">
        <f>SUBTOTAL(3,$B$20:B1055)</f>
        <v>345</v>
      </c>
      <c r="B1055" s="318">
        <v>1224701074</v>
      </c>
      <c r="C1055" s="301" t="str">
        <f>VLOOKUP(B1055,'ds thisinh'!$B$5:$C$2298,2,FALSE)</f>
        <v>Lý Thị Tố Sương </v>
      </c>
      <c r="D1055" s="318" t="s">
        <v>1692</v>
      </c>
      <c r="E1055" s="315" t="s">
        <v>1384</v>
      </c>
      <c r="F1055" s="315" t="s">
        <v>1189</v>
      </c>
      <c r="G1055" s="325" t="s">
        <v>1342</v>
      </c>
      <c r="H1055" s="325">
        <v>7</v>
      </c>
      <c r="I1055" s="344">
        <v>910</v>
      </c>
      <c r="J1055" s="344"/>
      <c r="K1055" s="301"/>
      <c r="L1055" s="301">
        <f>VLOOKUP(B1055,KQtrangIOE!$B$2:$D$2509,3,FALSE)</f>
        <v>910</v>
      </c>
      <c r="M1055" s="301" t="str">
        <f t="shared" si="68"/>
        <v/>
      </c>
      <c r="N1055" s="301">
        <f>VLOOKUP(IF(G1055&lt;&gt;"",G1055,F1055),ThongkeKQ!$A$4:$P$43,COUNTA(ThongkeKQ!$A$4:$P$4),FALSE)</f>
        <v>38</v>
      </c>
      <c r="O1055" s="301" t="str">
        <f t="shared" si="69"/>
        <v>38.7</v>
      </c>
      <c r="P1055" s="285" t="str">
        <f t="shared" si="70"/>
        <v>38</v>
      </c>
      <c r="Q1055" s="285" t="str">
        <f t="shared" si="71"/>
        <v>7</v>
      </c>
    </row>
    <row r="1056" spans="1:17" s="285" customFormat="1" hidden="1">
      <c r="A1056" s="315">
        <f>SUBTOTAL(3,$B$20:B1056)</f>
        <v>345</v>
      </c>
      <c r="B1056" s="318">
        <v>1224878521</v>
      </c>
      <c r="C1056" s="301" t="str">
        <f>VLOOKUP(B1056,'ds thisinh'!$B$5:$C$2298,2,FALSE)</f>
        <v>Cao Đức  Tín</v>
      </c>
      <c r="D1056" s="318" t="s">
        <v>1725</v>
      </c>
      <c r="E1056" s="315" t="s">
        <v>986</v>
      </c>
      <c r="F1056" s="315" t="s">
        <v>1371</v>
      </c>
      <c r="G1056" s="325" t="s">
        <v>1342</v>
      </c>
      <c r="H1056" s="325">
        <v>7</v>
      </c>
      <c r="I1056" s="344">
        <v>910</v>
      </c>
      <c r="J1056" s="344"/>
      <c r="K1056" s="301"/>
      <c r="L1056" s="301">
        <f>VLOOKUP(B1056,KQtrangIOE!$B$2:$D$2509,3,FALSE)</f>
        <v>910</v>
      </c>
      <c r="M1056" s="301" t="str">
        <f t="shared" si="68"/>
        <v/>
      </c>
      <c r="N1056" s="301">
        <f>VLOOKUP(IF(G1056&lt;&gt;"",G1056,F1056),ThongkeKQ!$A$4:$P$43,COUNTA(ThongkeKQ!$A$4:$P$4),FALSE)</f>
        <v>38</v>
      </c>
      <c r="O1056" s="301" t="str">
        <f t="shared" si="69"/>
        <v>38.7</v>
      </c>
      <c r="P1056" s="285" t="str">
        <f t="shared" si="70"/>
        <v>38</v>
      </c>
      <c r="Q1056" s="285" t="str">
        <f t="shared" si="71"/>
        <v>7</v>
      </c>
    </row>
    <row r="1057" spans="1:17" s="285" customFormat="1" hidden="1">
      <c r="A1057" s="315">
        <f>SUBTOTAL(3,$B$20:B1057)</f>
        <v>345</v>
      </c>
      <c r="B1057" s="371">
        <v>1222830235</v>
      </c>
      <c r="C1057" s="301" t="str">
        <f>VLOOKUP(B1057,'ds thisinh'!$B$5:$C$2298,2,FALSE)</f>
        <v>Trần Thị Quỳnh</v>
      </c>
      <c r="D1057" s="371" t="s">
        <v>2042</v>
      </c>
      <c r="E1057" s="371">
        <v>7</v>
      </c>
      <c r="F1057" s="371" t="s">
        <v>1951</v>
      </c>
      <c r="G1057" s="429" t="s">
        <v>10</v>
      </c>
      <c r="H1057" s="371">
        <v>7</v>
      </c>
      <c r="I1057" s="429">
        <v>910</v>
      </c>
      <c r="J1057" s="429"/>
      <c r="K1057" s="378"/>
      <c r="L1057" s="301">
        <f>VLOOKUP(B1057,KQtrangIOE!$B$2:$D$2509,3,FALSE)</f>
        <v>910</v>
      </c>
      <c r="M1057" s="301" t="str">
        <f t="shared" si="68"/>
        <v/>
      </c>
      <c r="N1057" s="301">
        <f>VLOOKUP(IF(G1057&lt;&gt;"",G1057,F1057),ThongkeKQ!$A$4:$P$43,COUNTA(ThongkeKQ!$A$4:$P$4),FALSE)</f>
        <v>32</v>
      </c>
      <c r="O1057" s="301" t="str">
        <f t="shared" si="69"/>
        <v>32.7</v>
      </c>
      <c r="P1057" s="285" t="str">
        <f t="shared" si="70"/>
        <v>32</v>
      </c>
      <c r="Q1057" s="285" t="str">
        <f t="shared" si="71"/>
        <v>7</v>
      </c>
    </row>
    <row r="1058" spans="1:17" s="285" customFormat="1" hidden="1">
      <c r="A1058" s="315">
        <f>SUBTOTAL(3,$B$20:B1058)</f>
        <v>345</v>
      </c>
      <c r="B1058" s="407">
        <v>1222444788</v>
      </c>
      <c r="C1058" s="301" t="str">
        <f>VLOOKUP(B1058,'ds thisinh'!$B$5:$C$2298,2,FALSE)</f>
        <v>Bùi Phương Linh</v>
      </c>
      <c r="D1058" s="327" t="s">
        <v>759</v>
      </c>
      <c r="E1058" s="327">
        <v>7</v>
      </c>
      <c r="F1058" s="408" t="s">
        <v>942</v>
      </c>
      <c r="G1058" s="303" t="s">
        <v>188</v>
      </c>
      <c r="H1058" s="303">
        <v>7</v>
      </c>
      <c r="I1058" s="327">
        <v>900</v>
      </c>
      <c r="J1058" s="327"/>
      <c r="K1058" s="389"/>
      <c r="L1058" s="301">
        <f>VLOOKUP(B1058,KQtrangIOE!$B$2:$D$2509,3,FALSE)</f>
        <v>900</v>
      </c>
      <c r="M1058" s="301" t="str">
        <f t="shared" si="68"/>
        <v/>
      </c>
      <c r="N1058" s="301">
        <f>VLOOKUP(IF(G1058&lt;&gt;"",G1058,F1058),ThongkeKQ!$A$4:$P$43,COUNTA(ThongkeKQ!$A$4:$P$4),FALSE)</f>
        <v>34</v>
      </c>
      <c r="O1058" s="301" t="str">
        <f t="shared" si="69"/>
        <v>34.7</v>
      </c>
      <c r="P1058" s="285" t="str">
        <f t="shared" si="70"/>
        <v>34</v>
      </c>
      <c r="Q1058" s="285" t="str">
        <f t="shared" si="71"/>
        <v>7</v>
      </c>
    </row>
    <row r="1059" spans="1:17" s="285" customFormat="1" hidden="1">
      <c r="A1059" s="315">
        <f>SUBTOTAL(3,$B$20:B1059)</f>
        <v>345</v>
      </c>
      <c r="B1059" s="318">
        <v>1223584775</v>
      </c>
      <c r="C1059" s="301" t="str">
        <f>VLOOKUP(B1059,'ds thisinh'!$B$5:$C$2298,2,FALSE)</f>
        <v>Tôn Thị Thùy Trang </v>
      </c>
      <c r="D1059" s="318" t="s">
        <v>1690</v>
      </c>
      <c r="E1059" s="315" t="s">
        <v>1385</v>
      </c>
      <c r="F1059" s="315" t="s">
        <v>1189</v>
      </c>
      <c r="G1059" s="325" t="s">
        <v>1342</v>
      </c>
      <c r="H1059" s="325">
        <v>7</v>
      </c>
      <c r="I1059" s="344">
        <v>900</v>
      </c>
      <c r="J1059" s="344"/>
      <c r="K1059" s="301"/>
      <c r="L1059" s="301">
        <f>VLOOKUP(B1059,KQtrangIOE!$B$2:$D$2509,3,FALSE)</f>
        <v>900</v>
      </c>
      <c r="M1059" s="301" t="str">
        <f t="shared" si="68"/>
        <v/>
      </c>
      <c r="N1059" s="301">
        <f>VLOOKUP(IF(G1059&lt;&gt;"",G1059,F1059),ThongkeKQ!$A$4:$P$43,COUNTA(ThongkeKQ!$A$4:$P$4),FALSE)</f>
        <v>38</v>
      </c>
      <c r="O1059" s="301" t="str">
        <f t="shared" si="69"/>
        <v>38.7</v>
      </c>
      <c r="P1059" s="285" t="str">
        <f t="shared" si="70"/>
        <v>38</v>
      </c>
      <c r="Q1059" s="285" t="str">
        <f t="shared" si="71"/>
        <v>7</v>
      </c>
    </row>
    <row r="1060" spans="1:17" s="285" customFormat="1" hidden="1">
      <c r="A1060" s="315">
        <f>SUBTOTAL(3,$B$20:B1060)</f>
        <v>345</v>
      </c>
      <c r="B1060" s="318">
        <v>1228726069</v>
      </c>
      <c r="C1060" s="301" t="str">
        <f>VLOOKUP(B1060,'ds thisinh'!$B$5:$C$2298,2,FALSE)</f>
        <v>Trần Thị Thu Hoài</v>
      </c>
      <c r="D1060" s="318" t="s">
        <v>1698</v>
      </c>
      <c r="E1060" s="315" t="s">
        <v>1388</v>
      </c>
      <c r="F1060" s="315" t="s">
        <v>1371</v>
      </c>
      <c r="G1060" s="325" t="s">
        <v>1342</v>
      </c>
      <c r="H1060" s="325">
        <v>7</v>
      </c>
      <c r="I1060" s="344">
        <v>900</v>
      </c>
      <c r="J1060" s="344"/>
      <c r="K1060" s="301"/>
      <c r="L1060" s="301">
        <f>VLOOKUP(B1060,KQtrangIOE!$B$2:$D$2509,3,FALSE)</f>
        <v>900</v>
      </c>
      <c r="M1060" s="301" t="str">
        <f t="shared" si="68"/>
        <v/>
      </c>
      <c r="N1060" s="301">
        <f>VLOOKUP(IF(G1060&lt;&gt;"",G1060,F1060),ThongkeKQ!$A$4:$P$43,COUNTA(ThongkeKQ!$A$4:$P$4),FALSE)</f>
        <v>38</v>
      </c>
      <c r="O1060" s="301" t="str">
        <f t="shared" si="69"/>
        <v>38.7</v>
      </c>
      <c r="P1060" s="285" t="str">
        <f t="shared" si="70"/>
        <v>38</v>
      </c>
      <c r="Q1060" s="285" t="str">
        <f t="shared" si="71"/>
        <v>7</v>
      </c>
    </row>
    <row r="1061" spans="1:17" s="285" customFormat="1" hidden="1">
      <c r="A1061" s="315">
        <f>SUBTOTAL(3,$B$20:B1061)</f>
        <v>345</v>
      </c>
      <c r="B1061" s="318">
        <v>1226781241</v>
      </c>
      <c r="C1061" s="301" t="str">
        <f>VLOOKUP(B1061,'ds thisinh'!$B$5:$C$2298,2,FALSE)</f>
        <v>Trần Thị Hồng Trâm</v>
      </c>
      <c r="D1061" s="318" t="s">
        <v>1706</v>
      </c>
      <c r="E1061" s="315" t="s">
        <v>1388</v>
      </c>
      <c r="F1061" s="315" t="s">
        <v>1374</v>
      </c>
      <c r="G1061" s="325" t="s">
        <v>1342</v>
      </c>
      <c r="H1061" s="325">
        <v>7</v>
      </c>
      <c r="I1061" s="344">
        <v>900</v>
      </c>
      <c r="J1061" s="344"/>
      <c r="K1061" s="301"/>
      <c r="L1061" s="301">
        <f>VLOOKUP(B1061,KQtrangIOE!$B$2:$D$2509,3,FALSE)</f>
        <v>900</v>
      </c>
      <c r="M1061" s="301" t="str">
        <f t="shared" si="68"/>
        <v/>
      </c>
      <c r="N1061" s="301">
        <f>VLOOKUP(IF(G1061&lt;&gt;"",G1061,F1061),ThongkeKQ!$A$4:$P$43,COUNTA(ThongkeKQ!$A$4:$P$4),FALSE)</f>
        <v>38</v>
      </c>
      <c r="O1061" s="301" t="str">
        <f t="shared" si="69"/>
        <v>38.7</v>
      </c>
      <c r="P1061" s="285" t="str">
        <f t="shared" si="70"/>
        <v>38</v>
      </c>
      <c r="Q1061" s="285" t="str">
        <f t="shared" si="71"/>
        <v>7</v>
      </c>
    </row>
    <row r="1062" spans="1:17" s="285" customFormat="1" hidden="1">
      <c r="A1062" s="315">
        <f>SUBTOTAL(3,$B$20:B1062)</f>
        <v>345</v>
      </c>
      <c r="B1062" s="318">
        <v>1225900576</v>
      </c>
      <c r="C1062" s="301" t="str">
        <f>VLOOKUP(B1062,'ds thisinh'!$B$5:$C$2298,2,FALSE)</f>
        <v>Phạm Ngọc  Tân</v>
      </c>
      <c r="D1062" s="318" t="s">
        <v>1689</v>
      </c>
      <c r="E1062" s="315" t="s">
        <v>988</v>
      </c>
      <c r="F1062" s="315" t="s">
        <v>1378</v>
      </c>
      <c r="G1062" s="325" t="s">
        <v>1342</v>
      </c>
      <c r="H1062" s="325">
        <v>7</v>
      </c>
      <c r="I1062" s="344">
        <v>900</v>
      </c>
      <c r="J1062" s="344"/>
      <c r="K1062" s="301"/>
      <c r="L1062" s="301">
        <f>VLOOKUP(B1062,KQtrangIOE!$B$2:$D$2509,3,FALSE)</f>
        <v>900</v>
      </c>
      <c r="M1062" s="301" t="str">
        <f t="shared" si="68"/>
        <v/>
      </c>
      <c r="N1062" s="301">
        <f>VLOOKUP(IF(G1062&lt;&gt;"",G1062,F1062),ThongkeKQ!$A$4:$P$43,COUNTA(ThongkeKQ!$A$4:$P$4),FALSE)</f>
        <v>38</v>
      </c>
      <c r="O1062" s="301" t="str">
        <f t="shared" si="69"/>
        <v>38.7</v>
      </c>
      <c r="P1062" s="285" t="str">
        <f t="shared" si="70"/>
        <v>38</v>
      </c>
      <c r="Q1062" s="285" t="str">
        <f t="shared" si="71"/>
        <v>7</v>
      </c>
    </row>
    <row r="1063" spans="1:17" s="285" customFormat="1" hidden="1">
      <c r="A1063" s="315">
        <f>SUBTOTAL(3,$B$20:B1063)</f>
        <v>345</v>
      </c>
      <c r="B1063" s="317">
        <v>1210709573</v>
      </c>
      <c r="C1063" s="301" t="str">
        <f>VLOOKUP(B1063,'ds thisinh'!$B$5:$C$2298,2,FALSE)</f>
        <v>Lê Nguyễn Phương Thảo</v>
      </c>
      <c r="D1063" s="301" t="s">
        <v>1276</v>
      </c>
      <c r="E1063" s="303" t="s">
        <v>957</v>
      </c>
      <c r="F1063" s="303" t="s">
        <v>1259</v>
      </c>
      <c r="G1063" s="303" t="s">
        <v>180</v>
      </c>
      <c r="H1063" s="301">
        <v>7</v>
      </c>
      <c r="I1063" s="301">
        <v>900</v>
      </c>
      <c r="J1063" s="301"/>
      <c r="K1063" s="301"/>
      <c r="L1063" s="301">
        <f>VLOOKUP(B1063,KQtrangIOE!$B$2:$D$2509,3,FALSE)</f>
        <v>900</v>
      </c>
      <c r="M1063" s="301" t="str">
        <f t="shared" si="68"/>
        <v/>
      </c>
      <c r="N1063" s="301">
        <f>VLOOKUP(IF(G1063&lt;&gt;"",G1063,F1063),ThongkeKQ!$A$4:$P$43,COUNTA(ThongkeKQ!$A$4:$P$4),FALSE)</f>
        <v>36</v>
      </c>
      <c r="O1063" s="301" t="str">
        <f t="shared" si="69"/>
        <v>36.7</v>
      </c>
      <c r="P1063" s="285" t="str">
        <f t="shared" si="70"/>
        <v>36</v>
      </c>
      <c r="Q1063" s="285" t="str">
        <f t="shared" si="71"/>
        <v>7</v>
      </c>
    </row>
    <row r="1064" spans="1:17" s="285" customFormat="1" hidden="1">
      <c r="A1064" s="315">
        <f>SUBTOTAL(3,$B$20:B1064)</f>
        <v>345</v>
      </c>
      <c r="B1064" s="317">
        <v>1226319109</v>
      </c>
      <c r="C1064" s="301" t="str">
        <f>VLOOKUP(B1064,'ds thisinh'!$B$5:$C$2298,2,FALSE)</f>
        <v>Nguyễn Duy Cương</v>
      </c>
      <c r="D1064" s="301" t="s">
        <v>1277</v>
      </c>
      <c r="E1064" s="317" t="s">
        <v>957</v>
      </c>
      <c r="F1064" s="303" t="s">
        <v>2618</v>
      </c>
      <c r="G1064" s="303" t="s">
        <v>180</v>
      </c>
      <c r="H1064" s="301">
        <v>7</v>
      </c>
      <c r="I1064" s="301">
        <v>900</v>
      </c>
      <c r="J1064" s="301"/>
      <c r="K1064" s="301"/>
      <c r="L1064" s="301">
        <f>VLOOKUP(B1064,KQtrangIOE!$B$2:$D$2509,3,FALSE)</f>
        <v>900</v>
      </c>
      <c r="M1064" s="301" t="str">
        <f t="shared" si="68"/>
        <v/>
      </c>
      <c r="N1064" s="301">
        <f>VLOOKUP(IF(G1064&lt;&gt;"",G1064,F1064),ThongkeKQ!$A$4:$P$43,COUNTA(ThongkeKQ!$A$4:$P$4),FALSE)</f>
        <v>36</v>
      </c>
      <c r="O1064" s="301" t="str">
        <f t="shared" si="69"/>
        <v>36.7</v>
      </c>
      <c r="P1064" s="285" t="str">
        <f t="shared" si="70"/>
        <v>36</v>
      </c>
      <c r="Q1064" s="285" t="str">
        <f t="shared" si="71"/>
        <v>7</v>
      </c>
    </row>
    <row r="1065" spans="1:17" s="285" customFormat="1" hidden="1">
      <c r="A1065" s="315">
        <f>SUBTOTAL(3,$B$20:B1065)</f>
        <v>345</v>
      </c>
      <c r="B1065" s="318">
        <v>1222701482</v>
      </c>
      <c r="C1065" s="301" t="str">
        <f>VLOOKUP(B1065,'ds thisinh'!$B$5:$C$2298,2,FALSE)</f>
        <v>Võ Thị  Thắng</v>
      </c>
      <c r="D1065" s="318" t="s">
        <v>1688</v>
      </c>
      <c r="E1065" s="315" t="s">
        <v>1188</v>
      </c>
      <c r="F1065" s="315" t="s">
        <v>1389</v>
      </c>
      <c r="G1065" s="325" t="s">
        <v>1342</v>
      </c>
      <c r="H1065" s="325">
        <v>7</v>
      </c>
      <c r="I1065" s="344">
        <v>890</v>
      </c>
      <c r="J1065" s="344"/>
      <c r="K1065" s="301"/>
      <c r="L1065" s="301">
        <f>VLOOKUP(B1065,KQtrangIOE!$B$2:$D$2509,3,FALSE)</f>
        <v>890</v>
      </c>
      <c r="M1065" s="301" t="str">
        <f t="shared" si="68"/>
        <v/>
      </c>
      <c r="N1065" s="301">
        <f>VLOOKUP(IF(G1065&lt;&gt;"",G1065,F1065),ThongkeKQ!$A$4:$P$43,COUNTA(ThongkeKQ!$A$4:$P$4),FALSE)</f>
        <v>38</v>
      </c>
      <c r="O1065" s="301" t="str">
        <f t="shared" si="69"/>
        <v>38.7</v>
      </c>
      <c r="P1065" s="285" t="str">
        <f t="shared" si="70"/>
        <v>38</v>
      </c>
      <c r="Q1065" s="285" t="str">
        <f t="shared" si="71"/>
        <v>7</v>
      </c>
    </row>
    <row r="1066" spans="1:17" s="285" customFormat="1" hidden="1">
      <c r="A1066" s="315">
        <f>SUBTOTAL(3,$B$20:B1066)</f>
        <v>345</v>
      </c>
      <c r="B1066" s="318">
        <v>1222291425</v>
      </c>
      <c r="C1066" s="301" t="str">
        <f>VLOOKUP(B1066,'ds thisinh'!$B$5:$C$2298,2,FALSE)</f>
        <v>Nguyễn Thái Bình Dương </v>
      </c>
      <c r="D1066" s="318" t="s">
        <v>1693</v>
      </c>
      <c r="E1066" s="315" t="s">
        <v>1385</v>
      </c>
      <c r="F1066" s="315" t="s">
        <v>1189</v>
      </c>
      <c r="G1066" s="325" t="s">
        <v>1342</v>
      </c>
      <c r="H1066" s="325">
        <v>7</v>
      </c>
      <c r="I1066" s="344">
        <v>890</v>
      </c>
      <c r="J1066" s="344"/>
      <c r="K1066" s="301"/>
      <c r="L1066" s="301">
        <f>VLOOKUP(B1066,KQtrangIOE!$B$2:$D$2509,3,FALSE)</f>
        <v>890</v>
      </c>
      <c r="M1066" s="301" t="str">
        <f t="shared" si="68"/>
        <v/>
      </c>
      <c r="N1066" s="301">
        <f>VLOOKUP(IF(G1066&lt;&gt;"",G1066,F1066),ThongkeKQ!$A$4:$P$43,COUNTA(ThongkeKQ!$A$4:$P$4),FALSE)</f>
        <v>38</v>
      </c>
      <c r="O1066" s="301" t="str">
        <f t="shared" si="69"/>
        <v>38.7</v>
      </c>
      <c r="P1066" s="285" t="str">
        <f t="shared" si="70"/>
        <v>38</v>
      </c>
      <c r="Q1066" s="285" t="str">
        <f t="shared" si="71"/>
        <v>7</v>
      </c>
    </row>
    <row r="1067" spans="1:17" s="285" customFormat="1" hidden="1">
      <c r="A1067" s="315">
        <f>SUBTOTAL(3,$B$20:B1067)</f>
        <v>345</v>
      </c>
      <c r="B1067" s="318">
        <v>1222758611</v>
      </c>
      <c r="C1067" s="301" t="str">
        <f>VLOOKUP(B1067,'ds thisinh'!$B$5:$C$2298,2,FALSE)</f>
        <v>Lê Thị Mỹ Hiệp</v>
      </c>
      <c r="D1067" s="318" t="s">
        <v>1736</v>
      </c>
      <c r="E1067" s="315" t="s">
        <v>1388</v>
      </c>
      <c r="F1067" s="315" t="s">
        <v>1381</v>
      </c>
      <c r="G1067" s="325" t="s">
        <v>1342</v>
      </c>
      <c r="H1067" s="325">
        <v>7</v>
      </c>
      <c r="I1067" s="344">
        <v>890</v>
      </c>
      <c r="J1067" s="344"/>
      <c r="K1067" s="301"/>
      <c r="L1067" s="301">
        <f>VLOOKUP(B1067,KQtrangIOE!$B$2:$D$2509,3,FALSE)</f>
        <v>890</v>
      </c>
      <c r="M1067" s="301" t="str">
        <f t="shared" si="68"/>
        <v/>
      </c>
      <c r="N1067" s="301">
        <f>VLOOKUP(IF(G1067&lt;&gt;"",G1067,F1067),ThongkeKQ!$A$4:$P$43,COUNTA(ThongkeKQ!$A$4:$P$4),FALSE)</f>
        <v>38</v>
      </c>
      <c r="O1067" s="301" t="str">
        <f t="shared" si="69"/>
        <v>38.7</v>
      </c>
      <c r="P1067" s="285" t="str">
        <f t="shared" si="70"/>
        <v>38</v>
      </c>
      <c r="Q1067" s="285" t="str">
        <f t="shared" si="71"/>
        <v>7</v>
      </c>
    </row>
    <row r="1068" spans="1:17" s="285" customFormat="1" hidden="1">
      <c r="A1068" s="315">
        <f>SUBTOTAL(3,$B$20:B1068)</f>
        <v>345</v>
      </c>
      <c r="B1068" s="318">
        <v>1222853023</v>
      </c>
      <c r="C1068" s="301" t="str">
        <f>VLOOKUP(B1068,'ds thisinh'!$B$5:$C$2298,2,FALSE)</f>
        <v>Nguyễn Thị Ngọc Ánh</v>
      </c>
      <c r="D1068" s="318" t="s">
        <v>48</v>
      </c>
      <c r="E1068" s="315" t="s">
        <v>988</v>
      </c>
      <c r="F1068" s="315" t="s">
        <v>1376</v>
      </c>
      <c r="G1068" s="325" t="s">
        <v>1342</v>
      </c>
      <c r="H1068" s="325">
        <v>7</v>
      </c>
      <c r="I1068" s="344">
        <v>890</v>
      </c>
      <c r="J1068" s="344"/>
      <c r="K1068" s="301"/>
      <c r="L1068" s="301">
        <f>VLOOKUP(B1068,KQtrangIOE!$B$2:$D$2509,3,FALSE)</f>
        <v>890</v>
      </c>
      <c r="M1068" s="301" t="str">
        <f t="shared" si="68"/>
        <v/>
      </c>
      <c r="N1068" s="301">
        <f>VLOOKUP(IF(G1068&lt;&gt;"",G1068,F1068),ThongkeKQ!$A$4:$P$43,COUNTA(ThongkeKQ!$A$4:$P$4),FALSE)</f>
        <v>38</v>
      </c>
      <c r="O1068" s="301" t="str">
        <f t="shared" si="69"/>
        <v>38.7</v>
      </c>
      <c r="P1068" s="285" t="str">
        <f t="shared" si="70"/>
        <v>38</v>
      </c>
      <c r="Q1068" s="285" t="str">
        <f t="shared" si="71"/>
        <v>7</v>
      </c>
    </row>
    <row r="1069" spans="1:17" s="285" customFormat="1" hidden="1">
      <c r="A1069" s="315">
        <f>SUBTOTAL(3,$B$20:B1069)</f>
        <v>345</v>
      </c>
      <c r="B1069" s="318">
        <v>1223200345</v>
      </c>
      <c r="C1069" s="301" t="str">
        <f>VLOOKUP(B1069,'ds thisinh'!$B$5:$C$2298,2,FALSE)</f>
        <v>Hoàng Anh Thư </v>
      </c>
      <c r="D1069" s="318" t="s">
        <v>1697</v>
      </c>
      <c r="E1069" s="315" t="s">
        <v>1385</v>
      </c>
      <c r="F1069" s="315" t="s">
        <v>1189</v>
      </c>
      <c r="G1069" s="325" t="s">
        <v>1342</v>
      </c>
      <c r="H1069" s="325">
        <v>7</v>
      </c>
      <c r="I1069" s="344">
        <v>880</v>
      </c>
      <c r="J1069" s="344"/>
      <c r="K1069" s="301"/>
      <c r="L1069" s="301">
        <f>VLOOKUP(B1069,KQtrangIOE!$B$2:$D$2509,3,FALSE)</f>
        <v>880</v>
      </c>
      <c r="M1069" s="301" t="str">
        <f t="shared" si="68"/>
        <v/>
      </c>
      <c r="N1069" s="301">
        <f>VLOOKUP(IF(G1069&lt;&gt;"",G1069,F1069),ThongkeKQ!$A$4:$P$43,COUNTA(ThongkeKQ!$A$4:$P$4),FALSE)</f>
        <v>38</v>
      </c>
      <c r="O1069" s="301" t="str">
        <f t="shared" si="69"/>
        <v>38.7</v>
      </c>
      <c r="P1069" s="285" t="str">
        <f t="shared" si="70"/>
        <v>38</v>
      </c>
      <c r="Q1069" s="285" t="str">
        <f t="shared" si="71"/>
        <v>7</v>
      </c>
    </row>
    <row r="1070" spans="1:17" s="285" customFormat="1" hidden="1">
      <c r="A1070" s="315">
        <f>SUBTOTAL(3,$B$20:B1070)</f>
        <v>345</v>
      </c>
      <c r="B1070" s="326">
        <v>1223515208</v>
      </c>
      <c r="C1070" s="301" t="str">
        <f>VLOOKUP(B1070,'ds thisinh'!$B$5:$C$2298,2,FALSE)</f>
        <v>Nguyễn Lệ Hiền Mai</v>
      </c>
      <c r="D1070" s="303" t="s">
        <v>741</v>
      </c>
      <c r="E1070" s="303">
        <v>7</v>
      </c>
      <c r="F1070" s="303" t="s">
        <v>2699</v>
      </c>
      <c r="G1070" s="303" t="s">
        <v>188</v>
      </c>
      <c r="H1070" s="303">
        <v>7</v>
      </c>
      <c r="I1070" s="303">
        <v>870</v>
      </c>
      <c r="J1070" s="303"/>
      <c r="K1070" s="409"/>
      <c r="L1070" s="301">
        <f>VLOOKUP(B1070,KQtrangIOE!$B$2:$D$2509,3,FALSE)</f>
        <v>870</v>
      </c>
      <c r="M1070" s="301" t="str">
        <f t="shared" si="68"/>
        <v/>
      </c>
      <c r="N1070" s="301">
        <f>VLOOKUP(IF(G1070&lt;&gt;"",G1070,F1070),ThongkeKQ!$A$4:$P$43,COUNTA(ThongkeKQ!$A$4:$P$4),FALSE)</f>
        <v>34</v>
      </c>
      <c r="O1070" s="301" t="str">
        <f t="shared" si="69"/>
        <v>34.7</v>
      </c>
      <c r="P1070" s="285" t="str">
        <f t="shared" si="70"/>
        <v>34</v>
      </c>
      <c r="Q1070" s="285" t="str">
        <f t="shared" si="71"/>
        <v>7</v>
      </c>
    </row>
    <row r="1071" spans="1:17" s="285" customFormat="1" hidden="1">
      <c r="A1071" s="315">
        <f>SUBTOTAL(3,$B$20:B1071)</f>
        <v>345</v>
      </c>
      <c r="B1071" s="468">
        <v>1224895898</v>
      </c>
      <c r="C1071" s="301" t="str">
        <f>VLOOKUP(B1071,'ds thisinh'!$B$5:$C$2298,2,FALSE)</f>
        <v>Nguyễn Thị Hòa</v>
      </c>
      <c r="D1071" s="303" t="s">
        <v>1831</v>
      </c>
      <c r="E1071" s="303" t="s">
        <v>1384</v>
      </c>
      <c r="F1071" s="303" t="s">
        <v>2199</v>
      </c>
      <c r="G1071" s="301" t="s">
        <v>2167</v>
      </c>
      <c r="H1071" s="301">
        <v>7</v>
      </c>
      <c r="I1071" s="387">
        <v>870</v>
      </c>
      <c r="J1071" s="387"/>
      <c r="K1071" s="301"/>
      <c r="L1071" s="301">
        <f>VLOOKUP(B1071,KQtrangIOE!$B$2:$D$2509,3,FALSE)</f>
        <v>870</v>
      </c>
      <c r="M1071" s="301" t="str">
        <f t="shared" si="68"/>
        <v/>
      </c>
      <c r="N1071" s="301">
        <f>VLOOKUP(IF(G1071&lt;&gt;"",G1071,F1071),ThongkeKQ!$A$4:$P$43,COUNTA(ThongkeKQ!$A$4:$P$4),FALSE)</f>
        <v>33</v>
      </c>
      <c r="O1071" s="301" t="str">
        <f t="shared" si="69"/>
        <v>33.7</v>
      </c>
      <c r="P1071" s="285" t="str">
        <f t="shared" si="70"/>
        <v>33</v>
      </c>
      <c r="Q1071" s="285" t="str">
        <f t="shared" si="71"/>
        <v>7</v>
      </c>
    </row>
    <row r="1072" spans="1:17" s="285" customFormat="1" hidden="1">
      <c r="A1072" s="315">
        <f>SUBTOTAL(3,$B$20:B1072)</f>
        <v>345</v>
      </c>
      <c r="B1072" s="315">
        <v>1225153012</v>
      </c>
      <c r="C1072" s="301" t="str">
        <f>VLOOKUP(B1072,'ds thisinh'!$B$5:$C$2298,2,FALSE)</f>
        <v>Đặng Nguyễn Diệu Lan</v>
      </c>
      <c r="D1072" s="301" t="s">
        <v>2207</v>
      </c>
      <c r="E1072" s="301" t="s">
        <v>1384</v>
      </c>
      <c r="F1072" s="303" t="s">
        <v>1189</v>
      </c>
      <c r="G1072" s="301" t="s">
        <v>2167</v>
      </c>
      <c r="H1072" s="301">
        <v>7</v>
      </c>
      <c r="I1072" s="387">
        <v>870</v>
      </c>
      <c r="J1072" s="387"/>
      <c r="K1072" s="301"/>
      <c r="L1072" s="301">
        <f>VLOOKUP(B1072,KQtrangIOE!$B$2:$D$2509,3,FALSE)</f>
        <v>870</v>
      </c>
      <c r="M1072" s="301" t="str">
        <f t="shared" si="68"/>
        <v/>
      </c>
      <c r="N1072" s="301">
        <f>VLOOKUP(IF(G1072&lt;&gt;"",G1072,F1072),ThongkeKQ!$A$4:$P$43,COUNTA(ThongkeKQ!$A$4:$P$4),FALSE)</f>
        <v>33</v>
      </c>
      <c r="O1072" s="301" t="str">
        <f t="shared" si="69"/>
        <v>33.7</v>
      </c>
      <c r="P1072" s="285" t="str">
        <f t="shared" si="70"/>
        <v>33</v>
      </c>
      <c r="Q1072" s="285" t="str">
        <f t="shared" si="71"/>
        <v>7</v>
      </c>
    </row>
    <row r="1073" spans="1:17" s="285" customFormat="1" hidden="1">
      <c r="A1073" s="315">
        <f>SUBTOTAL(3,$B$20:B1073)</f>
        <v>345</v>
      </c>
      <c r="B1073" s="301">
        <v>1224913126</v>
      </c>
      <c r="C1073" s="301" t="str">
        <f>VLOOKUP(B1073,'ds thisinh'!$B$5:$C$2298,2,FALSE)</f>
        <v xml:space="preserve">Nguyễn Bùi Dịu </v>
      </c>
      <c r="D1073" s="301" t="s">
        <v>1293</v>
      </c>
      <c r="E1073" s="301" t="s">
        <v>1188</v>
      </c>
      <c r="F1073" s="303" t="s">
        <v>1292</v>
      </c>
      <c r="G1073" s="303" t="s">
        <v>180</v>
      </c>
      <c r="H1073" s="301">
        <v>7</v>
      </c>
      <c r="I1073" s="301">
        <v>870</v>
      </c>
      <c r="J1073" s="301"/>
      <c r="K1073" s="301"/>
      <c r="L1073" s="301">
        <f>VLOOKUP(B1073,KQtrangIOE!$B$2:$D$2509,3,FALSE)</f>
        <v>870</v>
      </c>
      <c r="M1073" s="301" t="str">
        <f t="shared" si="68"/>
        <v/>
      </c>
      <c r="N1073" s="301">
        <f>VLOOKUP(IF(G1073&lt;&gt;"",G1073,F1073),ThongkeKQ!$A$4:$P$43,COUNTA(ThongkeKQ!$A$4:$P$4),FALSE)</f>
        <v>36</v>
      </c>
      <c r="O1073" s="301" t="str">
        <f t="shared" si="69"/>
        <v>36.7</v>
      </c>
      <c r="P1073" s="285" t="str">
        <f t="shared" si="70"/>
        <v>36</v>
      </c>
      <c r="Q1073" s="285" t="str">
        <f t="shared" si="71"/>
        <v>7</v>
      </c>
    </row>
    <row r="1074" spans="1:17" s="285" customFormat="1" hidden="1">
      <c r="A1074" s="315">
        <f>SUBTOTAL(3,$B$20:B1074)</f>
        <v>345</v>
      </c>
      <c r="B1074" s="315">
        <v>1223992799</v>
      </c>
      <c r="C1074" s="301" t="str">
        <f>VLOOKUP(B1074,'ds thisinh'!$B$5:$C$2298,2,FALSE)</f>
        <v>Ừng Thúy Vy</v>
      </c>
      <c r="D1074" s="301" t="s">
        <v>2234</v>
      </c>
      <c r="E1074" s="301" t="s">
        <v>1384</v>
      </c>
      <c r="F1074" s="303" t="s">
        <v>1189</v>
      </c>
      <c r="G1074" s="301" t="s">
        <v>2167</v>
      </c>
      <c r="H1074" s="301">
        <v>7</v>
      </c>
      <c r="I1074" s="387">
        <v>860</v>
      </c>
      <c r="J1074" s="387"/>
      <c r="K1074" s="301"/>
      <c r="L1074" s="301">
        <f>VLOOKUP(B1074,KQtrangIOE!$B$2:$D$2509,3,FALSE)</f>
        <v>860</v>
      </c>
      <c r="M1074" s="301" t="str">
        <f t="shared" si="68"/>
        <v/>
      </c>
      <c r="N1074" s="301">
        <f>VLOOKUP(IF(G1074&lt;&gt;"",G1074,F1074),ThongkeKQ!$A$4:$P$43,COUNTA(ThongkeKQ!$A$4:$P$4),FALSE)</f>
        <v>33</v>
      </c>
      <c r="O1074" s="301" t="str">
        <f t="shared" si="69"/>
        <v>33.7</v>
      </c>
      <c r="P1074" s="285" t="str">
        <f t="shared" si="70"/>
        <v>33</v>
      </c>
      <c r="Q1074" s="285" t="str">
        <f t="shared" si="71"/>
        <v>7</v>
      </c>
    </row>
    <row r="1075" spans="1:17" s="285" customFormat="1" hidden="1">
      <c r="A1075" s="315">
        <f>SUBTOTAL(3,$B$20:B1075)</f>
        <v>345</v>
      </c>
      <c r="B1075" s="318">
        <v>1222754573</v>
      </c>
      <c r="C1075" s="301" t="str">
        <f>VLOOKUP(B1075,'ds thisinh'!$B$5:$C$2298,2,FALSE)</f>
        <v>Lương Trung Hoàng</v>
      </c>
      <c r="D1075" s="318" t="s">
        <v>1729</v>
      </c>
      <c r="E1075" s="315" t="s">
        <v>1388</v>
      </c>
      <c r="F1075" s="315" t="s">
        <v>744</v>
      </c>
      <c r="G1075" s="325" t="s">
        <v>1342</v>
      </c>
      <c r="H1075" s="325">
        <v>7</v>
      </c>
      <c r="I1075" s="344">
        <v>860</v>
      </c>
      <c r="J1075" s="344"/>
      <c r="K1075" s="301"/>
      <c r="L1075" s="301">
        <f>VLOOKUP(B1075,KQtrangIOE!$B$2:$D$2509,3,FALSE)</f>
        <v>860</v>
      </c>
      <c r="M1075" s="301" t="str">
        <f t="shared" si="68"/>
        <v/>
      </c>
      <c r="N1075" s="301">
        <f>VLOOKUP(IF(G1075&lt;&gt;"",G1075,F1075),ThongkeKQ!$A$4:$P$43,COUNTA(ThongkeKQ!$A$4:$P$4),FALSE)</f>
        <v>38</v>
      </c>
      <c r="O1075" s="301" t="str">
        <f t="shared" si="69"/>
        <v>38.7</v>
      </c>
      <c r="P1075" s="285" t="str">
        <f t="shared" si="70"/>
        <v>38</v>
      </c>
      <c r="Q1075" s="285" t="str">
        <f t="shared" si="71"/>
        <v>7</v>
      </c>
    </row>
    <row r="1076" spans="1:17" s="285" customFormat="1" hidden="1">
      <c r="A1076" s="315">
        <f>SUBTOTAL(3,$B$20:B1076)</f>
        <v>345</v>
      </c>
      <c r="B1076" s="318">
        <v>1209780591</v>
      </c>
      <c r="C1076" s="301" t="str">
        <f>VLOOKUP(B1076,'ds thisinh'!$B$5:$C$2298,2,FALSE)</f>
        <v>Nguyễn Phúc  Thiện</v>
      </c>
      <c r="D1076" s="318" t="s">
        <v>1734</v>
      </c>
      <c r="E1076" s="315" t="s">
        <v>1388</v>
      </c>
      <c r="F1076" s="315" t="s">
        <v>1375</v>
      </c>
      <c r="G1076" s="325" t="s">
        <v>1342</v>
      </c>
      <c r="H1076" s="325">
        <v>7</v>
      </c>
      <c r="I1076" s="344">
        <v>860</v>
      </c>
      <c r="J1076" s="344"/>
      <c r="K1076" s="301"/>
      <c r="L1076" s="301">
        <f>VLOOKUP(B1076,KQtrangIOE!$B$2:$D$2509,3,FALSE)</f>
        <v>860</v>
      </c>
      <c r="M1076" s="301" t="str">
        <f t="shared" si="68"/>
        <v/>
      </c>
      <c r="N1076" s="301">
        <f>VLOOKUP(IF(G1076&lt;&gt;"",G1076,F1076),ThongkeKQ!$A$4:$P$43,COUNTA(ThongkeKQ!$A$4:$P$4),FALSE)</f>
        <v>38</v>
      </c>
      <c r="O1076" s="301" t="str">
        <f t="shared" si="69"/>
        <v>38.7</v>
      </c>
      <c r="P1076" s="285" t="str">
        <f t="shared" si="70"/>
        <v>38</v>
      </c>
      <c r="Q1076" s="285" t="str">
        <f t="shared" si="71"/>
        <v>7</v>
      </c>
    </row>
    <row r="1077" spans="1:17" s="285" customFormat="1" hidden="1">
      <c r="A1077" s="315">
        <f>SUBTOTAL(3,$B$20:B1077)</f>
        <v>345</v>
      </c>
      <c r="B1077" s="318">
        <v>1222543578</v>
      </c>
      <c r="C1077" s="301" t="str">
        <f>VLOOKUP(B1077,'ds thisinh'!$B$5:$C$2298,2,FALSE)</f>
        <v>Hoàng Thị Cẩm  Vân</v>
      </c>
      <c r="D1077" s="318" t="s">
        <v>1735</v>
      </c>
      <c r="E1077" s="315" t="s">
        <v>1188</v>
      </c>
      <c r="F1077" s="315" t="s">
        <v>1389</v>
      </c>
      <c r="G1077" s="325" t="s">
        <v>1342</v>
      </c>
      <c r="H1077" s="325">
        <v>7</v>
      </c>
      <c r="I1077" s="344">
        <v>850</v>
      </c>
      <c r="J1077" s="344"/>
      <c r="K1077" s="301"/>
      <c r="L1077" s="301">
        <f>VLOOKUP(B1077,KQtrangIOE!$B$2:$D$2509,3,FALSE)</f>
        <v>850</v>
      </c>
      <c r="M1077" s="301" t="str">
        <f t="shared" si="68"/>
        <v/>
      </c>
      <c r="N1077" s="301">
        <f>VLOOKUP(IF(G1077&lt;&gt;"",G1077,F1077),ThongkeKQ!$A$4:$P$43,COUNTA(ThongkeKQ!$A$4:$P$4),FALSE)</f>
        <v>38</v>
      </c>
      <c r="O1077" s="301" t="str">
        <f t="shared" si="69"/>
        <v>38.7</v>
      </c>
      <c r="P1077" s="285" t="str">
        <f t="shared" si="70"/>
        <v>38</v>
      </c>
      <c r="Q1077" s="285" t="str">
        <f t="shared" si="71"/>
        <v>7</v>
      </c>
    </row>
    <row r="1078" spans="1:17" s="285" customFormat="1" hidden="1">
      <c r="A1078" s="315">
        <f>SUBTOTAL(3,$B$20:B1078)</f>
        <v>345</v>
      </c>
      <c r="B1078" s="303">
        <v>1222172319</v>
      </c>
      <c r="C1078" s="301" t="str">
        <f>VLOOKUP(B1078,'ds thisinh'!$B$5:$C$2298,2,FALSE)</f>
        <v>Nguyễn Lan Trinh</v>
      </c>
      <c r="D1078" s="303" t="s">
        <v>1294</v>
      </c>
      <c r="E1078" s="301" t="s">
        <v>1188</v>
      </c>
      <c r="F1078" s="303" t="s">
        <v>1292</v>
      </c>
      <c r="G1078" s="303" t="s">
        <v>180</v>
      </c>
      <c r="H1078" s="301">
        <v>7</v>
      </c>
      <c r="I1078" s="301">
        <v>850</v>
      </c>
      <c r="J1078" s="301"/>
      <c r="K1078" s="301"/>
      <c r="L1078" s="301">
        <f>VLOOKUP(B1078,KQtrangIOE!$B$2:$D$2509,3,FALSE)</f>
        <v>850</v>
      </c>
      <c r="M1078" s="301" t="str">
        <f t="shared" si="68"/>
        <v/>
      </c>
      <c r="N1078" s="301">
        <f>VLOOKUP(IF(G1078&lt;&gt;"",G1078,F1078),ThongkeKQ!$A$4:$P$43,COUNTA(ThongkeKQ!$A$4:$P$4),FALSE)</f>
        <v>36</v>
      </c>
      <c r="O1078" s="301" t="str">
        <f t="shared" si="69"/>
        <v>36.7</v>
      </c>
      <c r="P1078" s="285" t="str">
        <f t="shared" si="70"/>
        <v>36</v>
      </c>
      <c r="Q1078" s="285" t="str">
        <f t="shared" si="71"/>
        <v>7</v>
      </c>
    </row>
    <row r="1079" spans="1:17" s="285" customFormat="1" hidden="1">
      <c r="A1079" s="315">
        <f>SUBTOTAL(3,$B$20:B1079)</f>
        <v>345</v>
      </c>
      <c r="B1079" s="316">
        <v>1218470900</v>
      </c>
      <c r="C1079" s="301" t="str">
        <f>VLOOKUP(B1079,'ds thisinh'!$B$5:$C$2298,2,FALSE)</f>
        <v>Hoàng Trọng Nghĩa</v>
      </c>
      <c r="D1079" s="345" t="s">
        <v>1006</v>
      </c>
      <c r="E1079" s="316">
        <v>7</v>
      </c>
      <c r="F1079" s="315" t="s">
        <v>1007</v>
      </c>
      <c r="G1079" s="315" t="s">
        <v>91</v>
      </c>
      <c r="H1079" s="325">
        <v>7</v>
      </c>
      <c r="I1079" s="344">
        <v>840</v>
      </c>
      <c r="J1079" s="344"/>
      <c r="K1079" s="301"/>
      <c r="L1079" s="301">
        <f>VLOOKUP(B1079,KQtrangIOE!$B$2:$D$2509,3,FALSE)</f>
        <v>840</v>
      </c>
      <c r="M1079" s="301" t="str">
        <f t="shared" si="68"/>
        <v/>
      </c>
      <c r="N1079" s="301">
        <f>VLOOKUP(IF(G1079&lt;&gt;"",G1079,F1079),ThongkeKQ!$A$4:$P$43,COUNTA(ThongkeKQ!$A$4:$P$4),FALSE)</f>
        <v>35</v>
      </c>
      <c r="O1079" s="301" t="str">
        <f t="shared" si="69"/>
        <v>35.7</v>
      </c>
      <c r="P1079" s="285" t="str">
        <f t="shared" si="70"/>
        <v>35</v>
      </c>
      <c r="Q1079" s="285" t="str">
        <f t="shared" si="71"/>
        <v>7</v>
      </c>
    </row>
    <row r="1080" spans="1:17" s="285" customFormat="1" hidden="1">
      <c r="A1080" s="315">
        <f>SUBTOTAL(3,$B$20:B1080)</f>
        <v>345</v>
      </c>
      <c r="B1080" s="346">
        <v>1224914853</v>
      </c>
      <c r="C1080" s="301" t="str">
        <f>VLOOKUP(B1080,'ds thisinh'!$B$5:$C$2298,2,FALSE)</f>
        <v>Trần Nguyễn Quỳnh Anh</v>
      </c>
      <c r="D1080" s="346" t="s">
        <v>1009</v>
      </c>
      <c r="E1080" s="308" t="s">
        <v>988</v>
      </c>
      <c r="F1080" s="308" t="s">
        <v>1189</v>
      </c>
      <c r="G1080" s="315" t="s">
        <v>91</v>
      </c>
      <c r="H1080" s="325">
        <v>7</v>
      </c>
      <c r="I1080" s="344">
        <v>840</v>
      </c>
      <c r="J1080" s="344"/>
      <c r="K1080" s="301"/>
      <c r="L1080" s="301">
        <f>VLOOKUP(B1080,KQtrangIOE!$B$2:$D$2509,3,FALSE)</f>
        <v>840</v>
      </c>
      <c r="M1080" s="301" t="str">
        <f t="shared" si="68"/>
        <v/>
      </c>
      <c r="N1080" s="301">
        <f>VLOOKUP(IF(G1080&lt;&gt;"",G1080,F1080),ThongkeKQ!$A$4:$P$43,COUNTA(ThongkeKQ!$A$4:$P$4),FALSE)</f>
        <v>35</v>
      </c>
      <c r="O1080" s="301" t="str">
        <f t="shared" si="69"/>
        <v>35.7</v>
      </c>
      <c r="P1080" s="285" t="str">
        <f t="shared" si="70"/>
        <v>35</v>
      </c>
      <c r="Q1080" s="285" t="str">
        <f t="shared" si="71"/>
        <v>7</v>
      </c>
    </row>
    <row r="1081" spans="1:17" s="285" customFormat="1" hidden="1">
      <c r="A1081" s="315">
        <f>SUBTOTAL(3,$B$20:B1081)</f>
        <v>345</v>
      </c>
      <c r="B1081" s="318">
        <v>1224017728</v>
      </c>
      <c r="C1081" s="301" t="str">
        <f>VLOOKUP(B1081,'ds thisinh'!$B$5:$C$2298,2,FALSE)</f>
        <v>Nguyễn Thị Ngọc Trang </v>
      </c>
      <c r="D1081" s="318" t="s">
        <v>1709</v>
      </c>
      <c r="E1081" s="315" t="s">
        <v>988</v>
      </c>
      <c r="F1081" s="315" t="s">
        <v>1189</v>
      </c>
      <c r="G1081" s="325" t="s">
        <v>1342</v>
      </c>
      <c r="H1081" s="325">
        <v>7</v>
      </c>
      <c r="I1081" s="344">
        <v>840</v>
      </c>
      <c r="J1081" s="344"/>
      <c r="K1081" s="301"/>
      <c r="L1081" s="301">
        <f>VLOOKUP(B1081,KQtrangIOE!$B$2:$D$2509,3,FALSE)</f>
        <v>840</v>
      </c>
      <c r="M1081" s="301" t="str">
        <f t="shared" si="68"/>
        <v/>
      </c>
      <c r="N1081" s="301">
        <f>VLOOKUP(IF(G1081&lt;&gt;"",G1081,F1081),ThongkeKQ!$A$4:$P$43,COUNTA(ThongkeKQ!$A$4:$P$4),FALSE)</f>
        <v>38</v>
      </c>
      <c r="O1081" s="301" t="str">
        <f t="shared" si="69"/>
        <v>38.7</v>
      </c>
      <c r="P1081" s="285" t="str">
        <f t="shared" si="70"/>
        <v>38</v>
      </c>
      <c r="Q1081" s="285" t="str">
        <f t="shared" si="71"/>
        <v>7</v>
      </c>
    </row>
    <row r="1082" spans="1:17" s="285" customFormat="1" hidden="1">
      <c r="A1082" s="315">
        <f>SUBTOTAL(3,$B$20:B1082)</f>
        <v>345</v>
      </c>
      <c r="B1082" s="326">
        <v>1223321719</v>
      </c>
      <c r="C1082" s="301" t="str">
        <f>VLOOKUP(B1082,'ds thisinh'!$B$5:$C$2298,2,FALSE)</f>
        <v>Hoàng Công Mạnh</v>
      </c>
      <c r="D1082" s="303" t="s">
        <v>752</v>
      </c>
      <c r="E1082" s="303">
        <v>7</v>
      </c>
      <c r="F1082" s="303" t="s">
        <v>2698</v>
      </c>
      <c r="G1082" s="303" t="s">
        <v>188</v>
      </c>
      <c r="H1082" s="303">
        <v>7</v>
      </c>
      <c r="I1082" s="303">
        <v>830</v>
      </c>
      <c r="J1082" s="303"/>
      <c r="K1082" s="389"/>
      <c r="L1082" s="301">
        <f>VLOOKUP(B1082,KQtrangIOE!$B$2:$D$2509,3,FALSE)</f>
        <v>830</v>
      </c>
      <c r="M1082" s="301" t="str">
        <f t="shared" si="68"/>
        <v/>
      </c>
      <c r="N1082" s="301">
        <f>VLOOKUP(IF(G1082&lt;&gt;"",G1082,F1082),ThongkeKQ!$A$4:$P$43,COUNTA(ThongkeKQ!$A$4:$P$4),FALSE)</f>
        <v>34</v>
      </c>
      <c r="O1082" s="301" t="str">
        <f t="shared" si="69"/>
        <v>34.7</v>
      </c>
      <c r="P1082" s="285" t="str">
        <f t="shared" si="70"/>
        <v>34</v>
      </c>
      <c r="Q1082" s="285" t="str">
        <f t="shared" si="71"/>
        <v>7</v>
      </c>
    </row>
    <row r="1083" spans="1:17" s="285" customFormat="1" hidden="1">
      <c r="A1083" s="315">
        <f>SUBTOTAL(3,$B$20:B1083)</f>
        <v>345</v>
      </c>
      <c r="B1083" s="315">
        <v>1221822617</v>
      </c>
      <c r="C1083" s="301" t="str">
        <f>VLOOKUP(B1083,'ds thisinh'!$B$5:$C$2298,2,FALSE)</f>
        <v>Đỗ Thị Thu Minh</v>
      </c>
      <c r="D1083" s="301" t="s">
        <v>2211</v>
      </c>
      <c r="E1083" s="301" t="s">
        <v>2191</v>
      </c>
      <c r="F1083" s="303" t="s">
        <v>1189</v>
      </c>
      <c r="G1083" s="301" t="s">
        <v>2167</v>
      </c>
      <c r="H1083" s="301">
        <v>7</v>
      </c>
      <c r="I1083" s="387">
        <v>830</v>
      </c>
      <c r="J1083" s="387"/>
      <c r="K1083" s="301"/>
      <c r="L1083" s="301">
        <f>VLOOKUP(B1083,KQtrangIOE!$B$2:$D$2509,3,FALSE)</f>
        <v>830</v>
      </c>
      <c r="M1083" s="301" t="str">
        <f t="shared" si="68"/>
        <v/>
      </c>
      <c r="N1083" s="301">
        <f>VLOOKUP(IF(G1083&lt;&gt;"",G1083,F1083),ThongkeKQ!$A$4:$P$43,COUNTA(ThongkeKQ!$A$4:$P$4),FALSE)</f>
        <v>33</v>
      </c>
      <c r="O1083" s="301" t="str">
        <f t="shared" si="69"/>
        <v>33.7</v>
      </c>
      <c r="P1083" s="285" t="str">
        <f t="shared" si="70"/>
        <v>33</v>
      </c>
      <c r="Q1083" s="285" t="str">
        <f t="shared" si="71"/>
        <v>7</v>
      </c>
    </row>
    <row r="1084" spans="1:17" s="285" customFormat="1" hidden="1">
      <c r="A1084" s="315">
        <f>SUBTOTAL(3,$B$20:B1084)</f>
        <v>345</v>
      </c>
      <c r="B1084" s="346">
        <v>1224900349</v>
      </c>
      <c r="C1084" s="301" t="str">
        <f>VLOOKUP(B1084,'ds thisinh'!$B$5:$C$2298,2,FALSE)</f>
        <v>Hoàng Như Ngọc</v>
      </c>
      <c r="D1084" s="346" t="s">
        <v>1010</v>
      </c>
      <c r="E1084" s="308" t="s">
        <v>988</v>
      </c>
      <c r="F1084" s="308" t="s">
        <v>1189</v>
      </c>
      <c r="G1084" s="315" t="s">
        <v>91</v>
      </c>
      <c r="H1084" s="325">
        <v>7</v>
      </c>
      <c r="I1084" s="344">
        <v>830</v>
      </c>
      <c r="J1084" s="344"/>
      <c r="K1084" s="301"/>
      <c r="L1084" s="301">
        <f>VLOOKUP(B1084,KQtrangIOE!$B$2:$D$2509,3,FALSE)</f>
        <v>830</v>
      </c>
      <c r="M1084" s="301" t="str">
        <f t="shared" si="68"/>
        <v/>
      </c>
      <c r="N1084" s="301">
        <f>VLOOKUP(IF(G1084&lt;&gt;"",G1084,F1084),ThongkeKQ!$A$4:$P$43,COUNTA(ThongkeKQ!$A$4:$P$4),FALSE)</f>
        <v>35</v>
      </c>
      <c r="O1084" s="301" t="str">
        <f t="shared" si="69"/>
        <v>35.7</v>
      </c>
      <c r="P1084" s="285" t="str">
        <f t="shared" si="70"/>
        <v>35</v>
      </c>
      <c r="Q1084" s="285" t="str">
        <f t="shared" si="71"/>
        <v>7</v>
      </c>
    </row>
    <row r="1085" spans="1:17" s="285" customFormat="1" hidden="1">
      <c r="A1085" s="315">
        <f>SUBTOTAL(3,$B$20:B1085)</f>
        <v>345</v>
      </c>
      <c r="B1085" s="318">
        <v>1223129508</v>
      </c>
      <c r="C1085" s="301" t="str">
        <f>VLOOKUP(B1085,'ds thisinh'!$B$5:$C$2298,2,FALSE)</f>
        <v>Nguyễn Thị Ánh Minh</v>
      </c>
      <c r="D1085" s="318" t="s">
        <v>1727</v>
      </c>
      <c r="E1085" s="315" t="s">
        <v>988</v>
      </c>
      <c r="F1085" s="315" t="s">
        <v>1389</v>
      </c>
      <c r="G1085" s="325" t="s">
        <v>1342</v>
      </c>
      <c r="H1085" s="325">
        <v>7</v>
      </c>
      <c r="I1085" s="344">
        <v>830</v>
      </c>
      <c r="J1085" s="344"/>
      <c r="K1085" s="301"/>
      <c r="L1085" s="301">
        <f>VLOOKUP(B1085,KQtrangIOE!$B$2:$D$2509,3,FALSE)</f>
        <v>830</v>
      </c>
      <c r="M1085" s="301" t="str">
        <f t="shared" si="68"/>
        <v/>
      </c>
      <c r="N1085" s="301">
        <f>VLOOKUP(IF(G1085&lt;&gt;"",G1085,F1085),ThongkeKQ!$A$4:$P$43,COUNTA(ThongkeKQ!$A$4:$P$4),FALSE)</f>
        <v>38</v>
      </c>
      <c r="O1085" s="301" t="str">
        <f t="shared" si="69"/>
        <v>38.7</v>
      </c>
      <c r="P1085" s="285" t="str">
        <f t="shared" si="70"/>
        <v>38</v>
      </c>
      <c r="Q1085" s="285" t="str">
        <f t="shared" si="71"/>
        <v>7</v>
      </c>
    </row>
    <row r="1086" spans="1:17" s="285" customFormat="1" hidden="1">
      <c r="A1086" s="315">
        <f>SUBTOTAL(3,$B$20:B1086)</f>
        <v>345</v>
      </c>
      <c r="B1086" s="318">
        <v>1222038721</v>
      </c>
      <c r="C1086" s="301" t="str">
        <f>VLOOKUP(B1086,'ds thisinh'!$B$5:$C$2298,2,FALSE)</f>
        <v>Hồ Thị Thùy  Trâm</v>
      </c>
      <c r="D1086" s="318" t="s">
        <v>1730</v>
      </c>
      <c r="E1086" s="315" t="s">
        <v>1188</v>
      </c>
      <c r="F1086" s="315" t="s">
        <v>1389</v>
      </c>
      <c r="G1086" s="325" t="s">
        <v>1342</v>
      </c>
      <c r="H1086" s="325">
        <v>7</v>
      </c>
      <c r="I1086" s="344">
        <v>830</v>
      </c>
      <c r="J1086" s="344"/>
      <c r="K1086" s="301"/>
      <c r="L1086" s="301">
        <f>VLOOKUP(B1086,KQtrangIOE!$B$2:$D$2509,3,FALSE)</f>
        <v>830</v>
      </c>
      <c r="M1086" s="301" t="str">
        <f t="shared" ref="M1086:M1149" si="72">IF(L1086&lt;&gt;I1086,1,"")</f>
        <v/>
      </c>
      <c r="N1086" s="301">
        <f>VLOOKUP(IF(G1086&lt;&gt;"",G1086,F1086),ThongkeKQ!$A$4:$P$43,COUNTA(ThongkeKQ!$A$4:$P$4),FALSE)</f>
        <v>38</v>
      </c>
      <c r="O1086" s="301" t="str">
        <f t="shared" si="69"/>
        <v>38.7</v>
      </c>
      <c r="P1086" s="285" t="str">
        <f t="shared" si="70"/>
        <v>38</v>
      </c>
      <c r="Q1086" s="285" t="str">
        <f t="shared" si="71"/>
        <v>7</v>
      </c>
    </row>
    <row r="1087" spans="1:17" s="285" customFormat="1" hidden="1">
      <c r="A1087" s="315">
        <f>SUBTOTAL(3,$B$20:B1087)</f>
        <v>345</v>
      </c>
      <c r="B1087" s="318">
        <v>1224057888</v>
      </c>
      <c r="C1087" s="301" t="str">
        <f>VLOOKUP(B1087,'ds thisinh'!$B$5:$C$2298,2,FALSE)</f>
        <v>Hồ Yến Nga </v>
      </c>
      <c r="D1087" s="318" t="s">
        <v>1712</v>
      </c>
      <c r="E1087" s="315" t="s">
        <v>1176</v>
      </c>
      <c r="F1087" s="315" t="s">
        <v>1189</v>
      </c>
      <c r="G1087" s="325" t="s">
        <v>1342</v>
      </c>
      <c r="H1087" s="325">
        <v>7</v>
      </c>
      <c r="I1087" s="344">
        <v>830</v>
      </c>
      <c r="J1087" s="344"/>
      <c r="K1087" s="301"/>
      <c r="L1087" s="301">
        <f>VLOOKUP(B1087,KQtrangIOE!$B$2:$D$2509,3,FALSE)</f>
        <v>830</v>
      </c>
      <c r="M1087" s="301" t="str">
        <f t="shared" si="72"/>
        <v/>
      </c>
      <c r="N1087" s="301">
        <f>VLOOKUP(IF(G1087&lt;&gt;"",G1087,F1087),ThongkeKQ!$A$4:$P$43,COUNTA(ThongkeKQ!$A$4:$P$4),FALSE)</f>
        <v>38</v>
      </c>
      <c r="O1087" s="301" t="str">
        <f t="shared" si="69"/>
        <v>38.7</v>
      </c>
      <c r="P1087" s="285" t="str">
        <f t="shared" si="70"/>
        <v>38</v>
      </c>
      <c r="Q1087" s="285" t="str">
        <f t="shared" si="71"/>
        <v>7</v>
      </c>
    </row>
    <row r="1088" spans="1:17" s="285" customFormat="1" hidden="1">
      <c r="A1088" s="315">
        <f>SUBTOTAL(3,$B$20:B1088)</f>
        <v>345</v>
      </c>
      <c r="B1088" s="326">
        <v>1224464740</v>
      </c>
      <c r="C1088" s="301" t="str">
        <f>VLOOKUP(B1088,'ds thisinh'!$B$5:$C$2298,2,FALSE)</f>
        <v>Vi Thị Thúy Mận</v>
      </c>
      <c r="D1088" s="303" t="s">
        <v>1310</v>
      </c>
      <c r="E1088" s="303" t="s">
        <v>1311</v>
      </c>
      <c r="F1088" s="303" t="s">
        <v>1312</v>
      </c>
      <c r="G1088" s="303" t="s">
        <v>180</v>
      </c>
      <c r="H1088" s="301">
        <v>7</v>
      </c>
      <c r="I1088" s="301">
        <v>830</v>
      </c>
      <c r="J1088" s="301"/>
      <c r="K1088" s="301"/>
      <c r="L1088" s="301">
        <f>VLOOKUP(B1088,KQtrangIOE!$B$2:$D$2509,3,FALSE)</f>
        <v>830</v>
      </c>
      <c r="M1088" s="301" t="str">
        <f t="shared" si="72"/>
        <v/>
      </c>
      <c r="N1088" s="301">
        <f>VLOOKUP(IF(G1088&lt;&gt;"",G1088,F1088),ThongkeKQ!$A$4:$P$43,COUNTA(ThongkeKQ!$A$4:$P$4),FALSE)</f>
        <v>36</v>
      </c>
      <c r="O1088" s="301" t="str">
        <f t="shared" si="69"/>
        <v>36.7</v>
      </c>
      <c r="P1088" s="285" t="str">
        <f t="shared" si="70"/>
        <v>36</v>
      </c>
      <c r="Q1088" s="285" t="str">
        <f t="shared" si="71"/>
        <v>7</v>
      </c>
    </row>
    <row r="1089" spans="1:17" s="285" customFormat="1" hidden="1">
      <c r="A1089" s="315">
        <f>SUBTOTAL(3,$B$20:B1089)</f>
        <v>345</v>
      </c>
      <c r="B1089" s="326">
        <v>1230793420</v>
      </c>
      <c r="C1089" s="301" t="str">
        <f>VLOOKUP(B1089,'ds thisinh'!$B$5:$C$2298,2,FALSE)</f>
        <v>Phạm Ngọc Thạch</v>
      </c>
      <c r="D1089" s="303" t="s">
        <v>767</v>
      </c>
      <c r="E1089" s="303">
        <v>7</v>
      </c>
      <c r="F1089" s="405" t="s">
        <v>930</v>
      </c>
      <c r="G1089" s="303" t="s">
        <v>188</v>
      </c>
      <c r="H1089" s="303">
        <v>7</v>
      </c>
      <c r="I1089" s="303">
        <v>820</v>
      </c>
      <c r="J1089" s="303"/>
      <c r="K1089" s="326">
        <v>1230793420</v>
      </c>
      <c r="L1089" s="301">
        <f>VLOOKUP(B1089,KQtrangIOE!$B$2:$D$2509,3,FALSE)</f>
        <v>820</v>
      </c>
      <c r="M1089" s="301" t="str">
        <f t="shared" si="72"/>
        <v/>
      </c>
      <c r="N1089" s="301">
        <f>VLOOKUP(IF(G1089&lt;&gt;"",G1089,F1089),ThongkeKQ!$A$4:$P$43,COUNTA(ThongkeKQ!$A$4:$P$4),FALSE)</f>
        <v>34</v>
      </c>
      <c r="O1089" s="301" t="str">
        <f t="shared" si="69"/>
        <v>34.7</v>
      </c>
      <c r="P1089" s="285" t="str">
        <f t="shared" si="70"/>
        <v>34</v>
      </c>
      <c r="Q1089" s="285" t="str">
        <f t="shared" si="71"/>
        <v>7</v>
      </c>
    </row>
    <row r="1090" spans="1:17" s="285" customFormat="1" hidden="1">
      <c r="A1090" s="315">
        <f>SUBTOTAL(3,$B$20:B1090)</f>
        <v>345</v>
      </c>
      <c r="B1090" s="325">
        <v>1220633968</v>
      </c>
      <c r="C1090" s="301" t="str">
        <f>VLOOKUP(B1090,'ds thisinh'!$B$5:$C$2298,2,FALSE)</f>
        <v>Lê Thị Hồng Anh</v>
      </c>
      <c r="D1090" s="325" t="s">
        <v>1001</v>
      </c>
      <c r="E1090" s="325" t="s">
        <v>976</v>
      </c>
      <c r="F1090" s="325" t="s">
        <v>2709</v>
      </c>
      <c r="G1090" s="315" t="s">
        <v>91</v>
      </c>
      <c r="H1090" s="325">
        <v>7</v>
      </c>
      <c r="I1090" s="344">
        <v>820</v>
      </c>
      <c r="J1090" s="344"/>
      <c r="K1090" s="301"/>
      <c r="L1090" s="301">
        <f>VLOOKUP(B1090,KQtrangIOE!$B$2:$D$2509,3,FALSE)</f>
        <v>820</v>
      </c>
      <c r="M1090" s="301" t="str">
        <f t="shared" si="72"/>
        <v/>
      </c>
      <c r="N1090" s="301">
        <f>VLOOKUP(IF(G1090&lt;&gt;"",G1090,F1090),ThongkeKQ!$A$4:$P$43,COUNTA(ThongkeKQ!$A$4:$P$4),FALSE)</f>
        <v>35</v>
      </c>
      <c r="O1090" s="301" t="str">
        <f t="shared" si="69"/>
        <v>35.7</v>
      </c>
      <c r="P1090" s="285" t="str">
        <f t="shared" si="70"/>
        <v>35</v>
      </c>
      <c r="Q1090" s="285" t="str">
        <f t="shared" si="71"/>
        <v>7</v>
      </c>
    </row>
    <row r="1091" spans="1:17" s="285" customFormat="1" hidden="1">
      <c r="A1091" s="315">
        <f>SUBTOTAL(3,$B$20:B1091)</f>
        <v>345</v>
      </c>
      <c r="B1091" s="318">
        <v>1224197930</v>
      </c>
      <c r="C1091" s="301" t="str">
        <f>VLOOKUP(B1091,'ds thisinh'!$B$5:$C$2298,2,FALSE)</f>
        <v>Mai Quân Hậu</v>
      </c>
      <c r="D1091" s="318" t="s">
        <v>1720</v>
      </c>
      <c r="E1091" s="315" t="s">
        <v>1391</v>
      </c>
      <c r="F1091" s="315" t="s">
        <v>1375</v>
      </c>
      <c r="G1091" s="325" t="s">
        <v>1342</v>
      </c>
      <c r="H1091" s="325">
        <v>7</v>
      </c>
      <c r="I1091" s="344">
        <v>820</v>
      </c>
      <c r="J1091" s="344"/>
      <c r="K1091" s="301"/>
      <c r="L1091" s="301">
        <f>VLOOKUP(B1091,KQtrangIOE!$B$2:$D$2509,3,FALSE)</f>
        <v>820</v>
      </c>
      <c r="M1091" s="301" t="str">
        <f t="shared" si="72"/>
        <v/>
      </c>
      <c r="N1091" s="301">
        <f>VLOOKUP(IF(G1091&lt;&gt;"",G1091,F1091),ThongkeKQ!$A$4:$P$43,COUNTA(ThongkeKQ!$A$4:$P$4),FALSE)</f>
        <v>38</v>
      </c>
      <c r="O1091" s="301" t="str">
        <f t="shared" si="69"/>
        <v>38.7</v>
      </c>
      <c r="P1091" s="285" t="str">
        <f t="shared" si="70"/>
        <v>38</v>
      </c>
      <c r="Q1091" s="285" t="str">
        <f t="shared" si="71"/>
        <v>7</v>
      </c>
    </row>
    <row r="1092" spans="1:17" s="285" customFormat="1" hidden="1">
      <c r="A1092" s="315">
        <f>SUBTOTAL(3,$B$20:B1092)</f>
        <v>345</v>
      </c>
      <c r="B1092" s="317">
        <v>1223719850</v>
      </c>
      <c r="C1092" s="301" t="str">
        <f>VLOOKUP(B1092,'ds thisinh'!$B$5:$C$2298,2,FALSE)</f>
        <v>Trần Thu Thảo</v>
      </c>
      <c r="D1092" s="364" t="s">
        <v>1286</v>
      </c>
      <c r="E1092" s="317" t="s">
        <v>957</v>
      </c>
      <c r="F1092" s="301" t="s">
        <v>1285</v>
      </c>
      <c r="G1092" s="303" t="s">
        <v>180</v>
      </c>
      <c r="H1092" s="301">
        <v>7</v>
      </c>
      <c r="I1092" s="301">
        <v>820</v>
      </c>
      <c r="J1092" s="301"/>
      <c r="K1092" s="301"/>
      <c r="L1092" s="301">
        <f>VLOOKUP(B1092,KQtrangIOE!$B$2:$D$2509,3,FALSE)</f>
        <v>820</v>
      </c>
      <c r="M1092" s="301" t="str">
        <f t="shared" si="72"/>
        <v/>
      </c>
      <c r="N1092" s="301">
        <f>VLOOKUP(IF(G1092&lt;&gt;"",G1092,F1092),ThongkeKQ!$A$4:$P$43,COUNTA(ThongkeKQ!$A$4:$P$4),FALSE)</f>
        <v>36</v>
      </c>
      <c r="O1092" s="301" t="str">
        <f t="shared" si="69"/>
        <v>36.7</v>
      </c>
      <c r="P1092" s="285" t="str">
        <f t="shared" si="70"/>
        <v>36</v>
      </c>
      <c r="Q1092" s="285" t="str">
        <f t="shared" si="71"/>
        <v>7</v>
      </c>
    </row>
    <row r="1093" spans="1:17" s="285" customFormat="1" hidden="1">
      <c r="A1093" s="315">
        <f>SUBTOTAL(3,$B$20:B1093)</f>
        <v>345</v>
      </c>
      <c r="B1093" s="318">
        <v>1226288394</v>
      </c>
      <c r="C1093" s="301" t="str">
        <f>VLOOKUP(B1093,'ds thisinh'!$B$5:$C$2298,2,FALSE)</f>
        <v>Phan Hoàng Diệu Đan</v>
      </c>
      <c r="D1093" s="315" t="s">
        <v>1008</v>
      </c>
      <c r="E1093" s="315" t="s">
        <v>988</v>
      </c>
      <c r="F1093" s="315" t="s">
        <v>2707</v>
      </c>
      <c r="G1093" s="315" t="s">
        <v>91</v>
      </c>
      <c r="H1093" s="325">
        <v>7</v>
      </c>
      <c r="I1093" s="344">
        <v>810</v>
      </c>
      <c r="J1093" s="344"/>
      <c r="K1093" s="301"/>
      <c r="L1093" s="301">
        <f>VLOOKUP(B1093,KQtrangIOE!$B$2:$D$2509,3,FALSE)</f>
        <v>810</v>
      </c>
      <c r="M1093" s="301" t="str">
        <f t="shared" si="72"/>
        <v/>
      </c>
      <c r="N1093" s="301">
        <f>VLOOKUP(IF(G1093&lt;&gt;"",G1093,F1093),ThongkeKQ!$A$4:$P$43,COUNTA(ThongkeKQ!$A$4:$P$4),FALSE)</f>
        <v>35</v>
      </c>
      <c r="O1093" s="301" t="str">
        <f t="shared" si="69"/>
        <v>35.7</v>
      </c>
      <c r="P1093" s="285" t="str">
        <f t="shared" si="70"/>
        <v>35</v>
      </c>
      <c r="Q1093" s="285" t="str">
        <f t="shared" si="71"/>
        <v>7</v>
      </c>
    </row>
    <row r="1094" spans="1:17" s="285" customFormat="1" hidden="1">
      <c r="A1094" s="315">
        <f>SUBTOTAL(3,$B$20:B1094)</f>
        <v>345</v>
      </c>
      <c r="B1094" s="318">
        <v>1223618856</v>
      </c>
      <c r="C1094" s="301" t="str">
        <f>VLOOKUP(B1094,'ds thisinh'!$B$5:$C$2298,2,FALSE)</f>
        <v>Trần Gia Bảo</v>
      </c>
      <c r="D1094" s="315" t="s">
        <v>1003</v>
      </c>
      <c r="E1094" s="315" t="s">
        <v>964</v>
      </c>
      <c r="F1094" s="315" t="s">
        <v>2317</v>
      </c>
      <c r="G1094" s="315" t="s">
        <v>91</v>
      </c>
      <c r="H1094" s="325">
        <v>7</v>
      </c>
      <c r="I1094" s="344">
        <v>810</v>
      </c>
      <c r="J1094" s="344"/>
      <c r="K1094" s="301"/>
      <c r="L1094" s="301">
        <f>VLOOKUP(B1094,KQtrangIOE!$B$2:$D$2509,3,FALSE)</f>
        <v>810</v>
      </c>
      <c r="M1094" s="301" t="str">
        <f t="shared" si="72"/>
        <v/>
      </c>
      <c r="N1094" s="301">
        <f>VLOOKUP(IF(G1094&lt;&gt;"",G1094,F1094),ThongkeKQ!$A$4:$P$43,COUNTA(ThongkeKQ!$A$4:$P$4),FALSE)</f>
        <v>35</v>
      </c>
      <c r="O1094" s="301" t="str">
        <f t="shared" si="69"/>
        <v>35.7</v>
      </c>
      <c r="P1094" s="285" t="str">
        <f t="shared" si="70"/>
        <v>35</v>
      </c>
      <c r="Q1094" s="285" t="str">
        <f t="shared" si="71"/>
        <v>7</v>
      </c>
    </row>
    <row r="1095" spans="1:17" s="285" customFormat="1" hidden="1">
      <c r="A1095" s="315">
        <f>SUBTOTAL(3,$B$20:B1095)</f>
        <v>345</v>
      </c>
      <c r="B1095" s="318">
        <v>1228266329</v>
      </c>
      <c r="C1095" s="301" t="str">
        <f>VLOOKUP(B1095,'ds thisinh'!$B$5:$C$2298,2,FALSE)</f>
        <v>Lê Ngọc  Long</v>
      </c>
      <c r="D1095" s="318" t="s">
        <v>1732</v>
      </c>
      <c r="E1095" s="315" t="s">
        <v>1388</v>
      </c>
      <c r="F1095" s="315" t="s">
        <v>1371</v>
      </c>
      <c r="G1095" s="325" t="s">
        <v>1342</v>
      </c>
      <c r="H1095" s="325">
        <v>7</v>
      </c>
      <c r="I1095" s="344">
        <v>810</v>
      </c>
      <c r="J1095" s="344"/>
      <c r="K1095" s="301"/>
      <c r="L1095" s="301">
        <f>VLOOKUP(B1095,KQtrangIOE!$B$2:$D$2509,3,FALSE)</f>
        <v>810</v>
      </c>
      <c r="M1095" s="301" t="str">
        <f t="shared" si="72"/>
        <v/>
      </c>
      <c r="N1095" s="301">
        <f>VLOOKUP(IF(G1095&lt;&gt;"",G1095,F1095),ThongkeKQ!$A$4:$P$43,COUNTA(ThongkeKQ!$A$4:$P$4),FALSE)</f>
        <v>38</v>
      </c>
      <c r="O1095" s="301" t="str">
        <f t="shared" si="69"/>
        <v>38.7</v>
      </c>
      <c r="P1095" s="285" t="str">
        <f t="shared" si="70"/>
        <v>38</v>
      </c>
      <c r="Q1095" s="285" t="str">
        <f t="shared" si="71"/>
        <v>7</v>
      </c>
    </row>
    <row r="1096" spans="1:17" s="285" customFormat="1" hidden="1">
      <c r="A1096" s="315">
        <f>SUBTOTAL(3,$B$20:B1096)</f>
        <v>345</v>
      </c>
      <c r="B1096" s="369">
        <v>1222447561</v>
      </c>
      <c r="C1096" s="301" t="str">
        <f>VLOOKUP(B1096,'ds thisinh'!$B$5:$C$2298,2,FALSE)</f>
        <v>Nguyễn Thị Mai Hương</v>
      </c>
      <c r="D1096" s="380" t="s">
        <v>2043</v>
      </c>
      <c r="E1096" s="436">
        <v>7</v>
      </c>
      <c r="F1096" s="369" t="s">
        <v>1977</v>
      </c>
      <c r="G1096" s="429" t="s">
        <v>10</v>
      </c>
      <c r="H1096" s="436">
        <v>7</v>
      </c>
      <c r="I1096" s="429">
        <v>810</v>
      </c>
      <c r="J1096" s="429"/>
      <c r="K1096" s="378"/>
      <c r="L1096" s="301">
        <f>VLOOKUP(B1096,KQtrangIOE!$B$2:$D$2509,3,FALSE)</f>
        <v>810</v>
      </c>
      <c r="M1096" s="301" t="str">
        <f t="shared" si="72"/>
        <v/>
      </c>
      <c r="N1096" s="301">
        <f>VLOOKUP(IF(G1096&lt;&gt;"",G1096,F1096),ThongkeKQ!$A$4:$P$43,COUNTA(ThongkeKQ!$A$4:$P$4),FALSE)</f>
        <v>32</v>
      </c>
      <c r="O1096" s="301" t="str">
        <f t="shared" si="69"/>
        <v>32.7</v>
      </c>
      <c r="P1096" s="285" t="str">
        <f t="shared" si="70"/>
        <v>32</v>
      </c>
      <c r="Q1096" s="285" t="str">
        <f t="shared" si="71"/>
        <v>7</v>
      </c>
    </row>
    <row r="1097" spans="1:17" s="285" customFormat="1" hidden="1">
      <c r="A1097" s="315">
        <f>SUBTOTAL(3,$B$20:B1097)</f>
        <v>345</v>
      </c>
      <c r="B1097" s="407">
        <v>1222443362</v>
      </c>
      <c r="C1097" s="301" t="str">
        <f>VLOOKUP(B1097,'ds thisinh'!$B$5:$C$2298,2,FALSE)</f>
        <v>Vi Thị Thoa</v>
      </c>
      <c r="D1097" s="327" t="s">
        <v>733</v>
      </c>
      <c r="E1097" s="327">
        <v>7</v>
      </c>
      <c r="F1097" s="408" t="s">
        <v>942</v>
      </c>
      <c r="G1097" s="303" t="s">
        <v>188</v>
      </c>
      <c r="H1097" s="303">
        <v>7</v>
      </c>
      <c r="I1097" s="327">
        <v>800</v>
      </c>
      <c r="J1097" s="327"/>
      <c r="K1097" s="389"/>
      <c r="L1097" s="301">
        <f>VLOOKUP(B1097,KQtrangIOE!$B$2:$D$2509,3,FALSE)</f>
        <v>800</v>
      </c>
      <c r="M1097" s="301" t="str">
        <f t="shared" si="72"/>
        <v/>
      </c>
      <c r="N1097" s="301">
        <f>VLOOKUP(IF(G1097&lt;&gt;"",G1097,F1097),ThongkeKQ!$A$4:$P$43,COUNTA(ThongkeKQ!$A$4:$P$4),FALSE)</f>
        <v>34</v>
      </c>
      <c r="O1097" s="301" t="str">
        <f t="shared" si="69"/>
        <v>34.7</v>
      </c>
      <c r="P1097" s="285" t="str">
        <f t="shared" si="70"/>
        <v>34</v>
      </c>
      <c r="Q1097" s="285" t="str">
        <f t="shared" si="71"/>
        <v>7</v>
      </c>
    </row>
    <row r="1098" spans="1:17" s="285" customFormat="1" hidden="1">
      <c r="A1098" s="315">
        <f>SUBTOTAL(3,$B$20:B1098)</f>
        <v>345</v>
      </c>
      <c r="B1098" s="318">
        <v>1222945975</v>
      </c>
      <c r="C1098" s="301" t="str">
        <f>VLOOKUP(B1098,'ds thisinh'!$B$5:$C$2298,2,FALSE)</f>
        <v>Phạm Song Gia Bảo </v>
      </c>
      <c r="D1098" s="318" t="s">
        <v>1713</v>
      </c>
      <c r="E1098" s="315" t="s">
        <v>1385</v>
      </c>
      <c r="F1098" s="315" t="s">
        <v>1189</v>
      </c>
      <c r="G1098" s="325" t="s">
        <v>1342</v>
      </c>
      <c r="H1098" s="325">
        <v>7</v>
      </c>
      <c r="I1098" s="344">
        <v>790</v>
      </c>
      <c r="J1098" s="344"/>
      <c r="K1098" s="301"/>
      <c r="L1098" s="301">
        <f>VLOOKUP(B1098,KQtrangIOE!$B$2:$D$2509,3,FALSE)</f>
        <v>790</v>
      </c>
      <c r="M1098" s="301" t="str">
        <f t="shared" si="72"/>
        <v/>
      </c>
      <c r="N1098" s="301">
        <f>VLOOKUP(IF(G1098&lt;&gt;"",G1098,F1098),ThongkeKQ!$A$4:$P$43,COUNTA(ThongkeKQ!$A$4:$P$4),FALSE)</f>
        <v>38</v>
      </c>
      <c r="O1098" s="301" t="str">
        <f t="shared" si="69"/>
        <v>38.7</v>
      </c>
      <c r="P1098" s="285" t="str">
        <f t="shared" si="70"/>
        <v>38</v>
      </c>
      <c r="Q1098" s="285" t="str">
        <f t="shared" si="71"/>
        <v>7</v>
      </c>
    </row>
    <row r="1099" spans="1:17" s="285" customFormat="1" hidden="1">
      <c r="A1099" s="315">
        <f>SUBTOTAL(3,$B$20:B1099)</f>
        <v>345</v>
      </c>
      <c r="B1099" s="318">
        <v>1222946387</v>
      </c>
      <c r="C1099" s="301" t="str">
        <f>VLOOKUP(B1099,'ds thisinh'!$B$5:$C$2298,2,FALSE)</f>
        <v>Hà Khánh Linh</v>
      </c>
      <c r="D1099" s="318" t="s">
        <v>1716</v>
      </c>
      <c r="E1099" s="315" t="s">
        <v>1388</v>
      </c>
      <c r="F1099" s="315" t="s">
        <v>1375</v>
      </c>
      <c r="G1099" s="325" t="s">
        <v>1342</v>
      </c>
      <c r="H1099" s="325">
        <v>7</v>
      </c>
      <c r="I1099" s="344">
        <v>790</v>
      </c>
      <c r="J1099" s="344"/>
      <c r="K1099" s="301"/>
      <c r="L1099" s="301">
        <f>VLOOKUP(B1099,KQtrangIOE!$B$2:$D$2509,3,FALSE)</f>
        <v>790</v>
      </c>
      <c r="M1099" s="301" t="str">
        <f t="shared" si="72"/>
        <v/>
      </c>
      <c r="N1099" s="301">
        <f>VLOOKUP(IF(G1099&lt;&gt;"",G1099,F1099),ThongkeKQ!$A$4:$P$43,COUNTA(ThongkeKQ!$A$4:$P$4),FALSE)</f>
        <v>38</v>
      </c>
      <c r="O1099" s="301" t="str">
        <f t="shared" si="69"/>
        <v>38.7</v>
      </c>
      <c r="P1099" s="285" t="str">
        <f t="shared" si="70"/>
        <v>38</v>
      </c>
      <c r="Q1099" s="285" t="str">
        <f t="shared" si="71"/>
        <v>7</v>
      </c>
    </row>
    <row r="1100" spans="1:17" s="285" customFormat="1" hidden="1">
      <c r="A1100" s="315">
        <f>SUBTOTAL(3,$B$20:B1100)</f>
        <v>345</v>
      </c>
      <c r="B1100" s="326">
        <v>1223377457</v>
      </c>
      <c r="C1100" s="301" t="str">
        <f>VLOOKUP(B1100,'ds thisinh'!$B$5:$C$2298,2,FALSE)</f>
        <v>Lý Văn Nhật Hào</v>
      </c>
      <c r="D1100" s="303" t="s">
        <v>743</v>
      </c>
      <c r="E1100" s="303">
        <v>7</v>
      </c>
      <c r="F1100" s="303" t="s">
        <v>2698</v>
      </c>
      <c r="G1100" s="303" t="s">
        <v>188</v>
      </c>
      <c r="H1100" s="303">
        <v>7</v>
      </c>
      <c r="I1100" s="303">
        <v>780</v>
      </c>
      <c r="J1100" s="303"/>
      <c r="K1100" s="389"/>
      <c r="L1100" s="301">
        <f>VLOOKUP(B1100,KQtrangIOE!$B$2:$D$2509,3,FALSE)</f>
        <v>780</v>
      </c>
      <c r="M1100" s="301" t="str">
        <f t="shared" si="72"/>
        <v/>
      </c>
      <c r="N1100" s="301">
        <f>VLOOKUP(IF(G1100&lt;&gt;"",G1100,F1100),ThongkeKQ!$A$4:$P$43,COUNTA(ThongkeKQ!$A$4:$P$4),FALSE)</f>
        <v>34</v>
      </c>
      <c r="O1100" s="301" t="str">
        <f t="shared" si="69"/>
        <v>34.7</v>
      </c>
      <c r="P1100" s="285" t="str">
        <f t="shared" si="70"/>
        <v>34</v>
      </c>
      <c r="Q1100" s="285" t="str">
        <f t="shared" si="71"/>
        <v>7</v>
      </c>
    </row>
    <row r="1101" spans="1:17" s="285" customFormat="1" hidden="1">
      <c r="A1101" s="315">
        <f>SUBTOTAL(3,$B$20:B1101)</f>
        <v>345</v>
      </c>
      <c r="B1101" s="318">
        <v>1223433251</v>
      </c>
      <c r="C1101" s="301" t="str">
        <f>VLOOKUP(B1101,'ds thisinh'!$B$5:$C$2298,2,FALSE)</f>
        <v>Phạm Hữu Tuấn</v>
      </c>
      <c r="D1101" s="315" t="s">
        <v>998</v>
      </c>
      <c r="E1101" s="315" t="s">
        <v>964</v>
      </c>
      <c r="F1101" s="315" t="s">
        <v>2317</v>
      </c>
      <c r="G1101" s="315" t="s">
        <v>91</v>
      </c>
      <c r="H1101" s="325">
        <v>7</v>
      </c>
      <c r="I1101" s="344">
        <v>780</v>
      </c>
      <c r="J1101" s="344"/>
      <c r="K1101" s="301"/>
      <c r="L1101" s="301">
        <f>VLOOKUP(B1101,KQtrangIOE!$B$2:$D$2509,3,FALSE)</f>
        <v>780</v>
      </c>
      <c r="M1101" s="301" t="str">
        <f t="shared" si="72"/>
        <v/>
      </c>
      <c r="N1101" s="301">
        <f>VLOOKUP(IF(G1101&lt;&gt;"",G1101,F1101),ThongkeKQ!$A$4:$P$43,COUNTA(ThongkeKQ!$A$4:$P$4),FALSE)</f>
        <v>35</v>
      </c>
      <c r="O1101" s="301" t="str">
        <f t="shared" si="69"/>
        <v>35.7</v>
      </c>
      <c r="P1101" s="285" t="str">
        <f t="shared" si="70"/>
        <v>35</v>
      </c>
      <c r="Q1101" s="285" t="str">
        <f t="shared" si="71"/>
        <v>7</v>
      </c>
    </row>
    <row r="1102" spans="1:17" s="285" customFormat="1" hidden="1">
      <c r="A1102" s="315">
        <f>SUBTOTAL(3,$B$20:B1102)</f>
        <v>345</v>
      </c>
      <c r="B1102" s="318">
        <v>1223612777</v>
      </c>
      <c r="C1102" s="301" t="str">
        <f>VLOOKUP(B1102,'ds thisinh'!$B$5:$C$2298,2,FALSE)</f>
        <v>Trương Thị Hoài Thương</v>
      </c>
      <c r="D1102" s="318" t="s">
        <v>43</v>
      </c>
      <c r="E1102" s="315" t="s">
        <v>1388</v>
      </c>
      <c r="F1102" s="315" t="s">
        <v>1375</v>
      </c>
      <c r="G1102" s="325" t="s">
        <v>1342</v>
      </c>
      <c r="H1102" s="325">
        <v>7</v>
      </c>
      <c r="I1102" s="344">
        <v>780</v>
      </c>
      <c r="J1102" s="344"/>
      <c r="K1102" s="301"/>
      <c r="L1102" s="301">
        <f>VLOOKUP(B1102,KQtrangIOE!$B$2:$D$2509,3,FALSE)</f>
        <v>780</v>
      </c>
      <c r="M1102" s="301" t="str">
        <f t="shared" si="72"/>
        <v/>
      </c>
      <c r="N1102" s="301">
        <f>VLOOKUP(IF(G1102&lt;&gt;"",G1102,F1102),ThongkeKQ!$A$4:$P$43,COUNTA(ThongkeKQ!$A$4:$P$4),FALSE)</f>
        <v>38</v>
      </c>
      <c r="O1102" s="301" t="str">
        <f t="shared" si="69"/>
        <v>38.7</v>
      </c>
      <c r="P1102" s="285" t="str">
        <f t="shared" si="70"/>
        <v>38</v>
      </c>
      <c r="Q1102" s="285" t="str">
        <f t="shared" si="71"/>
        <v>7</v>
      </c>
    </row>
    <row r="1103" spans="1:17" s="285" customFormat="1" hidden="1">
      <c r="A1103" s="315">
        <f>SUBTOTAL(3,$B$20:B1103)</f>
        <v>345</v>
      </c>
      <c r="B1103" s="318">
        <v>1226780836</v>
      </c>
      <c r="C1103" s="301" t="str">
        <f>VLOOKUP(B1103,'ds thisinh'!$B$5:$C$2298,2,FALSE)</f>
        <v>Nguyễn Hà Thanh Nhã</v>
      </c>
      <c r="D1103" s="318" t="s">
        <v>1728</v>
      </c>
      <c r="E1103" s="315" t="s">
        <v>1388</v>
      </c>
      <c r="F1103" s="315" t="s">
        <v>1374</v>
      </c>
      <c r="G1103" s="325" t="s">
        <v>1342</v>
      </c>
      <c r="H1103" s="325">
        <v>7</v>
      </c>
      <c r="I1103" s="344">
        <v>780</v>
      </c>
      <c r="J1103" s="344"/>
      <c r="K1103" s="301"/>
      <c r="L1103" s="301">
        <f>VLOOKUP(B1103,KQtrangIOE!$B$2:$D$2509,3,FALSE)</f>
        <v>780</v>
      </c>
      <c r="M1103" s="301" t="str">
        <f t="shared" si="72"/>
        <v/>
      </c>
      <c r="N1103" s="301">
        <f>VLOOKUP(IF(G1103&lt;&gt;"",G1103,F1103),ThongkeKQ!$A$4:$P$43,COUNTA(ThongkeKQ!$A$4:$P$4),FALSE)</f>
        <v>38</v>
      </c>
      <c r="O1103" s="301" t="str">
        <f t="shared" si="69"/>
        <v>38.7</v>
      </c>
      <c r="P1103" s="285" t="str">
        <f t="shared" si="70"/>
        <v>38</v>
      </c>
      <c r="Q1103" s="285" t="str">
        <f t="shared" si="71"/>
        <v>7</v>
      </c>
    </row>
    <row r="1104" spans="1:17" s="285" customFormat="1" hidden="1">
      <c r="A1104" s="315">
        <f>SUBTOTAL(3,$B$20:B1104)</f>
        <v>345</v>
      </c>
      <c r="B1104" s="326">
        <v>1221760121</v>
      </c>
      <c r="C1104" s="301" t="str">
        <f>VLOOKUP(B1104,'ds thisinh'!$B$5:$C$2298,2,FALSE)</f>
        <v>Vũ Thị Hồng Mai</v>
      </c>
      <c r="D1104" s="303" t="s">
        <v>1313</v>
      </c>
      <c r="E1104" s="303" t="s">
        <v>1314</v>
      </c>
      <c r="F1104" s="303" t="s">
        <v>1312</v>
      </c>
      <c r="G1104" s="303" t="s">
        <v>180</v>
      </c>
      <c r="H1104" s="301">
        <v>7</v>
      </c>
      <c r="I1104" s="301">
        <v>770</v>
      </c>
      <c r="J1104" s="301"/>
      <c r="K1104" s="301"/>
      <c r="L1104" s="301">
        <f>VLOOKUP(B1104,KQtrangIOE!$B$2:$D$2509,3,FALSE)</f>
        <v>770</v>
      </c>
      <c r="M1104" s="301" t="str">
        <f t="shared" si="72"/>
        <v/>
      </c>
      <c r="N1104" s="301">
        <f>VLOOKUP(IF(G1104&lt;&gt;"",G1104,F1104),ThongkeKQ!$A$4:$P$43,COUNTA(ThongkeKQ!$A$4:$P$4),FALSE)</f>
        <v>36</v>
      </c>
      <c r="O1104" s="301" t="str">
        <f t="shared" si="69"/>
        <v>36.7</v>
      </c>
      <c r="P1104" s="285" t="str">
        <f t="shared" si="70"/>
        <v>36</v>
      </c>
      <c r="Q1104" s="285" t="str">
        <f t="shared" si="71"/>
        <v>7</v>
      </c>
    </row>
    <row r="1105" spans="1:17" s="285" customFormat="1" hidden="1">
      <c r="A1105" s="315">
        <f>SUBTOTAL(3,$B$20:B1105)</f>
        <v>345</v>
      </c>
      <c r="B1105" s="315">
        <v>1225696127</v>
      </c>
      <c r="C1105" s="301" t="str">
        <f>VLOOKUP(B1105,'ds thisinh'!$B$5:$C$2298,2,FALSE)</f>
        <v>Hồ Đình Bảo</v>
      </c>
      <c r="D1105" s="301" t="s">
        <v>2189</v>
      </c>
      <c r="E1105" s="301" t="s">
        <v>1384</v>
      </c>
      <c r="F1105" s="303" t="s">
        <v>1189</v>
      </c>
      <c r="G1105" s="301" t="s">
        <v>2167</v>
      </c>
      <c r="H1105" s="301">
        <v>7</v>
      </c>
      <c r="I1105" s="387">
        <v>760</v>
      </c>
      <c r="J1105" s="387"/>
      <c r="K1105" s="301"/>
      <c r="L1105" s="301">
        <f>VLOOKUP(B1105,KQtrangIOE!$B$2:$D$2509,3,FALSE)</f>
        <v>760</v>
      </c>
      <c r="M1105" s="301" t="str">
        <f t="shared" si="72"/>
        <v/>
      </c>
      <c r="N1105" s="301">
        <f>VLOOKUP(IF(G1105&lt;&gt;"",G1105,F1105),ThongkeKQ!$A$4:$P$43,COUNTA(ThongkeKQ!$A$4:$P$4),FALSE)</f>
        <v>33</v>
      </c>
      <c r="O1105" s="301" t="str">
        <f t="shared" si="69"/>
        <v>33.7</v>
      </c>
      <c r="P1105" s="285" t="str">
        <f t="shared" si="70"/>
        <v>33</v>
      </c>
      <c r="Q1105" s="285" t="str">
        <f t="shared" si="71"/>
        <v>7</v>
      </c>
    </row>
    <row r="1106" spans="1:17" s="285" customFormat="1" hidden="1">
      <c r="A1106" s="315">
        <f>SUBTOTAL(3,$B$20:B1106)</f>
        <v>345</v>
      </c>
      <c r="B1106" s="315">
        <v>1225163064</v>
      </c>
      <c r="C1106" s="301" t="str">
        <f>VLOOKUP(B1106,'ds thisinh'!$B$5:$C$2298,2,FALSE)</f>
        <v>Phạm Thảo Nguyên</v>
      </c>
      <c r="D1106" s="301" t="s">
        <v>2215</v>
      </c>
      <c r="E1106" s="301" t="s">
        <v>1384</v>
      </c>
      <c r="F1106" s="303" t="s">
        <v>1189</v>
      </c>
      <c r="G1106" s="301" t="s">
        <v>2167</v>
      </c>
      <c r="H1106" s="301">
        <v>7</v>
      </c>
      <c r="I1106" s="387">
        <v>760</v>
      </c>
      <c r="J1106" s="387"/>
      <c r="K1106" s="301"/>
      <c r="L1106" s="301">
        <f>VLOOKUP(B1106,KQtrangIOE!$B$2:$D$2509,3,FALSE)</f>
        <v>760</v>
      </c>
      <c r="M1106" s="301" t="str">
        <f t="shared" si="72"/>
        <v/>
      </c>
      <c r="N1106" s="301">
        <f>VLOOKUP(IF(G1106&lt;&gt;"",G1106,F1106),ThongkeKQ!$A$4:$P$43,COUNTA(ThongkeKQ!$A$4:$P$4),FALSE)</f>
        <v>33</v>
      </c>
      <c r="O1106" s="301" t="str">
        <f t="shared" si="69"/>
        <v>33.7</v>
      </c>
      <c r="P1106" s="285" t="str">
        <f t="shared" si="70"/>
        <v>33</v>
      </c>
      <c r="Q1106" s="285" t="str">
        <f t="shared" si="71"/>
        <v>7</v>
      </c>
    </row>
    <row r="1107" spans="1:17" s="285" customFormat="1" ht="30" hidden="1">
      <c r="A1107" s="315">
        <f>SUBTOTAL(3,$B$20:B1107)</f>
        <v>345</v>
      </c>
      <c r="B1107" s="318">
        <v>1223074669</v>
      </c>
      <c r="C1107" s="301" t="str">
        <f>VLOOKUP(B1107,'ds thisinh'!$B$5:$C$2298,2,FALSE)</f>
        <v>Nguyễn Thị Thảo Nguyên </v>
      </c>
      <c r="D1107" s="318" t="s">
        <v>1724</v>
      </c>
      <c r="E1107" s="315" t="s">
        <v>1385</v>
      </c>
      <c r="F1107" s="315" t="s">
        <v>1189</v>
      </c>
      <c r="G1107" s="325" t="s">
        <v>1342</v>
      </c>
      <c r="H1107" s="325">
        <v>7</v>
      </c>
      <c r="I1107" s="344">
        <v>750</v>
      </c>
      <c r="J1107" s="344"/>
      <c r="K1107" s="301"/>
      <c r="L1107" s="301">
        <f>VLOOKUP(B1107,KQtrangIOE!$B$2:$D$2509,3,FALSE)</f>
        <v>750</v>
      </c>
      <c r="M1107" s="301" t="str">
        <f t="shared" si="72"/>
        <v/>
      </c>
      <c r="N1107" s="301">
        <f>VLOOKUP(IF(G1107&lt;&gt;"",G1107,F1107),ThongkeKQ!$A$4:$P$43,COUNTA(ThongkeKQ!$A$4:$P$4),FALSE)</f>
        <v>38</v>
      </c>
      <c r="O1107" s="301" t="str">
        <f t="shared" si="69"/>
        <v>38.7</v>
      </c>
      <c r="P1107" s="285" t="str">
        <f t="shared" si="70"/>
        <v>38</v>
      </c>
      <c r="Q1107" s="285" t="str">
        <f t="shared" si="71"/>
        <v>7</v>
      </c>
    </row>
    <row r="1108" spans="1:17" s="285" customFormat="1" hidden="1">
      <c r="A1108" s="315">
        <f>SUBTOTAL(3,$B$20:B1108)</f>
        <v>345</v>
      </c>
      <c r="B1108" s="318">
        <v>1223344056</v>
      </c>
      <c r="C1108" s="301" t="str">
        <f>VLOOKUP(B1108,'ds thisinh'!$B$5:$C$2298,2,FALSE)</f>
        <v>Nguyễn Thị Thuỳ </v>
      </c>
      <c r="D1108" s="318" t="s">
        <v>1731</v>
      </c>
      <c r="E1108" s="315" t="s">
        <v>1384</v>
      </c>
      <c r="F1108" s="315" t="s">
        <v>1189</v>
      </c>
      <c r="G1108" s="325" t="s">
        <v>1342</v>
      </c>
      <c r="H1108" s="325">
        <v>7</v>
      </c>
      <c r="I1108" s="344">
        <v>750</v>
      </c>
      <c r="J1108" s="344"/>
      <c r="K1108" s="301"/>
      <c r="L1108" s="301">
        <f>VLOOKUP(B1108,KQtrangIOE!$B$2:$D$2509,3,FALSE)</f>
        <v>750</v>
      </c>
      <c r="M1108" s="301" t="str">
        <f t="shared" si="72"/>
        <v/>
      </c>
      <c r="N1108" s="301">
        <f>VLOOKUP(IF(G1108&lt;&gt;"",G1108,F1108),ThongkeKQ!$A$4:$P$43,COUNTA(ThongkeKQ!$A$4:$P$4),FALSE)</f>
        <v>38</v>
      </c>
      <c r="O1108" s="301" t="str">
        <f t="shared" ref="O1108:O1171" si="73">N1108&amp;"."&amp;IF(I1108&lt;&gt;"",H1108,"")</f>
        <v>38.7</v>
      </c>
      <c r="P1108" s="285" t="str">
        <f t="shared" si="70"/>
        <v>38</v>
      </c>
      <c r="Q1108" s="285" t="str">
        <f t="shared" si="71"/>
        <v>7</v>
      </c>
    </row>
    <row r="1109" spans="1:17" s="285" customFormat="1" hidden="1">
      <c r="A1109" s="315">
        <f>SUBTOTAL(3,$B$20:B1109)</f>
        <v>345</v>
      </c>
      <c r="B1109" s="433">
        <v>1227540231</v>
      </c>
      <c r="C1109" s="301" t="str">
        <f>VLOOKUP(B1109,'ds thisinh'!$B$5:$C$2298,2,FALSE)</f>
        <v>Đỗ Thị Hồng Ngọc</v>
      </c>
      <c r="D1109" s="371" t="s">
        <v>2040</v>
      </c>
      <c r="E1109" s="370">
        <v>7</v>
      </c>
      <c r="F1109" s="370" t="s">
        <v>1383</v>
      </c>
      <c r="G1109" s="429" t="s">
        <v>10</v>
      </c>
      <c r="H1109" s="370">
        <v>7</v>
      </c>
      <c r="I1109" s="429">
        <v>750</v>
      </c>
      <c r="J1109" s="429"/>
      <c r="K1109" s="378"/>
      <c r="L1109" s="301">
        <f>VLOOKUP(B1109,KQtrangIOE!$B$2:$D$2509,3,FALSE)</f>
        <v>750</v>
      </c>
      <c r="M1109" s="301" t="str">
        <f t="shared" si="72"/>
        <v/>
      </c>
      <c r="N1109" s="301">
        <f>VLOOKUP(IF(G1109&lt;&gt;"",G1109,F1109),ThongkeKQ!$A$4:$P$43,COUNTA(ThongkeKQ!$A$4:$P$4),FALSE)</f>
        <v>32</v>
      </c>
      <c r="O1109" s="301" t="str">
        <f t="shared" si="73"/>
        <v>32.7</v>
      </c>
      <c r="P1109" s="285" t="str">
        <f t="shared" ref="P1109:P1172" si="74">N1109&amp;J1109</f>
        <v>32</v>
      </c>
      <c r="Q1109" s="285" t="str">
        <f t="shared" ref="Q1109:Q1172" si="75">H1109&amp;J1109</f>
        <v>7</v>
      </c>
    </row>
    <row r="1110" spans="1:17" s="285" customFormat="1" hidden="1">
      <c r="A1110" s="315">
        <f>SUBTOTAL(3,$B$20:B1110)</f>
        <v>345</v>
      </c>
      <c r="B1110" s="315">
        <v>1214463637</v>
      </c>
      <c r="C1110" s="301" t="str">
        <f>VLOOKUP(B1110,'ds thisinh'!$B$5:$C$2298,2,FALSE)</f>
        <v>Vòng La Thu Hương</v>
      </c>
      <c r="D1110" s="301" t="s">
        <v>2203</v>
      </c>
      <c r="E1110" s="301" t="s">
        <v>1188</v>
      </c>
      <c r="F1110" s="303" t="s">
        <v>1189</v>
      </c>
      <c r="G1110" s="301" t="s">
        <v>2167</v>
      </c>
      <c r="H1110" s="301">
        <v>7</v>
      </c>
      <c r="I1110" s="387">
        <v>740</v>
      </c>
      <c r="J1110" s="387"/>
      <c r="K1110" s="301"/>
      <c r="L1110" s="301">
        <f>VLOOKUP(B1110,KQtrangIOE!$B$2:$D$2509,3,FALSE)</f>
        <v>740</v>
      </c>
      <c r="M1110" s="301" t="str">
        <f t="shared" si="72"/>
        <v/>
      </c>
      <c r="N1110" s="301">
        <f>VLOOKUP(IF(G1110&lt;&gt;"",G1110,F1110),ThongkeKQ!$A$4:$P$43,COUNTA(ThongkeKQ!$A$4:$P$4),FALSE)</f>
        <v>33</v>
      </c>
      <c r="O1110" s="301" t="str">
        <f t="shared" si="73"/>
        <v>33.7</v>
      </c>
      <c r="P1110" s="285" t="str">
        <f t="shared" si="74"/>
        <v>33</v>
      </c>
      <c r="Q1110" s="285" t="str">
        <f t="shared" si="75"/>
        <v>7</v>
      </c>
    </row>
    <row r="1111" spans="1:17" s="285" customFormat="1" hidden="1">
      <c r="A1111" s="315">
        <f>SUBTOTAL(3,$B$20:B1111)</f>
        <v>345</v>
      </c>
      <c r="B1111" s="453">
        <v>1224124885</v>
      </c>
      <c r="C1111" s="301" t="str">
        <f>VLOOKUP(B1111,'ds thisinh'!$B$5:$C$2298,2,FALSE)</f>
        <v>Phùng Thị Thủy Tiên</v>
      </c>
      <c r="D1111" s="361" t="s">
        <v>1186</v>
      </c>
      <c r="E1111" s="361" t="s">
        <v>1176</v>
      </c>
      <c r="F1111" s="361" t="s">
        <v>1166</v>
      </c>
      <c r="G1111" s="361" t="s">
        <v>1108</v>
      </c>
      <c r="H1111" s="304">
        <v>7</v>
      </c>
      <c r="I1111" s="301">
        <v>740</v>
      </c>
      <c r="J1111" s="301"/>
      <c r="K1111" s="301"/>
      <c r="L1111" s="301">
        <f>VLOOKUP(B1111,KQtrangIOE!$B$2:$D$2509,3,FALSE)</f>
        <v>740</v>
      </c>
      <c r="M1111" s="301" t="str">
        <f t="shared" si="72"/>
        <v/>
      </c>
      <c r="N1111" s="301">
        <f>VLOOKUP(IF(G1111&lt;&gt;"",G1111,F1111),ThongkeKQ!$A$4:$P$43,COUNTA(ThongkeKQ!$A$4:$P$4),FALSE)</f>
        <v>39</v>
      </c>
      <c r="O1111" s="301" t="str">
        <f t="shared" si="73"/>
        <v>39.7</v>
      </c>
      <c r="P1111" s="285" t="str">
        <f t="shared" si="74"/>
        <v>39</v>
      </c>
      <c r="Q1111" s="285" t="str">
        <f t="shared" si="75"/>
        <v>7</v>
      </c>
    </row>
    <row r="1112" spans="1:17" s="285" customFormat="1" hidden="1">
      <c r="A1112" s="315">
        <f>SUBTOTAL(3,$B$20:B1112)</f>
        <v>345</v>
      </c>
      <c r="B1112" s="318">
        <v>1224173556</v>
      </c>
      <c r="C1112" s="301" t="str">
        <f>VLOOKUP(B1112,'ds thisinh'!$B$5:$C$2298,2,FALSE)</f>
        <v>Nguyễn Anh Tuấn</v>
      </c>
      <c r="D1112" s="315" t="s">
        <v>411</v>
      </c>
      <c r="E1112" s="315" t="s">
        <v>964</v>
      </c>
      <c r="F1112" s="315" t="s">
        <v>2317</v>
      </c>
      <c r="G1112" s="315" t="s">
        <v>91</v>
      </c>
      <c r="H1112" s="325">
        <v>7</v>
      </c>
      <c r="I1112" s="344">
        <v>730</v>
      </c>
      <c r="J1112" s="344"/>
      <c r="K1112" s="301"/>
      <c r="L1112" s="301">
        <f>VLOOKUP(B1112,KQtrangIOE!$B$2:$D$2509,3,FALSE)</f>
        <v>730</v>
      </c>
      <c r="M1112" s="301" t="str">
        <f t="shared" si="72"/>
        <v/>
      </c>
      <c r="N1112" s="301">
        <f>VLOOKUP(IF(G1112&lt;&gt;"",G1112,F1112),ThongkeKQ!$A$4:$P$43,COUNTA(ThongkeKQ!$A$4:$P$4),FALSE)</f>
        <v>35</v>
      </c>
      <c r="O1112" s="301" t="str">
        <f t="shared" si="73"/>
        <v>35.7</v>
      </c>
      <c r="P1112" s="285" t="str">
        <f t="shared" si="74"/>
        <v>35</v>
      </c>
      <c r="Q1112" s="285" t="str">
        <f t="shared" si="75"/>
        <v>7</v>
      </c>
    </row>
    <row r="1113" spans="1:17" s="285" customFormat="1" hidden="1">
      <c r="A1113" s="315">
        <f>SUBTOTAL(3,$B$20:B1113)</f>
        <v>345</v>
      </c>
      <c r="B1113" s="301">
        <v>1225298792</v>
      </c>
      <c r="C1113" s="301" t="str">
        <f>VLOOKUP(B1113,'ds thisinh'!$B$5:$C$2298,2,FALSE)</f>
        <v>Thái Nguyễn Nhật Vi</v>
      </c>
      <c r="D1113" s="303" t="s">
        <v>1295</v>
      </c>
      <c r="E1113" s="303" t="s">
        <v>1188</v>
      </c>
      <c r="F1113" s="303" t="s">
        <v>1292</v>
      </c>
      <c r="G1113" s="303" t="s">
        <v>180</v>
      </c>
      <c r="H1113" s="301">
        <v>7</v>
      </c>
      <c r="I1113" s="301">
        <v>730</v>
      </c>
      <c r="J1113" s="301"/>
      <c r="K1113" s="301"/>
      <c r="L1113" s="301">
        <f>VLOOKUP(B1113,KQtrangIOE!$B$2:$D$2509,3,FALSE)</f>
        <v>730</v>
      </c>
      <c r="M1113" s="301" t="str">
        <f t="shared" si="72"/>
        <v/>
      </c>
      <c r="N1113" s="301">
        <f>VLOOKUP(IF(G1113&lt;&gt;"",G1113,F1113),ThongkeKQ!$A$4:$P$43,COUNTA(ThongkeKQ!$A$4:$P$4),FALSE)</f>
        <v>36</v>
      </c>
      <c r="O1113" s="301" t="str">
        <f t="shared" si="73"/>
        <v>36.7</v>
      </c>
      <c r="P1113" s="285" t="str">
        <f t="shared" si="74"/>
        <v>36</v>
      </c>
      <c r="Q1113" s="285" t="str">
        <f t="shared" si="75"/>
        <v>7</v>
      </c>
    </row>
    <row r="1114" spans="1:17" s="285" customFormat="1" hidden="1">
      <c r="A1114" s="315">
        <f>SUBTOTAL(3,$B$20:B1114)</f>
        <v>345</v>
      </c>
      <c r="B1114" s="315">
        <v>1225270455</v>
      </c>
      <c r="C1114" s="301" t="str">
        <f>VLOOKUP(B1114,'ds thisinh'!$B$5:$C$2298,2,FALSE)</f>
        <v>Lê Thị Huyền Trang</v>
      </c>
      <c r="D1114" s="301" t="s">
        <v>1997</v>
      </c>
      <c r="E1114" s="301" t="s">
        <v>1188</v>
      </c>
      <c r="F1114" s="303" t="s">
        <v>1189</v>
      </c>
      <c r="G1114" s="301" t="s">
        <v>2167</v>
      </c>
      <c r="H1114" s="301">
        <v>7</v>
      </c>
      <c r="I1114" s="387">
        <v>720</v>
      </c>
      <c r="J1114" s="387"/>
      <c r="K1114" s="301"/>
      <c r="L1114" s="301">
        <f>VLOOKUP(B1114,KQtrangIOE!$B$2:$D$2509,3,FALSE)</f>
        <v>720</v>
      </c>
      <c r="M1114" s="301" t="str">
        <f t="shared" si="72"/>
        <v/>
      </c>
      <c r="N1114" s="301">
        <f>VLOOKUP(IF(G1114&lt;&gt;"",G1114,F1114),ThongkeKQ!$A$4:$P$43,COUNTA(ThongkeKQ!$A$4:$P$4),FALSE)</f>
        <v>33</v>
      </c>
      <c r="O1114" s="301" t="str">
        <f t="shared" si="73"/>
        <v>33.7</v>
      </c>
      <c r="P1114" s="285" t="str">
        <f t="shared" si="74"/>
        <v>33</v>
      </c>
      <c r="Q1114" s="285" t="str">
        <f t="shared" si="75"/>
        <v>7</v>
      </c>
    </row>
    <row r="1115" spans="1:17" s="285" customFormat="1" hidden="1">
      <c r="A1115" s="315">
        <f>SUBTOTAL(3,$B$20:B1115)</f>
        <v>345</v>
      </c>
      <c r="B1115" s="315">
        <v>1227353071</v>
      </c>
      <c r="C1115" s="301" t="str">
        <f>VLOOKUP(B1115,'ds thisinh'!$B$5:$C$2298,2,FALSE)</f>
        <v>Nguyễn Thanh Tâm</v>
      </c>
      <c r="D1115" s="315" t="s">
        <v>2703</v>
      </c>
      <c r="E1115" s="303" t="s">
        <v>988</v>
      </c>
      <c r="F1115" s="303" t="s">
        <v>2208</v>
      </c>
      <c r="G1115" s="301" t="s">
        <v>2167</v>
      </c>
      <c r="H1115" s="301">
        <v>7</v>
      </c>
      <c r="I1115" s="387">
        <v>710</v>
      </c>
      <c r="J1115" s="387"/>
      <c r="K1115" s="301"/>
      <c r="L1115" s="301">
        <f>VLOOKUP(B1115,KQtrangIOE!$B$2:$D$2509,3,FALSE)</f>
        <v>710</v>
      </c>
      <c r="M1115" s="301" t="str">
        <f t="shared" si="72"/>
        <v/>
      </c>
      <c r="N1115" s="301">
        <f>VLOOKUP(IF(G1115&lt;&gt;"",G1115,F1115),ThongkeKQ!$A$4:$P$43,COUNTA(ThongkeKQ!$A$4:$P$4),FALSE)</f>
        <v>33</v>
      </c>
      <c r="O1115" s="301" t="str">
        <f t="shared" si="73"/>
        <v>33.7</v>
      </c>
      <c r="P1115" s="285" t="str">
        <f t="shared" si="74"/>
        <v>33</v>
      </c>
      <c r="Q1115" s="285" t="str">
        <f t="shared" si="75"/>
        <v>7</v>
      </c>
    </row>
    <row r="1116" spans="1:17" s="285" customFormat="1" hidden="1">
      <c r="A1116" s="315">
        <f>SUBTOTAL(3,$B$20:B1116)</f>
        <v>345</v>
      </c>
      <c r="B1116" s="315">
        <v>1225374098</v>
      </c>
      <c r="C1116" s="301" t="str">
        <f>VLOOKUP(B1116,'ds thisinh'!$B$5:$C$2298,2,FALSE)</f>
        <v>Cao Phương Thảo</v>
      </c>
      <c r="D1116" s="301" t="s">
        <v>2224</v>
      </c>
      <c r="E1116" s="301" t="s">
        <v>1188</v>
      </c>
      <c r="F1116" s="303" t="s">
        <v>1189</v>
      </c>
      <c r="G1116" s="301" t="s">
        <v>2167</v>
      </c>
      <c r="H1116" s="301">
        <v>7</v>
      </c>
      <c r="I1116" s="387">
        <v>710</v>
      </c>
      <c r="J1116" s="387"/>
      <c r="K1116" s="301"/>
      <c r="L1116" s="301">
        <f>VLOOKUP(B1116,KQtrangIOE!$B$2:$D$2509,3,FALSE)</f>
        <v>710</v>
      </c>
      <c r="M1116" s="301" t="str">
        <f t="shared" si="72"/>
        <v/>
      </c>
      <c r="N1116" s="301">
        <f>VLOOKUP(IF(G1116&lt;&gt;"",G1116,F1116),ThongkeKQ!$A$4:$P$43,COUNTA(ThongkeKQ!$A$4:$P$4),FALSE)</f>
        <v>33</v>
      </c>
      <c r="O1116" s="301" t="str">
        <f t="shared" si="73"/>
        <v>33.7</v>
      </c>
      <c r="P1116" s="285" t="str">
        <f t="shared" si="74"/>
        <v>33</v>
      </c>
      <c r="Q1116" s="285" t="str">
        <f t="shared" si="75"/>
        <v>7</v>
      </c>
    </row>
    <row r="1117" spans="1:17" s="285" customFormat="1" hidden="1">
      <c r="A1117" s="315">
        <f>SUBTOTAL(3,$B$20:B1117)</f>
        <v>345</v>
      </c>
      <c r="B1117" s="371">
        <v>1224842365</v>
      </c>
      <c r="C1117" s="301" t="str">
        <f>VLOOKUP(B1117,'ds thisinh'!$B$5:$C$2298,2,FALSE)</f>
        <v>Dương Mỹ An</v>
      </c>
      <c r="D1117" s="371" t="s">
        <v>2038</v>
      </c>
      <c r="E1117" s="371">
        <v>7</v>
      </c>
      <c r="F1117" s="371" t="s">
        <v>1951</v>
      </c>
      <c r="G1117" s="429" t="s">
        <v>10</v>
      </c>
      <c r="H1117" s="371">
        <v>7</v>
      </c>
      <c r="I1117" s="429">
        <v>700</v>
      </c>
      <c r="J1117" s="429"/>
      <c r="K1117" s="378"/>
      <c r="L1117" s="301">
        <f>VLOOKUP(B1117,KQtrangIOE!$B$2:$D$2509,3,FALSE)</f>
        <v>700</v>
      </c>
      <c r="M1117" s="301" t="str">
        <f t="shared" si="72"/>
        <v/>
      </c>
      <c r="N1117" s="301">
        <f>VLOOKUP(IF(G1117&lt;&gt;"",G1117,F1117),ThongkeKQ!$A$4:$P$43,COUNTA(ThongkeKQ!$A$4:$P$4),FALSE)</f>
        <v>32</v>
      </c>
      <c r="O1117" s="301" t="str">
        <f t="shared" si="73"/>
        <v>32.7</v>
      </c>
      <c r="P1117" s="285" t="str">
        <f t="shared" si="74"/>
        <v>32</v>
      </c>
      <c r="Q1117" s="285" t="str">
        <f t="shared" si="75"/>
        <v>7</v>
      </c>
    </row>
    <row r="1118" spans="1:17" s="285" customFormat="1" hidden="1">
      <c r="A1118" s="315">
        <f>SUBTOTAL(3,$B$20:B1118)</f>
        <v>345</v>
      </c>
      <c r="B1118" s="315">
        <v>1225444382</v>
      </c>
      <c r="C1118" s="301" t="str">
        <f>VLOOKUP(B1118,'ds thisinh'!$B$5:$C$2298,2,FALSE)</f>
        <v>Trần Quốc Bình</v>
      </c>
      <c r="D1118" s="301" t="s">
        <v>2190</v>
      </c>
      <c r="E1118" s="301" t="s">
        <v>2191</v>
      </c>
      <c r="F1118" s="303" t="s">
        <v>1189</v>
      </c>
      <c r="G1118" s="301" t="s">
        <v>2167</v>
      </c>
      <c r="H1118" s="301">
        <v>7</v>
      </c>
      <c r="I1118" s="387">
        <v>680</v>
      </c>
      <c r="J1118" s="387"/>
      <c r="K1118" s="301"/>
      <c r="L1118" s="301">
        <f>VLOOKUP(B1118,KQtrangIOE!$B$2:$D$2509,3,FALSE)</f>
        <v>680</v>
      </c>
      <c r="M1118" s="301" t="str">
        <f t="shared" si="72"/>
        <v/>
      </c>
      <c r="N1118" s="301">
        <f>VLOOKUP(IF(G1118&lt;&gt;"",G1118,F1118),ThongkeKQ!$A$4:$P$43,COUNTA(ThongkeKQ!$A$4:$P$4),FALSE)</f>
        <v>33</v>
      </c>
      <c r="O1118" s="301" t="str">
        <f t="shared" si="73"/>
        <v>33.7</v>
      </c>
      <c r="P1118" s="285" t="str">
        <f t="shared" si="74"/>
        <v>33</v>
      </c>
      <c r="Q1118" s="285" t="str">
        <f t="shared" si="75"/>
        <v>7</v>
      </c>
    </row>
    <row r="1119" spans="1:17" s="285" customFormat="1" hidden="1">
      <c r="A1119" s="315">
        <f>SUBTOTAL(3,$B$20:B1119)</f>
        <v>345</v>
      </c>
      <c r="B1119" s="346">
        <v>1225242950</v>
      </c>
      <c r="C1119" s="301" t="str">
        <f>VLOOKUP(B1119,'ds thisinh'!$B$5:$C$2298,2,FALSE)</f>
        <v>Nguyễn Trung Thông </v>
      </c>
      <c r="D1119" s="346" t="s">
        <v>1005</v>
      </c>
      <c r="E1119" s="308" t="s">
        <v>988</v>
      </c>
      <c r="F1119" s="308" t="s">
        <v>1189</v>
      </c>
      <c r="G1119" s="315" t="s">
        <v>91</v>
      </c>
      <c r="H1119" s="325">
        <v>7</v>
      </c>
      <c r="I1119" s="344">
        <v>680</v>
      </c>
      <c r="J1119" s="344"/>
      <c r="K1119" s="301"/>
      <c r="L1119" s="301">
        <f>VLOOKUP(B1119,KQtrangIOE!$B$2:$D$2509,3,FALSE)</f>
        <v>680</v>
      </c>
      <c r="M1119" s="301" t="str">
        <f t="shared" si="72"/>
        <v/>
      </c>
      <c r="N1119" s="301">
        <f>VLOOKUP(IF(G1119&lt;&gt;"",G1119,F1119),ThongkeKQ!$A$4:$P$43,COUNTA(ThongkeKQ!$A$4:$P$4),FALSE)</f>
        <v>35</v>
      </c>
      <c r="O1119" s="301" t="str">
        <f t="shared" si="73"/>
        <v>35.7</v>
      </c>
      <c r="P1119" s="285" t="str">
        <f t="shared" si="74"/>
        <v>35</v>
      </c>
      <c r="Q1119" s="285" t="str">
        <f t="shared" si="75"/>
        <v>7</v>
      </c>
    </row>
    <row r="1120" spans="1:17" s="285" customFormat="1" hidden="1">
      <c r="A1120" s="315">
        <f>SUBTOTAL(3,$B$20:B1120)</f>
        <v>345</v>
      </c>
      <c r="B1120" s="318">
        <v>1225832891</v>
      </c>
      <c r="C1120" s="301" t="str">
        <f>VLOOKUP(B1120,'ds thisinh'!$B$5:$C$2298,2,FALSE)</f>
        <v>Nguyễn Thị Thái An</v>
      </c>
      <c r="D1120" s="318" t="s">
        <v>1738</v>
      </c>
      <c r="E1120" s="315" t="s">
        <v>957</v>
      </c>
      <c r="F1120" s="315" t="s">
        <v>744</v>
      </c>
      <c r="G1120" s="325" t="s">
        <v>1342</v>
      </c>
      <c r="H1120" s="325">
        <v>7</v>
      </c>
      <c r="I1120" s="344">
        <v>680</v>
      </c>
      <c r="J1120" s="344"/>
      <c r="K1120" s="301"/>
      <c r="L1120" s="301">
        <f>VLOOKUP(B1120,KQtrangIOE!$B$2:$D$2509,3,FALSE)</f>
        <v>680</v>
      </c>
      <c r="M1120" s="301" t="str">
        <f t="shared" si="72"/>
        <v/>
      </c>
      <c r="N1120" s="301">
        <f>VLOOKUP(IF(G1120&lt;&gt;"",G1120,F1120),ThongkeKQ!$A$4:$P$43,COUNTA(ThongkeKQ!$A$4:$P$4),FALSE)</f>
        <v>38</v>
      </c>
      <c r="O1120" s="301" t="str">
        <f t="shared" si="73"/>
        <v>38.7</v>
      </c>
      <c r="P1120" s="285" t="str">
        <f t="shared" si="74"/>
        <v>38</v>
      </c>
      <c r="Q1120" s="285" t="str">
        <f t="shared" si="75"/>
        <v>7</v>
      </c>
    </row>
    <row r="1121" spans="1:18" s="285" customFormat="1" hidden="1">
      <c r="A1121" s="315">
        <f>SUBTOTAL(3,$B$20:B1121)</f>
        <v>345</v>
      </c>
      <c r="B1121" s="303">
        <v>1222859241</v>
      </c>
      <c r="C1121" s="301" t="str">
        <f>VLOOKUP(B1121,'ds thisinh'!$B$5:$C$2298,2,FALSE)</f>
        <v xml:space="preserve">Ngô Trịnh Thủy Tiên  </v>
      </c>
      <c r="D1121" s="303" t="s">
        <v>2304</v>
      </c>
      <c r="E1121" s="303" t="s">
        <v>1387</v>
      </c>
      <c r="F1121" s="303" t="s">
        <v>705</v>
      </c>
      <c r="G1121" s="425" t="s">
        <v>2262</v>
      </c>
      <c r="H1121" s="387">
        <v>7</v>
      </c>
      <c r="I1121" s="301">
        <v>680</v>
      </c>
      <c r="J1121" s="301"/>
      <c r="K1121" s="301"/>
      <c r="L1121" s="301">
        <f>VLOOKUP(B1121,KQtrangIOE!$B$2:$D$2509,3,FALSE)</f>
        <v>680</v>
      </c>
      <c r="M1121" s="301" t="str">
        <f t="shared" si="72"/>
        <v/>
      </c>
      <c r="N1121" s="301">
        <f>VLOOKUP(IF(G1121&lt;&gt;"",G1121,F1121),ThongkeKQ!$A$4:$P$43,COUNTA(ThongkeKQ!$A$4:$P$4),FALSE)</f>
        <v>37</v>
      </c>
      <c r="O1121" s="301" t="str">
        <f t="shared" si="73"/>
        <v>37.7</v>
      </c>
      <c r="P1121" s="285" t="str">
        <f t="shared" si="74"/>
        <v>37</v>
      </c>
      <c r="Q1121" s="285" t="str">
        <f t="shared" si="75"/>
        <v>7</v>
      </c>
    </row>
    <row r="1122" spans="1:18" s="285" customFormat="1" hidden="1">
      <c r="A1122" s="315">
        <f>SUBTOTAL(3,$B$20:B1122)</f>
        <v>345</v>
      </c>
      <c r="B1122" s="318">
        <v>1227887302</v>
      </c>
      <c r="C1122" s="301" t="str">
        <f>VLOOKUP(B1122,'ds thisinh'!$B$5:$C$2298,2,FALSE)</f>
        <v>Hoàng Thị Mẫn Nghi</v>
      </c>
      <c r="D1122" s="303" t="s">
        <v>2213</v>
      </c>
      <c r="E1122" s="303" t="s">
        <v>988</v>
      </c>
      <c r="F1122" s="303" t="s">
        <v>2201</v>
      </c>
      <c r="G1122" s="301" t="s">
        <v>2167</v>
      </c>
      <c r="H1122" s="301">
        <v>7</v>
      </c>
      <c r="I1122" s="387">
        <v>670</v>
      </c>
      <c r="J1122" s="387"/>
      <c r="K1122" s="301"/>
      <c r="L1122" s="301">
        <f>VLOOKUP(B1122,KQtrangIOE!$B$2:$D$2509,3,FALSE)</f>
        <v>670</v>
      </c>
      <c r="M1122" s="301" t="str">
        <f t="shared" si="72"/>
        <v/>
      </c>
      <c r="N1122" s="301">
        <f>VLOOKUP(IF(G1122&lt;&gt;"",G1122,F1122),ThongkeKQ!$A$4:$P$43,COUNTA(ThongkeKQ!$A$4:$P$4),FALSE)</f>
        <v>33</v>
      </c>
      <c r="O1122" s="301" t="str">
        <f t="shared" si="73"/>
        <v>33.7</v>
      </c>
      <c r="P1122" s="285" t="str">
        <f t="shared" si="74"/>
        <v>33</v>
      </c>
      <c r="Q1122" s="285" t="str">
        <f t="shared" si="75"/>
        <v>7</v>
      </c>
    </row>
    <row r="1123" spans="1:18" s="285" customFormat="1" hidden="1">
      <c r="A1123" s="315">
        <f>SUBTOTAL(3,$B$20:B1123)</f>
        <v>345</v>
      </c>
      <c r="B1123" s="315">
        <v>1225092711</v>
      </c>
      <c r="C1123" s="301" t="str">
        <f>VLOOKUP(B1123,'ds thisinh'!$B$5:$C$2298,2,FALSE)</f>
        <v>Hồ Thị Anh Thơ</v>
      </c>
      <c r="D1123" s="301" t="s">
        <v>2226</v>
      </c>
      <c r="E1123" s="301" t="s">
        <v>1384</v>
      </c>
      <c r="F1123" s="303" t="s">
        <v>1189</v>
      </c>
      <c r="G1123" s="301" t="s">
        <v>2167</v>
      </c>
      <c r="H1123" s="301">
        <v>7</v>
      </c>
      <c r="I1123" s="387">
        <v>670</v>
      </c>
      <c r="J1123" s="387"/>
      <c r="K1123" s="301"/>
      <c r="L1123" s="301">
        <f>VLOOKUP(B1123,KQtrangIOE!$B$2:$D$2509,3,FALSE)</f>
        <v>670</v>
      </c>
      <c r="M1123" s="301" t="str">
        <f t="shared" si="72"/>
        <v/>
      </c>
      <c r="N1123" s="301">
        <f>VLOOKUP(IF(G1123&lt;&gt;"",G1123,F1123),ThongkeKQ!$A$4:$P$43,COUNTA(ThongkeKQ!$A$4:$P$4),FALSE)</f>
        <v>33</v>
      </c>
      <c r="O1123" s="301" t="str">
        <f t="shared" si="73"/>
        <v>33.7</v>
      </c>
      <c r="P1123" s="285" t="str">
        <f t="shared" si="74"/>
        <v>33</v>
      </c>
      <c r="Q1123" s="285" t="str">
        <f t="shared" si="75"/>
        <v>7</v>
      </c>
    </row>
    <row r="1124" spans="1:18" s="285" customFormat="1" hidden="1">
      <c r="A1124" s="315">
        <f>SUBTOTAL(3,$B$20:B1124)</f>
        <v>345</v>
      </c>
      <c r="B1124" s="318">
        <v>1223027883</v>
      </c>
      <c r="C1124" s="301" t="str">
        <f>VLOOKUP(B1124,'ds thisinh'!$B$5:$C$2298,2,FALSE)</f>
        <v>Trịnh Thị Thu Trang</v>
      </c>
      <c r="D1124" s="318" t="s">
        <v>1737</v>
      </c>
      <c r="E1124" s="315" t="s">
        <v>957</v>
      </c>
      <c r="F1124" s="315" t="s">
        <v>1374</v>
      </c>
      <c r="G1124" s="325" t="s">
        <v>1342</v>
      </c>
      <c r="H1124" s="325">
        <v>7</v>
      </c>
      <c r="I1124" s="344">
        <v>660</v>
      </c>
      <c r="J1124" s="344"/>
      <c r="K1124" s="301"/>
      <c r="L1124" s="301">
        <f>VLOOKUP(B1124,KQtrangIOE!$B$2:$D$2509,3,FALSE)</f>
        <v>660</v>
      </c>
      <c r="M1124" s="301" t="str">
        <f t="shared" si="72"/>
        <v/>
      </c>
      <c r="N1124" s="301">
        <f>VLOOKUP(IF(G1124&lt;&gt;"",G1124,F1124),ThongkeKQ!$A$4:$P$43,COUNTA(ThongkeKQ!$A$4:$P$4),FALSE)</f>
        <v>38</v>
      </c>
      <c r="O1124" s="301" t="str">
        <f t="shared" si="73"/>
        <v>38.7</v>
      </c>
      <c r="P1124" s="285" t="str">
        <f t="shared" si="74"/>
        <v>38</v>
      </c>
      <c r="Q1124" s="285" t="str">
        <f t="shared" si="75"/>
        <v>7</v>
      </c>
    </row>
    <row r="1125" spans="1:18" s="285" customFormat="1" hidden="1">
      <c r="A1125" s="315">
        <f>SUBTOTAL(3,$B$20:B1125)</f>
        <v>345</v>
      </c>
      <c r="B1125" s="318">
        <v>1223075414</v>
      </c>
      <c r="C1125" s="301" t="str">
        <f>VLOOKUP(B1125,'ds thisinh'!$B$5:$C$2298,2,FALSE)</f>
        <v>Vũ Thị Ngọc Duyên</v>
      </c>
      <c r="D1125" s="318" t="s">
        <v>1733</v>
      </c>
      <c r="E1125" s="315" t="s">
        <v>957</v>
      </c>
      <c r="F1125" s="315" t="s">
        <v>744</v>
      </c>
      <c r="G1125" s="325" t="s">
        <v>1342</v>
      </c>
      <c r="H1125" s="325">
        <v>7</v>
      </c>
      <c r="I1125" s="344">
        <v>650</v>
      </c>
      <c r="J1125" s="344"/>
      <c r="K1125" s="301"/>
      <c r="L1125" s="301">
        <f>VLOOKUP(B1125,KQtrangIOE!$B$2:$D$2509,3,FALSE)</f>
        <v>650</v>
      </c>
      <c r="M1125" s="301" t="str">
        <f t="shared" si="72"/>
        <v/>
      </c>
      <c r="N1125" s="301">
        <f>VLOOKUP(IF(G1125&lt;&gt;"",G1125,F1125),ThongkeKQ!$A$4:$P$43,COUNTA(ThongkeKQ!$A$4:$P$4),FALSE)</f>
        <v>38</v>
      </c>
      <c r="O1125" s="301" t="str">
        <f t="shared" si="73"/>
        <v>38.7</v>
      </c>
      <c r="P1125" s="285" t="str">
        <f t="shared" si="74"/>
        <v>38</v>
      </c>
      <c r="Q1125" s="285" t="str">
        <f t="shared" si="75"/>
        <v>7</v>
      </c>
    </row>
    <row r="1126" spans="1:18" s="285" customFormat="1" hidden="1">
      <c r="A1126" s="315">
        <f>SUBTOTAL(3,$B$20:B1126)</f>
        <v>345</v>
      </c>
      <c r="B1126" s="318">
        <v>1223328973</v>
      </c>
      <c r="C1126" s="301" t="str">
        <f>VLOOKUP(B1126,'ds thisinh'!$B$5:$C$2298,2,FALSE)</f>
        <v>Mai Thị Quyền  Ly</v>
      </c>
      <c r="D1126" s="318" t="s">
        <v>1711</v>
      </c>
      <c r="E1126" s="315" t="s">
        <v>1188</v>
      </c>
      <c r="F1126" s="315" t="s">
        <v>1389</v>
      </c>
      <c r="G1126" s="325" t="s">
        <v>1342</v>
      </c>
      <c r="H1126" s="325">
        <v>7</v>
      </c>
      <c r="I1126" s="344">
        <v>640</v>
      </c>
      <c r="J1126" s="344"/>
      <c r="K1126" s="301"/>
      <c r="L1126" s="301">
        <f>VLOOKUP(B1126,KQtrangIOE!$B$2:$D$2509,3,FALSE)</f>
        <v>640</v>
      </c>
      <c r="M1126" s="301" t="str">
        <f t="shared" si="72"/>
        <v/>
      </c>
      <c r="N1126" s="301">
        <f>VLOOKUP(IF(G1126&lt;&gt;"",G1126,F1126),ThongkeKQ!$A$4:$P$43,COUNTA(ThongkeKQ!$A$4:$P$4),FALSE)</f>
        <v>38</v>
      </c>
      <c r="O1126" s="301" t="str">
        <f t="shared" si="73"/>
        <v>38.7</v>
      </c>
      <c r="P1126" s="285" t="str">
        <f t="shared" si="74"/>
        <v>38</v>
      </c>
      <c r="Q1126" s="285" t="str">
        <f t="shared" si="75"/>
        <v>7</v>
      </c>
    </row>
    <row r="1127" spans="1:18" s="285" customFormat="1" hidden="1">
      <c r="A1127" s="315">
        <f>SUBTOTAL(3,$B$20:B1127)</f>
        <v>345</v>
      </c>
      <c r="B1127" s="318">
        <v>1222511470</v>
      </c>
      <c r="C1127" s="301" t="str">
        <f>VLOOKUP(B1127,'ds thisinh'!$B$5:$C$2298,2,FALSE)</f>
        <v>Mai Phạm Quỳnh</v>
      </c>
      <c r="D1127" s="318" t="s">
        <v>1740</v>
      </c>
      <c r="E1127" s="315" t="s">
        <v>1388</v>
      </c>
      <c r="F1127" s="315" t="s">
        <v>1375</v>
      </c>
      <c r="G1127" s="325" t="s">
        <v>1342</v>
      </c>
      <c r="H1127" s="325">
        <v>7</v>
      </c>
      <c r="I1127" s="344">
        <v>640</v>
      </c>
      <c r="J1127" s="344"/>
      <c r="K1127" s="301"/>
      <c r="L1127" s="301">
        <f>VLOOKUP(B1127,KQtrangIOE!$B$2:$D$2509,3,FALSE)</f>
        <v>640</v>
      </c>
      <c r="M1127" s="301" t="str">
        <f t="shared" si="72"/>
        <v/>
      </c>
      <c r="N1127" s="301">
        <f>VLOOKUP(IF(G1127&lt;&gt;"",G1127,F1127),ThongkeKQ!$A$4:$P$43,COUNTA(ThongkeKQ!$A$4:$P$4),FALSE)</f>
        <v>38</v>
      </c>
      <c r="O1127" s="301" t="str">
        <f t="shared" si="73"/>
        <v>38.7</v>
      </c>
      <c r="P1127" s="285" t="str">
        <f t="shared" si="74"/>
        <v>38</v>
      </c>
      <c r="Q1127" s="285" t="str">
        <f t="shared" si="75"/>
        <v>7</v>
      </c>
    </row>
    <row r="1128" spans="1:18" s="285" customFormat="1" hidden="1">
      <c r="A1128" s="315">
        <f>SUBTOTAL(3,$B$20:B1128)</f>
        <v>345</v>
      </c>
      <c r="B1128" s="318">
        <v>1222044622</v>
      </c>
      <c r="C1128" s="301" t="str">
        <f>VLOOKUP(B1128,'ds thisinh'!$B$5:$C$2298,2,FALSE)</f>
        <v>Dương Mỹ Linh</v>
      </c>
      <c r="D1128" s="318" t="s">
        <v>1726</v>
      </c>
      <c r="E1128" s="315" t="s">
        <v>957</v>
      </c>
      <c r="F1128" s="315" t="s">
        <v>1375</v>
      </c>
      <c r="G1128" s="325" t="s">
        <v>1342</v>
      </c>
      <c r="H1128" s="325">
        <v>7</v>
      </c>
      <c r="I1128" s="344">
        <v>630</v>
      </c>
      <c r="J1128" s="344"/>
      <c r="K1128" s="301"/>
      <c r="L1128" s="301">
        <f>VLOOKUP(B1128,KQtrangIOE!$B$2:$D$2509,3,FALSE)</f>
        <v>630</v>
      </c>
      <c r="M1128" s="301" t="str">
        <f t="shared" si="72"/>
        <v/>
      </c>
      <c r="N1128" s="301">
        <f>VLOOKUP(IF(G1128&lt;&gt;"",G1128,F1128),ThongkeKQ!$A$4:$P$43,COUNTA(ThongkeKQ!$A$4:$P$4),FALSE)</f>
        <v>38</v>
      </c>
      <c r="O1128" s="301" t="str">
        <f t="shared" si="73"/>
        <v>38.7</v>
      </c>
      <c r="P1128" s="285" t="str">
        <f t="shared" si="74"/>
        <v>38</v>
      </c>
      <c r="Q1128" s="285" t="str">
        <f t="shared" si="75"/>
        <v>7</v>
      </c>
    </row>
    <row r="1129" spans="1:18" s="285" customFormat="1" hidden="1">
      <c r="A1129" s="315">
        <f>SUBTOTAL(3,$B$20:B1129)</f>
        <v>345</v>
      </c>
      <c r="B1129" s="315">
        <v>1225218971</v>
      </c>
      <c r="C1129" s="301" t="str">
        <f>VLOOKUP(B1129,'ds thisinh'!$B$5:$C$2298,2,FALSE)</f>
        <v>Lâm Tâm Như</v>
      </c>
      <c r="D1129" s="301" t="s">
        <v>2216</v>
      </c>
      <c r="E1129" s="301" t="s">
        <v>2191</v>
      </c>
      <c r="F1129" s="303" t="s">
        <v>1189</v>
      </c>
      <c r="G1129" s="301" t="s">
        <v>2167</v>
      </c>
      <c r="H1129" s="301">
        <v>7</v>
      </c>
      <c r="I1129" s="387">
        <v>620</v>
      </c>
      <c r="J1129" s="387"/>
      <c r="K1129" s="301"/>
      <c r="L1129" s="301">
        <f>VLOOKUP(B1129,KQtrangIOE!$B$2:$D$2509,3,FALSE)</f>
        <v>620</v>
      </c>
      <c r="M1129" s="301" t="str">
        <f t="shared" si="72"/>
        <v/>
      </c>
      <c r="N1129" s="301">
        <f>VLOOKUP(IF(G1129&lt;&gt;"",G1129,F1129),ThongkeKQ!$A$4:$P$43,COUNTA(ThongkeKQ!$A$4:$P$4),FALSE)</f>
        <v>33</v>
      </c>
      <c r="O1129" s="301" t="str">
        <f t="shared" si="73"/>
        <v>33.7</v>
      </c>
      <c r="P1129" s="285" t="str">
        <f t="shared" si="74"/>
        <v>33</v>
      </c>
      <c r="Q1129" s="285" t="str">
        <f t="shared" si="75"/>
        <v>7</v>
      </c>
    </row>
    <row r="1130" spans="1:18" s="285" customFormat="1" hidden="1">
      <c r="A1130" s="315">
        <f>SUBTOTAL(3,$B$20:B1130)</f>
        <v>345</v>
      </c>
      <c r="B1130" s="318">
        <v>1223326893</v>
      </c>
      <c r="C1130" s="301" t="str">
        <f>VLOOKUP(B1130,'ds thisinh'!$B$5:$C$2298,2,FALSE)</f>
        <v>Lưu Thị  Sang</v>
      </c>
      <c r="D1130" s="318" t="s">
        <v>1722</v>
      </c>
      <c r="E1130" s="315" t="s">
        <v>988</v>
      </c>
      <c r="F1130" s="315" t="s">
        <v>1389</v>
      </c>
      <c r="G1130" s="325" t="s">
        <v>1342</v>
      </c>
      <c r="H1130" s="325">
        <v>7</v>
      </c>
      <c r="I1130" s="344">
        <v>620</v>
      </c>
      <c r="J1130" s="344"/>
      <c r="K1130" s="301"/>
      <c r="L1130" s="301">
        <f>VLOOKUP(B1130,KQtrangIOE!$B$2:$D$2509,3,FALSE)</f>
        <v>620</v>
      </c>
      <c r="M1130" s="301" t="str">
        <f t="shared" si="72"/>
        <v/>
      </c>
      <c r="N1130" s="301">
        <f>VLOOKUP(IF(G1130&lt;&gt;"",G1130,F1130),ThongkeKQ!$A$4:$P$43,COUNTA(ThongkeKQ!$A$4:$P$4),FALSE)</f>
        <v>38</v>
      </c>
      <c r="O1130" s="301" t="str">
        <f t="shared" si="73"/>
        <v>38.7</v>
      </c>
      <c r="P1130" s="285" t="str">
        <f t="shared" si="74"/>
        <v>38</v>
      </c>
      <c r="Q1130" s="285" t="str">
        <f t="shared" si="75"/>
        <v>7</v>
      </c>
    </row>
    <row r="1131" spans="1:18" s="285" customFormat="1" hidden="1">
      <c r="A1131" s="315">
        <f>SUBTOTAL(3,$B$20:B1131)</f>
        <v>345</v>
      </c>
      <c r="B1131" s="318">
        <v>1227886288</v>
      </c>
      <c r="C1131" s="301" t="str">
        <f>VLOOKUP(B1131,'ds thisinh'!$B$5:$C$2298,2,FALSE)</f>
        <v>Lê Thị Tố Vân</v>
      </c>
      <c r="D1131" s="303" t="s">
        <v>2232</v>
      </c>
      <c r="E1131" s="303" t="s">
        <v>988</v>
      </c>
      <c r="F1131" s="303" t="s">
        <v>2201</v>
      </c>
      <c r="G1131" s="301" t="s">
        <v>2167</v>
      </c>
      <c r="H1131" s="301">
        <v>7</v>
      </c>
      <c r="I1131" s="387">
        <v>610</v>
      </c>
      <c r="J1131" s="387"/>
      <c r="K1131" s="301"/>
      <c r="L1131" s="301">
        <f>VLOOKUP(B1131,KQtrangIOE!$B$2:$D$2509,3,FALSE)</f>
        <v>610</v>
      </c>
      <c r="M1131" s="301" t="str">
        <f t="shared" si="72"/>
        <v/>
      </c>
      <c r="N1131" s="301">
        <f>VLOOKUP(IF(G1131&lt;&gt;"",G1131,F1131),ThongkeKQ!$A$4:$P$43,COUNTA(ThongkeKQ!$A$4:$P$4),FALSE)</f>
        <v>33</v>
      </c>
      <c r="O1131" s="301" t="str">
        <f t="shared" si="73"/>
        <v>33.7</v>
      </c>
      <c r="P1131" s="285" t="str">
        <f t="shared" si="74"/>
        <v>33</v>
      </c>
      <c r="Q1131" s="285" t="str">
        <f t="shared" si="75"/>
        <v>7</v>
      </c>
    </row>
    <row r="1132" spans="1:18" s="285" customFormat="1" hidden="1">
      <c r="A1132" s="315">
        <f>SUBTOTAL(3,$B$20:B1132)</f>
        <v>345</v>
      </c>
      <c r="B1132" s="318">
        <v>1227889635</v>
      </c>
      <c r="C1132" s="301" t="str">
        <f>VLOOKUP(B1132,'ds thisinh'!$B$5:$C$2298,2,FALSE)</f>
        <v>Phạm Trường Sinh</v>
      </c>
      <c r="D1132" s="303" t="s">
        <v>2219</v>
      </c>
      <c r="E1132" s="303" t="s">
        <v>988</v>
      </c>
      <c r="F1132" s="303" t="s">
        <v>2201</v>
      </c>
      <c r="G1132" s="301" t="s">
        <v>2167</v>
      </c>
      <c r="H1132" s="301">
        <v>7</v>
      </c>
      <c r="I1132" s="387">
        <v>580</v>
      </c>
      <c r="J1132" s="387"/>
      <c r="K1132" s="301"/>
      <c r="L1132" s="301">
        <f>VLOOKUP(B1132,KQtrangIOE!$B$2:$D$2509,3,FALSE)</f>
        <v>580</v>
      </c>
      <c r="M1132" s="301" t="str">
        <f t="shared" si="72"/>
        <v/>
      </c>
      <c r="N1132" s="301">
        <f>VLOOKUP(IF(G1132&lt;&gt;"",G1132,F1132),ThongkeKQ!$A$4:$P$43,COUNTA(ThongkeKQ!$A$4:$P$4),FALSE)</f>
        <v>33</v>
      </c>
      <c r="O1132" s="301" t="str">
        <f t="shared" si="73"/>
        <v>33.7</v>
      </c>
      <c r="P1132" s="285" t="str">
        <f t="shared" si="74"/>
        <v>33</v>
      </c>
      <c r="Q1132" s="285" t="str">
        <f t="shared" si="75"/>
        <v>7</v>
      </c>
    </row>
    <row r="1133" spans="1:18" s="285" customFormat="1" hidden="1">
      <c r="A1133" s="315">
        <f>SUBTOTAL(3,$B$20:B1133)</f>
        <v>345</v>
      </c>
      <c r="B1133" s="315">
        <v>1225944958</v>
      </c>
      <c r="C1133" s="301" t="str">
        <f>VLOOKUP(B1133,'ds thisinh'!$B$5:$C$2298,2,FALSE)</f>
        <v>Tô Thị Xuân Thương</v>
      </c>
      <c r="D1133" s="301" t="s">
        <v>2227</v>
      </c>
      <c r="E1133" s="301" t="s">
        <v>1188</v>
      </c>
      <c r="F1133" s="303" t="s">
        <v>1189</v>
      </c>
      <c r="G1133" s="301" t="s">
        <v>2167</v>
      </c>
      <c r="H1133" s="301">
        <v>7</v>
      </c>
      <c r="I1133" s="387">
        <v>570</v>
      </c>
      <c r="J1133" s="387"/>
      <c r="K1133" s="301"/>
      <c r="L1133" s="301">
        <f>VLOOKUP(B1133,KQtrangIOE!$B$2:$D$2509,3,FALSE)</f>
        <v>570</v>
      </c>
      <c r="M1133" s="301" t="str">
        <f t="shared" si="72"/>
        <v/>
      </c>
      <c r="N1133" s="301">
        <f>VLOOKUP(IF(G1133&lt;&gt;"",G1133,F1133),ThongkeKQ!$A$4:$P$43,COUNTA(ThongkeKQ!$A$4:$P$4),FALSE)</f>
        <v>33</v>
      </c>
      <c r="O1133" s="301" t="str">
        <f t="shared" si="73"/>
        <v>33.7</v>
      </c>
      <c r="P1133" s="285" t="str">
        <f t="shared" si="74"/>
        <v>33</v>
      </c>
      <c r="Q1133" s="285" t="str">
        <f t="shared" si="75"/>
        <v>7</v>
      </c>
    </row>
    <row r="1134" spans="1:18" s="285" customFormat="1" hidden="1">
      <c r="A1134" s="315">
        <f>SUBTOTAL(3,$B$20:B1134)</f>
        <v>345</v>
      </c>
      <c r="B1134" s="315">
        <v>1228374311</v>
      </c>
      <c r="C1134" s="301" t="str">
        <f>VLOOKUP(B1134,'ds thisinh'!$B$5:$C$2298,2,FALSE)</f>
        <v>Lường Thị Thảo Nhung</v>
      </c>
      <c r="D1134" s="301" t="s">
        <v>2217</v>
      </c>
      <c r="E1134" s="301" t="s">
        <v>2191</v>
      </c>
      <c r="F1134" s="303" t="s">
        <v>1189</v>
      </c>
      <c r="G1134" s="301" t="s">
        <v>2167</v>
      </c>
      <c r="H1134" s="301">
        <v>7</v>
      </c>
      <c r="I1134" s="387">
        <v>550</v>
      </c>
      <c r="J1134" s="387"/>
      <c r="K1134" s="301"/>
      <c r="L1134" s="301">
        <f>VLOOKUP(B1134,KQtrangIOE!$B$2:$D$2509,3,FALSE)</f>
        <v>550</v>
      </c>
      <c r="M1134" s="301" t="str">
        <f t="shared" si="72"/>
        <v/>
      </c>
      <c r="N1134" s="301">
        <f>VLOOKUP(IF(G1134&lt;&gt;"",G1134,F1134),ThongkeKQ!$A$4:$P$43,COUNTA(ThongkeKQ!$A$4:$P$4),FALSE)</f>
        <v>33</v>
      </c>
      <c r="O1134" s="301" t="str">
        <f t="shared" si="73"/>
        <v>33.7</v>
      </c>
      <c r="P1134" s="285" t="str">
        <f t="shared" si="74"/>
        <v>33</v>
      </c>
      <c r="Q1134" s="285" t="str">
        <f t="shared" si="75"/>
        <v>7</v>
      </c>
    </row>
    <row r="1135" spans="1:18" s="285" customFormat="1" hidden="1">
      <c r="A1135" s="315">
        <f>SUBTOTAL(3,$B$20:B1135)</f>
        <v>345</v>
      </c>
      <c r="B1135" s="318">
        <v>1224151312</v>
      </c>
      <c r="C1135" s="301" t="str">
        <f>VLOOKUP(B1135,'ds thisinh'!$B$5:$C$2298,2,FALSE)</f>
        <v>Tôn Đức Anh Quân</v>
      </c>
      <c r="D1135" s="318" t="s">
        <v>1739</v>
      </c>
      <c r="E1135" s="315" t="s">
        <v>1387</v>
      </c>
      <c r="F1135" s="315" t="s">
        <v>1375</v>
      </c>
      <c r="G1135" s="325" t="s">
        <v>1342</v>
      </c>
      <c r="H1135" s="325">
        <v>7</v>
      </c>
      <c r="I1135" s="344">
        <v>510</v>
      </c>
      <c r="J1135" s="344"/>
      <c r="K1135" s="301"/>
      <c r="L1135" s="301">
        <f>VLOOKUP(B1135,KQtrangIOE!$B$2:$D$2509,3,FALSE)</f>
        <v>510</v>
      </c>
      <c r="M1135" s="301" t="str">
        <f t="shared" si="72"/>
        <v/>
      </c>
      <c r="N1135" s="301">
        <f>VLOOKUP(IF(G1135&lt;&gt;"",G1135,F1135),ThongkeKQ!$A$4:$P$43,COUNTA(ThongkeKQ!$A$4:$P$4),FALSE)</f>
        <v>38</v>
      </c>
      <c r="O1135" s="301" t="str">
        <f t="shared" si="73"/>
        <v>38.7</v>
      </c>
      <c r="P1135" s="285" t="str">
        <f t="shared" si="74"/>
        <v>38</v>
      </c>
      <c r="Q1135" s="285" t="str">
        <f t="shared" si="75"/>
        <v>7</v>
      </c>
    </row>
    <row r="1136" spans="1:18" s="285" customFormat="1">
      <c r="A1136" s="630">
        <f>SUBTOTAL(3,$B$20:B1136)</f>
        <v>346</v>
      </c>
      <c r="B1136" s="666">
        <v>115547832</v>
      </c>
      <c r="C1136" s="301" t="str">
        <f>VLOOKUP(B1136,'ds thisinh'!$B$5:$C$2298,2,FALSE)</f>
        <v>Nguyễn Hoàng Ngọc Hà</v>
      </c>
      <c r="D1136" s="635" t="s">
        <v>1741</v>
      </c>
      <c r="E1136" s="630" t="s">
        <v>1013</v>
      </c>
      <c r="F1136" s="630" t="s">
        <v>1383</v>
      </c>
      <c r="G1136" s="630" t="s">
        <v>1342</v>
      </c>
      <c r="H1136" s="630">
        <v>8</v>
      </c>
      <c r="I1136" s="636">
        <v>1520</v>
      </c>
      <c r="J1136" s="636" t="s">
        <v>5521</v>
      </c>
      <c r="K1136" s="679"/>
      <c r="L1136" s="301">
        <f>VLOOKUP(B1136,KQtrangIOE!$B$2:$D$2509,3,FALSE)</f>
        <v>1520</v>
      </c>
      <c r="M1136" s="301" t="str">
        <f t="shared" si="72"/>
        <v/>
      </c>
      <c r="N1136" s="301">
        <f>VLOOKUP(IF(G1136&lt;&gt;"",G1136,F1136),ThongkeKQ!$A$4:$P$43,COUNTA(ThongkeKQ!$A$4:$P$4),FALSE)</f>
        <v>38</v>
      </c>
      <c r="O1136" s="301" t="str">
        <f t="shared" si="73"/>
        <v>38.8</v>
      </c>
      <c r="P1136" s="285" t="str">
        <f t="shared" si="74"/>
        <v>38Nhất</v>
      </c>
      <c r="Q1136" s="285" t="str">
        <f t="shared" si="75"/>
        <v>8Nhất</v>
      </c>
      <c r="R1136" s="285">
        <f>VLOOKUP(B1136,'ds thisinh'!B$5:J$2299,COUNTA('ds thisinh'!$B$5:$J$5),FALSE)</f>
        <v>1600</v>
      </c>
    </row>
    <row r="1137" spans="1:18" s="285" customFormat="1">
      <c r="A1137" s="630">
        <f>SUBTOTAL(3,$B$20:B1137)</f>
        <v>347</v>
      </c>
      <c r="B1137" s="665">
        <v>1221751830</v>
      </c>
      <c r="C1137" s="301" t="str">
        <f>VLOOKUP(B1137,'ds thisinh'!$B$5:$C$2298,2,FALSE)</f>
        <v>Đinh Nhật Trang</v>
      </c>
      <c r="D1137" s="630" t="s">
        <v>1273</v>
      </c>
      <c r="E1137" s="630" t="s">
        <v>957</v>
      </c>
      <c r="F1137" s="630" t="s">
        <v>1259</v>
      </c>
      <c r="G1137" s="630" t="s">
        <v>180</v>
      </c>
      <c r="H1137" s="630">
        <v>8</v>
      </c>
      <c r="I1137" s="630">
        <v>1520</v>
      </c>
      <c r="J1137" s="636" t="s">
        <v>5521</v>
      </c>
      <c r="K1137" s="679"/>
      <c r="L1137" s="301">
        <f>VLOOKUP(B1137,KQtrangIOE!$B$2:$D$2509,3,FALSE)</f>
        <v>1520</v>
      </c>
      <c r="M1137" s="301" t="str">
        <f t="shared" si="72"/>
        <v/>
      </c>
      <c r="N1137" s="301">
        <f>VLOOKUP(IF(G1137&lt;&gt;"",G1137,F1137),ThongkeKQ!$A$4:$P$43,COUNTA(ThongkeKQ!$A$4:$P$4),FALSE)</f>
        <v>36</v>
      </c>
      <c r="O1137" s="301" t="str">
        <f t="shared" si="73"/>
        <v>36.8</v>
      </c>
      <c r="P1137" s="285" t="str">
        <f t="shared" si="74"/>
        <v>36Nhất</v>
      </c>
      <c r="Q1137" s="285" t="str">
        <f t="shared" si="75"/>
        <v>8Nhất</v>
      </c>
      <c r="R1137" s="285">
        <f>VLOOKUP(B1137,'ds thisinh'!B$5:J$2299,COUNTA('ds thisinh'!$B$5:$J$5),FALSE)</f>
        <v>1610</v>
      </c>
    </row>
    <row r="1138" spans="1:18" s="285" customFormat="1">
      <c r="A1138" s="630">
        <f>SUBTOTAL(3,$B$20:B1138)</f>
        <v>348</v>
      </c>
      <c r="B1138" s="667">
        <v>1221294592</v>
      </c>
      <c r="C1138" s="301" t="str">
        <f>VLOOKUP(B1138,'ds thisinh'!$B$5:$C$2298,2,FALSE)</f>
        <v>Vũ Trịnh Nhật Hoàng</v>
      </c>
      <c r="D1138" s="651" t="s">
        <v>2045</v>
      </c>
      <c r="E1138" s="371">
        <v>8</v>
      </c>
      <c r="F1138" s="371" t="s">
        <v>1383</v>
      </c>
      <c r="G1138" s="433" t="s">
        <v>10</v>
      </c>
      <c r="H1138" s="371">
        <v>8</v>
      </c>
      <c r="I1138" s="433">
        <v>1520</v>
      </c>
      <c r="J1138" s="636" t="s">
        <v>5521</v>
      </c>
      <c r="K1138" s="680"/>
      <c r="L1138" s="301">
        <f>VLOOKUP(B1138,KQtrangIOE!$B$2:$D$2509,3,FALSE)</f>
        <v>1520</v>
      </c>
      <c r="M1138" s="301" t="str">
        <f t="shared" si="72"/>
        <v/>
      </c>
      <c r="N1138" s="301">
        <f>VLOOKUP(IF(G1138&lt;&gt;"",G1138,F1138),ThongkeKQ!$A$4:$P$43,COUNTA(ThongkeKQ!$A$4:$P$4),FALSE)</f>
        <v>32</v>
      </c>
      <c r="O1138" s="301" t="str">
        <f t="shared" si="73"/>
        <v>32.8</v>
      </c>
      <c r="P1138" s="285" t="str">
        <f t="shared" si="74"/>
        <v>32Nhất</v>
      </c>
      <c r="Q1138" s="285" t="str">
        <f t="shared" si="75"/>
        <v>8Nhất</v>
      </c>
      <c r="R1138" s="285">
        <f>VLOOKUP(B1138,'ds thisinh'!B$5:J$2299,COUNTA('ds thisinh'!$B$5:$J$5),FALSE)</f>
        <v>1700</v>
      </c>
    </row>
    <row r="1139" spans="1:18" s="285" customFormat="1">
      <c r="A1139" s="630">
        <f>SUBTOTAL(3,$B$20:B1139)</f>
        <v>349</v>
      </c>
      <c r="B1139" s="710">
        <v>1222143553</v>
      </c>
      <c r="C1139" s="301" t="str">
        <f>VLOOKUP(B1139,'ds thisinh'!$B$5:$C$2298,2,FALSE)</f>
        <v>Lê Đức Huy</v>
      </c>
      <c r="D1139" s="651" t="s">
        <v>2047</v>
      </c>
      <c r="E1139" s="371">
        <v>8</v>
      </c>
      <c r="F1139" s="371" t="s">
        <v>1383</v>
      </c>
      <c r="G1139" s="433" t="s">
        <v>10</v>
      </c>
      <c r="H1139" s="371">
        <v>8</v>
      </c>
      <c r="I1139" s="433">
        <v>1520</v>
      </c>
      <c r="J1139" s="636" t="s">
        <v>5521</v>
      </c>
      <c r="K1139" s="680"/>
      <c r="L1139" s="301">
        <f>VLOOKUP(B1139,KQtrangIOE!$B$2:$D$2509,3,FALSE)</f>
        <v>1520</v>
      </c>
      <c r="M1139" s="301" t="str">
        <f t="shared" si="72"/>
        <v/>
      </c>
      <c r="N1139" s="301">
        <f>VLOOKUP(IF(G1139&lt;&gt;"",G1139,F1139),ThongkeKQ!$A$4:$P$43,COUNTA(ThongkeKQ!$A$4:$P$4),FALSE)</f>
        <v>32</v>
      </c>
      <c r="O1139" s="301" t="str">
        <f t="shared" si="73"/>
        <v>32.8</v>
      </c>
      <c r="P1139" s="285" t="str">
        <f t="shared" si="74"/>
        <v>32Nhất</v>
      </c>
      <c r="Q1139" s="285" t="str">
        <f t="shared" si="75"/>
        <v>8Nhất</v>
      </c>
      <c r="R1139" s="285">
        <f>VLOOKUP(B1139,'ds thisinh'!B$5:J$2299,COUNTA('ds thisinh'!$B$5:$J$5),FALSE)</f>
        <v>1640</v>
      </c>
    </row>
    <row r="1140" spans="1:18" s="285" customFormat="1">
      <c r="A1140" s="630">
        <f>SUBTOTAL(3,$B$20:B1140)</f>
        <v>350</v>
      </c>
      <c r="B1140" s="671">
        <v>1222084936</v>
      </c>
      <c r="C1140" s="301" t="str">
        <f>VLOOKUP(B1140,'ds thisinh'!$B$5:$C$2298,2,FALSE)</f>
        <v>Nguyễn Thị Ngọc Minh </v>
      </c>
      <c r="D1140" s="630" t="s">
        <v>1012</v>
      </c>
      <c r="E1140" s="630" t="s">
        <v>1013</v>
      </c>
      <c r="F1140" s="630" t="s">
        <v>705</v>
      </c>
      <c r="G1140" s="630" t="s">
        <v>91</v>
      </c>
      <c r="H1140" s="630">
        <v>8</v>
      </c>
      <c r="I1140" s="636">
        <v>1510</v>
      </c>
      <c r="J1140" s="636" t="s">
        <v>5521</v>
      </c>
      <c r="K1140" s="679"/>
      <c r="L1140" s="301">
        <f>VLOOKUP(B1140,KQtrangIOE!$B$2:$D$2509,3,FALSE)</f>
        <v>1510</v>
      </c>
      <c r="M1140" s="301" t="str">
        <f t="shared" si="72"/>
        <v/>
      </c>
      <c r="N1140" s="301">
        <f>VLOOKUP(IF(G1140&lt;&gt;"",G1140,F1140),ThongkeKQ!$A$4:$P$43,COUNTA(ThongkeKQ!$A$4:$P$4),FALSE)</f>
        <v>35</v>
      </c>
      <c r="O1140" s="301" t="str">
        <f t="shared" si="73"/>
        <v>35.8</v>
      </c>
      <c r="P1140" s="285" t="str">
        <f t="shared" si="74"/>
        <v>35Nhất</v>
      </c>
      <c r="Q1140" s="285" t="str">
        <f t="shared" si="75"/>
        <v>8Nhất</v>
      </c>
      <c r="R1140" s="285">
        <f>VLOOKUP(B1140,'ds thisinh'!B$5:J$2299,COUNTA('ds thisinh'!$B$5:$J$5),FALSE)</f>
        <v>1630</v>
      </c>
    </row>
    <row r="1141" spans="1:18" s="285" customFormat="1">
      <c r="A1141" s="630">
        <f>SUBTOTAL(3,$B$20:B1141)</f>
        <v>351</v>
      </c>
      <c r="B1141" s="679">
        <v>1223093767</v>
      </c>
      <c r="C1141" s="301" t="str">
        <f>VLOOKUP(B1141,'ds thisinh'!$B$5:$C$2298,2,FALSE)</f>
        <v>Phan Thị Ngọc Minh</v>
      </c>
      <c r="D1141" s="630" t="s">
        <v>1323</v>
      </c>
      <c r="E1141" s="630" t="s">
        <v>1020</v>
      </c>
      <c r="F1141" s="630" t="s">
        <v>1259</v>
      </c>
      <c r="G1141" s="630" t="s">
        <v>180</v>
      </c>
      <c r="H1141" s="630">
        <v>8</v>
      </c>
      <c r="I1141" s="630">
        <v>1510</v>
      </c>
      <c r="J1141" s="636" t="s">
        <v>5521</v>
      </c>
      <c r="K1141" s="679"/>
      <c r="L1141" s="301">
        <f>VLOOKUP(B1141,KQtrangIOE!$B$2:$D$2509,3,FALSE)</f>
        <v>1510</v>
      </c>
      <c r="M1141" s="301" t="str">
        <f t="shared" si="72"/>
        <v/>
      </c>
      <c r="N1141" s="301">
        <f>VLOOKUP(IF(G1141&lt;&gt;"",G1141,F1141),ThongkeKQ!$A$4:$P$43,COUNTA(ThongkeKQ!$A$4:$P$4),FALSE)</f>
        <v>36</v>
      </c>
      <c r="O1141" s="301" t="str">
        <f t="shared" si="73"/>
        <v>36.8</v>
      </c>
      <c r="P1141" s="285" t="str">
        <f t="shared" si="74"/>
        <v>36Nhất</v>
      </c>
      <c r="Q1141" s="285" t="str">
        <f t="shared" si="75"/>
        <v>8Nhất</v>
      </c>
      <c r="R1141" s="285">
        <f>VLOOKUP(B1141,'ds thisinh'!B$5:J$2299,COUNTA('ds thisinh'!$B$5:$J$5),FALSE)</f>
        <v>1520</v>
      </c>
    </row>
    <row r="1142" spans="1:18" s="285" customFormat="1">
      <c r="A1142" s="630">
        <f>SUBTOTAL(3,$B$20:B1142)</f>
        <v>352</v>
      </c>
      <c r="B1142" s="711">
        <v>1225456414</v>
      </c>
      <c r="C1142" s="301" t="str">
        <f>VLOOKUP(B1142,'ds thisinh'!$B$5:$C$2298,2,FALSE)</f>
        <v>Phan Thị Phương Đông</v>
      </c>
      <c r="D1142" s="632" t="s">
        <v>775</v>
      </c>
      <c r="E1142" s="632">
        <v>8</v>
      </c>
      <c r="F1142" s="632" t="s">
        <v>705</v>
      </c>
      <c r="G1142" s="630" t="s">
        <v>188</v>
      </c>
      <c r="H1142" s="630">
        <v>8</v>
      </c>
      <c r="I1142" s="630">
        <v>1490</v>
      </c>
      <c r="J1142" s="636" t="s">
        <v>5521</v>
      </c>
      <c r="K1142" s="679"/>
      <c r="L1142" s="301">
        <f>VLOOKUP(B1142,KQtrangIOE!$B$2:$D$2509,3,FALSE)</f>
        <v>1490</v>
      </c>
      <c r="M1142" s="301" t="str">
        <f t="shared" si="72"/>
        <v/>
      </c>
      <c r="N1142" s="301">
        <f>VLOOKUP(IF(G1142&lt;&gt;"",G1142,F1142),ThongkeKQ!$A$4:$P$43,COUNTA(ThongkeKQ!$A$4:$P$4),FALSE)</f>
        <v>34</v>
      </c>
      <c r="O1142" s="301" t="str">
        <f t="shared" si="73"/>
        <v>34.8</v>
      </c>
      <c r="P1142" s="285" t="str">
        <f t="shared" si="74"/>
        <v>34Nhất</v>
      </c>
      <c r="Q1142" s="285" t="str">
        <f t="shared" si="75"/>
        <v>8Nhất</v>
      </c>
      <c r="R1142" s="285">
        <f>VLOOKUP(B1142,'ds thisinh'!B$5:J$2299,COUNTA('ds thisinh'!$B$5:$J$5),FALSE)</f>
        <v>1440</v>
      </c>
    </row>
    <row r="1143" spans="1:18" s="285" customFormat="1">
      <c r="A1143" s="630">
        <f>SUBTOTAL(3,$B$20:B1143)</f>
        <v>353</v>
      </c>
      <c r="B1143" s="668">
        <v>1221714249</v>
      </c>
      <c r="C1143" s="301" t="str">
        <f>VLOOKUP(B1143,'ds thisinh'!$B$5:$C$2298,2,FALSE)</f>
        <v>Nguyễn Anh Khoa</v>
      </c>
      <c r="D1143" s="374" t="s">
        <v>2046</v>
      </c>
      <c r="E1143" s="371">
        <v>8</v>
      </c>
      <c r="F1143" s="371" t="s">
        <v>1951</v>
      </c>
      <c r="G1143" s="433" t="s">
        <v>10</v>
      </c>
      <c r="H1143" s="371">
        <v>8</v>
      </c>
      <c r="I1143" s="433">
        <v>1490</v>
      </c>
      <c r="J1143" s="636" t="s">
        <v>5521</v>
      </c>
      <c r="K1143" s="680"/>
      <c r="L1143" s="301">
        <f>VLOOKUP(B1143,KQtrangIOE!$B$2:$D$2509,3,FALSE)</f>
        <v>1490</v>
      </c>
      <c r="M1143" s="301" t="str">
        <f t="shared" si="72"/>
        <v/>
      </c>
      <c r="N1143" s="301">
        <f>VLOOKUP(IF(G1143&lt;&gt;"",G1143,F1143),ThongkeKQ!$A$4:$P$43,COUNTA(ThongkeKQ!$A$4:$P$4),FALSE)</f>
        <v>32</v>
      </c>
      <c r="O1143" s="301" t="str">
        <f t="shared" si="73"/>
        <v>32.8</v>
      </c>
      <c r="P1143" s="285" t="str">
        <f t="shared" si="74"/>
        <v>32Nhất</v>
      </c>
      <c r="Q1143" s="285" t="str">
        <f t="shared" si="75"/>
        <v>8Nhất</v>
      </c>
      <c r="R1143" s="285">
        <f>VLOOKUP(B1143,'ds thisinh'!B$5:J$2299,COUNTA('ds thisinh'!$B$5:$J$5),FALSE)</f>
        <v>1650</v>
      </c>
    </row>
    <row r="1144" spans="1:18" s="285" customFormat="1">
      <c r="A1144" s="630">
        <f>SUBTOTAL(3,$B$20:B1144)</f>
        <v>354</v>
      </c>
      <c r="B1144" s="668">
        <v>87114943</v>
      </c>
      <c r="C1144" s="301" t="str">
        <f>VLOOKUP(B1144,'ds thisinh'!$B$5:$C$2298,2,FALSE)</f>
        <v>Trần Phương Uyên</v>
      </c>
      <c r="D1144" s="374" t="s">
        <v>2050</v>
      </c>
      <c r="E1144" s="371">
        <v>8</v>
      </c>
      <c r="F1144" s="371" t="s">
        <v>1951</v>
      </c>
      <c r="G1144" s="433" t="s">
        <v>10</v>
      </c>
      <c r="H1144" s="371">
        <v>8</v>
      </c>
      <c r="I1144" s="433">
        <v>1490</v>
      </c>
      <c r="J1144" s="636" t="s">
        <v>5521</v>
      </c>
      <c r="K1144" s="680"/>
      <c r="L1144" s="301">
        <f>VLOOKUP(B1144,KQtrangIOE!$B$2:$D$2509,3,FALSE)</f>
        <v>1490</v>
      </c>
      <c r="M1144" s="301" t="str">
        <f t="shared" si="72"/>
        <v/>
      </c>
      <c r="N1144" s="301">
        <f>VLOOKUP(IF(G1144&lt;&gt;"",G1144,F1144),ThongkeKQ!$A$4:$P$43,COUNTA(ThongkeKQ!$A$4:$P$4),FALSE)</f>
        <v>32</v>
      </c>
      <c r="O1144" s="301" t="str">
        <f t="shared" si="73"/>
        <v>32.8</v>
      </c>
      <c r="P1144" s="285" t="str">
        <f t="shared" si="74"/>
        <v>32Nhất</v>
      </c>
      <c r="Q1144" s="285" t="str">
        <f t="shared" si="75"/>
        <v>8Nhất</v>
      </c>
      <c r="R1144" s="285">
        <f>VLOOKUP(B1144,'ds thisinh'!B$5:J$2299,COUNTA('ds thisinh'!$B$5:$J$5),FALSE)</f>
        <v>1600</v>
      </c>
    </row>
    <row r="1145" spans="1:18" s="285" customFormat="1">
      <c r="A1145" s="630">
        <f>SUBTOTAL(3,$B$20:B1145)</f>
        <v>355</v>
      </c>
      <c r="B1145" s="710">
        <v>1221750908</v>
      </c>
      <c r="C1145" s="301" t="str">
        <f>VLOOKUP(B1145,'ds thisinh'!$B$5:$C$2298,2,FALSE)</f>
        <v>Lê Đặng Hà An</v>
      </c>
      <c r="D1145" s="651" t="s">
        <v>2054</v>
      </c>
      <c r="E1145" s="371">
        <v>8</v>
      </c>
      <c r="F1145" s="371" t="s">
        <v>1383</v>
      </c>
      <c r="G1145" s="433" t="s">
        <v>10</v>
      </c>
      <c r="H1145" s="371">
        <v>8</v>
      </c>
      <c r="I1145" s="433">
        <v>1480</v>
      </c>
      <c r="J1145" s="433" t="s">
        <v>5522</v>
      </c>
      <c r="K1145" s="680"/>
      <c r="L1145" s="301">
        <f>VLOOKUP(B1145,KQtrangIOE!$B$2:$D$2509,3,FALSE)</f>
        <v>1480</v>
      </c>
      <c r="M1145" s="301" t="str">
        <f t="shared" si="72"/>
        <v/>
      </c>
      <c r="N1145" s="301">
        <f>VLOOKUP(IF(G1145&lt;&gt;"",G1145,F1145),ThongkeKQ!$A$4:$P$43,COUNTA(ThongkeKQ!$A$4:$P$4),FALSE)</f>
        <v>32</v>
      </c>
      <c r="O1145" s="301" t="str">
        <f t="shared" si="73"/>
        <v>32.8</v>
      </c>
      <c r="P1145" s="285" t="str">
        <f t="shared" si="74"/>
        <v>32Nhì</v>
      </c>
      <c r="Q1145" s="285" t="str">
        <f t="shared" si="75"/>
        <v>8Nhì</v>
      </c>
      <c r="R1145" s="285">
        <f>VLOOKUP(B1145,'ds thisinh'!B$5:J$2299,COUNTA('ds thisinh'!$B$5:$J$5),FALSE)</f>
        <v>1520</v>
      </c>
    </row>
    <row r="1146" spans="1:18" s="285" customFormat="1">
      <c r="A1146" s="630">
        <f>SUBTOTAL(3,$B$20:B1146)</f>
        <v>356</v>
      </c>
      <c r="B1146" s="690">
        <v>1223078727</v>
      </c>
      <c r="C1146" s="301" t="str">
        <f>VLOOKUP(B1146,'ds thisinh'!$B$5:$C$2298,2,FALSE)</f>
        <v>Hoàng Linh Nga </v>
      </c>
      <c r="D1146" s="636" t="s">
        <v>777</v>
      </c>
      <c r="E1146" s="630">
        <v>8</v>
      </c>
      <c r="F1146" s="630" t="s">
        <v>691</v>
      </c>
      <c r="G1146" s="630" t="s">
        <v>188</v>
      </c>
      <c r="H1146" s="630">
        <v>8</v>
      </c>
      <c r="I1146" s="636">
        <v>1460</v>
      </c>
      <c r="J1146" s="433" t="s">
        <v>5522</v>
      </c>
      <c r="K1146" s="679"/>
      <c r="L1146" s="301">
        <f>VLOOKUP(B1146,KQtrangIOE!$B$2:$D$2509,3,FALSE)</f>
        <v>1460</v>
      </c>
      <c r="M1146" s="301" t="str">
        <f t="shared" si="72"/>
        <v/>
      </c>
      <c r="N1146" s="301">
        <f>VLOOKUP(IF(G1146&lt;&gt;"",G1146,F1146),ThongkeKQ!$A$4:$P$43,COUNTA(ThongkeKQ!$A$4:$P$4),FALSE)</f>
        <v>34</v>
      </c>
      <c r="O1146" s="301" t="str">
        <f t="shared" si="73"/>
        <v>34.8</v>
      </c>
      <c r="P1146" s="285" t="str">
        <f t="shared" si="74"/>
        <v>34Nhì</v>
      </c>
      <c r="Q1146" s="285" t="str">
        <f t="shared" si="75"/>
        <v>8Nhì</v>
      </c>
      <c r="R1146" s="285">
        <f>VLOOKUP(B1146,'ds thisinh'!B$5:J$2299,COUNTA('ds thisinh'!$B$5:$J$5),FALSE)</f>
        <v>1480</v>
      </c>
    </row>
    <row r="1147" spans="1:18" s="285" customFormat="1">
      <c r="A1147" s="630">
        <f>SUBTOTAL(3,$B$20:B1147)</f>
        <v>357</v>
      </c>
      <c r="B1147" s="710">
        <v>1223247072</v>
      </c>
      <c r="C1147" s="301" t="str">
        <f>VLOOKUP(B1147,'ds thisinh'!$B$5:$C$2298,2,FALSE)</f>
        <v>Nguyễn Đức Vinh</v>
      </c>
      <c r="D1147" s="651" t="s">
        <v>2053</v>
      </c>
      <c r="E1147" s="371">
        <v>8</v>
      </c>
      <c r="F1147" s="371" t="s">
        <v>1383</v>
      </c>
      <c r="G1147" s="433" t="s">
        <v>10</v>
      </c>
      <c r="H1147" s="371">
        <v>8</v>
      </c>
      <c r="I1147" s="433">
        <v>1450</v>
      </c>
      <c r="J1147" s="433" t="s">
        <v>5522</v>
      </c>
      <c r="K1147" s="680"/>
      <c r="L1147" s="301">
        <f>VLOOKUP(B1147,KQtrangIOE!$B$2:$D$2509,3,FALSE)</f>
        <v>1450</v>
      </c>
      <c r="M1147" s="301" t="str">
        <f t="shared" si="72"/>
        <v/>
      </c>
      <c r="N1147" s="301">
        <f>VLOOKUP(IF(G1147&lt;&gt;"",G1147,F1147),ThongkeKQ!$A$4:$P$43,COUNTA(ThongkeKQ!$A$4:$P$4),FALSE)</f>
        <v>32</v>
      </c>
      <c r="O1147" s="301" t="str">
        <f t="shared" si="73"/>
        <v>32.8</v>
      </c>
      <c r="P1147" s="285" t="str">
        <f t="shared" si="74"/>
        <v>32Nhì</v>
      </c>
      <c r="Q1147" s="285" t="str">
        <f t="shared" si="75"/>
        <v>8Nhì</v>
      </c>
      <c r="R1147" s="285">
        <f>VLOOKUP(B1147,'ds thisinh'!B$5:J$2299,COUNTA('ds thisinh'!$B$5:$J$5),FALSE)</f>
        <v>1530</v>
      </c>
    </row>
    <row r="1148" spans="1:18" s="285" customFormat="1">
      <c r="A1148" s="630">
        <f>SUBTOTAL(3,$B$20:B1148)</f>
        <v>358</v>
      </c>
      <c r="B1148" s="712">
        <v>1208000632</v>
      </c>
      <c r="C1148" s="301" t="str">
        <f>VLOOKUP(B1148,'ds thisinh'!$B$5:$C$2298,2,FALSE)</f>
        <v>Phùng Thị Minh Trang</v>
      </c>
      <c r="D1148" s="651" t="s">
        <v>2048</v>
      </c>
      <c r="E1148" s="371">
        <v>8</v>
      </c>
      <c r="F1148" s="371" t="s">
        <v>1383</v>
      </c>
      <c r="G1148" s="433" t="s">
        <v>10</v>
      </c>
      <c r="H1148" s="371">
        <v>8</v>
      </c>
      <c r="I1148" s="433">
        <v>1420</v>
      </c>
      <c r="J1148" s="433" t="s">
        <v>5522</v>
      </c>
      <c r="K1148" s="680"/>
      <c r="L1148" s="301">
        <f>VLOOKUP(B1148,KQtrangIOE!$B$2:$D$2509,3,FALSE)</f>
        <v>1420</v>
      </c>
      <c r="M1148" s="301" t="str">
        <f t="shared" si="72"/>
        <v/>
      </c>
      <c r="N1148" s="301">
        <f>VLOOKUP(IF(G1148&lt;&gt;"",G1148,F1148),ThongkeKQ!$A$4:$P$43,COUNTA(ThongkeKQ!$A$4:$P$4),FALSE)</f>
        <v>32</v>
      </c>
      <c r="O1148" s="301" t="str">
        <f t="shared" si="73"/>
        <v>32.8</v>
      </c>
      <c r="P1148" s="285" t="str">
        <f t="shared" si="74"/>
        <v>32Nhì</v>
      </c>
      <c r="Q1148" s="285" t="str">
        <f t="shared" si="75"/>
        <v>8Nhì</v>
      </c>
      <c r="R1148" s="285">
        <f>VLOOKUP(B1148,'ds thisinh'!B$5:J$2299,COUNTA('ds thisinh'!$B$5:$J$5),FALSE)</f>
        <v>1610</v>
      </c>
    </row>
    <row r="1149" spans="1:18" s="285" customFormat="1">
      <c r="A1149" s="630">
        <f>SUBTOTAL(3,$B$20:B1149)</f>
        <v>359</v>
      </c>
      <c r="B1149" s="710">
        <v>1209207638</v>
      </c>
      <c r="C1149" s="301" t="str">
        <f>VLOOKUP(B1149,'ds thisinh'!$B$5:$C$2298,2,FALSE)</f>
        <v>Đặng Lê Phương Mai</v>
      </c>
      <c r="D1149" s="651" t="s">
        <v>2051</v>
      </c>
      <c r="E1149" s="371">
        <v>8</v>
      </c>
      <c r="F1149" s="371" t="s">
        <v>1383</v>
      </c>
      <c r="G1149" s="433" t="s">
        <v>10</v>
      </c>
      <c r="H1149" s="371">
        <v>8</v>
      </c>
      <c r="I1149" s="433">
        <v>1400</v>
      </c>
      <c r="J1149" s="433" t="s">
        <v>5522</v>
      </c>
      <c r="K1149" s="680"/>
      <c r="L1149" s="301">
        <f>VLOOKUP(B1149,KQtrangIOE!$B$2:$D$2509,3,FALSE)</f>
        <v>1400</v>
      </c>
      <c r="M1149" s="301" t="str">
        <f t="shared" si="72"/>
        <v/>
      </c>
      <c r="N1149" s="301">
        <f>VLOOKUP(IF(G1149&lt;&gt;"",G1149,F1149),ThongkeKQ!$A$4:$P$43,COUNTA(ThongkeKQ!$A$4:$P$4),FALSE)</f>
        <v>32</v>
      </c>
      <c r="O1149" s="301" t="str">
        <f t="shared" si="73"/>
        <v>32.8</v>
      </c>
      <c r="P1149" s="285" t="str">
        <f t="shared" si="74"/>
        <v>32Nhì</v>
      </c>
      <c r="Q1149" s="285" t="str">
        <f t="shared" si="75"/>
        <v>8Nhì</v>
      </c>
      <c r="R1149" s="285">
        <f>VLOOKUP(B1149,'ds thisinh'!B$5:J$2299,COUNTA('ds thisinh'!$B$5:$J$5),FALSE)</f>
        <v>1560</v>
      </c>
    </row>
    <row r="1150" spans="1:18" s="285" customFormat="1">
      <c r="A1150" s="630">
        <f>SUBTOTAL(3,$B$20:B1150)</f>
        <v>360</v>
      </c>
      <c r="B1150" s="667">
        <v>1226872375</v>
      </c>
      <c r="C1150" s="301" t="str">
        <f>VLOOKUP(B1150,'ds thisinh'!$B$5:$C$2298,2,FALSE)</f>
        <v>Đỗ Thái Duy</v>
      </c>
      <c r="D1150" s="371" t="s">
        <v>2055</v>
      </c>
      <c r="E1150" s="371">
        <v>8</v>
      </c>
      <c r="F1150" s="371" t="s">
        <v>1977</v>
      </c>
      <c r="G1150" s="433" t="s">
        <v>10</v>
      </c>
      <c r="H1150" s="371">
        <v>8</v>
      </c>
      <c r="I1150" s="433">
        <v>1380</v>
      </c>
      <c r="J1150" s="433" t="s">
        <v>5522</v>
      </c>
      <c r="K1150" s="680"/>
      <c r="L1150" s="301">
        <f>VLOOKUP(B1150,KQtrangIOE!$B$2:$D$2509,3,FALSE)</f>
        <v>1380</v>
      </c>
      <c r="M1150" s="301" t="str">
        <f t="shared" ref="M1150:M1213" si="76">IF(L1150&lt;&gt;I1150,1,"")</f>
        <v/>
      </c>
      <c r="N1150" s="301">
        <f>VLOOKUP(IF(G1150&lt;&gt;"",G1150,F1150),ThongkeKQ!$A$4:$P$43,COUNTA(ThongkeKQ!$A$4:$P$4),FALSE)</f>
        <v>32</v>
      </c>
      <c r="O1150" s="301" t="str">
        <f t="shared" si="73"/>
        <v>32.8</v>
      </c>
      <c r="P1150" s="285" t="str">
        <f t="shared" si="74"/>
        <v>32Nhì</v>
      </c>
      <c r="Q1150" s="285" t="str">
        <f t="shared" si="75"/>
        <v>8Nhì</v>
      </c>
      <c r="R1150" s="285">
        <f>VLOOKUP(B1150,'ds thisinh'!B$5:J$2299,COUNTA('ds thisinh'!$B$5:$J$5),FALSE)</f>
        <v>1510</v>
      </c>
    </row>
    <row r="1151" spans="1:18" s="285" customFormat="1">
      <c r="A1151" s="630">
        <f>SUBTOTAL(3,$B$20:B1151)</f>
        <v>361</v>
      </c>
      <c r="B1151" s="668">
        <v>1229218453</v>
      </c>
      <c r="C1151" s="301" t="str">
        <f>VLOOKUP(B1151,'ds thisinh'!$B$5:$C$2298,2,FALSE)</f>
        <v>Đàm Tuấn Anh</v>
      </c>
      <c r="D1151" s="374" t="s">
        <v>2049</v>
      </c>
      <c r="E1151" s="371">
        <v>8</v>
      </c>
      <c r="F1151" s="371" t="s">
        <v>1951</v>
      </c>
      <c r="G1151" s="433" t="s">
        <v>10</v>
      </c>
      <c r="H1151" s="371">
        <v>8</v>
      </c>
      <c r="I1151" s="433">
        <v>1370</v>
      </c>
      <c r="J1151" s="433" t="s">
        <v>5522</v>
      </c>
      <c r="K1151" s="680"/>
      <c r="L1151" s="301">
        <f>VLOOKUP(B1151,KQtrangIOE!$B$2:$D$2509,3,FALSE)</f>
        <v>1370</v>
      </c>
      <c r="M1151" s="301" t="str">
        <f t="shared" si="76"/>
        <v/>
      </c>
      <c r="N1151" s="301">
        <f>VLOOKUP(IF(G1151&lt;&gt;"",G1151,F1151),ThongkeKQ!$A$4:$P$43,COUNTA(ThongkeKQ!$A$4:$P$4),FALSE)</f>
        <v>32</v>
      </c>
      <c r="O1151" s="301" t="str">
        <f t="shared" si="73"/>
        <v>32.8</v>
      </c>
      <c r="P1151" s="285" t="str">
        <f t="shared" si="74"/>
        <v>32Nhì</v>
      </c>
      <c r="Q1151" s="285" t="str">
        <f t="shared" si="75"/>
        <v>8Nhì</v>
      </c>
      <c r="R1151" s="285">
        <f>VLOOKUP(B1151,'ds thisinh'!B$5:J$2299,COUNTA('ds thisinh'!$B$5:$J$5),FALSE)</f>
        <v>1600</v>
      </c>
    </row>
    <row r="1152" spans="1:18" s="285" customFormat="1">
      <c r="A1152" s="630">
        <f>SUBTOTAL(3,$B$20:B1152)</f>
        <v>362</v>
      </c>
      <c r="B1152" s="681">
        <v>1225087041</v>
      </c>
      <c r="C1152" s="301" t="str">
        <f>VLOOKUP(B1152,'ds thisinh'!$B$5:$C$2298,2,FALSE)</f>
        <v>Vũ Nhật Minh</v>
      </c>
      <c r="D1152" s="630" t="s">
        <v>778</v>
      </c>
      <c r="E1152" s="630">
        <v>8</v>
      </c>
      <c r="F1152" s="630" t="s">
        <v>742</v>
      </c>
      <c r="G1152" s="630" t="s">
        <v>188</v>
      </c>
      <c r="H1152" s="630">
        <v>8</v>
      </c>
      <c r="I1152" s="630">
        <v>1360</v>
      </c>
      <c r="J1152" s="433" t="s">
        <v>5522</v>
      </c>
      <c r="K1152" s="679"/>
      <c r="L1152" s="301">
        <f>VLOOKUP(B1152,KQtrangIOE!$B$2:$D$2509,3,FALSE)</f>
        <v>1360</v>
      </c>
      <c r="M1152" s="301" t="str">
        <f t="shared" si="76"/>
        <v/>
      </c>
      <c r="N1152" s="301">
        <f>VLOOKUP(IF(G1152&lt;&gt;"",G1152,F1152),ThongkeKQ!$A$4:$P$43,COUNTA(ThongkeKQ!$A$4:$P$4),FALSE)</f>
        <v>34</v>
      </c>
      <c r="O1152" s="301" t="str">
        <f t="shared" si="73"/>
        <v>34.8</v>
      </c>
      <c r="P1152" s="285" t="str">
        <f t="shared" si="74"/>
        <v>34Nhì</v>
      </c>
      <c r="Q1152" s="285" t="str">
        <f t="shared" si="75"/>
        <v>8Nhì</v>
      </c>
      <c r="R1152" s="285">
        <f>VLOOKUP(B1152,'ds thisinh'!B$5:J$2299,COUNTA('ds thisinh'!$B$5:$J$5),FALSE)</f>
        <v>1430</v>
      </c>
    </row>
    <row r="1153" spans="1:18" s="285" customFormat="1">
      <c r="A1153" s="630">
        <f>SUBTOTAL(3,$B$20:B1153)</f>
        <v>363</v>
      </c>
      <c r="B1153" s="674">
        <v>1200406418</v>
      </c>
      <c r="C1153" s="301" t="str">
        <f>VLOOKUP(B1153,'ds thisinh'!$B$5:$C$2298,2,FALSE)</f>
        <v>Nguyễn Đình Vũ Nguyên </v>
      </c>
      <c r="D1153" s="636" t="s">
        <v>1014</v>
      </c>
      <c r="E1153" s="630" t="s">
        <v>1015</v>
      </c>
      <c r="F1153" s="630" t="s">
        <v>2201</v>
      </c>
      <c r="G1153" s="630" t="s">
        <v>91</v>
      </c>
      <c r="H1153" s="630">
        <v>8</v>
      </c>
      <c r="I1153" s="636">
        <v>1350</v>
      </c>
      <c r="J1153" s="433" t="s">
        <v>5522</v>
      </c>
      <c r="K1153" s="679"/>
      <c r="L1153" s="301">
        <f>VLOOKUP(B1153,KQtrangIOE!$B$2:$D$2509,3,FALSE)</f>
        <v>1350</v>
      </c>
      <c r="M1153" s="301" t="str">
        <f t="shared" si="76"/>
        <v/>
      </c>
      <c r="N1153" s="301">
        <f>VLOOKUP(IF(G1153&lt;&gt;"",G1153,F1153),ThongkeKQ!$A$4:$P$43,COUNTA(ThongkeKQ!$A$4:$P$4),FALSE)</f>
        <v>35</v>
      </c>
      <c r="O1153" s="301" t="str">
        <f t="shared" si="73"/>
        <v>35.8</v>
      </c>
      <c r="P1153" s="285" t="str">
        <f t="shared" si="74"/>
        <v>35Nhì</v>
      </c>
      <c r="Q1153" s="285" t="str">
        <f t="shared" si="75"/>
        <v>8Nhì</v>
      </c>
      <c r="R1153" s="285">
        <f>VLOOKUP(B1153,'ds thisinh'!B$5:J$2299,COUNTA('ds thisinh'!$B$5:$J$5),FALSE)</f>
        <v>1470</v>
      </c>
    </row>
    <row r="1154" spans="1:18" s="285" customFormat="1">
      <c r="A1154" s="630">
        <f>SUBTOTAL(3,$B$20:B1154)</f>
        <v>364</v>
      </c>
      <c r="B1154" s="712">
        <v>1222062375</v>
      </c>
      <c r="C1154" s="301" t="str">
        <f>VLOOKUP(B1154,'ds thisinh'!$B$5:$C$2298,2,FALSE)</f>
        <v>Trần Thị Hoài An</v>
      </c>
      <c r="D1154" s="651" t="s">
        <v>2052</v>
      </c>
      <c r="E1154" s="371">
        <v>8</v>
      </c>
      <c r="F1154" s="371" t="s">
        <v>1383</v>
      </c>
      <c r="G1154" s="433" t="s">
        <v>10</v>
      </c>
      <c r="H1154" s="371">
        <v>8</v>
      </c>
      <c r="I1154" s="433">
        <v>1330</v>
      </c>
      <c r="J1154" s="433" t="s">
        <v>5522</v>
      </c>
      <c r="K1154" s="680"/>
      <c r="L1154" s="301">
        <f>VLOOKUP(B1154,KQtrangIOE!$B$2:$D$2509,3,FALSE)</f>
        <v>1330</v>
      </c>
      <c r="M1154" s="301" t="str">
        <f t="shared" si="76"/>
        <v/>
      </c>
      <c r="N1154" s="301">
        <f>VLOOKUP(IF(G1154&lt;&gt;"",G1154,F1154),ThongkeKQ!$A$4:$P$43,COUNTA(ThongkeKQ!$A$4:$P$4),FALSE)</f>
        <v>32</v>
      </c>
      <c r="O1154" s="301" t="str">
        <f t="shared" si="73"/>
        <v>32.8</v>
      </c>
      <c r="P1154" s="285" t="str">
        <f t="shared" si="74"/>
        <v>32Nhì</v>
      </c>
      <c r="Q1154" s="285" t="str">
        <f t="shared" si="75"/>
        <v>8Nhì</v>
      </c>
      <c r="R1154" s="285">
        <f>VLOOKUP(B1154,'ds thisinh'!B$5:J$2299,COUNTA('ds thisinh'!$B$5:$J$5),FALSE)</f>
        <v>1530</v>
      </c>
    </row>
    <row r="1155" spans="1:18" s="285" customFormat="1">
      <c r="A1155" s="630">
        <f>SUBTOTAL(3,$B$20:B1155)</f>
        <v>365</v>
      </c>
      <c r="B1155" s="668">
        <v>1222002481</v>
      </c>
      <c r="C1155" s="301" t="str">
        <f>VLOOKUP(B1155,'ds thisinh'!$B$5:$C$2298,2,FALSE)</f>
        <v>Hồ Thành  Trung</v>
      </c>
      <c r="D1155" s="371" t="s">
        <v>2062</v>
      </c>
      <c r="E1155" s="371">
        <v>8</v>
      </c>
      <c r="F1155" s="371" t="s">
        <v>705</v>
      </c>
      <c r="G1155" s="433" t="s">
        <v>10</v>
      </c>
      <c r="H1155" s="371">
        <v>8</v>
      </c>
      <c r="I1155" s="433">
        <v>1330</v>
      </c>
      <c r="J1155" s="433" t="s">
        <v>5522</v>
      </c>
      <c r="K1155" s="680"/>
      <c r="L1155" s="301">
        <f>VLOOKUP(B1155,KQtrangIOE!$B$2:$D$2509,3,FALSE)</f>
        <v>1330</v>
      </c>
      <c r="M1155" s="301" t="str">
        <f t="shared" si="76"/>
        <v/>
      </c>
      <c r="N1155" s="301">
        <f>VLOOKUP(IF(G1155&lt;&gt;"",G1155,F1155),ThongkeKQ!$A$4:$P$43,COUNTA(ThongkeKQ!$A$4:$P$4),FALSE)</f>
        <v>32</v>
      </c>
      <c r="O1155" s="301" t="str">
        <f t="shared" si="73"/>
        <v>32.8</v>
      </c>
      <c r="P1155" s="285" t="str">
        <f t="shared" si="74"/>
        <v>32Nhì</v>
      </c>
      <c r="Q1155" s="285" t="str">
        <f t="shared" si="75"/>
        <v>8Nhì</v>
      </c>
      <c r="R1155" s="285">
        <f>VLOOKUP(B1155,'ds thisinh'!B$5:J$2299,COUNTA('ds thisinh'!$B$5:$J$5),FALSE)</f>
        <v>1290</v>
      </c>
    </row>
    <row r="1156" spans="1:18" s="285" customFormat="1" ht="30">
      <c r="A1156" s="630">
        <f>SUBTOTAL(3,$B$20:B1156)</f>
        <v>366</v>
      </c>
      <c r="B1156" s="679">
        <v>1226219633</v>
      </c>
      <c r="C1156" s="301" t="str">
        <f>VLOOKUP(B1156,'ds thisinh'!$B$5:$C$2298,2,FALSE)</f>
        <v>Dương Nguyễn Ngọc Bích</v>
      </c>
      <c r="D1156" s="630" t="s">
        <v>776</v>
      </c>
      <c r="E1156" s="630">
        <v>8</v>
      </c>
      <c r="F1156" s="630" t="s">
        <v>697</v>
      </c>
      <c r="G1156" s="630" t="s">
        <v>188</v>
      </c>
      <c r="H1156" s="630">
        <v>8</v>
      </c>
      <c r="I1156" s="630">
        <v>1320</v>
      </c>
      <c r="J1156" s="433" t="s">
        <v>5522</v>
      </c>
      <c r="K1156" s="679"/>
      <c r="L1156" s="301">
        <f>VLOOKUP(B1156,KQtrangIOE!$B$2:$D$2509,3,FALSE)</f>
        <v>1320</v>
      </c>
      <c r="M1156" s="301" t="str">
        <f t="shared" si="76"/>
        <v/>
      </c>
      <c r="N1156" s="301">
        <f>VLOOKUP(IF(G1156&lt;&gt;"",G1156,F1156),ThongkeKQ!$A$4:$P$43,COUNTA(ThongkeKQ!$A$4:$P$4),FALSE)</f>
        <v>34</v>
      </c>
      <c r="O1156" s="301" t="str">
        <f t="shared" si="73"/>
        <v>34.8</v>
      </c>
      <c r="P1156" s="285" t="str">
        <f t="shared" si="74"/>
        <v>34Nhì</v>
      </c>
      <c r="Q1156" s="285" t="str">
        <f t="shared" si="75"/>
        <v>8Nhì</v>
      </c>
      <c r="R1156" s="285">
        <f>VLOOKUP(B1156,'ds thisinh'!B$5:J$2299,COUNTA('ds thisinh'!$B$5:$J$5),FALSE)</f>
        <v>1310</v>
      </c>
    </row>
    <row r="1157" spans="1:18" s="285" customFormat="1">
      <c r="A1157" s="630">
        <f>SUBTOTAL(3,$B$20:B1157)</f>
        <v>367</v>
      </c>
      <c r="B1157" s="711">
        <v>1222041294</v>
      </c>
      <c r="C1157" s="301" t="str">
        <f>VLOOKUP(B1157,'ds thisinh'!$B$5:$C$2298,2,FALSE)</f>
        <v>Thẩm Thị Tú Uyên</v>
      </c>
      <c r="D1157" s="632" t="s">
        <v>779</v>
      </c>
      <c r="E1157" s="632">
        <v>8</v>
      </c>
      <c r="F1157" s="632" t="s">
        <v>705</v>
      </c>
      <c r="G1157" s="630" t="s">
        <v>188</v>
      </c>
      <c r="H1157" s="630">
        <v>8</v>
      </c>
      <c r="I1157" s="630">
        <v>1300</v>
      </c>
      <c r="J1157" s="433" t="s">
        <v>5522</v>
      </c>
      <c r="K1157" s="679"/>
      <c r="L1157" s="301">
        <f>VLOOKUP(B1157,KQtrangIOE!$B$2:$D$2509,3,FALSE)</f>
        <v>1300</v>
      </c>
      <c r="M1157" s="301" t="str">
        <f t="shared" si="76"/>
        <v/>
      </c>
      <c r="N1157" s="301">
        <f>VLOOKUP(IF(G1157&lt;&gt;"",G1157,F1157),ThongkeKQ!$A$4:$P$43,COUNTA(ThongkeKQ!$A$4:$P$4),FALSE)</f>
        <v>34</v>
      </c>
      <c r="O1157" s="301" t="str">
        <f t="shared" si="73"/>
        <v>34.8</v>
      </c>
      <c r="P1157" s="285" t="str">
        <f t="shared" si="74"/>
        <v>34Nhì</v>
      </c>
      <c r="Q1157" s="285" t="str">
        <f t="shared" si="75"/>
        <v>8Nhì</v>
      </c>
      <c r="R1157" s="285">
        <f>VLOOKUP(B1157,'ds thisinh'!B$5:J$2299,COUNTA('ds thisinh'!$B$5:$J$5),FALSE)</f>
        <v>1310</v>
      </c>
    </row>
    <row r="1158" spans="1:18" s="285" customFormat="1">
      <c r="A1158" s="630">
        <f>SUBTOTAL(3,$B$20:B1158)</f>
        <v>368</v>
      </c>
      <c r="B1158" s="671">
        <v>1221541377</v>
      </c>
      <c r="C1158" s="301" t="str">
        <f>VLOOKUP(B1158,'ds thisinh'!$B$5:$C$2298,2,FALSE)</f>
        <v>Nguyễn Lan Anh</v>
      </c>
      <c r="D1158" s="630" t="s">
        <v>1022</v>
      </c>
      <c r="E1158" s="630" t="s">
        <v>1020</v>
      </c>
      <c r="F1158" s="630" t="s">
        <v>5559</v>
      </c>
      <c r="G1158" s="630" t="s">
        <v>91</v>
      </c>
      <c r="H1158" s="630">
        <v>8</v>
      </c>
      <c r="I1158" s="636">
        <v>1300</v>
      </c>
      <c r="J1158" s="433" t="s">
        <v>5522</v>
      </c>
      <c r="K1158" s="679"/>
      <c r="L1158" s="301">
        <f>VLOOKUP(B1158,KQtrangIOE!$B$2:$D$2509,3,FALSE)</f>
        <v>1300</v>
      </c>
      <c r="M1158" s="301" t="str">
        <f t="shared" si="76"/>
        <v/>
      </c>
      <c r="N1158" s="301">
        <f>VLOOKUP(IF(G1158&lt;&gt;"",G1158,F1158),ThongkeKQ!$A$4:$P$43,COUNTA(ThongkeKQ!$A$4:$P$4),FALSE)</f>
        <v>35</v>
      </c>
      <c r="O1158" s="301" t="str">
        <f t="shared" si="73"/>
        <v>35.8</v>
      </c>
      <c r="P1158" s="285" t="str">
        <f t="shared" si="74"/>
        <v>35Nhì</v>
      </c>
      <c r="Q1158" s="285" t="str">
        <f t="shared" si="75"/>
        <v>8Nhì</v>
      </c>
      <c r="R1158" s="285">
        <f>VLOOKUP(B1158,'ds thisinh'!B$5:J$2299,COUNTA('ds thisinh'!$B$5:$J$5),FALSE)</f>
        <v>1320</v>
      </c>
    </row>
    <row r="1159" spans="1:18" s="285" customFormat="1">
      <c r="A1159" s="630">
        <f>SUBTOTAL(3,$B$20:B1159)</f>
        <v>369</v>
      </c>
      <c r="B1159" s="690">
        <v>1227138714</v>
      </c>
      <c r="C1159" s="301" t="str">
        <f>VLOOKUP(B1159,'ds thisinh'!$B$5:$C$2298,2,FALSE)</f>
        <v>Đoàn Đức Hải </v>
      </c>
      <c r="D1159" s="636" t="s">
        <v>782</v>
      </c>
      <c r="E1159" s="630">
        <v>8</v>
      </c>
      <c r="F1159" s="630" t="s">
        <v>691</v>
      </c>
      <c r="G1159" s="630" t="s">
        <v>188</v>
      </c>
      <c r="H1159" s="630">
        <v>8</v>
      </c>
      <c r="I1159" s="636">
        <v>1290</v>
      </c>
      <c r="J1159" s="636" t="s">
        <v>5523</v>
      </c>
      <c r="K1159" s="679"/>
      <c r="L1159" s="301">
        <f>VLOOKUP(B1159,KQtrangIOE!$B$2:$D$2509,3,FALSE)</f>
        <v>1290</v>
      </c>
      <c r="M1159" s="301" t="str">
        <f t="shared" si="76"/>
        <v/>
      </c>
      <c r="N1159" s="301">
        <f>VLOOKUP(IF(G1159&lt;&gt;"",G1159,F1159),ThongkeKQ!$A$4:$P$43,COUNTA(ThongkeKQ!$A$4:$P$4),FALSE)</f>
        <v>34</v>
      </c>
      <c r="O1159" s="301" t="str">
        <f t="shared" si="73"/>
        <v>34.8</v>
      </c>
      <c r="P1159" s="285" t="str">
        <f t="shared" si="74"/>
        <v>34Ba</v>
      </c>
      <c r="Q1159" s="285" t="str">
        <f t="shared" si="75"/>
        <v>8Ba</v>
      </c>
      <c r="R1159" s="285">
        <f>VLOOKUP(B1159,'ds thisinh'!B$5:J$2299,COUNTA('ds thisinh'!$B$5:$J$5),FALSE)</f>
        <v>1400</v>
      </c>
    </row>
    <row r="1160" spans="1:18" s="285" customFormat="1">
      <c r="A1160" s="630">
        <f>SUBTOTAL(3,$B$20:B1160)</f>
        <v>370</v>
      </c>
      <c r="B1160" s="690">
        <v>1223744944</v>
      </c>
      <c r="C1160" s="301" t="str">
        <f>VLOOKUP(B1160,'ds thisinh'!$B$5:$C$2298,2,FALSE)</f>
        <v>Lê Hoàng Nam </v>
      </c>
      <c r="D1160" s="636" t="s">
        <v>787</v>
      </c>
      <c r="E1160" s="630">
        <v>8</v>
      </c>
      <c r="F1160" s="630" t="s">
        <v>691</v>
      </c>
      <c r="G1160" s="630" t="s">
        <v>188</v>
      </c>
      <c r="H1160" s="630">
        <v>8</v>
      </c>
      <c r="I1160" s="636">
        <v>1290</v>
      </c>
      <c r="J1160" s="636" t="s">
        <v>5523</v>
      </c>
      <c r="K1160" s="679"/>
      <c r="L1160" s="301">
        <f>VLOOKUP(B1160,KQtrangIOE!$B$2:$D$2509,3,FALSE)</f>
        <v>1290</v>
      </c>
      <c r="M1160" s="301" t="str">
        <f t="shared" si="76"/>
        <v/>
      </c>
      <c r="N1160" s="301">
        <f>VLOOKUP(IF(G1160&lt;&gt;"",G1160,F1160),ThongkeKQ!$A$4:$P$43,COUNTA(ThongkeKQ!$A$4:$P$4),FALSE)</f>
        <v>34</v>
      </c>
      <c r="O1160" s="301" t="str">
        <f t="shared" si="73"/>
        <v>34.8</v>
      </c>
      <c r="P1160" s="285" t="str">
        <f t="shared" si="74"/>
        <v>34Ba</v>
      </c>
      <c r="Q1160" s="285" t="str">
        <f t="shared" si="75"/>
        <v>8Ba</v>
      </c>
      <c r="R1160" s="285">
        <f>VLOOKUP(B1160,'ds thisinh'!B$5:J$2299,COUNTA('ds thisinh'!$B$5:$J$5),FALSE)</f>
        <v>1140</v>
      </c>
    </row>
    <row r="1161" spans="1:18" s="285" customFormat="1">
      <c r="A1161" s="630">
        <f>SUBTOTAL(3,$B$20:B1161)</f>
        <v>371</v>
      </c>
      <c r="B1161" s="690">
        <v>1224497073</v>
      </c>
      <c r="C1161" s="301" t="str">
        <f>VLOOKUP(B1161,'ds thisinh'!$B$5:$C$2298,2,FALSE)</f>
        <v>Ngô Minh Hoàng </v>
      </c>
      <c r="D1161" s="636" t="s">
        <v>786</v>
      </c>
      <c r="E1161" s="630">
        <v>8</v>
      </c>
      <c r="F1161" s="630" t="s">
        <v>691</v>
      </c>
      <c r="G1161" s="630" t="s">
        <v>188</v>
      </c>
      <c r="H1161" s="630">
        <v>8</v>
      </c>
      <c r="I1161" s="636">
        <v>1280</v>
      </c>
      <c r="J1161" s="636" t="s">
        <v>5523</v>
      </c>
      <c r="K1161" s="679"/>
      <c r="L1161" s="301">
        <f>VLOOKUP(B1161,KQtrangIOE!$B$2:$D$2509,3,FALSE)</f>
        <v>1280</v>
      </c>
      <c r="M1161" s="301" t="str">
        <f t="shared" si="76"/>
        <v/>
      </c>
      <c r="N1161" s="301">
        <f>VLOOKUP(IF(G1161&lt;&gt;"",G1161,F1161),ThongkeKQ!$A$4:$P$43,COUNTA(ThongkeKQ!$A$4:$P$4),FALSE)</f>
        <v>34</v>
      </c>
      <c r="O1161" s="301" t="str">
        <f t="shared" si="73"/>
        <v>34.8</v>
      </c>
      <c r="P1161" s="285" t="str">
        <f t="shared" si="74"/>
        <v>34Ba</v>
      </c>
      <c r="Q1161" s="285" t="str">
        <f t="shared" si="75"/>
        <v>8Ba</v>
      </c>
      <c r="R1161" s="285">
        <f>VLOOKUP(B1161,'ds thisinh'!B$5:J$2299,COUNTA('ds thisinh'!$B$5:$J$5),FALSE)</f>
        <v>1170</v>
      </c>
    </row>
    <row r="1162" spans="1:18" s="285" customFormat="1">
      <c r="A1162" s="630">
        <f>SUBTOTAL(3,$B$20:B1162)</f>
        <v>372</v>
      </c>
      <c r="B1162" s="666">
        <v>1222242391</v>
      </c>
      <c r="C1162" s="301" t="str">
        <f>VLOOKUP(B1162,'ds thisinh'!$B$5:$C$2298,2,FALSE)</f>
        <v>Bùi Anh Đức</v>
      </c>
      <c r="D1162" s="635" t="s">
        <v>1746</v>
      </c>
      <c r="E1162" s="630" t="s">
        <v>1395</v>
      </c>
      <c r="F1162" s="630" t="s">
        <v>1189</v>
      </c>
      <c r="G1162" s="630" t="s">
        <v>1342</v>
      </c>
      <c r="H1162" s="630">
        <v>8</v>
      </c>
      <c r="I1162" s="636">
        <v>1260</v>
      </c>
      <c r="J1162" s="636" t="s">
        <v>5523</v>
      </c>
      <c r="K1162" s="679"/>
      <c r="L1162" s="301">
        <f>VLOOKUP(B1162,KQtrangIOE!$B$2:$D$2509,3,FALSE)</f>
        <v>1260</v>
      </c>
      <c r="M1162" s="301" t="str">
        <f t="shared" si="76"/>
        <v/>
      </c>
      <c r="N1162" s="301">
        <f>VLOOKUP(IF(G1162&lt;&gt;"",G1162,F1162),ThongkeKQ!$A$4:$P$43,COUNTA(ThongkeKQ!$A$4:$P$4),FALSE)</f>
        <v>38</v>
      </c>
      <c r="O1162" s="301" t="str">
        <f t="shared" si="73"/>
        <v>38.8</v>
      </c>
      <c r="P1162" s="285" t="str">
        <f t="shared" si="74"/>
        <v>38Ba</v>
      </c>
      <c r="Q1162" s="285" t="str">
        <f t="shared" si="75"/>
        <v>8Ba</v>
      </c>
      <c r="R1162" s="285">
        <f>VLOOKUP(B1162,'ds thisinh'!B$5:J$2299,COUNTA('ds thisinh'!$B$5:$J$5),FALSE)</f>
        <v>1250</v>
      </c>
    </row>
    <row r="1163" spans="1:18" s="285" customFormat="1">
      <c r="A1163" s="630">
        <f>SUBTOTAL(3,$B$20:B1163)</f>
        <v>373</v>
      </c>
      <c r="B1163" s="681">
        <v>1223740640</v>
      </c>
      <c r="C1163" s="301" t="str">
        <f>VLOOKUP(B1163,'ds thisinh'!$B$5:$C$2298,2,FALSE)</f>
        <v>Phạm Thị Lan Anh</v>
      </c>
      <c r="D1163" s="630" t="s">
        <v>1321</v>
      </c>
      <c r="E1163" s="630" t="s">
        <v>1020</v>
      </c>
      <c r="F1163" s="630" t="s">
        <v>1259</v>
      </c>
      <c r="G1163" s="630" t="s">
        <v>180</v>
      </c>
      <c r="H1163" s="630">
        <v>8</v>
      </c>
      <c r="I1163" s="630">
        <v>1260</v>
      </c>
      <c r="J1163" s="636" t="s">
        <v>5523</v>
      </c>
      <c r="K1163" s="679"/>
      <c r="L1163" s="301">
        <f>VLOOKUP(B1163,KQtrangIOE!$B$2:$D$2509,3,FALSE)</f>
        <v>1260</v>
      </c>
      <c r="M1163" s="301" t="str">
        <f t="shared" si="76"/>
        <v/>
      </c>
      <c r="N1163" s="301">
        <f>VLOOKUP(IF(G1163&lt;&gt;"",G1163,F1163),ThongkeKQ!$A$4:$P$43,COUNTA(ThongkeKQ!$A$4:$P$4),FALSE)</f>
        <v>36</v>
      </c>
      <c r="O1163" s="301" t="str">
        <f t="shared" si="73"/>
        <v>36.8</v>
      </c>
      <c r="P1163" s="285" t="str">
        <f t="shared" si="74"/>
        <v>36Ba</v>
      </c>
      <c r="Q1163" s="285" t="str">
        <f t="shared" si="75"/>
        <v>8Ba</v>
      </c>
      <c r="R1163" s="285">
        <f>VLOOKUP(B1163,'ds thisinh'!B$5:J$2299,COUNTA('ds thisinh'!$B$5:$J$5),FALSE)</f>
        <v>1400</v>
      </c>
    </row>
    <row r="1164" spans="1:18" s="285" customFormat="1">
      <c r="A1164" s="630">
        <f>SUBTOTAL(3,$B$20:B1164)</f>
        <v>374</v>
      </c>
      <c r="B1164" s="668">
        <v>1227573740</v>
      </c>
      <c r="C1164" s="301" t="str">
        <f>VLOOKUP(B1164,'ds thisinh'!$B$5:$C$2298,2,FALSE)</f>
        <v>Trần Thị Thu Uyên</v>
      </c>
      <c r="D1164" s="374" t="s">
        <v>2061</v>
      </c>
      <c r="E1164" s="371">
        <v>8</v>
      </c>
      <c r="F1164" s="371" t="s">
        <v>1951</v>
      </c>
      <c r="G1164" s="433" t="s">
        <v>10</v>
      </c>
      <c r="H1164" s="371">
        <v>8</v>
      </c>
      <c r="I1164" s="433">
        <v>1260</v>
      </c>
      <c r="J1164" s="636" t="s">
        <v>5523</v>
      </c>
      <c r="K1164" s="680"/>
      <c r="L1164" s="301">
        <f>VLOOKUP(B1164,KQtrangIOE!$B$2:$D$2509,3,FALSE)</f>
        <v>1260</v>
      </c>
      <c r="M1164" s="301" t="str">
        <f t="shared" si="76"/>
        <v/>
      </c>
      <c r="N1164" s="301">
        <f>VLOOKUP(IF(G1164&lt;&gt;"",G1164,F1164),ThongkeKQ!$A$4:$P$43,COUNTA(ThongkeKQ!$A$4:$P$4),FALSE)</f>
        <v>32</v>
      </c>
      <c r="O1164" s="301" t="str">
        <f t="shared" si="73"/>
        <v>32.8</v>
      </c>
      <c r="P1164" s="285" t="str">
        <f t="shared" si="74"/>
        <v>32Ba</v>
      </c>
      <c r="Q1164" s="285" t="str">
        <f t="shared" si="75"/>
        <v>8Ba</v>
      </c>
      <c r="R1164" s="285">
        <f>VLOOKUP(B1164,'ds thisinh'!B$5:J$2299,COUNTA('ds thisinh'!$B$5:$J$5),FALSE)</f>
        <v>1340</v>
      </c>
    </row>
    <row r="1165" spans="1:18" s="285" customFormat="1" ht="30">
      <c r="A1165" s="630">
        <f>SUBTOTAL(3,$B$20:B1165)</f>
        <v>375</v>
      </c>
      <c r="B1165" s="671">
        <v>1222835368</v>
      </c>
      <c r="C1165" s="301" t="str">
        <f>VLOOKUP(B1165,'ds thisinh'!$B$5:$C$2298,2,FALSE)</f>
        <v>Nguyễn Đặng Nhã Quỳnh </v>
      </c>
      <c r="D1165" s="630" t="s">
        <v>1018</v>
      </c>
      <c r="E1165" s="630" t="s">
        <v>1013</v>
      </c>
      <c r="F1165" s="630" t="s">
        <v>705</v>
      </c>
      <c r="G1165" s="630" t="s">
        <v>91</v>
      </c>
      <c r="H1165" s="630">
        <v>8</v>
      </c>
      <c r="I1165" s="636">
        <v>1250</v>
      </c>
      <c r="J1165" s="636" t="s">
        <v>5523</v>
      </c>
      <c r="K1165" s="679"/>
      <c r="L1165" s="301">
        <f>VLOOKUP(B1165,KQtrangIOE!$B$2:$D$2509,3,FALSE)</f>
        <v>1250</v>
      </c>
      <c r="M1165" s="301" t="str">
        <f t="shared" si="76"/>
        <v/>
      </c>
      <c r="N1165" s="301">
        <f>VLOOKUP(IF(G1165&lt;&gt;"",G1165,F1165),ThongkeKQ!$A$4:$P$43,COUNTA(ThongkeKQ!$A$4:$P$4),FALSE)</f>
        <v>35</v>
      </c>
      <c r="O1165" s="301" t="str">
        <f t="shared" si="73"/>
        <v>35.8</v>
      </c>
      <c r="P1165" s="285" t="str">
        <f t="shared" si="74"/>
        <v>35Ba</v>
      </c>
      <c r="Q1165" s="285" t="str">
        <f t="shared" si="75"/>
        <v>8Ba</v>
      </c>
      <c r="R1165" s="285">
        <f>VLOOKUP(B1165,'ds thisinh'!B$5:J$2299,COUNTA('ds thisinh'!$B$5:$J$5),FALSE)</f>
        <v>1380</v>
      </c>
    </row>
    <row r="1166" spans="1:18" s="285" customFormat="1">
      <c r="A1166" s="630">
        <f>SUBTOTAL(3,$B$20:B1166)</f>
        <v>376</v>
      </c>
      <c r="B1166" s="711">
        <v>1223334945</v>
      </c>
      <c r="C1166" s="301" t="str">
        <f>VLOOKUP(B1166,'ds thisinh'!$B$5:$C$2298,2,FALSE)</f>
        <v>Nguyễn Anh Thơ</v>
      </c>
      <c r="D1166" s="632" t="s">
        <v>780</v>
      </c>
      <c r="E1166" s="632">
        <v>8</v>
      </c>
      <c r="F1166" s="632" t="s">
        <v>705</v>
      </c>
      <c r="G1166" s="630" t="s">
        <v>188</v>
      </c>
      <c r="H1166" s="630">
        <v>8</v>
      </c>
      <c r="I1166" s="630">
        <v>1240</v>
      </c>
      <c r="J1166" s="636" t="s">
        <v>5523</v>
      </c>
      <c r="K1166" s="679"/>
      <c r="L1166" s="301">
        <f>VLOOKUP(B1166,KQtrangIOE!$B$2:$D$2509,3,FALSE)</f>
        <v>1240</v>
      </c>
      <c r="M1166" s="301" t="str">
        <f t="shared" si="76"/>
        <v/>
      </c>
      <c r="N1166" s="301">
        <f>VLOOKUP(IF(G1166&lt;&gt;"",G1166,F1166),ThongkeKQ!$A$4:$P$43,COUNTA(ThongkeKQ!$A$4:$P$4),FALSE)</f>
        <v>34</v>
      </c>
      <c r="O1166" s="301" t="str">
        <f t="shared" si="73"/>
        <v>34.8</v>
      </c>
      <c r="P1166" s="285" t="str">
        <f t="shared" si="74"/>
        <v>34Ba</v>
      </c>
      <c r="Q1166" s="285" t="str">
        <f t="shared" si="75"/>
        <v>8Ba</v>
      </c>
      <c r="R1166" s="285">
        <f>VLOOKUP(B1166,'ds thisinh'!B$5:J$2299,COUNTA('ds thisinh'!$B$5:$J$5),FALSE)</f>
        <v>1370</v>
      </c>
    </row>
    <row r="1167" spans="1:18" s="285" customFormat="1">
      <c r="A1167" s="630">
        <f>SUBTOTAL(3,$B$20:B1167)</f>
        <v>377</v>
      </c>
      <c r="B1167" s="668">
        <v>1223200024</v>
      </c>
      <c r="C1167" s="301" t="str">
        <f>VLOOKUP(B1167,'ds thisinh'!$B$5:$C$2298,2,FALSE)</f>
        <v>Trần Hạ Chúc</v>
      </c>
      <c r="D1167" s="374" t="s">
        <v>2059</v>
      </c>
      <c r="E1167" s="371">
        <v>8</v>
      </c>
      <c r="F1167" s="371" t="s">
        <v>1951</v>
      </c>
      <c r="G1167" s="433" t="s">
        <v>10</v>
      </c>
      <c r="H1167" s="371">
        <v>8</v>
      </c>
      <c r="I1167" s="433">
        <v>1230</v>
      </c>
      <c r="J1167" s="636" t="s">
        <v>5523</v>
      </c>
      <c r="K1167" s="680"/>
      <c r="L1167" s="301">
        <f>VLOOKUP(B1167,KQtrangIOE!$B$2:$D$2509,3,FALSE)</f>
        <v>1230</v>
      </c>
      <c r="M1167" s="301" t="str">
        <f t="shared" si="76"/>
        <v/>
      </c>
      <c r="N1167" s="301">
        <f>VLOOKUP(IF(G1167&lt;&gt;"",G1167,F1167),ThongkeKQ!$A$4:$P$43,COUNTA(ThongkeKQ!$A$4:$P$4),FALSE)</f>
        <v>32</v>
      </c>
      <c r="O1167" s="301" t="str">
        <f t="shared" si="73"/>
        <v>32.8</v>
      </c>
      <c r="P1167" s="285" t="str">
        <f t="shared" si="74"/>
        <v>32Ba</v>
      </c>
      <c r="Q1167" s="285" t="str">
        <f t="shared" si="75"/>
        <v>8Ba</v>
      </c>
      <c r="R1167" s="285">
        <f>VLOOKUP(B1167,'ds thisinh'!B$5:J$2299,COUNTA('ds thisinh'!$B$5:$J$5),FALSE)</f>
        <v>1350</v>
      </c>
    </row>
    <row r="1168" spans="1:18" s="285" customFormat="1">
      <c r="A1168" s="630">
        <f>SUBTOTAL(3,$B$20:B1168)</f>
        <v>378</v>
      </c>
      <c r="B1168" s="665">
        <v>1227442268</v>
      </c>
      <c r="C1168" s="301" t="str">
        <f>VLOOKUP(B1168,'ds thisinh'!$B$5:$C$2298,2,FALSE)</f>
        <v>Nguyễn Sỹ Hoàng</v>
      </c>
      <c r="D1168" s="630" t="s">
        <v>1319</v>
      </c>
      <c r="E1168" s="630" t="s">
        <v>1020</v>
      </c>
      <c r="F1168" s="630" t="s">
        <v>2618</v>
      </c>
      <c r="G1168" s="630" t="s">
        <v>180</v>
      </c>
      <c r="H1168" s="630">
        <v>8</v>
      </c>
      <c r="I1168" s="630">
        <v>1190</v>
      </c>
      <c r="J1168" s="636" t="s">
        <v>5523</v>
      </c>
      <c r="K1168" s="679"/>
      <c r="L1168" s="301">
        <f>VLOOKUP(B1168,KQtrangIOE!$B$2:$D$2509,3,FALSE)</f>
        <v>1190</v>
      </c>
      <c r="M1168" s="301" t="str">
        <f t="shared" si="76"/>
        <v/>
      </c>
      <c r="N1168" s="301">
        <f>VLOOKUP(IF(G1168&lt;&gt;"",G1168,F1168),ThongkeKQ!$A$4:$P$43,COUNTA(ThongkeKQ!$A$4:$P$4),FALSE)</f>
        <v>36</v>
      </c>
      <c r="O1168" s="301" t="str">
        <f t="shared" si="73"/>
        <v>36.8</v>
      </c>
      <c r="P1168" s="285" t="str">
        <f t="shared" si="74"/>
        <v>36Ba</v>
      </c>
      <c r="Q1168" s="285" t="str">
        <f t="shared" si="75"/>
        <v>8Ba</v>
      </c>
      <c r="R1168" s="285">
        <f>VLOOKUP(B1168,'ds thisinh'!B$5:J$2299,COUNTA('ds thisinh'!$B$5:$J$5),FALSE)</f>
        <v>1130</v>
      </c>
    </row>
    <row r="1169" spans="1:18" s="285" customFormat="1">
      <c r="A1169" s="630">
        <f>SUBTOTAL(3,$B$20:B1169)</f>
        <v>379</v>
      </c>
      <c r="B1169" s="681">
        <v>1222542802</v>
      </c>
      <c r="C1169" s="301" t="str">
        <f>VLOOKUP(B1169,'ds thisinh'!$B$5:$C$2298,2,FALSE)</f>
        <v>Doãn Đoàn Mai Linh</v>
      </c>
      <c r="D1169" s="630" t="s">
        <v>1316</v>
      </c>
      <c r="E1169" s="630" t="s">
        <v>1020</v>
      </c>
      <c r="F1169" s="630" t="s">
        <v>1259</v>
      </c>
      <c r="G1169" s="630" t="s">
        <v>180</v>
      </c>
      <c r="H1169" s="630">
        <v>8</v>
      </c>
      <c r="I1169" s="630">
        <v>1180</v>
      </c>
      <c r="J1169" s="636" t="s">
        <v>5523</v>
      </c>
      <c r="K1169" s="679"/>
      <c r="L1169" s="301">
        <f>VLOOKUP(B1169,KQtrangIOE!$B$2:$D$2509,3,FALSE)</f>
        <v>1180</v>
      </c>
      <c r="M1169" s="301" t="str">
        <f t="shared" si="76"/>
        <v/>
      </c>
      <c r="N1169" s="301">
        <f>VLOOKUP(IF(G1169&lt;&gt;"",G1169,F1169),ThongkeKQ!$A$4:$P$43,COUNTA(ThongkeKQ!$A$4:$P$4),FALSE)</f>
        <v>36</v>
      </c>
      <c r="O1169" s="301" t="str">
        <f t="shared" si="73"/>
        <v>36.8</v>
      </c>
      <c r="P1169" s="285" t="str">
        <f t="shared" si="74"/>
        <v>36Ba</v>
      </c>
      <c r="Q1169" s="285" t="str">
        <f t="shared" si="75"/>
        <v>8Ba</v>
      </c>
      <c r="R1169" s="285">
        <f>VLOOKUP(B1169,'ds thisinh'!B$5:J$2299,COUNTA('ds thisinh'!$B$5:$J$5),FALSE)</f>
        <v>1150</v>
      </c>
    </row>
    <row r="1170" spans="1:18" s="285" customFormat="1">
      <c r="A1170" s="630">
        <f>SUBTOTAL(3,$B$20:B1170)</f>
        <v>380</v>
      </c>
      <c r="B1170" s="712">
        <v>105360386</v>
      </c>
      <c r="C1170" s="301" t="str">
        <f>VLOOKUP(B1170,'ds thisinh'!$B$5:$C$2298,2,FALSE)</f>
        <v>Nguyễn Xuân Hiếu</v>
      </c>
      <c r="D1170" s="651" t="s">
        <v>2064</v>
      </c>
      <c r="E1170" s="371">
        <v>8</v>
      </c>
      <c r="F1170" s="371" t="s">
        <v>1383</v>
      </c>
      <c r="G1170" s="433" t="s">
        <v>10</v>
      </c>
      <c r="H1170" s="371">
        <v>8</v>
      </c>
      <c r="I1170" s="433">
        <v>1180</v>
      </c>
      <c r="J1170" s="636" t="s">
        <v>5523</v>
      </c>
      <c r="K1170" s="680"/>
      <c r="L1170" s="301">
        <f>VLOOKUP(B1170,KQtrangIOE!$B$2:$D$2509,3,FALSE)</f>
        <v>1180</v>
      </c>
      <c r="M1170" s="301" t="str">
        <f t="shared" si="76"/>
        <v/>
      </c>
      <c r="N1170" s="301">
        <f>VLOOKUP(IF(G1170&lt;&gt;"",G1170,F1170),ThongkeKQ!$A$4:$P$43,COUNTA(ThongkeKQ!$A$4:$P$4),FALSE)</f>
        <v>32</v>
      </c>
      <c r="O1170" s="301" t="str">
        <f t="shared" si="73"/>
        <v>32.8</v>
      </c>
      <c r="P1170" s="285" t="str">
        <f t="shared" si="74"/>
        <v>32Ba</v>
      </c>
      <c r="Q1170" s="285" t="str">
        <f t="shared" si="75"/>
        <v>8Ba</v>
      </c>
      <c r="R1170" s="285">
        <f>VLOOKUP(B1170,'ds thisinh'!B$5:J$2299,COUNTA('ds thisinh'!$B$5:$J$5),FALSE)</f>
        <v>1230</v>
      </c>
    </row>
    <row r="1171" spans="1:18" s="285" customFormat="1">
      <c r="A1171" s="630">
        <f>SUBTOTAL(3,$B$20:B1171)</f>
        <v>381</v>
      </c>
      <c r="B1171" s="681">
        <v>1222506012</v>
      </c>
      <c r="C1171" s="301" t="str">
        <f>VLOOKUP(B1171,'ds thisinh'!$B$5:$C$2298,2,FALSE)</f>
        <v xml:space="preserve">Nguyễn Quang Ngọc Hân </v>
      </c>
      <c r="D1171" s="630" t="s">
        <v>1305</v>
      </c>
      <c r="E1171" s="630" t="s">
        <v>1298</v>
      </c>
      <c r="F1171" s="630" t="s">
        <v>1268</v>
      </c>
      <c r="G1171" s="630" t="s">
        <v>180</v>
      </c>
      <c r="H1171" s="630">
        <v>8</v>
      </c>
      <c r="I1171" s="630">
        <v>1170</v>
      </c>
      <c r="J1171" s="636" t="s">
        <v>5523</v>
      </c>
      <c r="K1171" s="679"/>
      <c r="L1171" s="301">
        <f>VLOOKUP(B1171,KQtrangIOE!$B$2:$D$2509,3,FALSE)</f>
        <v>1170</v>
      </c>
      <c r="M1171" s="301" t="str">
        <f t="shared" si="76"/>
        <v/>
      </c>
      <c r="N1171" s="301">
        <f>VLOOKUP(IF(G1171&lt;&gt;"",G1171,F1171),ThongkeKQ!$A$4:$P$43,COUNTA(ThongkeKQ!$A$4:$P$4),FALSE)</f>
        <v>36</v>
      </c>
      <c r="O1171" s="301" t="str">
        <f t="shared" si="73"/>
        <v>36.8</v>
      </c>
      <c r="P1171" s="285" t="str">
        <f t="shared" si="74"/>
        <v>36Ba</v>
      </c>
      <c r="Q1171" s="285" t="str">
        <f t="shared" si="75"/>
        <v>8Ba</v>
      </c>
      <c r="R1171" s="285">
        <f>VLOOKUP(B1171,'ds thisinh'!B$5:J$2299,COUNTA('ds thisinh'!$B$5:$J$5),FALSE)</f>
        <v>1370</v>
      </c>
    </row>
    <row r="1172" spans="1:18" s="285" customFormat="1">
      <c r="A1172" s="630">
        <f>SUBTOTAL(3,$B$20:B1172)</f>
        <v>382</v>
      </c>
      <c r="B1172" s="674">
        <v>1225437127</v>
      </c>
      <c r="C1172" s="301" t="str">
        <f>VLOOKUP(B1172,'ds thisinh'!$B$5:$C$2298,2,FALSE)</f>
        <v>Nguyễn Phúc Huynh</v>
      </c>
      <c r="D1172" s="636" t="s">
        <v>1017</v>
      </c>
      <c r="E1172" s="630" t="s">
        <v>1015</v>
      </c>
      <c r="F1172" s="630" t="s">
        <v>2201</v>
      </c>
      <c r="G1172" s="630" t="s">
        <v>91</v>
      </c>
      <c r="H1172" s="630">
        <v>8</v>
      </c>
      <c r="I1172" s="636">
        <v>1160</v>
      </c>
      <c r="J1172" s="636" t="s">
        <v>5523</v>
      </c>
      <c r="K1172" s="679"/>
      <c r="L1172" s="301">
        <f>VLOOKUP(B1172,KQtrangIOE!$B$2:$D$2509,3,FALSE)</f>
        <v>1160</v>
      </c>
      <c r="M1172" s="301" t="str">
        <f t="shared" si="76"/>
        <v/>
      </c>
      <c r="N1172" s="301">
        <f>VLOOKUP(IF(G1172&lt;&gt;"",G1172,F1172),ThongkeKQ!$A$4:$P$43,COUNTA(ThongkeKQ!$A$4:$P$4),FALSE)</f>
        <v>35</v>
      </c>
      <c r="O1172" s="301" t="str">
        <f t="shared" ref="O1172:O1235" si="77">N1172&amp;"."&amp;IF(I1172&lt;&gt;"",H1172,"")</f>
        <v>35.8</v>
      </c>
      <c r="P1172" s="285" t="str">
        <f t="shared" si="74"/>
        <v>35Ba</v>
      </c>
      <c r="Q1172" s="285" t="str">
        <f t="shared" si="75"/>
        <v>8Ba</v>
      </c>
      <c r="R1172" s="285">
        <f>VLOOKUP(B1172,'ds thisinh'!B$5:J$2299,COUNTA('ds thisinh'!$B$5:$J$5),FALSE)</f>
        <v>1400</v>
      </c>
    </row>
    <row r="1173" spans="1:18" s="285" customFormat="1" ht="30">
      <c r="A1173" s="630">
        <f>SUBTOTAL(3,$B$20:B1173)</f>
        <v>383</v>
      </c>
      <c r="B1173" s="690">
        <v>1228906521</v>
      </c>
      <c r="C1173" s="301" t="str">
        <f>VLOOKUP(B1173,'ds thisinh'!$B$5:$C$2298,2,FALSE)</f>
        <v>Nguyễn Ngọc Phương Tuyền</v>
      </c>
      <c r="D1173" s="636" t="s">
        <v>781</v>
      </c>
      <c r="E1173" s="630">
        <v>8</v>
      </c>
      <c r="F1173" s="630" t="s">
        <v>691</v>
      </c>
      <c r="G1173" s="630" t="s">
        <v>188</v>
      </c>
      <c r="H1173" s="630">
        <v>8</v>
      </c>
      <c r="I1173" s="636">
        <v>1150</v>
      </c>
      <c r="J1173" s="636" t="s">
        <v>5523</v>
      </c>
      <c r="K1173" s="679"/>
      <c r="L1173" s="301">
        <f>VLOOKUP(B1173,KQtrangIOE!$B$2:$D$2509,3,FALSE)</f>
        <v>1150</v>
      </c>
      <c r="M1173" s="301" t="str">
        <f t="shared" si="76"/>
        <v/>
      </c>
      <c r="N1173" s="301">
        <f>VLOOKUP(IF(G1173&lt;&gt;"",G1173,F1173),ThongkeKQ!$A$4:$P$43,COUNTA(ThongkeKQ!$A$4:$P$4),FALSE)</f>
        <v>34</v>
      </c>
      <c r="O1173" s="301" t="str">
        <f t="shared" si="77"/>
        <v>34.8</v>
      </c>
      <c r="P1173" s="285" t="str">
        <f t="shared" ref="P1173:P1236" si="78">N1173&amp;J1173</f>
        <v>34Ba</v>
      </c>
      <c r="Q1173" s="285" t="str">
        <f t="shared" ref="Q1173:Q1236" si="79">H1173&amp;J1173</f>
        <v>8Ba</v>
      </c>
      <c r="R1173" s="285">
        <f>VLOOKUP(B1173,'ds thisinh'!B$5:J$2299,COUNTA('ds thisinh'!$B$5:$J$5),FALSE)</f>
        <v>1380</v>
      </c>
    </row>
    <row r="1174" spans="1:18" s="285" customFormat="1">
      <c r="A1174" s="630">
        <f>SUBTOTAL(3,$B$20:B1174)</f>
        <v>384</v>
      </c>
      <c r="B1174" s="712">
        <v>1227714619</v>
      </c>
      <c r="C1174" s="301" t="str">
        <f>VLOOKUP(B1174,'ds thisinh'!$B$5:$C$2298,2,FALSE)</f>
        <v>Lê Minh Nhật</v>
      </c>
      <c r="D1174" s="651" t="s">
        <v>2056</v>
      </c>
      <c r="E1174" s="371">
        <v>8</v>
      </c>
      <c r="F1174" s="371" t="s">
        <v>1383</v>
      </c>
      <c r="G1174" s="433" t="s">
        <v>10</v>
      </c>
      <c r="H1174" s="371">
        <v>8</v>
      </c>
      <c r="I1174" s="433">
        <v>1150</v>
      </c>
      <c r="J1174" s="636" t="s">
        <v>5523</v>
      </c>
      <c r="K1174" s="680"/>
      <c r="L1174" s="301">
        <f>VLOOKUP(B1174,KQtrangIOE!$B$2:$D$2509,3,FALSE)</f>
        <v>1150</v>
      </c>
      <c r="M1174" s="301" t="str">
        <f t="shared" si="76"/>
        <v/>
      </c>
      <c r="N1174" s="301">
        <f>VLOOKUP(IF(G1174&lt;&gt;"",G1174,F1174),ThongkeKQ!$A$4:$P$43,COUNTA(ThongkeKQ!$A$4:$P$4),FALSE)</f>
        <v>32</v>
      </c>
      <c r="O1174" s="301" t="str">
        <f t="shared" si="77"/>
        <v>32.8</v>
      </c>
      <c r="P1174" s="285" t="str">
        <f t="shared" si="78"/>
        <v>32Ba</v>
      </c>
      <c r="Q1174" s="285" t="str">
        <f t="shared" si="79"/>
        <v>8Ba</v>
      </c>
      <c r="R1174" s="285">
        <f>VLOOKUP(B1174,'ds thisinh'!B$5:J$2299,COUNTA('ds thisinh'!$B$5:$J$5),FALSE)</f>
        <v>1390</v>
      </c>
    </row>
    <row r="1175" spans="1:18" s="285" customFormat="1">
      <c r="A1175" s="630">
        <f>SUBTOTAL(3,$B$20:B1175)</f>
        <v>385</v>
      </c>
      <c r="B1175" s="666">
        <v>1222107615</v>
      </c>
      <c r="C1175" s="301" t="str">
        <f>VLOOKUP(B1175,'ds thisinh'!$B$5:$C$2298,2,FALSE)</f>
        <v>Nguyễn Đức Huy</v>
      </c>
      <c r="D1175" s="635" t="s">
        <v>1757</v>
      </c>
      <c r="E1175" s="630" t="s">
        <v>1395</v>
      </c>
      <c r="F1175" s="630" t="s">
        <v>1189</v>
      </c>
      <c r="G1175" s="630" t="s">
        <v>1342</v>
      </c>
      <c r="H1175" s="630">
        <v>8</v>
      </c>
      <c r="I1175" s="636">
        <v>1130</v>
      </c>
      <c r="J1175" s="636" t="s">
        <v>5523</v>
      </c>
      <c r="K1175" s="679"/>
      <c r="L1175" s="301">
        <f>VLOOKUP(B1175,KQtrangIOE!$B$2:$D$2509,3,FALSE)</f>
        <v>1130</v>
      </c>
      <c r="M1175" s="301" t="str">
        <f t="shared" si="76"/>
        <v/>
      </c>
      <c r="N1175" s="301">
        <f>VLOOKUP(IF(G1175&lt;&gt;"",G1175,F1175),ThongkeKQ!$A$4:$P$43,COUNTA(ThongkeKQ!$A$4:$P$4),FALSE)</f>
        <v>38</v>
      </c>
      <c r="O1175" s="301" t="str">
        <f t="shared" si="77"/>
        <v>38.8</v>
      </c>
      <c r="P1175" s="285" t="str">
        <f t="shared" si="78"/>
        <v>38Ba</v>
      </c>
      <c r="Q1175" s="285" t="str">
        <f t="shared" si="79"/>
        <v>8Ba</v>
      </c>
      <c r="R1175" s="285">
        <f>VLOOKUP(B1175,'ds thisinh'!B$5:J$2299,COUNTA('ds thisinh'!$B$5:$J$5),FALSE)</f>
        <v>1160</v>
      </c>
    </row>
    <row r="1176" spans="1:18" s="285" customFormat="1">
      <c r="A1176" s="630">
        <f>SUBTOTAL(3,$B$20:B1176)</f>
        <v>386</v>
      </c>
      <c r="B1176" s="666">
        <v>1223543993</v>
      </c>
      <c r="C1176" s="301" t="str">
        <f>VLOOKUP(B1176,'ds thisinh'!$B$5:$C$2298,2,FALSE)</f>
        <v>Đoàn Thị Thùy Trang</v>
      </c>
      <c r="D1176" s="635" t="s">
        <v>1743</v>
      </c>
      <c r="E1176" s="630" t="s">
        <v>1393</v>
      </c>
      <c r="F1176" s="630" t="s">
        <v>1374</v>
      </c>
      <c r="G1176" s="630" t="s">
        <v>1342</v>
      </c>
      <c r="H1176" s="630">
        <v>8</v>
      </c>
      <c r="I1176" s="636">
        <v>1130</v>
      </c>
      <c r="J1176" s="636" t="s">
        <v>5523</v>
      </c>
      <c r="K1176" s="679"/>
      <c r="L1176" s="301">
        <f>VLOOKUP(B1176,KQtrangIOE!$B$2:$D$2509,3,FALSE)</f>
        <v>1130</v>
      </c>
      <c r="M1176" s="301" t="str">
        <f t="shared" si="76"/>
        <v/>
      </c>
      <c r="N1176" s="301">
        <f>VLOOKUP(IF(G1176&lt;&gt;"",G1176,F1176),ThongkeKQ!$A$4:$P$43,COUNTA(ThongkeKQ!$A$4:$P$4),FALSE)</f>
        <v>38</v>
      </c>
      <c r="O1176" s="301" t="str">
        <f t="shared" si="77"/>
        <v>38.8</v>
      </c>
      <c r="P1176" s="285" t="str">
        <f t="shared" si="78"/>
        <v>38Ba</v>
      </c>
      <c r="Q1176" s="285" t="str">
        <f t="shared" si="79"/>
        <v>8Ba</v>
      </c>
      <c r="R1176" s="285">
        <f>VLOOKUP(B1176,'ds thisinh'!B$5:J$2299,COUNTA('ds thisinh'!$B$5:$J$5),FALSE)</f>
        <v>1360</v>
      </c>
    </row>
    <row r="1177" spans="1:18" s="285" customFormat="1">
      <c r="A1177" s="630">
        <f>SUBTOTAL(3,$B$20:B1177)</f>
        <v>387</v>
      </c>
      <c r="B1177" s="690">
        <v>1210192837</v>
      </c>
      <c r="C1177" s="301" t="str">
        <f>VLOOKUP(B1177,'ds thisinh'!$B$5:$C$2298,2,FALSE)</f>
        <v>Trần Nguyễn Thảo Uyên </v>
      </c>
      <c r="D1177" s="636" t="s">
        <v>789</v>
      </c>
      <c r="E1177" s="630">
        <v>8</v>
      </c>
      <c r="F1177" s="630" t="s">
        <v>691</v>
      </c>
      <c r="G1177" s="630" t="s">
        <v>188</v>
      </c>
      <c r="H1177" s="630">
        <v>8</v>
      </c>
      <c r="I1177" s="636">
        <v>1120</v>
      </c>
      <c r="J1177" s="636" t="s">
        <v>5523</v>
      </c>
      <c r="K1177" s="679"/>
      <c r="L1177" s="301">
        <f>VLOOKUP(B1177,KQtrangIOE!$B$2:$D$2509,3,FALSE)</f>
        <v>1120</v>
      </c>
      <c r="M1177" s="301" t="str">
        <f t="shared" si="76"/>
        <v/>
      </c>
      <c r="N1177" s="301">
        <f>VLOOKUP(IF(G1177&lt;&gt;"",G1177,F1177),ThongkeKQ!$A$4:$P$43,COUNTA(ThongkeKQ!$A$4:$P$4),FALSE)</f>
        <v>34</v>
      </c>
      <c r="O1177" s="301" t="str">
        <f t="shared" si="77"/>
        <v>34.8</v>
      </c>
      <c r="P1177" s="285" t="str">
        <f t="shared" si="78"/>
        <v>34Ba</v>
      </c>
      <c r="Q1177" s="285" t="str">
        <f t="shared" si="79"/>
        <v>8Ba</v>
      </c>
      <c r="R1177" s="285">
        <f>VLOOKUP(B1177,'ds thisinh'!B$5:J$2299,COUNTA('ds thisinh'!$B$5:$J$5),FALSE)</f>
        <v>1280</v>
      </c>
    </row>
    <row r="1178" spans="1:18" s="285" customFormat="1">
      <c r="A1178" s="630">
        <f>SUBTOTAL(3,$B$20:B1178)</f>
        <v>388</v>
      </c>
      <c r="B1178" s="671">
        <v>1224378568</v>
      </c>
      <c r="C1178" s="301" t="str">
        <f>VLOOKUP(B1178,'ds thisinh'!$B$5:$C$2298,2,FALSE)</f>
        <v>Lê Nguyễn Hà Thanh</v>
      </c>
      <c r="D1178" s="630" t="s">
        <v>2324</v>
      </c>
      <c r="E1178" s="630" t="s">
        <v>1396</v>
      </c>
      <c r="F1178" s="630" t="s">
        <v>2317</v>
      </c>
      <c r="G1178" s="638" t="s">
        <v>2262</v>
      </c>
      <c r="H1178" s="630">
        <v>8</v>
      </c>
      <c r="I1178" s="630">
        <v>1120</v>
      </c>
      <c r="J1178" s="636" t="s">
        <v>5523</v>
      </c>
      <c r="K1178" s="679"/>
      <c r="L1178" s="301">
        <f>VLOOKUP(B1178,KQtrangIOE!$B$2:$D$2509,3,FALSE)</f>
        <v>1120</v>
      </c>
      <c r="M1178" s="301" t="str">
        <f t="shared" si="76"/>
        <v/>
      </c>
      <c r="N1178" s="301">
        <f>VLOOKUP(IF(G1178&lt;&gt;"",G1178,F1178),ThongkeKQ!$A$4:$P$43,COUNTA(ThongkeKQ!$A$4:$P$4),FALSE)</f>
        <v>37</v>
      </c>
      <c r="O1178" s="301" t="str">
        <f t="shared" si="77"/>
        <v>37.8</v>
      </c>
      <c r="P1178" s="285" t="str">
        <f t="shared" si="78"/>
        <v>37Ba</v>
      </c>
      <c r="Q1178" s="285" t="str">
        <f t="shared" si="79"/>
        <v>8Ba</v>
      </c>
      <c r="R1178" s="285">
        <f>VLOOKUP(B1178,'ds thisinh'!B$5:J$2299,COUNTA('ds thisinh'!$B$5:$J$5),FALSE)</f>
        <v>1250</v>
      </c>
    </row>
    <row r="1179" spans="1:18" s="285" customFormat="1">
      <c r="A1179" s="630">
        <f>SUBTOTAL(3,$B$20:B1179)</f>
        <v>389</v>
      </c>
      <c r="B1179" s="681">
        <v>1225517202</v>
      </c>
      <c r="C1179" s="301" t="str">
        <f>VLOOKUP(B1179,'ds thisinh'!$B$5:$C$2298,2,FALSE)</f>
        <v>Phạm An</v>
      </c>
      <c r="D1179" s="630" t="s">
        <v>1320</v>
      </c>
      <c r="E1179" s="630" t="s">
        <v>1020</v>
      </c>
      <c r="F1179" s="630" t="s">
        <v>1259</v>
      </c>
      <c r="G1179" s="630" t="s">
        <v>180</v>
      </c>
      <c r="H1179" s="630">
        <v>8</v>
      </c>
      <c r="I1179" s="630">
        <v>1120</v>
      </c>
      <c r="J1179" s="636" t="s">
        <v>5523</v>
      </c>
      <c r="K1179" s="679"/>
      <c r="L1179" s="301">
        <f>VLOOKUP(B1179,KQtrangIOE!$B$2:$D$2509,3,FALSE)</f>
        <v>1120</v>
      </c>
      <c r="M1179" s="301" t="str">
        <f t="shared" si="76"/>
        <v/>
      </c>
      <c r="N1179" s="301">
        <f>VLOOKUP(IF(G1179&lt;&gt;"",G1179,F1179),ThongkeKQ!$A$4:$P$43,COUNTA(ThongkeKQ!$A$4:$P$4),FALSE)</f>
        <v>36</v>
      </c>
      <c r="O1179" s="301" t="str">
        <f t="shared" si="77"/>
        <v>36.8</v>
      </c>
      <c r="P1179" s="285" t="str">
        <f t="shared" si="78"/>
        <v>36Ba</v>
      </c>
      <c r="Q1179" s="285" t="str">
        <f t="shared" si="79"/>
        <v>8Ba</v>
      </c>
      <c r="R1179" s="285">
        <f>VLOOKUP(B1179,'ds thisinh'!B$5:J$2299,COUNTA('ds thisinh'!$B$5:$J$5),FALSE)</f>
        <v>1140</v>
      </c>
    </row>
    <row r="1180" spans="1:18" s="285" customFormat="1">
      <c r="A1180" s="630">
        <f>SUBTOTAL(3,$B$20:B1180)</f>
        <v>390</v>
      </c>
      <c r="B1180" s="668">
        <v>1221513107</v>
      </c>
      <c r="C1180" s="301" t="str">
        <f>VLOOKUP(B1180,'ds thisinh'!$B$5:$C$2298,2,FALSE)</f>
        <v>Nguyễn Tiến Dũng</v>
      </c>
      <c r="D1180" s="374" t="s">
        <v>2058</v>
      </c>
      <c r="E1180" s="371">
        <v>8</v>
      </c>
      <c r="F1180" s="371" t="s">
        <v>1951</v>
      </c>
      <c r="G1180" s="433" t="s">
        <v>10</v>
      </c>
      <c r="H1180" s="371">
        <v>8</v>
      </c>
      <c r="I1180" s="433">
        <v>1120</v>
      </c>
      <c r="J1180" s="636" t="s">
        <v>5523</v>
      </c>
      <c r="K1180" s="713"/>
      <c r="L1180" s="301">
        <f>VLOOKUP(B1180,KQtrangIOE!$B$2:$D$2509,3,FALSE)</f>
        <v>1120</v>
      </c>
      <c r="M1180" s="301" t="str">
        <f t="shared" si="76"/>
        <v/>
      </c>
      <c r="N1180" s="301">
        <f>VLOOKUP(IF(G1180&lt;&gt;"",G1180,F1180),ThongkeKQ!$A$4:$P$43,COUNTA(ThongkeKQ!$A$4:$P$4),FALSE)</f>
        <v>32</v>
      </c>
      <c r="O1180" s="301" t="str">
        <f t="shared" si="77"/>
        <v>32.8</v>
      </c>
      <c r="P1180" s="285" t="str">
        <f t="shared" si="78"/>
        <v>32Ba</v>
      </c>
      <c r="Q1180" s="285" t="str">
        <f t="shared" si="79"/>
        <v>8Ba</v>
      </c>
      <c r="R1180" s="285">
        <f>VLOOKUP(B1180,'ds thisinh'!B$5:J$2299,COUNTA('ds thisinh'!$B$5:$J$5),FALSE)</f>
        <v>1350</v>
      </c>
    </row>
    <row r="1181" spans="1:18" s="285" customFormat="1">
      <c r="A1181" s="630">
        <f>SUBTOTAL(3,$B$20:B1181)</f>
        <v>391</v>
      </c>
      <c r="B1181" s="691">
        <v>1223722385</v>
      </c>
      <c r="C1181" s="301" t="str">
        <f>VLOOKUP(B1181,'ds thisinh'!$B$5:$C$2298,2,FALSE)</f>
        <v>Nguyễn Vương Thảo Vi</v>
      </c>
      <c r="D1181" s="371" t="s">
        <v>2066</v>
      </c>
      <c r="E1181" s="371">
        <v>8</v>
      </c>
      <c r="F1181" s="371" t="s">
        <v>1383</v>
      </c>
      <c r="G1181" s="433" t="s">
        <v>10</v>
      </c>
      <c r="H1181" s="371">
        <v>8</v>
      </c>
      <c r="I1181" s="433">
        <v>1120</v>
      </c>
      <c r="J1181" s="636" t="s">
        <v>5523</v>
      </c>
      <c r="K1181" s="713"/>
      <c r="L1181" s="301">
        <f>VLOOKUP(B1181,KQtrangIOE!$B$2:$D$2509,3,FALSE)</f>
        <v>1120</v>
      </c>
      <c r="M1181" s="301" t="str">
        <f t="shared" si="76"/>
        <v/>
      </c>
      <c r="N1181" s="301">
        <f>VLOOKUP(IF(G1181&lt;&gt;"",G1181,F1181),ThongkeKQ!$A$4:$P$43,COUNTA(ThongkeKQ!$A$4:$P$4),FALSE)</f>
        <v>32</v>
      </c>
      <c r="O1181" s="301" t="str">
        <f t="shared" si="77"/>
        <v>32.8</v>
      </c>
      <c r="P1181" s="285" t="str">
        <f t="shared" si="78"/>
        <v>32Ba</v>
      </c>
      <c r="Q1181" s="285" t="str">
        <f t="shared" si="79"/>
        <v>8Ba</v>
      </c>
      <c r="R1181" s="285">
        <f>VLOOKUP(B1181,'ds thisinh'!B$5:J$2299,COUNTA('ds thisinh'!$B$5:$J$5),FALSE)</f>
        <v>1200</v>
      </c>
    </row>
    <row r="1182" spans="1:18" s="285" customFormat="1" hidden="1">
      <c r="A1182" s="629">
        <f>SUBTOTAL(3,$B$20:B1182)</f>
        <v>391</v>
      </c>
      <c r="B1182" s="271">
        <v>1225279911</v>
      </c>
      <c r="C1182" s="301" t="str">
        <f>VLOOKUP(B1182,'ds thisinh'!$B$5:$C$2298,2,FALSE)</f>
        <v>Lê Thị Ly</v>
      </c>
      <c r="D1182" s="734" t="s">
        <v>1019</v>
      </c>
      <c r="E1182" s="734" t="s">
        <v>1020</v>
      </c>
      <c r="F1182" s="734" t="s">
        <v>949</v>
      </c>
      <c r="G1182" s="629" t="s">
        <v>91</v>
      </c>
      <c r="H1182" s="410">
        <v>8</v>
      </c>
      <c r="I1182" s="553">
        <v>1110</v>
      </c>
      <c r="J1182" s="747"/>
      <c r="K1182" s="424"/>
      <c r="L1182" s="301">
        <f>VLOOKUP(B1182,KQtrangIOE!$B$2:$D$2509,3,FALSE)</f>
        <v>1110</v>
      </c>
      <c r="M1182" s="301" t="str">
        <f t="shared" si="76"/>
        <v/>
      </c>
      <c r="N1182" s="301">
        <f>VLOOKUP(IF(G1182&lt;&gt;"",G1182,F1182),ThongkeKQ!$A$4:$P$43,COUNTA(ThongkeKQ!$A$4:$P$4),FALSE)</f>
        <v>35</v>
      </c>
      <c r="O1182" s="301" t="str">
        <f t="shared" si="77"/>
        <v>35.8</v>
      </c>
      <c r="P1182" s="285" t="str">
        <f t="shared" si="78"/>
        <v>35</v>
      </c>
      <c r="Q1182" s="285" t="str">
        <f t="shared" si="79"/>
        <v>8</v>
      </c>
    </row>
    <row r="1183" spans="1:18" s="285" customFormat="1" hidden="1">
      <c r="A1183" s="315">
        <f>SUBTOTAL(3,$B$20:B1183)</f>
        <v>391</v>
      </c>
      <c r="B1183" s="302">
        <v>1222003140</v>
      </c>
      <c r="C1183" s="301" t="str">
        <f>VLOOKUP(B1183,'ds thisinh'!$B$5:$C$2298,2,FALSE)</f>
        <v>Nguyễn Duy Tuyến</v>
      </c>
      <c r="D1183" s="303" t="s">
        <v>1025</v>
      </c>
      <c r="E1183" s="303">
        <v>8</v>
      </c>
      <c r="F1183" s="303" t="s">
        <v>942</v>
      </c>
      <c r="G1183" s="315" t="s">
        <v>91</v>
      </c>
      <c r="H1183" s="303">
        <v>8</v>
      </c>
      <c r="I1183" s="344">
        <v>1110</v>
      </c>
      <c r="J1183" s="446"/>
      <c r="K1183" s="424"/>
      <c r="L1183" s="301">
        <f>VLOOKUP(B1183,KQtrangIOE!$B$2:$D$2509,3,FALSE)</f>
        <v>1110</v>
      </c>
      <c r="M1183" s="301" t="str">
        <f t="shared" si="76"/>
        <v/>
      </c>
      <c r="N1183" s="301">
        <f>VLOOKUP(IF(G1183&lt;&gt;"",G1183,F1183),ThongkeKQ!$A$4:$P$43,COUNTA(ThongkeKQ!$A$4:$P$4),FALSE)</f>
        <v>35</v>
      </c>
      <c r="O1183" s="301" t="str">
        <f t="shared" si="77"/>
        <v>35.8</v>
      </c>
      <c r="P1183" s="285" t="str">
        <f t="shared" si="78"/>
        <v>35</v>
      </c>
      <c r="Q1183" s="285" t="str">
        <f t="shared" si="79"/>
        <v>8</v>
      </c>
    </row>
    <row r="1184" spans="1:18" s="285" customFormat="1" hidden="1">
      <c r="A1184" s="315">
        <f>SUBTOTAL(3,$B$20:B1184)</f>
        <v>391</v>
      </c>
      <c r="B1184" s="303">
        <v>1229252900</v>
      </c>
      <c r="C1184" s="301" t="str">
        <f>VLOOKUP(B1184,'ds thisinh'!$B$5:$C$2298,2,FALSE)</f>
        <v>Bùi Nguyên Hà Linh </v>
      </c>
      <c r="D1184" s="303" t="s">
        <v>1042</v>
      </c>
      <c r="E1184" s="303" t="s">
        <v>1013</v>
      </c>
      <c r="F1184" s="303" t="s">
        <v>930</v>
      </c>
      <c r="G1184" s="315" t="s">
        <v>91</v>
      </c>
      <c r="H1184" s="303">
        <v>8</v>
      </c>
      <c r="I1184" s="344">
        <v>1110</v>
      </c>
      <c r="J1184" s="446"/>
      <c r="K1184" s="424"/>
      <c r="L1184" s="301">
        <f>VLOOKUP(B1184,KQtrangIOE!$B$2:$D$2509,3,FALSE)</f>
        <v>1110</v>
      </c>
      <c r="M1184" s="301" t="str">
        <f t="shared" si="76"/>
        <v/>
      </c>
      <c r="N1184" s="301">
        <f>VLOOKUP(IF(G1184&lt;&gt;"",G1184,F1184),ThongkeKQ!$A$4:$P$43,COUNTA(ThongkeKQ!$A$4:$P$4),FALSE)</f>
        <v>35</v>
      </c>
      <c r="O1184" s="301" t="str">
        <f t="shared" si="77"/>
        <v>35.8</v>
      </c>
      <c r="P1184" s="285" t="str">
        <f t="shared" si="78"/>
        <v>35</v>
      </c>
      <c r="Q1184" s="285" t="str">
        <f t="shared" si="79"/>
        <v>8</v>
      </c>
    </row>
    <row r="1185" spans="1:17" s="285" customFormat="1" hidden="1">
      <c r="A1185" s="315">
        <f>SUBTOTAL(3,$B$20:B1185)</f>
        <v>391</v>
      </c>
      <c r="B1185" s="403">
        <v>1228664593</v>
      </c>
      <c r="C1185" s="301" t="str">
        <f>VLOOKUP(B1185,'ds thisinh'!$B$5:$C$2298,2,FALSE)</f>
        <v>Đào Quang Vũ </v>
      </c>
      <c r="D1185" s="403" t="s">
        <v>1034</v>
      </c>
      <c r="E1185" s="303" t="s">
        <v>1015</v>
      </c>
      <c r="F1185" s="303" t="s">
        <v>977</v>
      </c>
      <c r="G1185" s="315" t="s">
        <v>91</v>
      </c>
      <c r="H1185" s="303">
        <v>8</v>
      </c>
      <c r="I1185" s="344">
        <v>1100</v>
      </c>
      <c r="J1185" s="446"/>
      <c r="K1185" s="424"/>
      <c r="L1185" s="301">
        <f>VLOOKUP(B1185,KQtrangIOE!$B$2:$D$2509,3,FALSE)</f>
        <v>1100</v>
      </c>
      <c r="M1185" s="301" t="str">
        <f t="shared" si="76"/>
        <v/>
      </c>
      <c r="N1185" s="301">
        <f>VLOOKUP(IF(G1185&lt;&gt;"",G1185,F1185),ThongkeKQ!$A$4:$P$43,COUNTA(ThongkeKQ!$A$4:$P$4),FALSE)</f>
        <v>35</v>
      </c>
      <c r="O1185" s="301" t="str">
        <f t="shared" si="77"/>
        <v>35.8</v>
      </c>
      <c r="P1185" s="285" t="str">
        <f t="shared" si="78"/>
        <v>35</v>
      </c>
      <c r="Q1185" s="285" t="str">
        <f t="shared" si="79"/>
        <v>8</v>
      </c>
    </row>
    <row r="1186" spans="1:17" s="285" customFormat="1" hidden="1">
      <c r="A1186" s="315">
        <f>SUBTOTAL(3,$B$20:B1186)</f>
        <v>391</v>
      </c>
      <c r="B1186" s="318">
        <v>1225781827</v>
      </c>
      <c r="C1186" s="301" t="str">
        <f>VLOOKUP(B1186,'ds thisinh'!$B$5:$C$2298,2,FALSE)</f>
        <v>Nguyễn Duy Bảo </v>
      </c>
      <c r="D1186" s="318" t="s">
        <v>1742</v>
      </c>
      <c r="E1186" s="315" t="s">
        <v>1392</v>
      </c>
      <c r="F1186" s="315" t="s">
        <v>1189</v>
      </c>
      <c r="G1186" s="325" t="s">
        <v>1342</v>
      </c>
      <c r="H1186" s="325">
        <v>8</v>
      </c>
      <c r="I1186" s="344">
        <v>1100</v>
      </c>
      <c r="J1186" s="446"/>
      <c r="K1186" s="424"/>
      <c r="L1186" s="301">
        <f>VLOOKUP(B1186,KQtrangIOE!$B$2:$D$2509,3,FALSE)</f>
        <v>1100</v>
      </c>
      <c r="M1186" s="301" t="str">
        <f t="shared" si="76"/>
        <v/>
      </c>
      <c r="N1186" s="301">
        <f>VLOOKUP(IF(G1186&lt;&gt;"",G1186,F1186),ThongkeKQ!$A$4:$P$43,COUNTA(ThongkeKQ!$A$4:$P$4),FALSE)</f>
        <v>38</v>
      </c>
      <c r="O1186" s="301" t="str">
        <f t="shared" si="77"/>
        <v>38.8</v>
      </c>
      <c r="P1186" s="285" t="str">
        <f t="shared" si="78"/>
        <v>38</v>
      </c>
      <c r="Q1186" s="285" t="str">
        <f t="shared" si="79"/>
        <v>8</v>
      </c>
    </row>
    <row r="1187" spans="1:17" s="285" customFormat="1" hidden="1">
      <c r="A1187" s="315">
        <f>SUBTOTAL(3,$B$20:B1187)</f>
        <v>391</v>
      </c>
      <c r="B1187" s="318">
        <v>1223110436</v>
      </c>
      <c r="C1187" s="301" t="str">
        <f>VLOOKUP(B1187,'ds thisinh'!$B$5:$C$2298,2,FALSE)</f>
        <v>Lê Như Quỳnh Mai </v>
      </c>
      <c r="D1187" s="318" t="s">
        <v>1748</v>
      </c>
      <c r="E1187" s="315" t="s">
        <v>1392</v>
      </c>
      <c r="F1187" s="315" t="s">
        <v>1189</v>
      </c>
      <c r="G1187" s="325" t="s">
        <v>1342</v>
      </c>
      <c r="H1187" s="325">
        <v>8</v>
      </c>
      <c r="I1187" s="344">
        <v>1100</v>
      </c>
      <c r="J1187" s="446"/>
      <c r="K1187" s="424"/>
      <c r="L1187" s="301">
        <f>VLOOKUP(B1187,KQtrangIOE!$B$2:$D$2509,3,FALSE)</f>
        <v>1100</v>
      </c>
      <c r="M1187" s="301" t="str">
        <f t="shared" si="76"/>
        <v/>
      </c>
      <c r="N1187" s="301">
        <f>VLOOKUP(IF(G1187&lt;&gt;"",G1187,F1187),ThongkeKQ!$A$4:$P$43,COUNTA(ThongkeKQ!$A$4:$P$4),FALSE)</f>
        <v>38</v>
      </c>
      <c r="O1187" s="301" t="str">
        <f t="shared" si="77"/>
        <v>38.8</v>
      </c>
      <c r="P1187" s="285" t="str">
        <f t="shared" si="78"/>
        <v>38</v>
      </c>
      <c r="Q1187" s="285" t="str">
        <f t="shared" si="79"/>
        <v>8</v>
      </c>
    </row>
    <row r="1188" spans="1:17" s="285" customFormat="1" hidden="1">
      <c r="A1188" s="315">
        <f>SUBTOTAL(3,$B$20:B1188)</f>
        <v>391</v>
      </c>
      <c r="B1188" s="318">
        <v>1229077613</v>
      </c>
      <c r="C1188" s="301" t="str">
        <f>VLOOKUP(B1188,'ds thisinh'!$B$5:$C$2298,2,FALSE)</f>
        <v>Nguyễn Thị Ngọc Hòa</v>
      </c>
      <c r="D1188" s="318" t="s">
        <v>1755</v>
      </c>
      <c r="E1188" s="315" t="s">
        <v>1394</v>
      </c>
      <c r="F1188" s="315" t="s">
        <v>1383</v>
      </c>
      <c r="G1188" s="325" t="s">
        <v>1342</v>
      </c>
      <c r="H1188" s="325">
        <v>8</v>
      </c>
      <c r="I1188" s="344">
        <v>1100</v>
      </c>
      <c r="J1188" s="446"/>
      <c r="K1188" s="424"/>
      <c r="L1188" s="301">
        <f>VLOOKUP(B1188,KQtrangIOE!$B$2:$D$2509,3,FALSE)</f>
        <v>1100</v>
      </c>
      <c r="M1188" s="301" t="str">
        <f t="shared" si="76"/>
        <v/>
      </c>
      <c r="N1188" s="301">
        <f>VLOOKUP(IF(G1188&lt;&gt;"",G1188,F1188),ThongkeKQ!$A$4:$P$43,COUNTA(ThongkeKQ!$A$4:$P$4),FALSE)</f>
        <v>38</v>
      </c>
      <c r="O1188" s="301" t="str">
        <f t="shared" si="77"/>
        <v>38.8</v>
      </c>
      <c r="P1188" s="285" t="str">
        <f t="shared" si="78"/>
        <v>38</v>
      </c>
      <c r="Q1188" s="285" t="str">
        <f t="shared" si="79"/>
        <v>8</v>
      </c>
    </row>
    <row r="1189" spans="1:17" s="285" customFormat="1" hidden="1">
      <c r="A1189" s="315">
        <f>SUBTOTAL(3,$B$20:B1189)</f>
        <v>391</v>
      </c>
      <c r="B1189" s="318">
        <v>1222407938</v>
      </c>
      <c r="C1189" s="301" t="str">
        <f>VLOOKUP(B1189,'ds thisinh'!$B$5:$C$2298,2,FALSE)</f>
        <v>Nguyễn Vũ Hoài Vương </v>
      </c>
      <c r="D1189" s="318" t="s">
        <v>1750</v>
      </c>
      <c r="E1189" s="315" t="s">
        <v>1392</v>
      </c>
      <c r="F1189" s="315" t="s">
        <v>1189</v>
      </c>
      <c r="G1189" s="325" t="s">
        <v>1342</v>
      </c>
      <c r="H1189" s="325">
        <v>8</v>
      </c>
      <c r="I1189" s="344">
        <v>1090</v>
      </c>
      <c r="J1189" s="446"/>
      <c r="K1189" s="424"/>
      <c r="L1189" s="301">
        <f>VLOOKUP(B1189,KQtrangIOE!$B$2:$D$2509,3,FALSE)</f>
        <v>1090</v>
      </c>
      <c r="M1189" s="301" t="str">
        <f t="shared" si="76"/>
        <v/>
      </c>
      <c r="N1189" s="301">
        <f>VLOOKUP(IF(G1189&lt;&gt;"",G1189,F1189),ThongkeKQ!$A$4:$P$43,COUNTA(ThongkeKQ!$A$4:$P$4),FALSE)</f>
        <v>38</v>
      </c>
      <c r="O1189" s="301" t="str">
        <f t="shared" si="77"/>
        <v>38.8</v>
      </c>
      <c r="P1189" s="285" t="str">
        <f t="shared" si="78"/>
        <v>38</v>
      </c>
      <c r="Q1189" s="285" t="str">
        <f t="shared" si="79"/>
        <v>8</v>
      </c>
    </row>
    <row r="1190" spans="1:17" s="285" customFormat="1" hidden="1">
      <c r="A1190" s="315">
        <f>SUBTOTAL(3,$B$20:B1190)</f>
        <v>391</v>
      </c>
      <c r="B1190" s="318">
        <v>1224058842</v>
      </c>
      <c r="C1190" s="301" t="str">
        <f>VLOOKUP(B1190,'ds thisinh'!$B$5:$C$2298,2,FALSE)</f>
        <v>Trịnh Minh  Hưng</v>
      </c>
      <c r="D1190" s="318" t="s">
        <v>1744</v>
      </c>
      <c r="E1190" s="315" t="s">
        <v>1393</v>
      </c>
      <c r="F1190" s="315" t="s">
        <v>1312</v>
      </c>
      <c r="G1190" s="325" t="s">
        <v>1342</v>
      </c>
      <c r="H1190" s="325">
        <v>8</v>
      </c>
      <c r="I1190" s="344">
        <v>1090</v>
      </c>
      <c r="J1190" s="446"/>
      <c r="K1190" s="424"/>
      <c r="L1190" s="301">
        <f>VLOOKUP(B1190,KQtrangIOE!$B$2:$D$2509,3,FALSE)</f>
        <v>1090</v>
      </c>
      <c r="M1190" s="301" t="str">
        <f t="shared" si="76"/>
        <v/>
      </c>
      <c r="N1190" s="301">
        <f>VLOOKUP(IF(G1190&lt;&gt;"",G1190,F1190),ThongkeKQ!$A$4:$P$43,COUNTA(ThongkeKQ!$A$4:$P$4),FALSE)</f>
        <v>38</v>
      </c>
      <c r="O1190" s="301" t="str">
        <f t="shared" si="77"/>
        <v>38.8</v>
      </c>
      <c r="P1190" s="285" t="str">
        <f t="shared" si="78"/>
        <v>38</v>
      </c>
      <c r="Q1190" s="285" t="str">
        <f t="shared" si="79"/>
        <v>8</v>
      </c>
    </row>
    <row r="1191" spans="1:17" s="285" customFormat="1" hidden="1">
      <c r="A1191" s="315">
        <f>SUBTOTAL(3,$B$20:B1191)</f>
        <v>391</v>
      </c>
      <c r="B1191" s="318">
        <v>1228908007</v>
      </c>
      <c r="C1191" s="301" t="str">
        <f>VLOOKUP(B1191,'ds thisinh'!$B$5:$C$2298,2,FALSE)</f>
        <v>Phạm Thanh Tú</v>
      </c>
      <c r="D1191" s="318" t="s">
        <v>1745</v>
      </c>
      <c r="E1191" s="315" t="s">
        <v>1394</v>
      </c>
      <c r="F1191" s="315" t="s">
        <v>1383</v>
      </c>
      <c r="G1191" s="325" t="s">
        <v>1342</v>
      </c>
      <c r="H1191" s="325">
        <v>8</v>
      </c>
      <c r="I1191" s="344">
        <v>1090</v>
      </c>
      <c r="J1191" s="446"/>
      <c r="K1191" s="424"/>
      <c r="L1191" s="301">
        <f>VLOOKUP(B1191,KQtrangIOE!$B$2:$D$2509,3,FALSE)</f>
        <v>1090</v>
      </c>
      <c r="M1191" s="301" t="str">
        <f t="shared" si="76"/>
        <v/>
      </c>
      <c r="N1191" s="301">
        <f>VLOOKUP(IF(G1191&lt;&gt;"",G1191,F1191),ThongkeKQ!$A$4:$P$43,COUNTA(ThongkeKQ!$A$4:$P$4),FALSE)</f>
        <v>38</v>
      </c>
      <c r="O1191" s="301" t="str">
        <f t="shared" si="77"/>
        <v>38.8</v>
      </c>
      <c r="P1191" s="285" t="str">
        <f t="shared" si="78"/>
        <v>38</v>
      </c>
      <c r="Q1191" s="285" t="str">
        <f t="shared" si="79"/>
        <v>8</v>
      </c>
    </row>
    <row r="1192" spans="1:17" s="285" customFormat="1" hidden="1">
      <c r="A1192" s="315">
        <f>SUBTOTAL(3,$B$20:B1192)</f>
        <v>391</v>
      </c>
      <c r="B1192" s="302">
        <v>1220213004</v>
      </c>
      <c r="C1192" s="301" t="str">
        <f>VLOOKUP(B1192,'ds thisinh'!$B$5:$C$2298,2,FALSE)</f>
        <v>Mai Hoàng Ngọc Anh</v>
      </c>
      <c r="D1192" s="303" t="s">
        <v>1039</v>
      </c>
      <c r="E1192" s="303">
        <v>8</v>
      </c>
      <c r="F1192" s="303" t="s">
        <v>942</v>
      </c>
      <c r="G1192" s="315" t="s">
        <v>91</v>
      </c>
      <c r="H1192" s="303">
        <v>8</v>
      </c>
      <c r="I1192" s="344">
        <v>1080</v>
      </c>
      <c r="J1192" s="446"/>
      <c r="K1192" s="424"/>
      <c r="L1192" s="301">
        <f>VLOOKUP(B1192,KQtrangIOE!$B$2:$D$2509,3,FALSE)</f>
        <v>1080</v>
      </c>
      <c r="M1192" s="301" t="str">
        <f t="shared" si="76"/>
        <v/>
      </c>
      <c r="N1192" s="301">
        <f>VLOOKUP(IF(G1192&lt;&gt;"",G1192,F1192),ThongkeKQ!$A$4:$P$43,COUNTA(ThongkeKQ!$A$4:$P$4),FALSE)</f>
        <v>35</v>
      </c>
      <c r="O1192" s="301" t="str">
        <f t="shared" si="77"/>
        <v>35.8</v>
      </c>
      <c r="P1192" s="285" t="str">
        <f t="shared" si="78"/>
        <v>35</v>
      </c>
      <c r="Q1192" s="285" t="str">
        <f t="shared" si="79"/>
        <v>8</v>
      </c>
    </row>
    <row r="1193" spans="1:17" s="285" customFormat="1" hidden="1">
      <c r="A1193" s="315">
        <f>SUBTOTAL(3,$B$20:B1193)</f>
        <v>391</v>
      </c>
      <c r="B1193" s="301">
        <v>1230259260</v>
      </c>
      <c r="C1193" s="301" t="str">
        <f>VLOOKUP(B1193,'ds thisinh'!$B$5:$C$2298,2,FALSE)</f>
        <v>Nguyễn Minh Hiếu</v>
      </c>
      <c r="D1193" s="301" t="s">
        <v>791</v>
      </c>
      <c r="E1193" s="303">
        <v>8</v>
      </c>
      <c r="F1193" s="303" t="s">
        <v>2694</v>
      </c>
      <c r="G1193" s="303" t="s">
        <v>188</v>
      </c>
      <c r="H1193" s="303">
        <v>8</v>
      </c>
      <c r="I1193" s="301">
        <v>1070</v>
      </c>
      <c r="J1193" s="505"/>
      <c r="K1193" s="424"/>
      <c r="L1193" s="301">
        <f>VLOOKUP(B1193,KQtrangIOE!$B$2:$D$2509,3,FALSE)</f>
        <v>1070</v>
      </c>
      <c r="M1193" s="301" t="str">
        <f t="shared" si="76"/>
        <v/>
      </c>
      <c r="N1193" s="301">
        <f>VLOOKUP(IF(G1193&lt;&gt;"",G1193,F1193),ThongkeKQ!$A$4:$P$43,COUNTA(ThongkeKQ!$A$4:$P$4),FALSE)</f>
        <v>34</v>
      </c>
      <c r="O1193" s="301" t="str">
        <f t="shared" si="77"/>
        <v>34.8</v>
      </c>
      <c r="P1193" s="285" t="str">
        <f t="shared" si="78"/>
        <v>34</v>
      </c>
      <c r="Q1193" s="285" t="str">
        <f t="shared" si="79"/>
        <v>8</v>
      </c>
    </row>
    <row r="1194" spans="1:17" s="285" customFormat="1" hidden="1">
      <c r="A1194" s="315">
        <f>SUBTOTAL(3,$B$20:B1194)</f>
        <v>391</v>
      </c>
      <c r="B1194" s="318">
        <v>1223303214</v>
      </c>
      <c r="C1194" s="301" t="str">
        <f>VLOOKUP(B1194,'ds thisinh'!$B$5:$C$2298,2,FALSE)</f>
        <v>Hoàng Thu Lan </v>
      </c>
      <c r="D1194" s="318" t="s">
        <v>1767</v>
      </c>
      <c r="E1194" s="315" t="s">
        <v>1392</v>
      </c>
      <c r="F1194" s="315" t="s">
        <v>1189</v>
      </c>
      <c r="G1194" s="325" t="s">
        <v>1342</v>
      </c>
      <c r="H1194" s="325">
        <v>8</v>
      </c>
      <c r="I1194" s="344">
        <v>1070</v>
      </c>
      <c r="J1194" s="446"/>
      <c r="K1194" s="424"/>
      <c r="L1194" s="301">
        <f>VLOOKUP(B1194,KQtrangIOE!$B$2:$D$2509,3,FALSE)</f>
        <v>1070</v>
      </c>
      <c r="M1194" s="301" t="str">
        <f t="shared" si="76"/>
        <v/>
      </c>
      <c r="N1194" s="301">
        <f>VLOOKUP(IF(G1194&lt;&gt;"",G1194,F1194),ThongkeKQ!$A$4:$P$43,COUNTA(ThongkeKQ!$A$4:$P$4),FALSE)</f>
        <v>38</v>
      </c>
      <c r="O1194" s="301" t="str">
        <f t="shared" si="77"/>
        <v>38.8</v>
      </c>
      <c r="P1194" s="285" t="str">
        <f t="shared" si="78"/>
        <v>38</v>
      </c>
      <c r="Q1194" s="285" t="str">
        <f t="shared" si="79"/>
        <v>8</v>
      </c>
    </row>
    <row r="1195" spans="1:17" s="285" customFormat="1" hidden="1">
      <c r="A1195" s="315">
        <f>SUBTOTAL(3,$B$20:B1195)</f>
        <v>391</v>
      </c>
      <c r="B1195" s="438">
        <v>1221405098</v>
      </c>
      <c r="C1195" s="301" t="str">
        <f>VLOOKUP(B1195,'ds thisinh'!$B$5:$C$2298,2,FALSE)</f>
        <v>Vương Thị Ngọc Thu</v>
      </c>
      <c r="D1195" s="379" t="s">
        <v>2065</v>
      </c>
      <c r="E1195" s="370">
        <v>8</v>
      </c>
      <c r="F1195" s="370" t="s">
        <v>1383</v>
      </c>
      <c r="G1195" s="429" t="s">
        <v>10</v>
      </c>
      <c r="H1195" s="370">
        <v>8</v>
      </c>
      <c r="I1195" s="429">
        <v>1070</v>
      </c>
      <c r="J1195" s="563"/>
      <c r="K1195" s="579"/>
      <c r="L1195" s="301">
        <f>VLOOKUP(B1195,KQtrangIOE!$B$2:$D$2509,3,FALSE)</f>
        <v>1070</v>
      </c>
      <c r="M1195" s="301" t="str">
        <f t="shared" si="76"/>
        <v/>
      </c>
      <c r="N1195" s="301">
        <f>VLOOKUP(IF(G1195&lt;&gt;"",G1195,F1195),ThongkeKQ!$A$4:$P$43,COUNTA(ThongkeKQ!$A$4:$P$4),FALSE)</f>
        <v>32</v>
      </c>
      <c r="O1195" s="301" t="str">
        <f t="shared" si="77"/>
        <v>32.8</v>
      </c>
      <c r="P1195" s="285" t="str">
        <f t="shared" si="78"/>
        <v>32</v>
      </c>
      <c r="Q1195" s="285" t="str">
        <f t="shared" si="79"/>
        <v>8</v>
      </c>
    </row>
    <row r="1196" spans="1:17" s="285" customFormat="1" hidden="1">
      <c r="A1196" s="315">
        <f>SUBTOTAL(3,$B$20:B1196)</f>
        <v>391</v>
      </c>
      <c r="B1196" s="302">
        <v>1223059593</v>
      </c>
      <c r="C1196" s="301" t="str">
        <f>VLOOKUP(B1196,'ds thisinh'!$B$5:$C$2298,2,FALSE)</f>
        <v>Nguyễn Phan Tất Thành</v>
      </c>
      <c r="D1196" s="303" t="s">
        <v>1016</v>
      </c>
      <c r="E1196" s="303">
        <v>8</v>
      </c>
      <c r="F1196" s="303" t="s">
        <v>942</v>
      </c>
      <c r="G1196" s="315" t="s">
        <v>91</v>
      </c>
      <c r="H1196" s="303">
        <v>8</v>
      </c>
      <c r="I1196" s="344">
        <v>1060</v>
      </c>
      <c r="J1196" s="446"/>
      <c r="K1196" s="424"/>
      <c r="L1196" s="301">
        <f>VLOOKUP(B1196,KQtrangIOE!$B$2:$D$2509,3,FALSE)</f>
        <v>1060</v>
      </c>
      <c r="M1196" s="301" t="str">
        <f t="shared" si="76"/>
        <v/>
      </c>
      <c r="N1196" s="301">
        <f>VLOOKUP(IF(G1196&lt;&gt;"",G1196,F1196),ThongkeKQ!$A$4:$P$43,COUNTA(ThongkeKQ!$A$4:$P$4),FALSE)</f>
        <v>35</v>
      </c>
      <c r="O1196" s="301" t="str">
        <f t="shared" si="77"/>
        <v>35.8</v>
      </c>
      <c r="P1196" s="285" t="str">
        <f t="shared" si="78"/>
        <v>35</v>
      </c>
      <c r="Q1196" s="285" t="str">
        <f t="shared" si="79"/>
        <v>8</v>
      </c>
    </row>
    <row r="1197" spans="1:17" s="285" customFormat="1" hidden="1">
      <c r="A1197" s="315">
        <f>SUBTOTAL(3,$B$20:B1197)</f>
        <v>391</v>
      </c>
      <c r="B1197" s="303">
        <v>1223186635</v>
      </c>
      <c r="C1197" s="301" t="str">
        <f>VLOOKUP(B1197,'ds thisinh'!$B$5:$C$2298,2,FALSE)</f>
        <v>Bùi Nữ Thuyền Quyên</v>
      </c>
      <c r="D1197" s="303" t="s">
        <v>1024</v>
      </c>
      <c r="E1197" s="303" t="s">
        <v>1020</v>
      </c>
      <c r="F1197" s="303" t="s">
        <v>1023</v>
      </c>
      <c r="G1197" s="315" t="s">
        <v>91</v>
      </c>
      <c r="H1197" s="303">
        <v>8</v>
      </c>
      <c r="I1197" s="344">
        <v>1060</v>
      </c>
      <c r="J1197" s="446"/>
      <c r="K1197" s="424"/>
      <c r="L1197" s="301">
        <f>VLOOKUP(B1197,KQtrangIOE!$B$2:$D$2509,3,FALSE)</f>
        <v>1060</v>
      </c>
      <c r="M1197" s="301" t="str">
        <f t="shared" si="76"/>
        <v/>
      </c>
      <c r="N1197" s="301">
        <f>VLOOKUP(IF(G1197&lt;&gt;"",G1197,F1197),ThongkeKQ!$A$4:$P$43,COUNTA(ThongkeKQ!$A$4:$P$4),FALSE)</f>
        <v>35</v>
      </c>
      <c r="O1197" s="301" t="str">
        <f t="shared" si="77"/>
        <v>35.8</v>
      </c>
      <c r="P1197" s="285" t="str">
        <f t="shared" si="78"/>
        <v>35</v>
      </c>
      <c r="Q1197" s="285" t="str">
        <f t="shared" si="79"/>
        <v>8</v>
      </c>
    </row>
    <row r="1198" spans="1:17" s="285" customFormat="1" hidden="1">
      <c r="A1198" s="315">
        <f>SUBTOTAL(3,$B$20:B1198)</f>
        <v>391</v>
      </c>
      <c r="B1198" s="303">
        <v>1220443895</v>
      </c>
      <c r="C1198" s="301" t="str">
        <f>VLOOKUP(B1198,'ds thisinh'!$B$5:$C$2298,2,FALSE)</f>
        <v>Đinh Bảo Trung </v>
      </c>
      <c r="D1198" s="303" t="s">
        <v>1033</v>
      </c>
      <c r="E1198" s="303" t="s">
        <v>1013</v>
      </c>
      <c r="F1198" s="303" t="s">
        <v>930</v>
      </c>
      <c r="G1198" s="315" t="s">
        <v>91</v>
      </c>
      <c r="H1198" s="303">
        <v>8</v>
      </c>
      <c r="I1198" s="344">
        <v>1050</v>
      </c>
      <c r="J1198" s="446"/>
      <c r="K1198" s="424"/>
      <c r="L1198" s="301">
        <f>VLOOKUP(B1198,KQtrangIOE!$B$2:$D$2509,3,FALSE)</f>
        <v>1050</v>
      </c>
      <c r="M1198" s="301" t="str">
        <f t="shared" si="76"/>
        <v/>
      </c>
      <c r="N1198" s="301">
        <f>VLOOKUP(IF(G1198&lt;&gt;"",G1198,F1198),ThongkeKQ!$A$4:$P$43,COUNTA(ThongkeKQ!$A$4:$P$4),FALSE)</f>
        <v>35</v>
      </c>
      <c r="O1198" s="301" t="str">
        <f t="shared" si="77"/>
        <v>35.8</v>
      </c>
      <c r="P1198" s="285" t="str">
        <f t="shared" si="78"/>
        <v>35</v>
      </c>
      <c r="Q1198" s="285" t="str">
        <f t="shared" si="79"/>
        <v>8</v>
      </c>
    </row>
    <row r="1199" spans="1:17" s="285" customFormat="1" hidden="1">
      <c r="A1199" s="315">
        <f>SUBTOTAL(3,$B$20:B1199)</f>
        <v>391</v>
      </c>
      <c r="B1199" s="318">
        <v>1226423084</v>
      </c>
      <c r="C1199" s="301" t="str">
        <f>VLOOKUP(B1199,'ds thisinh'!$B$5:$C$2298,2,FALSE)</f>
        <v>Nguyễn Thanh Phương</v>
      </c>
      <c r="D1199" s="318" t="s">
        <v>1752</v>
      </c>
      <c r="E1199" s="315" t="s">
        <v>1396</v>
      </c>
      <c r="F1199" s="315" t="s">
        <v>1369</v>
      </c>
      <c r="G1199" s="325" t="s">
        <v>1342</v>
      </c>
      <c r="H1199" s="325">
        <v>8</v>
      </c>
      <c r="I1199" s="344">
        <v>1050</v>
      </c>
      <c r="J1199" s="446"/>
      <c r="K1199" s="424"/>
      <c r="L1199" s="301">
        <f>VLOOKUP(B1199,KQtrangIOE!$B$2:$D$2509,3,FALSE)</f>
        <v>1050</v>
      </c>
      <c r="M1199" s="301" t="str">
        <f t="shared" si="76"/>
        <v/>
      </c>
      <c r="N1199" s="301">
        <f>VLOOKUP(IF(G1199&lt;&gt;"",G1199,F1199),ThongkeKQ!$A$4:$P$43,COUNTA(ThongkeKQ!$A$4:$P$4),FALSE)</f>
        <v>38</v>
      </c>
      <c r="O1199" s="301" t="str">
        <f t="shared" si="77"/>
        <v>38.8</v>
      </c>
      <c r="P1199" s="285" t="str">
        <f t="shared" si="78"/>
        <v>38</v>
      </c>
      <c r="Q1199" s="285" t="str">
        <f t="shared" si="79"/>
        <v>8</v>
      </c>
    </row>
    <row r="1200" spans="1:17" s="285" customFormat="1" hidden="1">
      <c r="A1200" s="315">
        <f>SUBTOTAL(3,$B$20:B1200)</f>
        <v>391</v>
      </c>
      <c r="B1200" s="318">
        <v>1222941957</v>
      </c>
      <c r="C1200" s="301" t="str">
        <f>VLOOKUP(B1200,'ds thisinh'!$B$5:$C$2298,2,FALSE)</f>
        <v>Trịnh Minh Quân</v>
      </c>
      <c r="D1200" s="318" t="s">
        <v>1754</v>
      </c>
      <c r="E1200" s="315" t="s">
        <v>1393</v>
      </c>
      <c r="F1200" s="315" t="s">
        <v>1369</v>
      </c>
      <c r="G1200" s="325" t="s">
        <v>1342</v>
      </c>
      <c r="H1200" s="325">
        <v>8</v>
      </c>
      <c r="I1200" s="344">
        <v>1050</v>
      </c>
      <c r="J1200" s="446"/>
      <c r="K1200" s="424"/>
      <c r="L1200" s="301">
        <f>VLOOKUP(B1200,KQtrangIOE!$B$2:$D$2509,3,FALSE)</f>
        <v>1050</v>
      </c>
      <c r="M1200" s="301" t="str">
        <f t="shared" si="76"/>
        <v/>
      </c>
      <c r="N1200" s="301">
        <f>VLOOKUP(IF(G1200&lt;&gt;"",G1200,F1200),ThongkeKQ!$A$4:$P$43,COUNTA(ThongkeKQ!$A$4:$P$4),FALSE)</f>
        <v>38</v>
      </c>
      <c r="O1200" s="301" t="str">
        <f t="shared" si="77"/>
        <v>38.8</v>
      </c>
      <c r="P1200" s="285" t="str">
        <f t="shared" si="78"/>
        <v>38</v>
      </c>
      <c r="Q1200" s="285" t="str">
        <f t="shared" si="79"/>
        <v>8</v>
      </c>
    </row>
    <row r="1201" spans="1:17" s="285" customFormat="1" hidden="1">
      <c r="A1201" s="315">
        <f>SUBTOTAL(3,$B$20:B1201)</f>
        <v>391</v>
      </c>
      <c r="B1201" s="318">
        <v>1222039500</v>
      </c>
      <c r="C1201" s="301" t="str">
        <f>VLOOKUP(B1201,'ds thisinh'!$B$5:$C$2298,2,FALSE)</f>
        <v>Nguyễn Thành Công</v>
      </c>
      <c r="D1201" s="318" t="s">
        <v>1765</v>
      </c>
      <c r="E1201" s="315" t="s">
        <v>1396</v>
      </c>
      <c r="F1201" s="315" t="s">
        <v>1369</v>
      </c>
      <c r="G1201" s="325" t="s">
        <v>1342</v>
      </c>
      <c r="H1201" s="325">
        <v>8</v>
      </c>
      <c r="I1201" s="344">
        <v>1050</v>
      </c>
      <c r="J1201" s="446"/>
      <c r="K1201" s="424"/>
      <c r="L1201" s="301">
        <f>VLOOKUP(B1201,KQtrangIOE!$B$2:$D$2509,3,FALSE)</f>
        <v>1050</v>
      </c>
      <c r="M1201" s="301" t="str">
        <f t="shared" si="76"/>
        <v/>
      </c>
      <c r="N1201" s="301">
        <f>VLOOKUP(IF(G1201&lt;&gt;"",G1201,F1201),ThongkeKQ!$A$4:$P$43,COUNTA(ThongkeKQ!$A$4:$P$4),FALSE)</f>
        <v>38</v>
      </c>
      <c r="O1201" s="301" t="str">
        <f t="shared" si="77"/>
        <v>38.8</v>
      </c>
      <c r="P1201" s="285" t="str">
        <f t="shared" si="78"/>
        <v>38</v>
      </c>
      <c r="Q1201" s="285" t="str">
        <f t="shared" si="79"/>
        <v>8</v>
      </c>
    </row>
    <row r="1202" spans="1:17" s="285" customFormat="1" hidden="1">
      <c r="A1202" s="315">
        <f>SUBTOTAL(3,$B$20:B1202)</f>
        <v>391</v>
      </c>
      <c r="B1202" s="318">
        <v>1224243113</v>
      </c>
      <c r="C1202" s="301" t="str">
        <f>VLOOKUP(B1202,'ds thisinh'!$B$5:$C$2298,2,FALSE)</f>
        <v>Võ Lê Lệ Quyên </v>
      </c>
      <c r="D1202" s="318" t="s">
        <v>1759</v>
      </c>
      <c r="E1202" s="315" t="s">
        <v>1392</v>
      </c>
      <c r="F1202" s="315" t="s">
        <v>1189</v>
      </c>
      <c r="G1202" s="325" t="s">
        <v>1342</v>
      </c>
      <c r="H1202" s="325">
        <v>8</v>
      </c>
      <c r="I1202" s="344">
        <v>1030</v>
      </c>
      <c r="J1202" s="446"/>
      <c r="K1202" s="424"/>
      <c r="L1202" s="301">
        <f>VLOOKUP(B1202,KQtrangIOE!$B$2:$D$2509,3,FALSE)</f>
        <v>1030</v>
      </c>
      <c r="M1202" s="301" t="str">
        <f t="shared" si="76"/>
        <v/>
      </c>
      <c r="N1202" s="301">
        <f>VLOOKUP(IF(G1202&lt;&gt;"",G1202,F1202),ThongkeKQ!$A$4:$P$43,COUNTA(ThongkeKQ!$A$4:$P$4),FALSE)</f>
        <v>38</v>
      </c>
      <c r="O1202" s="301" t="str">
        <f t="shared" si="77"/>
        <v>38.8</v>
      </c>
      <c r="P1202" s="285" t="str">
        <f t="shared" si="78"/>
        <v>38</v>
      </c>
      <c r="Q1202" s="285" t="str">
        <f t="shared" si="79"/>
        <v>8</v>
      </c>
    </row>
    <row r="1203" spans="1:17" s="285" customFormat="1" hidden="1">
      <c r="A1203" s="315">
        <f>SUBTOTAL(3,$B$20:B1203)</f>
        <v>391</v>
      </c>
      <c r="B1203" s="438">
        <v>1222063186</v>
      </c>
      <c r="C1203" s="301" t="str">
        <f>VLOOKUP(B1203,'ds thisinh'!$B$5:$C$2298,2,FALSE)</f>
        <v>Lê Anh Dũng</v>
      </c>
      <c r="D1203" s="379" t="s">
        <v>2063</v>
      </c>
      <c r="E1203" s="370">
        <v>8</v>
      </c>
      <c r="F1203" s="370" t="s">
        <v>1383</v>
      </c>
      <c r="G1203" s="429" t="s">
        <v>10</v>
      </c>
      <c r="H1203" s="370">
        <v>8</v>
      </c>
      <c r="I1203" s="429">
        <v>1010</v>
      </c>
      <c r="J1203" s="563"/>
      <c r="K1203" s="579"/>
      <c r="L1203" s="301">
        <f>VLOOKUP(B1203,KQtrangIOE!$B$2:$D$2509,3,FALSE)</f>
        <v>1010</v>
      </c>
      <c r="M1203" s="301" t="str">
        <f t="shared" si="76"/>
        <v/>
      </c>
      <c r="N1203" s="301">
        <f>VLOOKUP(IF(G1203&lt;&gt;"",G1203,F1203),ThongkeKQ!$A$4:$P$43,COUNTA(ThongkeKQ!$A$4:$P$4),FALSE)</f>
        <v>32</v>
      </c>
      <c r="O1203" s="301" t="str">
        <f t="shared" si="77"/>
        <v>32.8</v>
      </c>
      <c r="P1203" s="285" t="str">
        <f t="shared" si="78"/>
        <v>32</v>
      </c>
      <c r="Q1203" s="285" t="str">
        <f t="shared" si="79"/>
        <v>8</v>
      </c>
    </row>
    <row r="1204" spans="1:17" s="285" customFormat="1" hidden="1">
      <c r="A1204" s="315">
        <f>SUBTOTAL(3,$B$20:B1204)</f>
        <v>391</v>
      </c>
      <c r="B1204" s="318">
        <v>1212968478</v>
      </c>
      <c r="C1204" s="301" t="str">
        <f>VLOOKUP(B1204,'ds thisinh'!$B$5:$C$2298,2,FALSE)</f>
        <v>Đinh Trung Quân</v>
      </c>
      <c r="D1204" s="318" t="s">
        <v>1764</v>
      </c>
      <c r="E1204" s="315" t="s">
        <v>1020</v>
      </c>
      <c r="F1204" s="315" t="s">
        <v>744</v>
      </c>
      <c r="G1204" s="325" t="s">
        <v>1342</v>
      </c>
      <c r="H1204" s="325">
        <v>8</v>
      </c>
      <c r="I1204" s="344">
        <v>990</v>
      </c>
      <c r="J1204" s="446"/>
      <c r="K1204" s="424"/>
      <c r="L1204" s="301">
        <f>VLOOKUP(B1204,KQtrangIOE!$B$2:$D$2509,3,FALSE)</f>
        <v>990</v>
      </c>
      <c r="M1204" s="301" t="str">
        <f t="shared" si="76"/>
        <v/>
      </c>
      <c r="N1204" s="301">
        <f>VLOOKUP(IF(G1204&lt;&gt;"",G1204,F1204),ThongkeKQ!$A$4:$P$43,COUNTA(ThongkeKQ!$A$4:$P$4),FALSE)</f>
        <v>38</v>
      </c>
      <c r="O1204" s="301" t="str">
        <f t="shared" si="77"/>
        <v>38.8</v>
      </c>
      <c r="P1204" s="285" t="str">
        <f t="shared" si="78"/>
        <v>38</v>
      </c>
      <c r="Q1204" s="285" t="str">
        <f t="shared" si="79"/>
        <v>8</v>
      </c>
    </row>
    <row r="1205" spans="1:17" s="285" customFormat="1" ht="30" hidden="1">
      <c r="A1205" s="315">
        <f>SUBTOTAL(3,$B$20:B1205)</f>
        <v>391</v>
      </c>
      <c r="B1205" s="318">
        <v>1221168064</v>
      </c>
      <c r="C1205" s="301" t="str">
        <f>VLOOKUP(B1205,'ds thisinh'!$B$5:$C$2298,2,FALSE)</f>
        <v>Nguyễn Trần Ngọc Huyền</v>
      </c>
      <c r="D1205" s="318" t="s">
        <v>1763</v>
      </c>
      <c r="E1205" s="315" t="s">
        <v>1031</v>
      </c>
      <c r="F1205" s="315" t="s">
        <v>1376</v>
      </c>
      <c r="G1205" s="325" t="s">
        <v>1342</v>
      </c>
      <c r="H1205" s="325">
        <v>8</v>
      </c>
      <c r="I1205" s="344">
        <v>990</v>
      </c>
      <c r="J1205" s="446"/>
      <c r="K1205" s="424"/>
      <c r="L1205" s="301">
        <f>VLOOKUP(B1205,KQtrangIOE!$B$2:$D$2509,3,FALSE)</f>
        <v>990</v>
      </c>
      <c r="M1205" s="301" t="str">
        <f t="shared" si="76"/>
        <v/>
      </c>
      <c r="N1205" s="301">
        <f>VLOOKUP(IF(G1205&lt;&gt;"",G1205,F1205),ThongkeKQ!$A$4:$P$43,COUNTA(ThongkeKQ!$A$4:$P$4),FALSE)</f>
        <v>38</v>
      </c>
      <c r="O1205" s="301" t="str">
        <f t="shared" si="77"/>
        <v>38.8</v>
      </c>
      <c r="P1205" s="285" t="str">
        <f t="shared" si="78"/>
        <v>38</v>
      </c>
      <c r="Q1205" s="285" t="str">
        <f t="shared" si="79"/>
        <v>8</v>
      </c>
    </row>
    <row r="1206" spans="1:17" s="285" customFormat="1" hidden="1">
      <c r="A1206" s="315">
        <f>SUBTOTAL(3,$B$20:B1206)</f>
        <v>391</v>
      </c>
      <c r="B1206" s="344">
        <v>1225242561</v>
      </c>
      <c r="C1206" s="301" t="str">
        <f>VLOOKUP(B1206,'ds thisinh'!$B$5:$C$2298,2,FALSE)</f>
        <v>Lê Thị Quỳnh Trâm </v>
      </c>
      <c r="D1206" s="344" t="s">
        <v>792</v>
      </c>
      <c r="E1206" s="301">
        <v>8</v>
      </c>
      <c r="F1206" s="301" t="s">
        <v>2693</v>
      </c>
      <c r="G1206" s="303" t="s">
        <v>188</v>
      </c>
      <c r="H1206" s="303">
        <v>8</v>
      </c>
      <c r="I1206" s="344">
        <v>980</v>
      </c>
      <c r="J1206" s="446"/>
      <c r="K1206" s="424"/>
      <c r="L1206" s="301">
        <f>VLOOKUP(B1206,KQtrangIOE!$B$2:$D$2509,3,FALSE)</f>
        <v>980</v>
      </c>
      <c r="M1206" s="301" t="str">
        <f t="shared" si="76"/>
        <v/>
      </c>
      <c r="N1206" s="301">
        <f>VLOOKUP(IF(G1206&lt;&gt;"",G1206,F1206),ThongkeKQ!$A$4:$P$43,COUNTA(ThongkeKQ!$A$4:$P$4),FALSE)</f>
        <v>34</v>
      </c>
      <c r="O1206" s="301" t="str">
        <f t="shared" si="77"/>
        <v>34.8</v>
      </c>
      <c r="P1206" s="285" t="str">
        <f t="shared" si="78"/>
        <v>34</v>
      </c>
      <c r="Q1206" s="285" t="str">
        <f t="shared" si="79"/>
        <v>8</v>
      </c>
    </row>
    <row r="1207" spans="1:17" s="285" customFormat="1" hidden="1">
      <c r="A1207" s="315">
        <f>SUBTOTAL(3,$B$20:B1207)</f>
        <v>391</v>
      </c>
      <c r="B1207" s="326">
        <v>1222377197</v>
      </c>
      <c r="C1207" s="301" t="str">
        <f>VLOOKUP(B1207,'ds thisinh'!$B$5:$C$2298,2,FALSE)</f>
        <v xml:space="preserve">Lê Nguyễn Phi Hiền </v>
      </c>
      <c r="D1207" s="303" t="s">
        <v>1315</v>
      </c>
      <c r="E1207" s="303" t="s">
        <v>1031</v>
      </c>
      <c r="F1207" s="303" t="s">
        <v>1268</v>
      </c>
      <c r="G1207" s="303" t="s">
        <v>180</v>
      </c>
      <c r="H1207" s="301">
        <v>8</v>
      </c>
      <c r="I1207" s="301">
        <v>980</v>
      </c>
      <c r="J1207" s="505"/>
      <c r="K1207" s="424"/>
      <c r="L1207" s="301">
        <f>VLOOKUP(B1207,KQtrangIOE!$B$2:$D$2509,3,FALSE)</f>
        <v>980</v>
      </c>
      <c r="M1207" s="301" t="str">
        <f t="shared" si="76"/>
        <v/>
      </c>
      <c r="N1207" s="301">
        <f>VLOOKUP(IF(G1207&lt;&gt;"",G1207,F1207),ThongkeKQ!$A$4:$P$43,COUNTA(ThongkeKQ!$A$4:$P$4),FALSE)</f>
        <v>36</v>
      </c>
      <c r="O1207" s="301" t="str">
        <f t="shared" si="77"/>
        <v>36.8</v>
      </c>
      <c r="P1207" s="285" t="str">
        <f t="shared" si="78"/>
        <v>36</v>
      </c>
      <c r="Q1207" s="285" t="str">
        <f t="shared" si="79"/>
        <v>8</v>
      </c>
    </row>
    <row r="1208" spans="1:17" s="285" customFormat="1" hidden="1">
      <c r="A1208" s="315">
        <f>SUBTOTAL(3,$B$20:B1208)</f>
        <v>391</v>
      </c>
      <c r="B1208" s="437">
        <v>1223641906</v>
      </c>
      <c r="C1208" s="301" t="str">
        <f>VLOOKUP(B1208,'ds thisinh'!$B$5:$C$2298,2,FALSE)</f>
        <v>Ng: Nguyên Khánh Phương</v>
      </c>
      <c r="D1208" s="379" t="s">
        <v>2057</v>
      </c>
      <c r="E1208" s="370">
        <v>8</v>
      </c>
      <c r="F1208" s="370" t="s">
        <v>1383</v>
      </c>
      <c r="G1208" s="429" t="s">
        <v>10</v>
      </c>
      <c r="H1208" s="370">
        <v>8</v>
      </c>
      <c r="I1208" s="429">
        <v>980</v>
      </c>
      <c r="J1208" s="563"/>
      <c r="K1208" s="579"/>
      <c r="L1208" s="301">
        <f>VLOOKUP(B1208,KQtrangIOE!$B$2:$D$2509,3,FALSE)</f>
        <v>980</v>
      </c>
      <c r="M1208" s="301" t="str">
        <f t="shared" si="76"/>
        <v/>
      </c>
      <c r="N1208" s="301">
        <f>VLOOKUP(IF(G1208&lt;&gt;"",G1208,F1208),ThongkeKQ!$A$4:$P$43,COUNTA(ThongkeKQ!$A$4:$P$4),FALSE)</f>
        <v>32</v>
      </c>
      <c r="O1208" s="301" t="str">
        <f t="shared" si="77"/>
        <v>32.8</v>
      </c>
      <c r="P1208" s="285" t="str">
        <f t="shared" si="78"/>
        <v>32</v>
      </c>
      <c r="Q1208" s="285" t="str">
        <f t="shared" si="79"/>
        <v>8</v>
      </c>
    </row>
    <row r="1209" spans="1:17" s="285" customFormat="1" hidden="1">
      <c r="A1209" s="315">
        <f>SUBTOTAL(3,$B$20:B1209)</f>
        <v>391</v>
      </c>
      <c r="B1209" s="315">
        <v>1229799964</v>
      </c>
      <c r="C1209" s="301" t="str">
        <f>VLOOKUP(B1209,'ds thisinh'!$B$5:$C$2298,2,FALSE)</f>
        <v>Lương Trịnh Tú Viên</v>
      </c>
      <c r="D1209" s="302" t="s">
        <v>2233</v>
      </c>
      <c r="E1209" s="301" t="s">
        <v>1392</v>
      </c>
      <c r="F1209" s="303" t="s">
        <v>1189</v>
      </c>
      <c r="G1209" s="301" t="s">
        <v>2167</v>
      </c>
      <c r="H1209" s="301">
        <v>8</v>
      </c>
      <c r="I1209" s="387">
        <v>970</v>
      </c>
      <c r="J1209" s="555"/>
      <c r="K1209" s="424"/>
      <c r="L1209" s="301">
        <f>VLOOKUP(B1209,KQtrangIOE!$B$2:$D$2509,3,FALSE)</f>
        <v>970</v>
      </c>
      <c r="M1209" s="301" t="str">
        <f t="shared" si="76"/>
        <v/>
      </c>
      <c r="N1209" s="301">
        <f>VLOOKUP(IF(G1209&lt;&gt;"",G1209,F1209),ThongkeKQ!$A$4:$P$43,COUNTA(ThongkeKQ!$A$4:$P$4),FALSE)</f>
        <v>33</v>
      </c>
      <c r="O1209" s="301" t="str">
        <f t="shared" si="77"/>
        <v>33.8</v>
      </c>
      <c r="P1209" s="285" t="str">
        <f t="shared" si="78"/>
        <v>33</v>
      </c>
      <c r="Q1209" s="285" t="str">
        <f t="shared" si="79"/>
        <v>8</v>
      </c>
    </row>
    <row r="1210" spans="1:17" s="285" customFormat="1" hidden="1">
      <c r="A1210" s="315">
        <f>SUBTOTAL(3,$B$20:B1210)</f>
        <v>391</v>
      </c>
      <c r="B1210" s="407">
        <v>1222507151</v>
      </c>
      <c r="C1210" s="301" t="str">
        <f>VLOOKUP(B1210,'ds thisinh'!$B$5:$C$2298,2,FALSE)</f>
        <v>Nguyễn Sinh Học</v>
      </c>
      <c r="D1210" s="327" t="s">
        <v>788</v>
      </c>
      <c r="E1210" s="327">
        <v>8</v>
      </c>
      <c r="F1210" s="408" t="s">
        <v>942</v>
      </c>
      <c r="G1210" s="303" t="s">
        <v>188</v>
      </c>
      <c r="H1210" s="303">
        <v>8</v>
      </c>
      <c r="I1210" s="327">
        <v>960</v>
      </c>
      <c r="J1210" s="568"/>
      <c r="K1210" s="424"/>
      <c r="L1210" s="301">
        <f>VLOOKUP(B1210,KQtrangIOE!$B$2:$D$2509,3,FALSE)</f>
        <v>960</v>
      </c>
      <c r="M1210" s="301" t="str">
        <f t="shared" si="76"/>
        <v/>
      </c>
      <c r="N1210" s="301">
        <f>VLOOKUP(IF(G1210&lt;&gt;"",G1210,F1210),ThongkeKQ!$A$4:$P$43,COUNTA(ThongkeKQ!$A$4:$P$4),FALSE)</f>
        <v>34</v>
      </c>
      <c r="O1210" s="301" t="str">
        <f t="shared" si="77"/>
        <v>34.8</v>
      </c>
      <c r="P1210" s="285" t="str">
        <f t="shared" si="78"/>
        <v>34</v>
      </c>
      <c r="Q1210" s="285" t="str">
        <f t="shared" si="79"/>
        <v>8</v>
      </c>
    </row>
    <row r="1211" spans="1:17" s="285" customFormat="1" hidden="1">
      <c r="A1211" s="315">
        <f>SUBTOTAL(3,$B$20:B1211)</f>
        <v>391</v>
      </c>
      <c r="B1211" s="437">
        <v>1223580996</v>
      </c>
      <c r="C1211" s="301" t="str">
        <f>VLOOKUP(B1211,'ds thisinh'!$B$5:$C$2298,2,FALSE)</f>
        <v>Vy Đức Hùng</v>
      </c>
      <c r="D1211" s="379" t="s">
        <v>2060</v>
      </c>
      <c r="E1211" s="370">
        <v>8</v>
      </c>
      <c r="F1211" s="370" t="s">
        <v>1383</v>
      </c>
      <c r="G1211" s="429" t="s">
        <v>10</v>
      </c>
      <c r="H1211" s="370">
        <v>8</v>
      </c>
      <c r="I1211" s="429">
        <v>960</v>
      </c>
      <c r="J1211" s="563"/>
      <c r="K1211" s="579"/>
      <c r="L1211" s="301">
        <f>VLOOKUP(B1211,KQtrangIOE!$B$2:$D$2509,3,FALSE)</f>
        <v>960</v>
      </c>
      <c r="M1211" s="301" t="str">
        <f t="shared" si="76"/>
        <v/>
      </c>
      <c r="N1211" s="301">
        <f>VLOOKUP(IF(G1211&lt;&gt;"",G1211,F1211),ThongkeKQ!$A$4:$P$43,COUNTA(ThongkeKQ!$A$4:$P$4),FALSE)</f>
        <v>32</v>
      </c>
      <c r="O1211" s="301" t="str">
        <f t="shared" si="77"/>
        <v>32.8</v>
      </c>
      <c r="P1211" s="285" t="str">
        <f t="shared" si="78"/>
        <v>32</v>
      </c>
      <c r="Q1211" s="285" t="str">
        <f t="shared" si="79"/>
        <v>8</v>
      </c>
    </row>
    <row r="1212" spans="1:17" s="285" customFormat="1" hidden="1">
      <c r="A1212" s="315">
        <f>SUBTOTAL(3,$B$20:B1212)</f>
        <v>391</v>
      </c>
      <c r="B1212" s="346">
        <v>1224158526</v>
      </c>
      <c r="C1212" s="301" t="str">
        <f>VLOOKUP(B1212,'ds thisinh'!$B$5:$C$2298,2,FALSE)</f>
        <v>Nguyễn Trịnh Khánh Ly </v>
      </c>
      <c r="D1212" s="346" t="s">
        <v>1028</v>
      </c>
      <c r="E1212" s="308">
        <v>8</v>
      </c>
      <c r="F1212" s="308" t="s">
        <v>994</v>
      </c>
      <c r="G1212" s="315" t="s">
        <v>91</v>
      </c>
      <c r="H1212" s="303">
        <v>8</v>
      </c>
      <c r="I1212" s="344">
        <v>950</v>
      </c>
      <c r="J1212" s="446"/>
      <c r="K1212" s="424"/>
      <c r="L1212" s="301">
        <f>VLOOKUP(B1212,KQtrangIOE!$B$2:$D$2509,3,FALSE)</f>
        <v>950</v>
      </c>
      <c r="M1212" s="301" t="str">
        <f t="shared" si="76"/>
        <v/>
      </c>
      <c r="N1212" s="301">
        <f>VLOOKUP(IF(G1212&lt;&gt;"",G1212,F1212),ThongkeKQ!$A$4:$P$43,COUNTA(ThongkeKQ!$A$4:$P$4),FALSE)</f>
        <v>35</v>
      </c>
      <c r="O1212" s="301" t="str">
        <f t="shared" si="77"/>
        <v>35.8</v>
      </c>
      <c r="P1212" s="285" t="str">
        <f t="shared" si="78"/>
        <v>35</v>
      </c>
      <c r="Q1212" s="285" t="str">
        <f t="shared" si="79"/>
        <v>8</v>
      </c>
    </row>
    <row r="1213" spans="1:17" s="285" customFormat="1" hidden="1">
      <c r="A1213" s="315">
        <f>SUBTOTAL(3,$B$20:B1213)</f>
        <v>391</v>
      </c>
      <c r="B1213" s="490">
        <v>1224511147</v>
      </c>
      <c r="C1213" s="301" t="str">
        <f>VLOOKUP(B1213,'ds thisinh'!$B$5:$C$2298,2,FALSE)</f>
        <v>Phan Thị Cẩm Viên</v>
      </c>
      <c r="D1213" s="303" t="s">
        <v>784</v>
      </c>
      <c r="E1213" s="303">
        <v>8</v>
      </c>
      <c r="F1213" s="303" t="s">
        <v>2700</v>
      </c>
      <c r="G1213" s="303" t="s">
        <v>188</v>
      </c>
      <c r="H1213" s="303">
        <v>8</v>
      </c>
      <c r="I1213" s="303">
        <v>940</v>
      </c>
      <c r="J1213" s="359"/>
      <c r="K1213" s="424"/>
      <c r="L1213" s="301">
        <f>VLOOKUP(B1213,KQtrangIOE!$B$2:$D$2509,3,FALSE)</f>
        <v>940</v>
      </c>
      <c r="M1213" s="301" t="str">
        <f t="shared" si="76"/>
        <v/>
      </c>
      <c r="N1213" s="301">
        <f>VLOOKUP(IF(G1213&lt;&gt;"",G1213,F1213),ThongkeKQ!$A$4:$P$43,COUNTA(ThongkeKQ!$A$4:$P$4),FALSE)</f>
        <v>34</v>
      </c>
      <c r="O1213" s="301" t="str">
        <f t="shared" si="77"/>
        <v>34.8</v>
      </c>
      <c r="P1213" s="285" t="str">
        <f t="shared" si="78"/>
        <v>34</v>
      </c>
      <c r="Q1213" s="285" t="str">
        <f t="shared" si="79"/>
        <v>8</v>
      </c>
    </row>
    <row r="1214" spans="1:17" s="285" customFormat="1" hidden="1">
      <c r="A1214" s="315">
        <f>SUBTOTAL(3,$B$20:B1214)</f>
        <v>391</v>
      </c>
      <c r="B1214" s="344">
        <v>1201770699</v>
      </c>
      <c r="C1214" s="301" t="str">
        <f>VLOOKUP(B1214,'ds thisinh'!$B$5:$C$2298,2,FALSE)</f>
        <v>Trần Anh Tài </v>
      </c>
      <c r="D1214" s="344" t="s">
        <v>790</v>
      </c>
      <c r="E1214" s="301">
        <v>8</v>
      </c>
      <c r="F1214" s="301" t="s">
        <v>2693</v>
      </c>
      <c r="G1214" s="303" t="s">
        <v>188</v>
      </c>
      <c r="H1214" s="303">
        <v>8</v>
      </c>
      <c r="I1214" s="344">
        <v>940</v>
      </c>
      <c r="J1214" s="446"/>
      <c r="K1214" s="424"/>
      <c r="L1214" s="301">
        <f>VLOOKUP(B1214,KQtrangIOE!$B$2:$D$2509,3,FALSE)</f>
        <v>940</v>
      </c>
      <c r="M1214" s="301" t="str">
        <f t="shared" ref="M1214:M1226" si="80">IF(L1214&lt;&gt;I1214,1,"")</f>
        <v/>
      </c>
      <c r="N1214" s="301">
        <f>VLOOKUP(IF(G1214&lt;&gt;"",G1214,F1214),ThongkeKQ!$A$4:$P$43,COUNTA(ThongkeKQ!$A$4:$P$4),FALSE)</f>
        <v>34</v>
      </c>
      <c r="O1214" s="301" t="str">
        <f t="shared" si="77"/>
        <v>34.8</v>
      </c>
      <c r="P1214" s="285" t="str">
        <f t="shared" si="78"/>
        <v>34</v>
      </c>
      <c r="Q1214" s="285" t="str">
        <f t="shared" si="79"/>
        <v>8</v>
      </c>
    </row>
    <row r="1215" spans="1:17" s="285" customFormat="1" hidden="1">
      <c r="A1215" s="315">
        <f>SUBTOTAL(3,$B$20:B1215)</f>
        <v>391</v>
      </c>
      <c r="B1215" s="344">
        <v>1222900357</v>
      </c>
      <c r="C1215" s="301" t="str">
        <f>VLOOKUP(B1215,'ds thisinh'!$B$5:$C$2298,2,FALSE)</f>
        <v>Nguyễn Hồng Ánh </v>
      </c>
      <c r="D1215" s="344" t="s">
        <v>783</v>
      </c>
      <c r="E1215" s="301">
        <v>8</v>
      </c>
      <c r="F1215" s="301" t="s">
        <v>2693</v>
      </c>
      <c r="G1215" s="303" t="s">
        <v>188</v>
      </c>
      <c r="H1215" s="303">
        <v>8</v>
      </c>
      <c r="I1215" s="344">
        <v>940</v>
      </c>
      <c r="J1215" s="446"/>
      <c r="K1215" s="424"/>
      <c r="L1215" s="301">
        <f>VLOOKUP(B1215,KQtrangIOE!$B$2:$D$2509,3,FALSE)</f>
        <v>940</v>
      </c>
      <c r="M1215" s="301" t="str">
        <f t="shared" si="80"/>
        <v/>
      </c>
      <c r="N1215" s="301">
        <f>VLOOKUP(IF(G1215&lt;&gt;"",G1215,F1215),ThongkeKQ!$A$4:$P$43,COUNTA(ThongkeKQ!$A$4:$P$4),FALSE)</f>
        <v>34</v>
      </c>
      <c r="O1215" s="301" t="str">
        <f t="shared" si="77"/>
        <v>34.8</v>
      </c>
      <c r="P1215" s="285" t="str">
        <f t="shared" si="78"/>
        <v>34</v>
      </c>
      <c r="Q1215" s="285" t="str">
        <f t="shared" si="79"/>
        <v>8</v>
      </c>
    </row>
    <row r="1216" spans="1:17" s="285" customFormat="1" hidden="1">
      <c r="A1216" s="315">
        <f>SUBTOTAL(3,$B$20:B1216)</f>
        <v>391</v>
      </c>
      <c r="B1216" s="344">
        <v>1223476877</v>
      </c>
      <c r="C1216" s="301" t="str">
        <f>VLOOKUP(B1216,'ds thisinh'!$B$5:$C$2298,2,FALSE)</f>
        <v>Đặng Thu Huyền</v>
      </c>
      <c r="D1216" s="344" t="s">
        <v>774</v>
      </c>
      <c r="E1216" s="301">
        <v>8</v>
      </c>
      <c r="F1216" s="301" t="s">
        <v>2693</v>
      </c>
      <c r="G1216" s="303" t="s">
        <v>188</v>
      </c>
      <c r="H1216" s="303">
        <v>8</v>
      </c>
      <c r="I1216" s="344">
        <v>930</v>
      </c>
      <c r="J1216" s="446"/>
      <c r="K1216" s="424"/>
      <c r="L1216" s="301">
        <f>VLOOKUP(B1216,KQtrangIOE!$B$2:$D$2509,3,FALSE)</f>
        <v>930</v>
      </c>
      <c r="M1216" s="301" t="str">
        <f t="shared" si="80"/>
        <v/>
      </c>
      <c r="N1216" s="301">
        <f>VLOOKUP(IF(G1216&lt;&gt;"",G1216,F1216),ThongkeKQ!$A$4:$P$43,COUNTA(ThongkeKQ!$A$4:$P$4),FALSE)</f>
        <v>34</v>
      </c>
      <c r="O1216" s="301" t="str">
        <f t="shared" si="77"/>
        <v>34.8</v>
      </c>
      <c r="P1216" s="285" t="str">
        <f t="shared" si="78"/>
        <v>34</v>
      </c>
      <c r="Q1216" s="285" t="str">
        <f t="shared" si="79"/>
        <v>8</v>
      </c>
    </row>
    <row r="1217" spans="1:17" s="285" customFormat="1" hidden="1">
      <c r="A1217" s="315">
        <f>SUBTOTAL(3,$B$20:B1217)</f>
        <v>391</v>
      </c>
      <c r="B1217" s="271">
        <v>1222622487</v>
      </c>
      <c r="C1217" s="301" t="str">
        <f>VLOOKUP(B1217,'ds thisinh'!$B$5:$C$2298,2,FALSE)</f>
        <v>Trần Hồ Thảo Nhi</v>
      </c>
      <c r="D1217" s="271" t="s">
        <v>1021</v>
      </c>
      <c r="E1217" s="271" t="s">
        <v>1020</v>
      </c>
      <c r="F1217" s="271" t="s">
        <v>949</v>
      </c>
      <c r="G1217" s="315" t="s">
        <v>91</v>
      </c>
      <c r="H1217" s="303">
        <v>8</v>
      </c>
      <c r="I1217" s="344">
        <v>930</v>
      </c>
      <c r="J1217" s="446"/>
      <c r="K1217" s="424"/>
      <c r="L1217" s="301">
        <f>VLOOKUP(B1217,KQtrangIOE!$B$2:$D$2509,3,FALSE)</f>
        <v>930</v>
      </c>
      <c r="M1217" s="301" t="str">
        <f t="shared" si="80"/>
        <v/>
      </c>
      <c r="N1217" s="301">
        <f>VLOOKUP(IF(G1217&lt;&gt;"",G1217,F1217),ThongkeKQ!$A$4:$P$43,COUNTA(ThongkeKQ!$A$4:$P$4),FALSE)</f>
        <v>35</v>
      </c>
      <c r="O1217" s="301" t="str">
        <f t="shared" si="77"/>
        <v>35.8</v>
      </c>
      <c r="P1217" s="285" t="str">
        <f t="shared" si="78"/>
        <v>35</v>
      </c>
      <c r="Q1217" s="285" t="str">
        <f t="shared" si="79"/>
        <v>8</v>
      </c>
    </row>
    <row r="1218" spans="1:17" s="285" customFormat="1" hidden="1">
      <c r="A1218" s="315">
        <f>SUBTOTAL(3,$B$20:B1218)</f>
        <v>391</v>
      </c>
      <c r="B1218" s="318">
        <v>1222042936</v>
      </c>
      <c r="C1218" s="301" t="str">
        <f>VLOOKUP(B1218,'ds thisinh'!$B$5:$C$2298,2,FALSE)</f>
        <v>Bùi Thị Thanh Trúc</v>
      </c>
      <c r="D1218" s="318" t="s">
        <v>1747</v>
      </c>
      <c r="E1218" s="315" t="s">
        <v>1395</v>
      </c>
      <c r="F1218" s="315" t="s">
        <v>1189</v>
      </c>
      <c r="G1218" s="325" t="s">
        <v>1342</v>
      </c>
      <c r="H1218" s="325">
        <v>8</v>
      </c>
      <c r="I1218" s="344">
        <v>930</v>
      </c>
      <c r="J1218" s="446"/>
      <c r="K1218" s="424"/>
      <c r="L1218" s="301">
        <f>VLOOKUP(B1218,KQtrangIOE!$B$2:$D$2509,3,FALSE)</f>
        <v>930</v>
      </c>
      <c r="M1218" s="301" t="str">
        <f t="shared" si="80"/>
        <v/>
      </c>
      <c r="N1218" s="301">
        <f>VLOOKUP(IF(G1218&lt;&gt;"",G1218,F1218),ThongkeKQ!$A$4:$P$43,COUNTA(ThongkeKQ!$A$4:$P$4),FALSE)</f>
        <v>38</v>
      </c>
      <c r="O1218" s="301" t="str">
        <f t="shared" si="77"/>
        <v>38.8</v>
      </c>
      <c r="P1218" s="285" t="str">
        <f t="shared" si="78"/>
        <v>38</v>
      </c>
      <c r="Q1218" s="285" t="str">
        <f t="shared" si="79"/>
        <v>8</v>
      </c>
    </row>
    <row r="1219" spans="1:17" s="285" customFormat="1" hidden="1">
      <c r="A1219" s="315">
        <f>SUBTOTAL(3,$B$20:B1219)</f>
        <v>391</v>
      </c>
      <c r="B1219" s="318">
        <v>1223291960</v>
      </c>
      <c r="C1219" s="301" t="str">
        <f>VLOOKUP(B1219,'ds thisinh'!$B$5:$C$2298,2,FALSE)</f>
        <v>Phạm Thị Minh Thư </v>
      </c>
      <c r="D1219" s="318" t="s">
        <v>1756</v>
      </c>
      <c r="E1219" s="315" t="s">
        <v>1392</v>
      </c>
      <c r="F1219" s="315" t="s">
        <v>1189</v>
      </c>
      <c r="G1219" s="325" t="s">
        <v>1342</v>
      </c>
      <c r="H1219" s="325">
        <v>8</v>
      </c>
      <c r="I1219" s="344">
        <v>930</v>
      </c>
      <c r="J1219" s="446"/>
      <c r="K1219" s="424"/>
      <c r="L1219" s="301">
        <f>VLOOKUP(B1219,KQtrangIOE!$B$2:$D$2509,3,FALSE)</f>
        <v>930</v>
      </c>
      <c r="M1219" s="301" t="str">
        <f t="shared" si="80"/>
        <v/>
      </c>
      <c r="N1219" s="301">
        <f>VLOOKUP(IF(G1219&lt;&gt;"",G1219,F1219),ThongkeKQ!$A$4:$P$43,COUNTA(ThongkeKQ!$A$4:$P$4),FALSE)</f>
        <v>38</v>
      </c>
      <c r="O1219" s="301" t="str">
        <f t="shared" si="77"/>
        <v>38.8</v>
      </c>
      <c r="P1219" s="285" t="str">
        <f t="shared" si="78"/>
        <v>38</v>
      </c>
      <c r="Q1219" s="285" t="str">
        <f t="shared" si="79"/>
        <v>8</v>
      </c>
    </row>
    <row r="1220" spans="1:17" s="285" customFormat="1" hidden="1">
      <c r="A1220" s="315">
        <f>SUBTOTAL(3,$B$20:B1220)</f>
        <v>391</v>
      </c>
      <c r="B1220" s="326">
        <v>1224694201</v>
      </c>
      <c r="C1220" s="301" t="str">
        <f>VLOOKUP(B1220,'ds thisinh'!$B$5:$C$2298,2,FALSE)</f>
        <v>Trần Thị Thương</v>
      </c>
      <c r="D1220" s="303" t="s">
        <v>1326</v>
      </c>
      <c r="E1220" s="303" t="s">
        <v>1020</v>
      </c>
      <c r="F1220" s="303" t="s">
        <v>1259</v>
      </c>
      <c r="G1220" s="303" t="s">
        <v>180</v>
      </c>
      <c r="H1220" s="301">
        <v>8</v>
      </c>
      <c r="I1220" s="301">
        <v>930</v>
      </c>
      <c r="J1220" s="505"/>
      <c r="K1220" s="424"/>
      <c r="L1220" s="301">
        <f>VLOOKUP(B1220,KQtrangIOE!$B$2:$D$2509,3,FALSE)</f>
        <v>930</v>
      </c>
      <c r="M1220" s="301" t="str">
        <f t="shared" si="80"/>
        <v/>
      </c>
      <c r="N1220" s="301">
        <f>VLOOKUP(IF(G1220&lt;&gt;"",G1220,F1220),ThongkeKQ!$A$4:$P$43,COUNTA(ThongkeKQ!$A$4:$P$4),FALSE)</f>
        <v>36</v>
      </c>
      <c r="O1220" s="301" t="str">
        <f t="shared" si="77"/>
        <v>36.8</v>
      </c>
      <c r="P1220" s="285" t="str">
        <f t="shared" si="78"/>
        <v>36</v>
      </c>
      <c r="Q1220" s="285" t="str">
        <f t="shared" si="79"/>
        <v>8</v>
      </c>
    </row>
    <row r="1221" spans="1:17" s="285" customFormat="1" hidden="1">
      <c r="A1221" s="315">
        <f>SUBTOTAL(3,$B$20:B1221)</f>
        <v>391</v>
      </c>
      <c r="B1221" s="326">
        <v>1223956447</v>
      </c>
      <c r="C1221" s="301" t="str">
        <f>VLOOKUP(B1221,'ds thisinh'!$B$5:$C$2298,2,FALSE)</f>
        <v>Nguyễn Đình Duy</v>
      </c>
      <c r="D1221" s="303" t="s">
        <v>1318</v>
      </c>
      <c r="E1221" s="303" t="s">
        <v>1020</v>
      </c>
      <c r="F1221" s="303" t="s">
        <v>1259</v>
      </c>
      <c r="G1221" s="303" t="s">
        <v>180</v>
      </c>
      <c r="H1221" s="301">
        <v>8</v>
      </c>
      <c r="I1221" s="301">
        <v>910</v>
      </c>
      <c r="J1221" s="505"/>
      <c r="K1221" s="424"/>
      <c r="L1221" s="301">
        <f>VLOOKUP(B1221,KQtrangIOE!$B$2:$D$2509,3,FALSE)</f>
        <v>910</v>
      </c>
      <c r="M1221" s="301" t="str">
        <f t="shared" si="80"/>
        <v/>
      </c>
      <c r="N1221" s="301">
        <f>VLOOKUP(IF(G1221&lt;&gt;"",G1221,F1221),ThongkeKQ!$A$4:$P$43,COUNTA(ThongkeKQ!$A$4:$P$4),FALSE)</f>
        <v>36</v>
      </c>
      <c r="O1221" s="301" t="str">
        <f t="shared" si="77"/>
        <v>36.8</v>
      </c>
      <c r="P1221" s="285" t="str">
        <f t="shared" si="78"/>
        <v>36</v>
      </c>
      <c r="Q1221" s="285" t="str">
        <f t="shared" si="79"/>
        <v>8</v>
      </c>
    </row>
    <row r="1222" spans="1:17" s="285" customFormat="1" hidden="1">
      <c r="A1222" s="315">
        <f>SUBTOTAL(3,$B$20:B1222)</f>
        <v>391</v>
      </c>
      <c r="B1222" s="326">
        <v>1226051190</v>
      </c>
      <c r="C1222" s="301" t="str">
        <f>VLOOKUP(B1222,'ds thisinh'!$B$5:$C$2298,2,FALSE)</f>
        <v>Trần Quang Tuấn</v>
      </c>
      <c r="D1222" s="303" t="s">
        <v>1325</v>
      </c>
      <c r="E1222" s="303" t="s">
        <v>1020</v>
      </c>
      <c r="F1222" s="303" t="s">
        <v>1259</v>
      </c>
      <c r="G1222" s="303" t="s">
        <v>180</v>
      </c>
      <c r="H1222" s="301">
        <v>8</v>
      </c>
      <c r="I1222" s="301">
        <v>910</v>
      </c>
      <c r="J1222" s="505"/>
      <c r="K1222" s="424"/>
      <c r="L1222" s="301">
        <f>VLOOKUP(B1222,KQtrangIOE!$B$2:$D$2509,3,FALSE)</f>
        <v>910</v>
      </c>
      <c r="M1222" s="301" t="str">
        <f t="shared" si="80"/>
        <v/>
      </c>
      <c r="N1222" s="301">
        <f>VLOOKUP(IF(G1222&lt;&gt;"",G1222,F1222),ThongkeKQ!$A$4:$P$43,COUNTA(ThongkeKQ!$A$4:$P$4),FALSE)</f>
        <v>36</v>
      </c>
      <c r="O1222" s="301" t="str">
        <f t="shared" si="77"/>
        <v>36.8</v>
      </c>
      <c r="P1222" s="285" t="str">
        <f t="shared" si="78"/>
        <v>36</v>
      </c>
      <c r="Q1222" s="285" t="str">
        <f t="shared" si="79"/>
        <v>8</v>
      </c>
    </row>
    <row r="1223" spans="1:17" s="285" customFormat="1" hidden="1">
      <c r="A1223" s="315">
        <f>SUBTOTAL(3,$B$20:B1223)</f>
        <v>391</v>
      </c>
      <c r="B1223" s="403">
        <v>1223105807</v>
      </c>
      <c r="C1223" s="301" t="str">
        <f>VLOOKUP(B1223,'ds thisinh'!$B$5:$C$2298,2,FALSE)</f>
        <v>Hồ Phương Ngân </v>
      </c>
      <c r="D1223" s="403" t="s">
        <v>1035</v>
      </c>
      <c r="E1223" s="303" t="s">
        <v>1015</v>
      </c>
      <c r="F1223" s="303" t="s">
        <v>977</v>
      </c>
      <c r="G1223" s="315" t="s">
        <v>91</v>
      </c>
      <c r="H1223" s="303">
        <v>8</v>
      </c>
      <c r="I1223" s="344">
        <v>900</v>
      </c>
      <c r="J1223" s="446"/>
      <c r="K1223" s="424"/>
      <c r="L1223" s="301">
        <f>VLOOKUP(B1223,KQtrangIOE!$B$2:$D$2509,3,FALSE)</f>
        <v>900</v>
      </c>
      <c r="M1223" s="301" t="str">
        <f t="shared" si="80"/>
        <v/>
      </c>
      <c r="N1223" s="301">
        <f>VLOOKUP(IF(G1223&lt;&gt;"",G1223,F1223),ThongkeKQ!$A$4:$P$43,COUNTA(ThongkeKQ!$A$4:$P$4),FALSE)</f>
        <v>35</v>
      </c>
      <c r="O1223" s="301" t="str">
        <f t="shared" si="77"/>
        <v>35.8</v>
      </c>
      <c r="P1223" s="285" t="str">
        <f t="shared" si="78"/>
        <v>35</v>
      </c>
      <c r="Q1223" s="285" t="str">
        <f t="shared" si="79"/>
        <v>8</v>
      </c>
    </row>
    <row r="1224" spans="1:17" s="285" customFormat="1" hidden="1">
      <c r="A1224" s="315">
        <f>SUBTOTAL(3,$B$20:B1224)</f>
        <v>391</v>
      </c>
      <c r="B1224" s="344">
        <v>1228743511</v>
      </c>
      <c r="C1224" s="301" t="str">
        <f>VLOOKUP(B1224,'ds thisinh'!$B$5:$C$2298,2,FALSE)</f>
        <v>Lê Thị Quỳnh Trang </v>
      </c>
      <c r="D1224" s="344" t="s">
        <v>785</v>
      </c>
      <c r="E1224" s="301">
        <v>8</v>
      </c>
      <c r="F1224" s="301" t="s">
        <v>2693</v>
      </c>
      <c r="G1224" s="303" t="s">
        <v>188</v>
      </c>
      <c r="H1224" s="303">
        <v>8</v>
      </c>
      <c r="I1224" s="344">
        <v>890</v>
      </c>
      <c r="J1224" s="446"/>
      <c r="K1224" s="424"/>
      <c r="L1224" s="301">
        <f>VLOOKUP(B1224,KQtrangIOE!$B$2:$D$2509,3,FALSE)</f>
        <v>890</v>
      </c>
      <c r="M1224" s="301" t="str">
        <f t="shared" si="80"/>
        <v/>
      </c>
      <c r="N1224" s="301">
        <f>VLOOKUP(IF(G1224&lt;&gt;"",G1224,F1224),ThongkeKQ!$A$4:$P$43,COUNTA(ThongkeKQ!$A$4:$P$4),FALSE)</f>
        <v>34</v>
      </c>
      <c r="O1224" s="301" t="str">
        <f t="shared" si="77"/>
        <v>34.8</v>
      </c>
      <c r="P1224" s="285" t="str">
        <f t="shared" si="78"/>
        <v>34</v>
      </c>
      <c r="Q1224" s="285" t="str">
        <f t="shared" si="79"/>
        <v>8</v>
      </c>
    </row>
    <row r="1225" spans="1:17" s="285" customFormat="1" hidden="1">
      <c r="A1225" s="315">
        <f>SUBTOTAL(3,$B$20:B1225)</f>
        <v>391</v>
      </c>
      <c r="B1225" s="326">
        <v>1226832268</v>
      </c>
      <c r="C1225" s="301" t="str">
        <f>VLOOKUP(B1225,'ds thisinh'!$B$5:$C$2298,2,FALSE)</f>
        <v>Lê Khánh Đan</v>
      </c>
      <c r="D1225" s="303" t="s">
        <v>1040</v>
      </c>
      <c r="E1225" s="303" t="s">
        <v>1020</v>
      </c>
      <c r="F1225" s="303" t="s">
        <v>965</v>
      </c>
      <c r="G1225" s="315" t="s">
        <v>91</v>
      </c>
      <c r="H1225" s="303">
        <v>8</v>
      </c>
      <c r="I1225" s="344">
        <v>890</v>
      </c>
      <c r="J1225" s="446"/>
      <c r="K1225" s="424"/>
      <c r="L1225" s="301">
        <f>VLOOKUP(B1225,KQtrangIOE!$B$2:$D$2509,3,FALSE)</f>
        <v>890</v>
      </c>
      <c r="M1225" s="301" t="str">
        <f t="shared" si="80"/>
        <v/>
      </c>
      <c r="N1225" s="301">
        <f>VLOOKUP(IF(G1225&lt;&gt;"",G1225,F1225),ThongkeKQ!$A$4:$P$43,COUNTA(ThongkeKQ!$A$4:$P$4),FALSE)</f>
        <v>35</v>
      </c>
      <c r="O1225" s="301" t="str">
        <f t="shared" si="77"/>
        <v>35.8</v>
      </c>
      <c r="P1225" s="285" t="str">
        <f t="shared" si="78"/>
        <v>35</v>
      </c>
      <c r="Q1225" s="285" t="str">
        <f t="shared" si="79"/>
        <v>8</v>
      </c>
    </row>
    <row r="1226" spans="1:17" s="285" customFormat="1" hidden="1">
      <c r="A1226" s="315">
        <f>SUBTOTAL(3,$B$20:B1226)</f>
        <v>391</v>
      </c>
      <c r="B1226" s="318">
        <v>1222280675</v>
      </c>
      <c r="C1226" s="301" t="str">
        <f>VLOOKUP(B1226,'ds thisinh'!$B$5:$C$2298,2,FALSE)</f>
        <v>Phan Hiền Thục</v>
      </c>
      <c r="D1226" s="318" t="s">
        <v>1758</v>
      </c>
      <c r="E1226" s="315" t="s">
        <v>1395</v>
      </c>
      <c r="F1226" s="315" t="s">
        <v>1189</v>
      </c>
      <c r="G1226" s="325" t="s">
        <v>1342</v>
      </c>
      <c r="H1226" s="325">
        <v>8</v>
      </c>
      <c r="I1226" s="344">
        <v>890</v>
      </c>
      <c r="J1226" s="446"/>
      <c r="K1226" s="424"/>
      <c r="L1226" s="301">
        <f>VLOOKUP(B1226,KQtrangIOE!$B$2:$D$2509,3,FALSE)</f>
        <v>890</v>
      </c>
      <c r="M1226" s="301" t="str">
        <f t="shared" si="80"/>
        <v/>
      </c>
      <c r="N1226" s="301">
        <f>VLOOKUP(IF(G1226&lt;&gt;"",G1226,F1226),ThongkeKQ!$A$4:$P$43,COUNTA(ThongkeKQ!$A$4:$P$4),FALSE)</f>
        <v>38</v>
      </c>
      <c r="O1226" s="301" t="str">
        <f t="shared" si="77"/>
        <v>38.8</v>
      </c>
      <c r="P1226" s="285" t="str">
        <f t="shared" si="78"/>
        <v>38</v>
      </c>
      <c r="Q1226" s="285" t="str">
        <f t="shared" si="79"/>
        <v>8</v>
      </c>
    </row>
    <row r="1227" spans="1:17" s="285" customFormat="1" hidden="1">
      <c r="A1227" s="315">
        <f>SUBTOTAL(3,$B$20:B1227)</f>
        <v>391</v>
      </c>
      <c r="B1227" s="318">
        <v>1224996864</v>
      </c>
      <c r="C1227" s="301" t="str">
        <f>VLOOKUP(B1227,'ds thisinh'!$B$5:$C$2298,2,FALSE)</f>
        <v>Nguyễn Thị Phương Hoa</v>
      </c>
      <c r="D1227" s="318" t="s">
        <v>1753</v>
      </c>
      <c r="E1227" s="315" t="s">
        <v>1020</v>
      </c>
      <c r="F1227" s="315" t="s">
        <v>1374</v>
      </c>
      <c r="G1227" s="325" t="s">
        <v>1342</v>
      </c>
      <c r="H1227" s="325">
        <v>8</v>
      </c>
      <c r="I1227" s="344">
        <v>890</v>
      </c>
      <c r="J1227" s="446"/>
      <c r="K1227" s="424"/>
      <c r="L1227" s="301">
        <f>VLOOKUP(B1227,KQtrangIOE!$B$2:$D$2509,3,FALSE)</f>
        <v>700</v>
      </c>
      <c r="M1227" s="301"/>
      <c r="N1227" s="301">
        <f>VLOOKUP(IF(G1227&lt;&gt;"",G1227,F1227),ThongkeKQ!$A$4:$P$43,COUNTA(ThongkeKQ!$A$4:$P$4),FALSE)</f>
        <v>38</v>
      </c>
      <c r="O1227" s="301" t="str">
        <f t="shared" si="77"/>
        <v>38.8</v>
      </c>
      <c r="P1227" s="285" t="str">
        <f t="shared" si="78"/>
        <v>38</v>
      </c>
      <c r="Q1227" s="285" t="str">
        <f t="shared" si="79"/>
        <v>8</v>
      </c>
    </row>
    <row r="1228" spans="1:17" s="285" customFormat="1" hidden="1">
      <c r="A1228" s="315">
        <f>SUBTOTAL(3,$B$20:B1228)</f>
        <v>391</v>
      </c>
      <c r="B1228" s="326">
        <v>1225436992</v>
      </c>
      <c r="C1228" s="301" t="str">
        <f>VLOOKUP(B1228,'ds thisinh'!$B$5:$C$2298,2,FALSE)</f>
        <v>Ngô Triều Trúc Phương</v>
      </c>
      <c r="D1228" s="303" t="s">
        <v>1317</v>
      </c>
      <c r="E1228" s="303" t="s">
        <v>1020</v>
      </c>
      <c r="F1228" s="303" t="s">
        <v>1259</v>
      </c>
      <c r="G1228" s="303" t="s">
        <v>180</v>
      </c>
      <c r="H1228" s="301">
        <v>8</v>
      </c>
      <c r="I1228" s="301">
        <v>890</v>
      </c>
      <c r="J1228" s="505"/>
      <c r="K1228" s="424"/>
      <c r="L1228" s="301">
        <f>VLOOKUP(B1228,KQtrangIOE!$B$2:$D$2509,3,FALSE)</f>
        <v>890</v>
      </c>
      <c r="M1228" s="301" t="str">
        <f t="shared" ref="M1228:M1260" si="81">IF(L1228&lt;&gt;I1228,1,"")</f>
        <v/>
      </c>
      <c r="N1228" s="301">
        <f>VLOOKUP(IF(G1228&lt;&gt;"",G1228,F1228),ThongkeKQ!$A$4:$P$43,COUNTA(ThongkeKQ!$A$4:$P$4),FALSE)</f>
        <v>36</v>
      </c>
      <c r="O1228" s="301" t="str">
        <f t="shared" si="77"/>
        <v>36.8</v>
      </c>
      <c r="P1228" s="285" t="str">
        <f t="shared" si="78"/>
        <v>36</v>
      </c>
      <c r="Q1228" s="285" t="str">
        <f t="shared" si="79"/>
        <v>8</v>
      </c>
    </row>
    <row r="1229" spans="1:17" s="285" customFormat="1" hidden="1">
      <c r="A1229" s="315">
        <f>SUBTOTAL(3,$B$20:B1229)</f>
        <v>391</v>
      </c>
      <c r="B1229" s="326">
        <v>1222094035</v>
      </c>
      <c r="C1229" s="301" t="str">
        <f>VLOOKUP(B1229,'ds thisinh'!$B$5:$C$2298,2,FALSE)</f>
        <v>Trần Cẩm Ly</v>
      </c>
      <c r="D1229" s="303" t="s">
        <v>1324</v>
      </c>
      <c r="E1229" s="303" t="s">
        <v>1020</v>
      </c>
      <c r="F1229" s="303" t="s">
        <v>1259</v>
      </c>
      <c r="G1229" s="303" t="s">
        <v>180</v>
      </c>
      <c r="H1229" s="301">
        <v>8</v>
      </c>
      <c r="I1229" s="301">
        <v>880</v>
      </c>
      <c r="J1229" s="505"/>
      <c r="K1229" s="424"/>
      <c r="L1229" s="301">
        <f>VLOOKUP(B1229,KQtrangIOE!$B$2:$D$2509,3,FALSE)</f>
        <v>880</v>
      </c>
      <c r="M1229" s="301" t="str">
        <f t="shared" si="81"/>
        <v/>
      </c>
      <c r="N1229" s="301">
        <f>VLOOKUP(IF(G1229&lt;&gt;"",G1229,F1229),ThongkeKQ!$A$4:$P$43,COUNTA(ThongkeKQ!$A$4:$P$4),FALSE)</f>
        <v>36</v>
      </c>
      <c r="O1229" s="301" t="str">
        <f t="shared" si="77"/>
        <v>36.8</v>
      </c>
      <c r="P1229" s="285" t="str">
        <f t="shared" si="78"/>
        <v>36</v>
      </c>
      <c r="Q1229" s="285" t="str">
        <f t="shared" si="79"/>
        <v>8</v>
      </c>
    </row>
    <row r="1230" spans="1:17" s="285" customFormat="1" hidden="1">
      <c r="A1230" s="315">
        <f>SUBTOTAL(3,$B$20:B1230)</f>
        <v>391</v>
      </c>
      <c r="B1230" s="318">
        <v>1225527514</v>
      </c>
      <c r="C1230" s="301" t="str">
        <f>VLOOKUP(B1230,'ds thisinh'!$B$5:$C$2298,2,FALSE)</f>
        <v>Hoàng Ngọc Trí</v>
      </c>
      <c r="D1230" s="318" t="s">
        <v>1751</v>
      </c>
      <c r="E1230" s="315" t="s">
        <v>1392</v>
      </c>
      <c r="F1230" s="315" t="s">
        <v>1189</v>
      </c>
      <c r="G1230" s="325" t="s">
        <v>1342</v>
      </c>
      <c r="H1230" s="325">
        <v>8</v>
      </c>
      <c r="I1230" s="344">
        <v>870</v>
      </c>
      <c r="J1230" s="446"/>
      <c r="K1230" s="424"/>
      <c r="L1230" s="301">
        <f>VLOOKUP(B1230,KQtrangIOE!$B$2:$D$2509,3,FALSE)</f>
        <v>870</v>
      </c>
      <c r="M1230" s="301" t="str">
        <f t="shared" si="81"/>
        <v/>
      </c>
      <c r="N1230" s="301">
        <f>VLOOKUP(IF(G1230&lt;&gt;"",G1230,F1230),ThongkeKQ!$A$4:$P$43,COUNTA(ThongkeKQ!$A$4:$P$4),FALSE)</f>
        <v>38</v>
      </c>
      <c r="O1230" s="301" t="str">
        <f t="shared" si="77"/>
        <v>38.8</v>
      </c>
      <c r="P1230" s="285" t="str">
        <f t="shared" si="78"/>
        <v>38</v>
      </c>
      <c r="Q1230" s="285" t="str">
        <f t="shared" si="79"/>
        <v>8</v>
      </c>
    </row>
    <row r="1231" spans="1:17" s="285" customFormat="1" hidden="1">
      <c r="A1231" s="315">
        <f>SUBTOTAL(3,$B$20:B1231)</f>
        <v>391</v>
      </c>
      <c r="B1231" s="303">
        <v>1224194196</v>
      </c>
      <c r="C1231" s="301" t="str">
        <f>VLOOKUP(B1231,'ds thisinh'!$B$5:$C$2298,2,FALSE)</f>
        <v>Trần Mai Chi</v>
      </c>
      <c r="D1231" s="303" t="s">
        <v>2323</v>
      </c>
      <c r="E1231" s="303" t="s">
        <v>1020</v>
      </c>
      <c r="F1231" s="303" t="s">
        <v>2317</v>
      </c>
      <c r="G1231" s="425" t="s">
        <v>2262</v>
      </c>
      <c r="H1231" s="303">
        <v>8</v>
      </c>
      <c r="I1231" s="301">
        <v>870</v>
      </c>
      <c r="J1231" s="505"/>
      <c r="K1231" s="424"/>
      <c r="L1231" s="301">
        <f>VLOOKUP(B1231,KQtrangIOE!$B$2:$D$2509,3,FALSE)</f>
        <v>870</v>
      </c>
      <c r="M1231" s="301" t="str">
        <f t="shared" si="81"/>
        <v/>
      </c>
      <c r="N1231" s="301">
        <f>VLOOKUP(IF(G1231&lt;&gt;"",G1231,F1231),ThongkeKQ!$A$4:$P$43,COUNTA(ThongkeKQ!$A$4:$P$4),FALSE)</f>
        <v>37</v>
      </c>
      <c r="O1231" s="301" t="str">
        <f t="shared" si="77"/>
        <v>37.8</v>
      </c>
      <c r="P1231" s="285" t="str">
        <f t="shared" si="78"/>
        <v>37</v>
      </c>
      <c r="Q1231" s="285" t="str">
        <f t="shared" si="79"/>
        <v>8</v>
      </c>
    </row>
    <row r="1232" spans="1:17" s="285" customFormat="1" hidden="1">
      <c r="A1232" s="315">
        <f>SUBTOTAL(3,$B$20:B1232)</f>
        <v>391</v>
      </c>
      <c r="B1232" s="318">
        <v>1222542616</v>
      </c>
      <c r="C1232" s="301" t="str">
        <f>VLOOKUP(B1232,'ds thisinh'!$B$5:$C$2298,2,FALSE)</f>
        <v>Tô Huỳnh Ngân</v>
      </c>
      <c r="D1232" s="318" t="s">
        <v>1770</v>
      </c>
      <c r="E1232" s="315" t="s">
        <v>1397</v>
      </c>
      <c r="F1232" s="315" t="s">
        <v>1189</v>
      </c>
      <c r="G1232" s="325" t="s">
        <v>1342</v>
      </c>
      <c r="H1232" s="325">
        <v>8</v>
      </c>
      <c r="I1232" s="344">
        <v>840</v>
      </c>
      <c r="J1232" s="446"/>
      <c r="K1232" s="424"/>
      <c r="L1232" s="301">
        <f>VLOOKUP(B1232,KQtrangIOE!$B$2:$D$2509,3,FALSE)</f>
        <v>840</v>
      </c>
      <c r="M1232" s="301" t="str">
        <f t="shared" si="81"/>
        <v/>
      </c>
      <c r="N1232" s="301">
        <f>VLOOKUP(IF(G1232&lt;&gt;"",G1232,F1232),ThongkeKQ!$A$4:$P$43,COUNTA(ThongkeKQ!$A$4:$P$4),FALSE)</f>
        <v>38</v>
      </c>
      <c r="O1232" s="301" t="str">
        <f t="shared" si="77"/>
        <v>38.8</v>
      </c>
      <c r="P1232" s="285" t="str">
        <f t="shared" si="78"/>
        <v>38</v>
      </c>
      <c r="Q1232" s="285" t="str">
        <f t="shared" si="79"/>
        <v>8</v>
      </c>
    </row>
    <row r="1233" spans="1:17" s="285" customFormat="1" hidden="1">
      <c r="A1233" s="315">
        <f>SUBTOTAL(3,$B$20:B1233)</f>
        <v>391</v>
      </c>
      <c r="B1233" s="326">
        <v>1225658706</v>
      </c>
      <c r="C1233" s="301" t="str">
        <f>VLOOKUP(B1233,'ds thisinh'!$B$5:$C$2298,2,FALSE)</f>
        <v>Đặng Xuân Thịnh</v>
      </c>
      <c r="D1233" s="303" t="s">
        <v>1030</v>
      </c>
      <c r="E1233" s="303" t="s">
        <v>1031</v>
      </c>
      <c r="F1233" s="303" t="s">
        <v>1032</v>
      </c>
      <c r="G1233" s="315" t="s">
        <v>91</v>
      </c>
      <c r="H1233" s="303">
        <v>8</v>
      </c>
      <c r="I1233" s="344">
        <v>830</v>
      </c>
      <c r="J1233" s="446"/>
      <c r="K1233" s="424"/>
      <c r="L1233" s="301">
        <f>VLOOKUP(B1233,KQtrangIOE!$B$2:$D$2509,3,FALSE)</f>
        <v>830</v>
      </c>
      <c r="M1233" s="301" t="str">
        <f t="shared" si="81"/>
        <v/>
      </c>
      <c r="N1233" s="301">
        <f>VLOOKUP(IF(G1233&lt;&gt;"",G1233,F1233),ThongkeKQ!$A$4:$P$43,COUNTA(ThongkeKQ!$A$4:$P$4),FALSE)</f>
        <v>35</v>
      </c>
      <c r="O1233" s="301" t="str">
        <f t="shared" si="77"/>
        <v>35.8</v>
      </c>
      <c r="P1233" s="285" t="str">
        <f t="shared" si="78"/>
        <v>35</v>
      </c>
      <c r="Q1233" s="285" t="str">
        <f t="shared" si="79"/>
        <v>8</v>
      </c>
    </row>
    <row r="1234" spans="1:17" s="285" customFormat="1" hidden="1">
      <c r="A1234" s="315">
        <f>SUBTOTAL(3,$B$20:B1234)</f>
        <v>391</v>
      </c>
      <c r="B1234" s="303">
        <v>1211912799</v>
      </c>
      <c r="C1234" s="301" t="str">
        <f>VLOOKUP(B1234,'ds thisinh'!$B$5:$C$2298,2,FALSE)</f>
        <v>Trần Thị Ngọc Huyền </v>
      </c>
      <c r="D1234" s="303" t="s">
        <v>1038</v>
      </c>
      <c r="E1234" s="303" t="s">
        <v>1013</v>
      </c>
      <c r="F1234" s="303" t="s">
        <v>930</v>
      </c>
      <c r="G1234" s="315" t="s">
        <v>91</v>
      </c>
      <c r="H1234" s="303">
        <v>8</v>
      </c>
      <c r="I1234" s="344">
        <v>830</v>
      </c>
      <c r="J1234" s="446"/>
      <c r="K1234" s="424"/>
      <c r="L1234" s="301">
        <f>VLOOKUP(B1234,KQtrangIOE!$B$2:$D$2509,3,FALSE)</f>
        <v>830</v>
      </c>
      <c r="M1234" s="301" t="str">
        <f t="shared" si="81"/>
        <v/>
      </c>
      <c r="N1234" s="301">
        <f>VLOOKUP(IF(G1234&lt;&gt;"",G1234,F1234),ThongkeKQ!$A$4:$P$43,COUNTA(ThongkeKQ!$A$4:$P$4),FALSE)</f>
        <v>35</v>
      </c>
      <c r="O1234" s="301" t="str">
        <f t="shared" si="77"/>
        <v>35.8</v>
      </c>
      <c r="P1234" s="285" t="str">
        <f t="shared" si="78"/>
        <v>35</v>
      </c>
      <c r="Q1234" s="285" t="str">
        <f t="shared" si="79"/>
        <v>8</v>
      </c>
    </row>
    <row r="1235" spans="1:17" s="285" customFormat="1" hidden="1">
      <c r="A1235" s="315">
        <f>SUBTOTAL(3,$B$20:B1235)</f>
        <v>391</v>
      </c>
      <c r="B1235" s="318">
        <v>1228367021</v>
      </c>
      <c r="C1235" s="301" t="str">
        <f>VLOOKUP(B1235,'ds thisinh'!$B$5:$C$2298,2,FALSE)</f>
        <v>Nông Ái Nguyên </v>
      </c>
      <c r="D1235" s="318" t="s">
        <v>1761</v>
      </c>
      <c r="E1235" s="315" t="s">
        <v>1392</v>
      </c>
      <c r="F1235" s="315" t="s">
        <v>1189</v>
      </c>
      <c r="G1235" s="325" t="s">
        <v>1342</v>
      </c>
      <c r="H1235" s="325">
        <v>8</v>
      </c>
      <c r="I1235" s="344">
        <v>830</v>
      </c>
      <c r="J1235" s="446"/>
      <c r="K1235" s="424"/>
      <c r="L1235" s="301">
        <f>VLOOKUP(B1235,KQtrangIOE!$B$2:$D$2509,3,FALSE)</f>
        <v>830</v>
      </c>
      <c r="M1235" s="301" t="str">
        <f t="shared" si="81"/>
        <v/>
      </c>
      <c r="N1235" s="301">
        <f>VLOOKUP(IF(G1235&lt;&gt;"",G1235,F1235),ThongkeKQ!$A$4:$P$43,COUNTA(ThongkeKQ!$A$4:$P$4),FALSE)</f>
        <v>38</v>
      </c>
      <c r="O1235" s="301" t="str">
        <f t="shared" si="77"/>
        <v>38.8</v>
      </c>
      <c r="P1235" s="285" t="str">
        <f t="shared" si="78"/>
        <v>38</v>
      </c>
      <c r="Q1235" s="285" t="str">
        <f t="shared" si="79"/>
        <v>8</v>
      </c>
    </row>
    <row r="1236" spans="1:17" s="285" customFormat="1" hidden="1">
      <c r="A1236" s="315">
        <f>SUBTOTAL(3,$B$20:B1236)</f>
        <v>391</v>
      </c>
      <c r="B1236" s="318">
        <v>1223054087</v>
      </c>
      <c r="C1236" s="301" t="str">
        <f>VLOOKUP(B1236,'ds thisinh'!$B$5:$C$2298,2,FALSE)</f>
        <v>Trần Thị Hoài Xinh</v>
      </c>
      <c r="D1236" s="318" t="s">
        <v>1774</v>
      </c>
      <c r="E1236" s="315" t="s">
        <v>1015</v>
      </c>
      <c r="F1236" s="315" t="s">
        <v>1371</v>
      </c>
      <c r="G1236" s="325" t="s">
        <v>1342</v>
      </c>
      <c r="H1236" s="325">
        <v>8</v>
      </c>
      <c r="I1236" s="344">
        <v>830</v>
      </c>
      <c r="J1236" s="446"/>
      <c r="K1236" s="424"/>
      <c r="L1236" s="301">
        <f>VLOOKUP(B1236,KQtrangIOE!$B$2:$D$2509,3,FALSE)</f>
        <v>830</v>
      </c>
      <c r="M1236" s="301" t="str">
        <f t="shared" si="81"/>
        <v/>
      </c>
      <c r="N1236" s="301">
        <f>VLOOKUP(IF(G1236&lt;&gt;"",G1236,F1236),ThongkeKQ!$A$4:$P$43,COUNTA(ThongkeKQ!$A$4:$P$4),FALSE)</f>
        <v>38</v>
      </c>
      <c r="O1236" s="301" t="str">
        <f t="shared" ref="O1236:O1299" si="82">N1236&amp;"."&amp;IF(I1236&lt;&gt;"",H1236,"")</f>
        <v>38.8</v>
      </c>
      <c r="P1236" s="285" t="str">
        <f t="shared" si="78"/>
        <v>38</v>
      </c>
      <c r="Q1236" s="285" t="str">
        <f t="shared" si="79"/>
        <v>8</v>
      </c>
    </row>
    <row r="1237" spans="1:17" s="285" customFormat="1" hidden="1">
      <c r="A1237" s="315">
        <f>SUBTOTAL(3,$B$20:B1237)</f>
        <v>391</v>
      </c>
      <c r="B1237" s="318">
        <v>1228544337</v>
      </c>
      <c r="C1237" s="301" t="str">
        <f>VLOOKUP(B1237,'ds thisinh'!$B$5:$C$2298,2,FALSE)</f>
        <v>Nguyễn Thị Lâm</v>
      </c>
      <c r="D1237" s="318" t="s">
        <v>1777</v>
      </c>
      <c r="E1237" s="315" t="s">
        <v>1398</v>
      </c>
      <c r="F1237" s="315" t="s">
        <v>1189</v>
      </c>
      <c r="G1237" s="325" t="s">
        <v>1342</v>
      </c>
      <c r="H1237" s="325">
        <v>8</v>
      </c>
      <c r="I1237" s="344">
        <v>820</v>
      </c>
      <c r="J1237" s="446"/>
      <c r="K1237" s="424"/>
      <c r="L1237" s="301">
        <f>VLOOKUP(B1237,KQtrangIOE!$B$2:$D$2509,3,FALSE)</f>
        <v>820</v>
      </c>
      <c r="M1237" s="301" t="str">
        <f t="shared" si="81"/>
        <v/>
      </c>
      <c r="N1237" s="301">
        <f>VLOOKUP(IF(G1237&lt;&gt;"",G1237,F1237),ThongkeKQ!$A$4:$P$43,COUNTA(ThongkeKQ!$A$4:$P$4),FALSE)</f>
        <v>38</v>
      </c>
      <c r="O1237" s="301" t="str">
        <f t="shared" si="82"/>
        <v>38.8</v>
      </c>
      <c r="P1237" s="285" t="str">
        <f t="shared" ref="P1237:P1300" si="83">N1237&amp;J1237</f>
        <v>38</v>
      </c>
      <c r="Q1237" s="285" t="str">
        <f t="shared" ref="Q1237:Q1300" si="84">H1237&amp;J1237</f>
        <v>8</v>
      </c>
    </row>
    <row r="1238" spans="1:17" s="285" customFormat="1" hidden="1">
      <c r="A1238" s="315">
        <f>SUBTOTAL(3,$B$20:B1238)</f>
        <v>391</v>
      </c>
      <c r="B1238" s="318">
        <v>1225320029</v>
      </c>
      <c r="C1238" s="301" t="str">
        <f>VLOOKUP(B1238,'ds thisinh'!$B$5:$C$2298,2,FALSE)</f>
        <v>Nguyễn Thị Thùy  Trang</v>
      </c>
      <c r="D1238" s="318" t="s">
        <v>1781</v>
      </c>
      <c r="E1238" s="315" t="s">
        <v>1015</v>
      </c>
      <c r="F1238" s="315" t="s">
        <v>1371</v>
      </c>
      <c r="G1238" s="325" t="s">
        <v>1342</v>
      </c>
      <c r="H1238" s="325">
        <v>8</v>
      </c>
      <c r="I1238" s="344">
        <v>820</v>
      </c>
      <c r="J1238" s="446"/>
      <c r="K1238" s="424"/>
      <c r="L1238" s="301">
        <f>VLOOKUP(B1238,KQtrangIOE!$B$2:$D$2509,3,FALSE)</f>
        <v>820</v>
      </c>
      <c r="M1238" s="301" t="str">
        <f t="shared" si="81"/>
        <v/>
      </c>
      <c r="N1238" s="301">
        <f>VLOOKUP(IF(G1238&lt;&gt;"",G1238,F1238),ThongkeKQ!$A$4:$P$43,COUNTA(ThongkeKQ!$A$4:$P$4),FALSE)</f>
        <v>38</v>
      </c>
      <c r="O1238" s="301" t="str">
        <f t="shared" si="82"/>
        <v>38.8</v>
      </c>
      <c r="P1238" s="285" t="str">
        <f t="shared" si="83"/>
        <v>38</v>
      </c>
      <c r="Q1238" s="285" t="str">
        <f t="shared" si="84"/>
        <v>8</v>
      </c>
    </row>
    <row r="1239" spans="1:17" s="285" customFormat="1" hidden="1">
      <c r="A1239" s="315">
        <f>SUBTOTAL(3,$B$20:B1239)</f>
        <v>391</v>
      </c>
      <c r="B1239" s="453">
        <v>1222700663</v>
      </c>
      <c r="C1239" s="301" t="str">
        <f>VLOOKUP(B1239,'ds thisinh'!$B$5:$C$2298,2,FALSE)</f>
        <v>Trần Việt Hà</v>
      </c>
      <c r="D1239" s="361" t="s">
        <v>1193</v>
      </c>
      <c r="E1239" s="361" t="s">
        <v>1191</v>
      </c>
      <c r="F1239" s="361" t="s">
        <v>1166</v>
      </c>
      <c r="G1239" s="361" t="s">
        <v>1108</v>
      </c>
      <c r="H1239" s="304">
        <v>8</v>
      </c>
      <c r="I1239" s="301">
        <v>810</v>
      </c>
      <c r="J1239" s="505"/>
      <c r="K1239" s="424"/>
      <c r="L1239" s="301">
        <f>VLOOKUP(B1239,KQtrangIOE!$B$2:$D$2509,3,FALSE)</f>
        <v>810</v>
      </c>
      <c r="M1239" s="301" t="str">
        <f t="shared" si="81"/>
        <v/>
      </c>
      <c r="N1239" s="301">
        <f>VLOOKUP(IF(G1239&lt;&gt;"",G1239,F1239),ThongkeKQ!$A$4:$P$43,COUNTA(ThongkeKQ!$A$4:$P$4),FALSE)</f>
        <v>39</v>
      </c>
      <c r="O1239" s="301" t="str">
        <f t="shared" si="82"/>
        <v>39.8</v>
      </c>
      <c r="P1239" s="285" t="str">
        <f t="shared" si="83"/>
        <v>39</v>
      </c>
      <c r="Q1239" s="285" t="str">
        <f t="shared" si="84"/>
        <v>8</v>
      </c>
    </row>
    <row r="1240" spans="1:17" s="285" customFormat="1" hidden="1">
      <c r="A1240" s="315">
        <f>SUBTOTAL(3,$B$20:B1240)</f>
        <v>391</v>
      </c>
      <c r="B1240" s="302">
        <v>1222055097</v>
      </c>
      <c r="C1240" s="301" t="str">
        <f>VLOOKUP(B1240,'ds thisinh'!$B$5:$C$2298,2,FALSE)</f>
        <v>Nguyễn Nữ Thảo Vy</v>
      </c>
      <c r="D1240" s="303" t="s">
        <v>1041</v>
      </c>
      <c r="E1240" s="303">
        <v>8</v>
      </c>
      <c r="F1240" s="303" t="s">
        <v>942</v>
      </c>
      <c r="G1240" s="315" t="s">
        <v>91</v>
      </c>
      <c r="H1240" s="303">
        <v>8</v>
      </c>
      <c r="I1240" s="344">
        <v>810</v>
      </c>
      <c r="J1240" s="446"/>
      <c r="K1240" s="424"/>
      <c r="L1240" s="301">
        <f>VLOOKUP(B1240,KQtrangIOE!$B$2:$D$2509,3,FALSE)</f>
        <v>810</v>
      </c>
      <c r="M1240" s="301" t="str">
        <f t="shared" si="81"/>
        <v/>
      </c>
      <c r="N1240" s="301">
        <f>VLOOKUP(IF(G1240&lt;&gt;"",G1240,F1240),ThongkeKQ!$A$4:$P$43,COUNTA(ThongkeKQ!$A$4:$P$4),FALSE)</f>
        <v>35</v>
      </c>
      <c r="O1240" s="301" t="str">
        <f t="shared" si="82"/>
        <v>35.8</v>
      </c>
      <c r="P1240" s="285" t="str">
        <f t="shared" si="83"/>
        <v>35</v>
      </c>
      <c r="Q1240" s="285" t="str">
        <f t="shared" si="84"/>
        <v>8</v>
      </c>
    </row>
    <row r="1241" spans="1:17" s="285" customFormat="1" hidden="1">
      <c r="A1241" s="315">
        <f>SUBTOTAL(3,$B$20:B1241)</f>
        <v>391</v>
      </c>
      <c r="B1241" s="271">
        <v>1223802055</v>
      </c>
      <c r="C1241" s="301" t="str">
        <f>VLOOKUP(B1241,'ds thisinh'!$B$5:$C$2298,2,FALSE)</f>
        <v>Lê Thị Thảo Nguyên</v>
      </c>
      <c r="D1241" s="271" t="s">
        <v>1043</v>
      </c>
      <c r="E1241" s="271" t="s">
        <v>1020</v>
      </c>
      <c r="F1241" s="271" t="s">
        <v>949</v>
      </c>
      <c r="G1241" s="315" t="s">
        <v>91</v>
      </c>
      <c r="H1241" s="303">
        <v>8</v>
      </c>
      <c r="I1241" s="344">
        <v>810</v>
      </c>
      <c r="J1241" s="446"/>
      <c r="K1241" s="424"/>
      <c r="L1241" s="301">
        <f>VLOOKUP(B1241,KQtrangIOE!$B$2:$D$2509,3,FALSE)</f>
        <v>810</v>
      </c>
      <c r="M1241" s="301" t="str">
        <f t="shared" si="81"/>
        <v/>
      </c>
      <c r="N1241" s="301">
        <f>VLOOKUP(IF(G1241&lt;&gt;"",G1241,F1241),ThongkeKQ!$A$4:$P$43,COUNTA(ThongkeKQ!$A$4:$P$4),FALSE)</f>
        <v>35</v>
      </c>
      <c r="O1241" s="301" t="str">
        <f t="shared" si="82"/>
        <v>35.8</v>
      </c>
      <c r="P1241" s="285" t="str">
        <f t="shared" si="83"/>
        <v>35</v>
      </c>
      <c r="Q1241" s="285" t="str">
        <f t="shared" si="84"/>
        <v>8</v>
      </c>
    </row>
    <row r="1242" spans="1:17" s="285" customFormat="1" hidden="1">
      <c r="A1242" s="315">
        <f>SUBTOTAL(3,$B$20:B1242)</f>
        <v>391</v>
      </c>
      <c r="B1242" s="318">
        <v>1229093688</v>
      </c>
      <c r="C1242" s="301" t="str">
        <f>VLOOKUP(B1242,'ds thisinh'!$B$5:$C$2298,2,FALSE)</f>
        <v>Nguyễn Ngọc Uyên Thao</v>
      </c>
      <c r="D1242" s="318" t="s">
        <v>1762</v>
      </c>
      <c r="E1242" s="315" t="s">
        <v>1395</v>
      </c>
      <c r="F1242" s="315" t="s">
        <v>1189</v>
      </c>
      <c r="G1242" s="325" t="s">
        <v>1342</v>
      </c>
      <c r="H1242" s="325">
        <v>8</v>
      </c>
      <c r="I1242" s="344">
        <v>810</v>
      </c>
      <c r="J1242" s="446"/>
      <c r="K1242" s="424"/>
      <c r="L1242" s="301">
        <f>VLOOKUP(B1242,KQtrangIOE!$B$2:$D$2509,3,FALSE)</f>
        <v>810</v>
      </c>
      <c r="M1242" s="301" t="str">
        <f t="shared" si="81"/>
        <v/>
      </c>
      <c r="N1242" s="301">
        <f>VLOOKUP(IF(G1242&lt;&gt;"",G1242,F1242),ThongkeKQ!$A$4:$P$43,COUNTA(ThongkeKQ!$A$4:$P$4),FALSE)</f>
        <v>38</v>
      </c>
      <c r="O1242" s="301" t="str">
        <f t="shared" si="82"/>
        <v>38.8</v>
      </c>
      <c r="P1242" s="285" t="str">
        <f t="shared" si="83"/>
        <v>38</v>
      </c>
      <c r="Q1242" s="285" t="str">
        <f t="shared" si="84"/>
        <v>8</v>
      </c>
    </row>
    <row r="1243" spans="1:17" s="285" customFormat="1" hidden="1">
      <c r="A1243" s="315">
        <f>SUBTOTAL(3,$B$20:B1243)</f>
        <v>391</v>
      </c>
      <c r="B1243" s="326">
        <v>1223644137</v>
      </c>
      <c r="C1243" s="301" t="str">
        <f>VLOOKUP(B1243,'ds thisinh'!$B$5:$C$2298,2,FALSE)</f>
        <v>Phan Đình Phúc</v>
      </c>
      <c r="D1243" s="303" t="s">
        <v>1322</v>
      </c>
      <c r="E1243" s="303" t="s">
        <v>1020</v>
      </c>
      <c r="F1243" s="303" t="s">
        <v>1259</v>
      </c>
      <c r="G1243" s="303" t="s">
        <v>180</v>
      </c>
      <c r="H1243" s="301">
        <v>8</v>
      </c>
      <c r="I1243" s="301">
        <v>810</v>
      </c>
      <c r="J1243" s="505"/>
      <c r="K1243" s="424"/>
      <c r="L1243" s="301">
        <f>VLOOKUP(B1243,KQtrangIOE!$B$2:$D$2509,3,FALSE)</f>
        <v>810</v>
      </c>
      <c r="M1243" s="301" t="str">
        <f t="shared" si="81"/>
        <v/>
      </c>
      <c r="N1243" s="301">
        <f>VLOOKUP(IF(G1243&lt;&gt;"",G1243,F1243),ThongkeKQ!$A$4:$P$43,COUNTA(ThongkeKQ!$A$4:$P$4),FALSE)</f>
        <v>36</v>
      </c>
      <c r="O1243" s="301" t="str">
        <f t="shared" si="82"/>
        <v>36.8</v>
      </c>
      <c r="P1243" s="285" t="str">
        <f t="shared" si="83"/>
        <v>36</v>
      </c>
      <c r="Q1243" s="285" t="str">
        <f t="shared" si="84"/>
        <v>8</v>
      </c>
    </row>
    <row r="1244" spans="1:17" s="285" customFormat="1" hidden="1">
      <c r="A1244" s="315">
        <f>SUBTOTAL(3,$B$20:B1244)</f>
        <v>391</v>
      </c>
      <c r="B1244" s="453">
        <v>1222513230</v>
      </c>
      <c r="C1244" s="301" t="str">
        <f>VLOOKUP(B1244,'ds thisinh'!$B$5:$C$2298,2,FALSE)</f>
        <v>Phạm Duy Nam</v>
      </c>
      <c r="D1244" s="361" t="s">
        <v>1190</v>
      </c>
      <c r="E1244" s="361" t="s">
        <v>1191</v>
      </c>
      <c r="F1244" s="361" t="s">
        <v>1166</v>
      </c>
      <c r="G1244" s="361" t="s">
        <v>1108</v>
      </c>
      <c r="H1244" s="304">
        <v>8</v>
      </c>
      <c r="I1244" s="301">
        <v>790</v>
      </c>
      <c r="J1244" s="505"/>
      <c r="K1244" s="424"/>
      <c r="L1244" s="301">
        <f>VLOOKUP(B1244,KQtrangIOE!$B$2:$D$2509,3,FALSE)</f>
        <v>790</v>
      </c>
      <c r="M1244" s="301" t="str">
        <f t="shared" si="81"/>
        <v/>
      </c>
      <c r="N1244" s="301">
        <f>VLOOKUP(IF(G1244&lt;&gt;"",G1244,F1244),ThongkeKQ!$A$4:$P$43,COUNTA(ThongkeKQ!$A$4:$P$4),FALSE)</f>
        <v>39</v>
      </c>
      <c r="O1244" s="301" t="str">
        <f t="shared" si="82"/>
        <v>39.8</v>
      </c>
      <c r="P1244" s="285" t="str">
        <f t="shared" si="83"/>
        <v>39</v>
      </c>
      <c r="Q1244" s="285" t="str">
        <f t="shared" si="84"/>
        <v>8</v>
      </c>
    </row>
    <row r="1245" spans="1:17" s="285" customFormat="1" hidden="1">
      <c r="A1245" s="315">
        <f>SUBTOTAL(3,$B$20:B1245)</f>
        <v>391</v>
      </c>
      <c r="B1245" s="303">
        <v>1210208204</v>
      </c>
      <c r="C1245" s="301" t="str">
        <f>VLOOKUP(B1245,'ds thisinh'!$B$5:$C$2298,2,FALSE)</f>
        <v>Nguyễn Trần Nam Hưng </v>
      </c>
      <c r="D1245" s="303" t="s">
        <v>1026</v>
      </c>
      <c r="E1245" s="303" t="s">
        <v>1027</v>
      </c>
      <c r="F1245" s="303" t="s">
        <v>930</v>
      </c>
      <c r="G1245" s="315" t="s">
        <v>91</v>
      </c>
      <c r="H1245" s="303">
        <v>8</v>
      </c>
      <c r="I1245" s="344">
        <v>790</v>
      </c>
      <c r="J1245" s="446"/>
      <c r="K1245" s="424"/>
      <c r="L1245" s="301">
        <f>VLOOKUP(B1245,KQtrangIOE!$B$2:$D$2509,3,FALSE)</f>
        <v>790</v>
      </c>
      <c r="M1245" s="301" t="str">
        <f t="shared" si="81"/>
        <v/>
      </c>
      <c r="N1245" s="301">
        <f>VLOOKUP(IF(G1245&lt;&gt;"",G1245,F1245),ThongkeKQ!$A$4:$P$43,COUNTA(ThongkeKQ!$A$4:$P$4),FALSE)</f>
        <v>35</v>
      </c>
      <c r="O1245" s="301" t="str">
        <f t="shared" si="82"/>
        <v>35.8</v>
      </c>
      <c r="P1245" s="285" t="str">
        <f t="shared" si="83"/>
        <v>35</v>
      </c>
      <c r="Q1245" s="285" t="str">
        <f t="shared" si="84"/>
        <v>8</v>
      </c>
    </row>
    <row r="1246" spans="1:17" s="285" customFormat="1" hidden="1">
      <c r="A1246" s="315">
        <f>SUBTOTAL(3,$B$20:B1246)</f>
        <v>391</v>
      </c>
      <c r="B1246" s="302">
        <v>1225703461</v>
      </c>
      <c r="C1246" s="301" t="str">
        <f>VLOOKUP(B1246,'ds thisinh'!$B$5:$C$2298,2,FALSE)</f>
        <v>Trần Thị Quỳnh Ngân</v>
      </c>
      <c r="D1246" s="303" t="s">
        <v>1036</v>
      </c>
      <c r="E1246" s="303">
        <v>8</v>
      </c>
      <c r="F1246" s="303" t="s">
        <v>942</v>
      </c>
      <c r="G1246" s="315" t="s">
        <v>91</v>
      </c>
      <c r="H1246" s="303">
        <v>8</v>
      </c>
      <c r="I1246" s="344">
        <v>780</v>
      </c>
      <c r="J1246" s="446"/>
      <c r="K1246" s="424"/>
      <c r="L1246" s="301">
        <f>VLOOKUP(B1246,KQtrangIOE!$B$2:$D$2509,3,FALSE)</f>
        <v>780</v>
      </c>
      <c r="M1246" s="301" t="str">
        <f t="shared" si="81"/>
        <v/>
      </c>
      <c r="N1246" s="301">
        <f>VLOOKUP(IF(G1246&lt;&gt;"",G1246,F1246),ThongkeKQ!$A$4:$P$43,COUNTA(ThongkeKQ!$A$4:$P$4),FALSE)</f>
        <v>35</v>
      </c>
      <c r="O1246" s="301" t="str">
        <f t="shared" si="82"/>
        <v>35.8</v>
      </c>
      <c r="P1246" s="285" t="str">
        <f t="shared" si="83"/>
        <v>35</v>
      </c>
      <c r="Q1246" s="285" t="str">
        <f t="shared" si="84"/>
        <v>8</v>
      </c>
    </row>
    <row r="1247" spans="1:17" s="285" customFormat="1" hidden="1">
      <c r="A1247" s="315">
        <f>SUBTOTAL(3,$B$20:B1247)</f>
        <v>391</v>
      </c>
      <c r="B1247" s="453">
        <v>1224836555</v>
      </c>
      <c r="C1247" s="301" t="str">
        <f>VLOOKUP(B1247,'ds thisinh'!$B$5:$C$2298,2,FALSE)</f>
        <v>Nguyễn Ngọc Linh</v>
      </c>
      <c r="D1247" s="361" t="s">
        <v>1194</v>
      </c>
      <c r="E1247" s="361" t="s">
        <v>1191</v>
      </c>
      <c r="F1247" s="361" t="s">
        <v>1166</v>
      </c>
      <c r="G1247" s="361" t="s">
        <v>1108</v>
      </c>
      <c r="H1247" s="304">
        <v>8</v>
      </c>
      <c r="I1247" s="301">
        <v>770</v>
      </c>
      <c r="J1247" s="505"/>
      <c r="K1247" s="424"/>
      <c r="L1247" s="301">
        <f>VLOOKUP(B1247,KQtrangIOE!$B$2:$D$2509,3,FALSE)</f>
        <v>770</v>
      </c>
      <c r="M1247" s="301" t="str">
        <f t="shared" si="81"/>
        <v/>
      </c>
      <c r="N1247" s="301">
        <f>VLOOKUP(IF(G1247&lt;&gt;"",G1247,F1247),ThongkeKQ!$A$4:$P$43,COUNTA(ThongkeKQ!$A$4:$P$4),FALSE)</f>
        <v>39</v>
      </c>
      <c r="O1247" s="301" t="str">
        <f t="shared" si="82"/>
        <v>39.8</v>
      </c>
      <c r="P1247" s="285" t="str">
        <f t="shared" si="83"/>
        <v>39</v>
      </c>
      <c r="Q1247" s="285" t="str">
        <f t="shared" si="84"/>
        <v>8</v>
      </c>
    </row>
    <row r="1248" spans="1:17" s="285" customFormat="1" hidden="1">
      <c r="A1248" s="315">
        <f>SUBTOTAL(3,$B$20:B1248)</f>
        <v>391</v>
      </c>
      <c r="B1248" s="453">
        <v>1230364157</v>
      </c>
      <c r="C1248" s="301" t="str">
        <f>VLOOKUP(B1248,'ds thisinh'!$B$5:$C$2298,2,FALSE)</f>
        <v>Ngô Văn Phú</v>
      </c>
      <c r="D1248" s="361" t="s">
        <v>1195</v>
      </c>
      <c r="E1248" s="361" t="s">
        <v>1191</v>
      </c>
      <c r="F1248" s="361" t="s">
        <v>1166</v>
      </c>
      <c r="G1248" s="361" t="s">
        <v>1108</v>
      </c>
      <c r="H1248" s="304">
        <v>8</v>
      </c>
      <c r="I1248" s="301">
        <v>770</v>
      </c>
      <c r="J1248" s="505"/>
      <c r="K1248" s="424"/>
      <c r="L1248" s="301">
        <f>VLOOKUP(B1248,KQtrangIOE!$B$2:$D$2509,3,FALSE)</f>
        <v>770</v>
      </c>
      <c r="M1248" s="301" t="str">
        <f t="shared" si="81"/>
        <v/>
      </c>
      <c r="N1248" s="301">
        <f>VLOOKUP(IF(G1248&lt;&gt;"",G1248,F1248),ThongkeKQ!$A$4:$P$43,COUNTA(ThongkeKQ!$A$4:$P$4),FALSE)</f>
        <v>39</v>
      </c>
      <c r="O1248" s="301" t="str">
        <f t="shared" si="82"/>
        <v>39.8</v>
      </c>
      <c r="P1248" s="285" t="str">
        <f t="shared" si="83"/>
        <v>39</v>
      </c>
      <c r="Q1248" s="285" t="str">
        <f t="shared" si="84"/>
        <v>8</v>
      </c>
    </row>
    <row r="1249" spans="1:17" s="285" customFormat="1" hidden="1">
      <c r="A1249" s="315">
        <f>SUBTOTAL(3,$B$20:B1249)</f>
        <v>391</v>
      </c>
      <c r="B1249" s="318">
        <v>1221896264</v>
      </c>
      <c r="C1249" s="301" t="str">
        <f>VLOOKUP(B1249,'ds thisinh'!$B$5:$C$2298,2,FALSE)</f>
        <v>Lê Thanh Ngọc Mai</v>
      </c>
      <c r="D1249" s="318" t="s">
        <v>1772</v>
      </c>
      <c r="E1249" s="315" t="s">
        <v>1397</v>
      </c>
      <c r="F1249" s="315" t="s">
        <v>1376</v>
      </c>
      <c r="G1249" s="325" t="s">
        <v>1342</v>
      </c>
      <c r="H1249" s="325">
        <v>8</v>
      </c>
      <c r="I1249" s="344">
        <v>770</v>
      </c>
      <c r="J1249" s="446"/>
      <c r="K1249" s="424"/>
      <c r="L1249" s="301">
        <f>VLOOKUP(B1249,KQtrangIOE!$B$2:$D$2509,3,FALSE)</f>
        <v>770</v>
      </c>
      <c r="M1249" s="301" t="str">
        <f t="shared" si="81"/>
        <v/>
      </c>
      <c r="N1249" s="301">
        <f>VLOOKUP(IF(G1249&lt;&gt;"",G1249,F1249),ThongkeKQ!$A$4:$P$43,COUNTA(ThongkeKQ!$A$4:$P$4),FALSE)</f>
        <v>38</v>
      </c>
      <c r="O1249" s="301" t="str">
        <f t="shared" si="82"/>
        <v>38.8</v>
      </c>
      <c r="P1249" s="285" t="str">
        <f t="shared" si="83"/>
        <v>38</v>
      </c>
      <c r="Q1249" s="285" t="str">
        <f t="shared" si="84"/>
        <v>8</v>
      </c>
    </row>
    <row r="1250" spans="1:17" s="285" customFormat="1" hidden="1">
      <c r="A1250" s="315">
        <f>SUBTOTAL(3,$B$20:B1250)</f>
        <v>391</v>
      </c>
      <c r="B1250" s="318">
        <v>1222152979</v>
      </c>
      <c r="C1250" s="301" t="str">
        <f>VLOOKUP(B1250,'ds thisinh'!$B$5:$C$2298,2,FALSE)</f>
        <v>Lê Thị Hoài Linh</v>
      </c>
      <c r="D1250" s="318" t="s">
        <v>1785</v>
      </c>
      <c r="E1250" s="315" t="s">
        <v>1396</v>
      </c>
      <c r="F1250" s="315" t="s">
        <v>1371</v>
      </c>
      <c r="G1250" s="325" t="s">
        <v>1342</v>
      </c>
      <c r="H1250" s="325">
        <v>8</v>
      </c>
      <c r="I1250" s="344">
        <v>760</v>
      </c>
      <c r="J1250" s="446"/>
      <c r="K1250" s="583">
        <v>1222152979</v>
      </c>
      <c r="L1250" s="301">
        <f>VLOOKUP(B1250,KQtrangIOE!$B$2:$D$2509,3,FALSE)</f>
        <v>760</v>
      </c>
      <c r="M1250" s="301" t="str">
        <f t="shared" si="81"/>
        <v/>
      </c>
      <c r="N1250" s="301">
        <f>VLOOKUP(IF(G1250&lt;&gt;"",G1250,F1250),ThongkeKQ!$A$4:$P$43,COUNTA(ThongkeKQ!$A$4:$P$4),FALSE)</f>
        <v>38</v>
      </c>
      <c r="O1250" s="301" t="str">
        <f t="shared" si="82"/>
        <v>38.8</v>
      </c>
      <c r="P1250" s="285" t="str">
        <f t="shared" si="83"/>
        <v>38</v>
      </c>
      <c r="Q1250" s="285" t="str">
        <f t="shared" si="84"/>
        <v>8</v>
      </c>
    </row>
    <row r="1251" spans="1:17" s="285" customFormat="1" hidden="1">
      <c r="A1251" s="315">
        <f>SUBTOTAL(3,$B$20:B1251)</f>
        <v>391</v>
      </c>
      <c r="B1251" s="318">
        <v>1226615581</v>
      </c>
      <c r="C1251" s="301" t="str">
        <f>VLOOKUP(B1251,'ds thisinh'!$B$5:$C$2298,2,FALSE)</f>
        <v>Lê Văn Mạnh</v>
      </c>
      <c r="D1251" s="318" t="s">
        <v>1766</v>
      </c>
      <c r="E1251" s="315" t="s">
        <v>1397</v>
      </c>
      <c r="F1251" s="315" t="s">
        <v>1376</v>
      </c>
      <c r="G1251" s="325" t="s">
        <v>1342</v>
      </c>
      <c r="H1251" s="325">
        <v>8</v>
      </c>
      <c r="I1251" s="344">
        <v>760</v>
      </c>
      <c r="J1251" s="446"/>
      <c r="K1251" s="424"/>
      <c r="L1251" s="301">
        <f>VLOOKUP(B1251,KQtrangIOE!$B$2:$D$2509,3,FALSE)</f>
        <v>760</v>
      </c>
      <c r="M1251" s="301" t="str">
        <f t="shared" si="81"/>
        <v/>
      </c>
      <c r="N1251" s="301">
        <f>VLOOKUP(IF(G1251&lt;&gt;"",G1251,F1251),ThongkeKQ!$A$4:$P$43,COUNTA(ThongkeKQ!$A$4:$P$4),FALSE)</f>
        <v>38</v>
      </c>
      <c r="O1251" s="301" t="str">
        <f t="shared" si="82"/>
        <v>38.8</v>
      </c>
      <c r="P1251" s="285" t="str">
        <f t="shared" si="83"/>
        <v>38</v>
      </c>
      <c r="Q1251" s="285" t="str">
        <f t="shared" si="84"/>
        <v>8</v>
      </c>
    </row>
    <row r="1252" spans="1:17" s="285" customFormat="1" hidden="1">
      <c r="A1252" s="315">
        <f>SUBTOTAL(3,$B$20:B1252)</f>
        <v>391</v>
      </c>
      <c r="B1252" s="453">
        <v>1222839064</v>
      </c>
      <c r="C1252" s="301" t="str">
        <f>VLOOKUP(B1252,'ds thisinh'!$B$5:$C$2298,2,FALSE)</f>
        <v>Nguyễn Lâm Huy</v>
      </c>
      <c r="D1252" s="361" t="s">
        <v>1192</v>
      </c>
      <c r="E1252" s="361" t="s">
        <v>1191</v>
      </c>
      <c r="F1252" s="361" t="s">
        <v>1166</v>
      </c>
      <c r="G1252" s="361" t="s">
        <v>1108</v>
      </c>
      <c r="H1252" s="304">
        <v>8</v>
      </c>
      <c r="I1252" s="301">
        <v>750</v>
      </c>
      <c r="J1252" s="505"/>
      <c r="K1252" s="424"/>
      <c r="L1252" s="301">
        <f>VLOOKUP(B1252,KQtrangIOE!$B$2:$D$2509,3,FALSE)</f>
        <v>750</v>
      </c>
      <c r="M1252" s="301" t="str">
        <f t="shared" si="81"/>
        <v/>
      </c>
      <c r="N1252" s="301">
        <f>VLOOKUP(IF(G1252&lt;&gt;"",G1252,F1252),ThongkeKQ!$A$4:$P$43,COUNTA(ThongkeKQ!$A$4:$P$4),FALSE)</f>
        <v>39</v>
      </c>
      <c r="O1252" s="301" t="str">
        <f t="shared" si="82"/>
        <v>39.8</v>
      </c>
      <c r="P1252" s="285" t="str">
        <f t="shared" si="83"/>
        <v>39</v>
      </c>
      <c r="Q1252" s="285" t="str">
        <f t="shared" si="84"/>
        <v>8</v>
      </c>
    </row>
    <row r="1253" spans="1:17" s="285" customFormat="1" hidden="1">
      <c r="A1253" s="315">
        <f>SUBTOTAL(3,$B$20:B1253)</f>
        <v>391</v>
      </c>
      <c r="B1253" s="318">
        <v>1224968657</v>
      </c>
      <c r="C1253" s="301" t="str">
        <f>VLOOKUP(B1253,'ds thisinh'!$B$5:$C$2298,2,FALSE)</f>
        <v>Đào Thị Thùy Trang</v>
      </c>
      <c r="D1253" s="318" t="s">
        <v>1773</v>
      </c>
      <c r="E1253" s="315" t="s">
        <v>1031</v>
      </c>
      <c r="F1253" s="315" t="s">
        <v>1378</v>
      </c>
      <c r="G1253" s="325" t="s">
        <v>1342</v>
      </c>
      <c r="H1253" s="325">
        <v>8</v>
      </c>
      <c r="I1253" s="344">
        <v>750</v>
      </c>
      <c r="J1253" s="446"/>
      <c r="K1253" s="424"/>
      <c r="L1253" s="301">
        <f>VLOOKUP(B1253,KQtrangIOE!$B$2:$D$2509,3,FALSE)</f>
        <v>750</v>
      </c>
      <c r="M1253" s="301" t="str">
        <f t="shared" si="81"/>
        <v/>
      </c>
      <c r="N1253" s="301">
        <f>VLOOKUP(IF(G1253&lt;&gt;"",G1253,F1253),ThongkeKQ!$A$4:$P$43,COUNTA(ThongkeKQ!$A$4:$P$4),FALSE)</f>
        <v>38</v>
      </c>
      <c r="O1253" s="301" t="str">
        <f t="shared" si="82"/>
        <v>38.8</v>
      </c>
      <c r="P1253" s="285" t="str">
        <f t="shared" si="83"/>
        <v>38</v>
      </c>
      <c r="Q1253" s="285" t="str">
        <f t="shared" si="84"/>
        <v>8</v>
      </c>
    </row>
    <row r="1254" spans="1:17" s="285" customFormat="1" hidden="1">
      <c r="A1254" s="315">
        <f>SUBTOTAL(3,$B$20:B1254)</f>
        <v>391</v>
      </c>
      <c r="B1254" s="315">
        <v>1223593369</v>
      </c>
      <c r="C1254" s="301" t="str">
        <f>VLOOKUP(B1254,'ds thisinh'!$B$5:$C$2298,2,FALSE)</f>
        <v>Nguyễn Ngọc Như Ý</v>
      </c>
      <c r="D1254" s="302" t="s">
        <v>2235</v>
      </c>
      <c r="E1254" s="301" t="s">
        <v>1398</v>
      </c>
      <c r="F1254" s="303" t="s">
        <v>1189</v>
      </c>
      <c r="G1254" s="301" t="s">
        <v>2167</v>
      </c>
      <c r="H1254" s="301">
        <v>8</v>
      </c>
      <c r="I1254" s="387">
        <v>730</v>
      </c>
      <c r="J1254" s="555"/>
      <c r="K1254" s="424"/>
      <c r="L1254" s="301">
        <f>VLOOKUP(B1254,KQtrangIOE!$B$2:$D$2509,3,FALSE)</f>
        <v>730</v>
      </c>
      <c r="M1254" s="301" t="str">
        <f t="shared" si="81"/>
        <v/>
      </c>
      <c r="N1254" s="301">
        <f>VLOOKUP(IF(G1254&lt;&gt;"",G1254,F1254),ThongkeKQ!$A$4:$P$43,COUNTA(ThongkeKQ!$A$4:$P$4),FALSE)</f>
        <v>33</v>
      </c>
      <c r="O1254" s="301" t="str">
        <f t="shared" si="82"/>
        <v>33.8</v>
      </c>
      <c r="P1254" s="285" t="str">
        <f t="shared" si="83"/>
        <v>33</v>
      </c>
      <c r="Q1254" s="285" t="str">
        <f t="shared" si="84"/>
        <v>8</v>
      </c>
    </row>
    <row r="1255" spans="1:17" s="285" customFormat="1" hidden="1">
      <c r="A1255" s="315">
        <f>SUBTOTAL(3,$B$20:B1255)</f>
        <v>391</v>
      </c>
      <c r="B1255" s="318">
        <v>1222229311</v>
      </c>
      <c r="C1255" s="301" t="str">
        <f>VLOOKUP(B1255,'ds thisinh'!$B$5:$C$2298,2,FALSE)</f>
        <v>Nguyễn Mạnh Linh</v>
      </c>
      <c r="D1255" s="318" t="s">
        <v>1769</v>
      </c>
      <c r="E1255" s="315" t="s">
        <v>1395</v>
      </c>
      <c r="F1255" s="315" t="s">
        <v>1189</v>
      </c>
      <c r="G1255" s="325" t="s">
        <v>1342</v>
      </c>
      <c r="H1255" s="325">
        <v>8</v>
      </c>
      <c r="I1255" s="344">
        <v>720</v>
      </c>
      <c r="J1255" s="446"/>
      <c r="K1255" s="424"/>
      <c r="L1255" s="301">
        <f>VLOOKUP(B1255,KQtrangIOE!$B$2:$D$2509,3,FALSE)</f>
        <v>720</v>
      </c>
      <c r="M1255" s="301" t="str">
        <f t="shared" si="81"/>
        <v/>
      </c>
      <c r="N1255" s="301">
        <f>VLOOKUP(IF(G1255&lt;&gt;"",G1255,F1255),ThongkeKQ!$A$4:$P$43,COUNTA(ThongkeKQ!$A$4:$P$4),FALSE)</f>
        <v>38</v>
      </c>
      <c r="O1255" s="301" t="str">
        <f t="shared" si="82"/>
        <v>38.8</v>
      </c>
      <c r="P1255" s="285" t="str">
        <f t="shared" si="83"/>
        <v>38</v>
      </c>
      <c r="Q1255" s="285" t="str">
        <f t="shared" si="84"/>
        <v>8</v>
      </c>
    </row>
    <row r="1256" spans="1:17" s="285" customFormat="1" hidden="1">
      <c r="A1256" s="315">
        <f>SUBTOTAL(3,$B$20:B1256)</f>
        <v>391</v>
      </c>
      <c r="B1256" s="318">
        <v>1222856133</v>
      </c>
      <c r="C1256" s="301" t="str">
        <f>VLOOKUP(B1256,'ds thisinh'!$B$5:$C$2298,2,FALSE)</f>
        <v>Trần Thị Hà An </v>
      </c>
      <c r="D1256" s="318" t="s">
        <v>1778</v>
      </c>
      <c r="E1256" s="315" t="s">
        <v>1031</v>
      </c>
      <c r="F1256" s="315" t="s">
        <v>1189</v>
      </c>
      <c r="G1256" s="325" t="s">
        <v>1342</v>
      </c>
      <c r="H1256" s="325">
        <v>8</v>
      </c>
      <c r="I1256" s="344">
        <v>720</v>
      </c>
      <c r="J1256" s="446"/>
      <c r="K1256" s="424"/>
      <c r="L1256" s="301">
        <f>VLOOKUP(B1256,KQtrangIOE!$B$2:$D$2509,3,FALSE)</f>
        <v>720</v>
      </c>
      <c r="M1256" s="301" t="str">
        <f t="shared" si="81"/>
        <v/>
      </c>
      <c r="N1256" s="301">
        <f>VLOOKUP(IF(G1256&lt;&gt;"",G1256,F1256),ThongkeKQ!$A$4:$P$43,COUNTA(ThongkeKQ!$A$4:$P$4),FALSE)</f>
        <v>38</v>
      </c>
      <c r="O1256" s="301" t="str">
        <f t="shared" si="82"/>
        <v>38.8</v>
      </c>
      <c r="P1256" s="285" t="str">
        <f t="shared" si="83"/>
        <v>38</v>
      </c>
      <c r="Q1256" s="285" t="str">
        <f t="shared" si="84"/>
        <v>8</v>
      </c>
    </row>
    <row r="1257" spans="1:17" s="285" customFormat="1" hidden="1">
      <c r="A1257" s="315">
        <f>SUBTOTAL(3,$B$20:B1257)</f>
        <v>391</v>
      </c>
      <c r="B1257" s="396">
        <v>1224592883</v>
      </c>
      <c r="C1257" s="301" t="str">
        <f>VLOOKUP(B1257,'ds thisinh'!$B$5:$C$2298,2,FALSE)</f>
        <v>Bùi Thị Hồng Nguyên</v>
      </c>
      <c r="D1257" s="352" t="s">
        <v>2214</v>
      </c>
      <c r="E1257" s="301" t="s">
        <v>1031</v>
      </c>
      <c r="F1257" s="303" t="s">
        <v>2201</v>
      </c>
      <c r="G1257" s="301" t="s">
        <v>2167</v>
      </c>
      <c r="H1257" s="301">
        <v>8</v>
      </c>
      <c r="I1257" s="387">
        <v>710</v>
      </c>
      <c r="J1257" s="555"/>
      <c r="K1257" s="424"/>
      <c r="L1257" s="301">
        <f>VLOOKUP(B1257,KQtrangIOE!$B$2:$D$2509,3,FALSE)</f>
        <v>710</v>
      </c>
      <c r="M1257" s="301" t="str">
        <f t="shared" si="81"/>
        <v/>
      </c>
      <c r="N1257" s="301">
        <f>VLOOKUP(IF(G1257&lt;&gt;"",G1257,F1257),ThongkeKQ!$A$4:$P$43,COUNTA(ThongkeKQ!$A$4:$P$4),FALSE)</f>
        <v>33</v>
      </c>
      <c r="O1257" s="301" t="str">
        <f t="shared" si="82"/>
        <v>33.8</v>
      </c>
      <c r="P1257" s="285" t="str">
        <f t="shared" si="83"/>
        <v>33</v>
      </c>
      <c r="Q1257" s="285" t="str">
        <f t="shared" si="84"/>
        <v>8</v>
      </c>
    </row>
    <row r="1258" spans="1:17" s="285" customFormat="1" hidden="1">
      <c r="A1258" s="315">
        <f>SUBTOTAL(3,$B$20:B1258)</f>
        <v>391</v>
      </c>
      <c r="B1258" s="396">
        <v>1222535064</v>
      </c>
      <c r="C1258" s="301" t="str">
        <f>VLOOKUP(B1258,'ds thisinh'!$B$5:$C$2298,2,FALSE)</f>
        <v>Trần Thị Phương Thủy</v>
      </c>
      <c r="D1258" s="303" t="s">
        <v>2228</v>
      </c>
      <c r="E1258" s="301" t="s">
        <v>1031</v>
      </c>
      <c r="F1258" s="303" t="s">
        <v>2229</v>
      </c>
      <c r="G1258" s="301" t="s">
        <v>2167</v>
      </c>
      <c r="H1258" s="301">
        <v>8</v>
      </c>
      <c r="I1258" s="387">
        <v>700</v>
      </c>
      <c r="J1258" s="555"/>
      <c r="K1258" s="424"/>
      <c r="L1258" s="301">
        <f>VLOOKUP(B1258,KQtrangIOE!$B$2:$D$2509,3,FALSE)</f>
        <v>700</v>
      </c>
      <c r="M1258" s="301" t="str">
        <f t="shared" si="81"/>
        <v/>
      </c>
      <c r="N1258" s="301">
        <f>VLOOKUP(IF(G1258&lt;&gt;"",G1258,F1258),ThongkeKQ!$A$4:$P$43,COUNTA(ThongkeKQ!$A$4:$P$4),FALSE)</f>
        <v>33</v>
      </c>
      <c r="O1258" s="301" t="str">
        <f t="shared" si="82"/>
        <v>33.8</v>
      </c>
      <c r="P1258" s="285" t="str">
        <f t="shared" si="83"/>
        <v>33</v>
      </c>
      <c r="Q1258" s="285" t="str">
        <f t="shared" si="84"/>
        <v>8</v>
      </c>
    </row>
    <row r="1259" spans="1:17" s="285" customFormat="1" hidden="1">
      <c r="A1259" s="315">
        <f>SUBTOTAL(3,$B$20:B1259)</f>
        <v>391</v>
      </c>
      <c r="B1259" s="318">
        <v>1222623938</v>
      </c>
      <c r="C1259" s="301" t="str">
        <f>VLOOKUP(B1259,'ds thisinh'!$B$5:$C$2298,2,FALSE)</f>
        <v>Nguyễn Tuấn Kiệt</v>
      </c>
      <c r="D1259" s="318" t="s">
        <v>1760</v>
      </c>
      <c r="E1259" s="315" t="s">
        <v>1395</v>
      </c>
      <c r="F1259" s="315" t="s">
        <v>1189</v>
      </c>
      <c r="G1259" s="325" t="s">
        <v>1342</v>
      </c>
      <c r="H1259" s="325">
        <v>8</v>
      </c>
      <c r="I1259" s="344">
        <v>700</v>
      </c>
      <c r="J1259" s="446"/>
      <c r="K1259" s="424"/>
      <c r="L1259" s="301">
        <f>VLOOKUP(B1259,KQtrangIOE!$B$2:$D$2509,3,FALSE)</f>
        <v>700</v>
      </c>
      <c r="M1259" s="301" t="str">
        <f t="shared" si="81"/>
        <v/>
      </c>
      <c r="N1259" s="301">
        <f>VLOOKUP(IF(G1259&lt;&gt;"",G1259,F1259),ThongkeKQ!$A$4:$P$43,COUNTA(ThongkeKQ!$A$4:$P$4),FALSE)</f>
        <v>38</v>
      </c>
      <c r="O1259" s="301" t="str">
        <f t="shared" si="82"/>
        <v>38.8</v>
      </c>
      <c r="P1259" s="285" t="str">
        <f t="shared" si="83"/>
        <v>38</v>
      </c>
      <c r="Q1259" s="285" t="str">
        <f t="shared" si="84"/>
        <v>8</v>
      </c>
    </row>
    <row r="1260" spans="1:17" s="285" customFormat="1" hidden="1">
      <c r="A1260" s="315">
        <f>SUBTOTAL(3,$B$20:B1260)</f>
        <v>391</v>
      </c>
      <c r="B1260" s="318">
        <v>1223029428</v>
      </c>
      <c r="C1260" s="301" t="str">
        <f>VLOOKUP(B1260,'ds thisinh'!$B$5:$C$2298,2,FALSE)</f>
        <v>Vũ Trịnh Hồng Hạ </v>
      </c>
      <c r="D1260" s="318" t="s">
        <v>1776</v>
      </c>
      <c r="E1260" s="315" t="s">
        <v>1392</v>
      </c>
      <c r="F1260" s="315" t="s">
        <v>1189</v>
      </c>
      <c r="G1260" s="325" t="s">
        <v>1342</v>
      </c>
      <c r="H1260" s="325">
        <v>8</v>
      </c>
      <c r="I1260" s="344">
        <v>700</v>
      </c>
      <c r="J1260" s="446"/>
      <c r="K1260" s="424"/>
      <c r="L1260" s="301">
        <f>VLOOKUP(B1260,KQtrangIOE!$B$2:$D$2509,3,FALSE)</f>
        <v>700</v>
      </c>
      <c r="M1260" s="301" t="str">
        <f t="shared" si="81"/>
        <v/>
      </c>
      <c r="N1260" s="301">
        <f>VLOOKUP(IF(G1260&lt;&gt;"",G1260,F1260),ThongkeKQ!$A$4:$P$43,COUNTA(ThongkeKQ!$A$4:$P$4),FALSE)</f>
        <v>38</v>
      </c>
      <c r="O1260" s="301" t="str">
        <f t="shared" si="82"/>
        <v>38.8</v>
      </c>
      <c r="P1260" s="285" t="str">
        <f t="shared" si="83"/>
        <v>38</v>
      </c>
      <c r="Q1260" s="285" t="str">
        <f t="shared" si="84"/>
        <v>8</v>
      </c>
    </row>
    <row r="1261" spans="1:17" s="285" customFormat="1" ht="30" hidden="1">
      <c r="A1261" s="315">
        <f>SUBTOTAL(3,$B$20:B1261)</f>
        <v>391</v>
      </c>
      <c r="B1261" s="318">
        <v>1225689216</v>
      </c>
      <c r="C1261" s="301" t="str">
        <f>VLOOKUP(B1261,'ds thisinh'!$B$5:$C$2298,2,FALSE)</f>
        <v>Nguyễn Vũ Thị Hải Dương</v>
      </c>
      <c r="D1261" s="318" t="s">
        <v>1768</v>
      </c>
      <c r="E1261" s="315" t="s">
        <v>1396</v>
      </c>
      <c r="F1261" s="315" t="s">
        <v>1369</v>
      </c>
      <c r="G1261" s="325" t="s">
        <v>1342</v>
      </c>
      <c r="H1261" s="325">
        <v>8</v>
      </c>
      <c r="I1261" s="344">
        <v>700</v>
      </c>
      <c r="J1261" s="446"/>
      <c r="K1261" s="424"/>
      <c r="L1261" s="301">
        <f>VLOOKUP(B1261,KQtrangIOE!$B$2:$D$2509,3,FALSE)</f>
        <v>760</v>
      </c>
      <c r="M1261" s="301"/>
      <c r="N1261" s="301">
        <f>VLOOKUP(IF(G1261&lt;&gt;"",G1261,F1261),ThongkeKQ!$A$4:$P$43,COUNTA(ThongkeKQ!$A$4:$P$4),FALSE)</f>
        <v>38</v>
      </c>
      <c r="O1261" s="301" t="str">
        <f t="shared" si="82"/>
        <v>38.8</v>
      </c>
      <c r="P1261" s="285" t="str">
        <f t="shared" si="83"/>
        <v>38</v>
      </c>
      <c r="Q1261" s="285" t="str">
        <f t="shared" si="84"/>
        <v>8</v>
      </c>
    </row>
    <row r="1262" spans="1:17" s="285" customFormat="1" hidden="1">
      <c r="A1262" s="315">
        <f>SUBTOTAL(3,$B$20:B1262)</f>
        <v>391</v>
      </c>
      <c r="B1262" s="303">
        <v>1223865964</v>
      </c>
      <c r="C1262" s="301" t="str">
        <f>VLOOKUP(B1262,'ds thisinh'!$B$5:$C$2298,2,FALSE)</f>
        <v>Đặng Thị Thùy Trang</v>
      </c>
      <c r="D1262" s="303" t="s">
        <v>1037</v>
      </c>
      <c r="E1262" s="303" t="s">
        <v>1020</v>
      </c>
      <c r="F1262" s="303" t="s">
        <v>1023</v>
      </c>
      <c r="G1262" s="315" t="s">
        <v>91</v>
      </c>
      <c r="H1262" s="303">
        <v>8</v>
      </c>
      <c r="I1262" s="344">
        <v>690</v>
      </c>
      <c r="J1262" s="446"/>
      <c r="K1262" s="424"/>
      <c r="L1262" s="301">
        <f>VLOOKUP(B1262,KQtrangIOE!$B$2:$D$2509,3,FALSE)</f>
        <v>690</v>
      </c>
      <c r="M1262" s="301" t="str">
        <f t="shared" ref="M1262:M1273" si="85">IF(L1262&lt;&gt;I1262,1,"")</f>
        <v/>
      </c>
      <c r="N1262" s="301">
        <f>VLOOKUP(IF(G1262&lt;&gt;"",G1262,F1262),ThongkeKQ!$A$4:$P$43,COUNTA(ThongkeKQ!$A$4:$P$4),FALSE)</f>
        <v>35</v>
      </c>
      <c r="O1262" s="301" t="str">
        <f t="shared" si="82"/>
        <v>35.8</v>
      </c>
      <c r="P1262" s="285" t="str">
        <f t="shared" si="83"/>
        <v>35</v>
      </c>
      <c r="Q1262" s="285" t="str">
        <f t="shared" si="84"/>
        <v>8</v>
      </c>
    </row>
    <row r="1263" spans="1:17" s="285" customFormat="1" hidden="1">
      <c r="A1263" s="315">
        <f>SUBTOTAL(3,$B$20:B1263)</f>
        <v>391</v>
      </c>
      <c r="B1263" s="318">
        <v>1222016950</v>
      </c>
      <c r="C1263" s="301" t="str">
        <f>VLOOKUP(B1263,'ds thisinh'!$B$5:$C$2298,2,FALSE)</f>
        <v>Nguyễn Thảo Nguyên</v>
      </c>
      <c r="D1263" s="318" t="s">
        <v>1771</v>
      </c>
      <c r="E1263" s="315" t="s">
        <v>1396</v>
      </c>
      <c r="F1263" s="315" t="s">
        <v>1371</v>
      </c>
      <c r="G1263" s="325" t="s">
        <v>1342</v>
      </c>
      <c r="H1263" s="325">
        <v>8</v>
      </c>
      <c r="I1263" s="344">
        <v>690</v>
      </c>
      <c r="J1263" s="446"/>
      <c r="K1263" s="424"/>
      <c r="L1263" s="301">
        <f>VLOOKUP(B1263,KQtrangIOE!$B$2:$D$2509,3,FALSE)</f>
        <v>690</v>
      </c>
      <c r="M1263" s="301" t="str">
        <f t="shared" si="85"/>
        <v/>
      </c>
      <c r="N1263" s="301">
        <f>VLOOKUP(IF(G1263&lt;&gt;"",G1263,F1263),ThongkeKQ!$A$4:$P$43,COUNTA(ThongkeKQ!$A$4:$P$4),FALSE)</f>
        <v>38</v>
      </c>
      <c r="O1263" s="301" t="str">
        <f t="shared" si="82"/>
        <v>38.8</v>
      </c>
      <c r="P1263" s="285" t="str">
        <f t="shared" si="83"/>
        <v>38</v>
      </c>
      <c r="Q1263" s="285" t="str">
        <f t="shared" si="84"/>
        <v>8</v>
      </c>
    </row>
    <row r="1264" spans="1:17" s="285" customFormat="1" hidden="1">
      <c r="A1264" s="315">
        <f>SUBTOTAL(3,$B$20:B1264)</f>
        <v>391</v>
      </c>
      <c r="B1264" s="318">
        <v>1221472242</v>
      </c>
      <c r="C1264" s="301" t="str">
        <f>VLOOKUP(B1264,'ds thisinh'!$B$5:$C$2298,2,FALSE)</f>
        <v xml:space="preserve">Hoàng Thị Thu  Hà </v>
      </c>
      <c r="D1264" s="318" t="s">
        <v>1786</v>
      </c>
      <c r="E1264" s="315" t="s">
        <v>1015</v>
      </c>
      <c r="F1264" s="315" t="s">
        <v>1371</v>
      </c>
      <c r="G1264" s="325" t="s">
        <v>1342</v>
      </c>
      <c r="H1264" s="325">
        <v>8</v>
      </c>
      <c r="I1264" s="344">
        <v>670</v>
      </c>
      <c r="J1264" s="446"/>
      <c r="K1264" s="424"/>
      <c r="L1264" s="301">
        <f>VLOOKUP(B1264,KQtrangIOE!$B$2:$D$2509,3,FALSE)</f>
        <v>670</v>
      </c>
      <c r="M1264" s="301" t="str">
        <f t="shared" si="85"/>
        <v/>
      </c>
      <c r="N1264" s="301">
        <f>VLOOKUP(IF(G1264&lt;&gt;"",G1264,F1264),ThongkeKQ!$A$4:$P$43,COUNTA(ThongkeKQ!$A$4:$P$4),FALSE)</f>
        <v>38</v>
      </c>
      <c r="O1264" s="301" t="str">
        <f t="shared" si="82"/>
        <v>38.8</v>
      </c>
      <c r="P1264" s="285" t="str">
        <f t="shared" si="83"/>
        <v>38</v>
      </c>
      <c r="Q1264" s="285" t="str">
        <f t="shared" si="84"/>
        <v>8</v>
      </c>
    </row>
    <row r="1265" spans="1:18" s="285" customFormat="1" hidden="1">
      <c r="A1265" s="315">
        <f>SUBTOTAL(3,$B$20:B1265)</f>
        <v>391</v>
      </c>
      <c r="B1265" s="318">
        <v>1225701379</v>
      </c>
      <c r="C1265" s="301" t="str">
        <f>VLOOKUP(B1265,'ds thisinh'!$B$5:$C$2298,2,FALSE)</f>
        <v>Nguyễn Hoàng Anh Thư</v>
      </c>
      <c r="D1265" s="318" t="s">
        <v>1779</v>
      </c>
      <c r="E1265" s="315" t="s">
        <v>1392</v>
      </c>
      <c r="F1265" s="315" t="s">
        <v>1376</v>
      </c>
      <c r="G1265" s="325" t="s">
        <v>1342</v>
      </c>
      <c r="H1265" s="325">
        <v>8</v>
      </c>
      <c r="I1265" s="344">
        <v>650</v>
      </c>
      <c r="J1265" s="446"/>
      <c r="K1265" s="424"/>
      <c r="L1265" s="301">
        <f>VLOOKUP(B1265,KQtrangIOE!$B$2:$D$2509,3,FALSE)</f>
        <v>650</v>
      </c>
      <c r="M1265" s="301" t="str">
        <f t="shared" si="85"/>
        <v/>
      </c>
      <c r="N1265" s="301">
        <f>VLOOKUP(IF(G1265&lt;&gt;"",G1265,F1265),ThongkeKQ!$A$4:$P$43,COUNTA(ThongkeKQ!$A$4:$P$4),FALSE)</f>
        <v>38</v>
      </c>
      <c r="O1265" s="301" t="str">
        <f t="shared" si="82"/>
        <v>38.8</v>
      </c>
      <c r="P1265" s="285" t="str">
        <f t="shared" si="83"/>
        <v>38</v>
      </c>
      <c r="Q1265" s="285" t="str">
        <f t="shared" si="84"/>
        <v>8</v>
      </c>
    </row>
    <row r="1266" spans="1:18" s="285" customFormat="1" hidden="1">
      <c r="A1266" s="315">
        <f>SUBTOTAL(3,$B$20:B1266)</f>
        <v>391</v>
      </c>
      <c r="B1266" s="318">
        <v>1222216805</v>
      </c>
      <c r="C1266" s="301" t="str">
        <f>VLOOKUP(B1266,'ds thisinh'!$B$5:$C$2298,2,FALSE)</f>
        <v>Lê Tuấn Thành </v>
      </c>
      <c r="D1266" s="318" t="s">
        <v>1784</v>
      </c>
      <c r="E1266" s="315" t="s">
        <v>1392</v>
      </c>
      <c r="F1266" s="315" t="s">
        <v>1189</v>
      </c>
      <c r="G1266" s="325" t="s">
        <v>1342</v>
      </c>
      <c r="H1266" s="325">
        <v>8</v>
      </c>
      <c r="I1266" s="344">
        <v>640</v>
      </c>
      <c r="J1266" s="446"/>
      <c r="K1266" s="424"/>
      <c r="L1266" s="301">
        <f>VLOOKUP(B1266,KQtrangIOE!$B$2:$D$2509,3,FALSE)</f>
        <v>640</v>
      </c>
      <c r="M1266" s="301" t="str">
        <f t="shared" si="85"/>
        <v/>
      </c>
      <c r="N1266" s="301">
        <f>VLOOKUP(IF(G1266&lt;&gt;"",G1266,F1266),ThongkeKQ!$A$4:$P$43,COUNTA(ThongkeKQ!$A$4:$P$4),FALSE)</f>
        <v>38</v>
      </c>
      <c r="O1266" s="301" t="str">
        <f t="shared" si="82"/>
        <v>38.8</v>
      </c>
      <c r="P1266" s="285" t="str">
        <f t="shared" si="83"/>
        <v>38</v>
      </c>
      <c r="Q1266" s="285" t="str">
        <f t="shared" si="84"/>
        <v>8</v>
      </c>
    </row>
    <row r="1267" spans="1:18" s="285" customFormat="1" hidden="1">
      <c r="A1267" s="315">
        <f>SUBTOTAL(3,$B$20:B1267)</f>
        <v>391</v>
      </c>
      <c r="B1267" s="318">
        <v>1227485388</v>
      </c>
      <c r="C1267" s="301" t="str">
        <f>VLOOKUP(B1267,'ds thisinh'!$B$5:$C$2298,2,FALSE)</f>
        <v>Đinh Quốc Thành</v>
      </c>
      <c r="D1267" s="318" t="s">
        <v>1782</v>
      </c>
      <c r="E1267" s="315" t="s">
        <v>1393</v>
      </c>
      <c r="F1267" s="315" t="s">
        <v>1374</v>
      </c>
      <c r="G1267" s="325" t="s">
        <v>1342</v>
      </c>
      <c r="H1267" s="325">
        <v>8</v>
      </c>
      <c r="I1267" s="344">
        <v>640</v>
      </c>
      <c r="J1267" s="446"/>
      <c r="K1267" s="424"/>
      <c r="L1267" s="301">
        <f>VLOOKUP(B1267,KQtrangIOE!$B$2:$D$2509,3,FALSE)</f>
        <v>640</v>
      </c>
      <c r="M1267" s="301" t="str">
        <f t="shared" si="85"/>
        <v/>
      </c>
      <c r="N1267" s="301">
        <f>VLOOKUP(IF(G1267&lt;&gt;"",G1267,F1267),ThongkeKQ!$A$4:$P$43,COUNTA(ThongkeKQ!$A$4:$P$4),FALSE)</f>
        <v>38</v>
      </c>
      <c r="O1267" s="301" t="str">
        <f t="shared" si="82"/>
        <v>38.8</v>
      </c>
      <c r="P1267" s="285" t="str">
        <f t="shared" si="83"/>
        <v>38</v>
      </c>
      <c r="Q1267" s="285" t="str">
        <f t="shared" si="84"/>
        <v>8</v>
      </c>
    </row>
    <row r="1268" spans="1:18" s="285" customFormat="1" hidden="1">
      <c r="A1268" s="315">
        <f>SUBTOTAL(3,$B$20:B1268)</f>
        <v>391</v>
      </c>
      <c r="B1268" s="396">
        <v>1214499201</v>
      </c>
      <c r="C1268" s="301" t="str">
        <f>VLOOKUP(B1268,'ds thisinh'!$B$5:$C$2298,2,FALSE)</f>
        <v>Đỗ Thị Ngọc Uyên</v>
      </c>
      <c r="D1268" s="303" t="s">
        <v>2231</v>
      </c>
      <c r="E1268" s="301" t="s">
        <v>1031</v>
      </c>
      <c r="F1268" s="303" t="s">
        <v>2201</v>
      </c>
      <c r="G1268" s="301" t="s">
        <v>2167</v>
      </c>
      <c r="H1268" s="301">
        <v>8</v>
      </c>
      <c r="I1268" s="387">
        <v>620</v>
      </c>
      <c r="J1268" s="555"/>
      <c r="K1268" s="424"/>
      <c r="L1268" s="301">
        <f>VLOOKUP(B1268,KQtrangIOE!$B$2:$D$2509,3,FALSE)</f>
        <v>620</v>
      </c>
      <c r="M1268" s="301" t="str">
        <f t="shared" si="85"/>
        <v/>
      </c>
      <c r="N1268" s="301">
        <f>VLOOKUP(IF(G1268&lt;&gt;"",G1268,F1268),ThongkeKQ!$A$4:$P$43,COUNTA(ThongkeKQ!$A$4:$P$4),FALSE)</f>
        <v>33</v>
      </c>
      <c r="O1268" s="301" t="str">
        <f t="shared" si="82"/>
        <v>33.8</v>
      </c>
      <c r="P1268" s="285" t="str">
        <f t="shared" si="83"/>
        <v>33</v>
      </c>
      <c r="Q1268" s="285" t="str">
        <f t="shared" si="84"/>
        <v>8</v>
      </c>
    </row>
    <row r="1269" spans="1:18" s="285" customFormat="1" hidden="1">
      <c r="A1269" s="315">
        <f>SUBTOTAL(3,$B$20:B1269)</f>
        <v>391</v>
      </c>
      <c r="B1269" s="318">
        <v>1222428902</v>
      </c>
      <c r="C1269" s="301" t="str">
        <f>VLOOKUP(B1269,'ds thisinh'!$B$5:$C$2298,2,FALSE)</f>
        <v>Trần Thị Yến Nhi </v>
      </c>
      <c r="D1269" s="318" t="s">
        <v>1775</v>
      </c>
      <c r="E1269" s="315" t="s">
        <v>1392</v>
      </c>
      <c r="F1269" s="315" t="s">
        <v>1189</v>
      </c>
      <c r="G1269" s="325" t="s">
        <v>1342</v>
      </c>
      <c r="H1269" s="325">
        <v>8</v>
      </c>
      <c r="I1269" s="344">
        <v>590</v>
      </c>
      <c r="J1269" s="446"/>
      <c r="K1269" s="424"/>
      <c r="L1269" s="301">
        <f>VLOOKUP(B1269,KQtrangIOE!$B$2:$D$2509,3,FALSE)</f>
        <v>590</v>
      </c>
      <c r="M1269" s="301" t="str">
        <f t="shared" si="85"/>
        <v/>
      </c>
      <c r="N1269" s="301">
        <f>VLOOKUP(IF(G1269&lt;&gt;"",G1269,F1269),ThongkeKQ!$A$4:$P$43,COUNTA(ThongkeKQ!$A$4:$P$4),FALSE)</f>
        <v>38</v>
      </c>
      <c r="O1269" s="301" t="str">
        <f t="shared" si="82"/>
        <v>38.8</v>
      </c>
      <c r="P1269" s="285" t="str">
        <f t="shared" si="83"/>
        <v>38</v>
      </c>
      <c r="Q1269" s="285" t="str">
        <f t="shared" si="84"/>
        <v>8</v>
      </c>
    </row>
    <row r="1270" spans="1:18" s="285" customFormat="1" hidden="1">
      <c r="A1270" s="315">
        <f>SUBTOTAL(3,$B$20:B1270)</f>
        <v>391</v>
      </c>
      <c r="B1270" s="318">
        <v>1222017306</v>
      </c>
      <c r="C1270" s="301" t="str">
        <f>VLOOKUP(B1270,'ds thisinh'!$B$5:$C$2298,2,FALSE)</f>
        <v>Đào Xuân Bình</v>
      </c>
      <c r="D1270" s="318" t="s">
        <v>1783</v>
      </c>
      <c r="E1270" s="315" t="s">
        <v>1395</v>
      </c>
      <c r="F1270" s="315" t="s">
        <v>1189</v>
      </c>
      <c r="G1270" s="325" t="s">
        <v>1342</v>
      </c>
      <c r="H1270" s="325">
        <v>8</v>
      </c>
      <c r="I1270" s="344">
        <v>580</v>
      </c>
      <c r="J1270" s="446"/>
      <c r="K1270" s="424"/>
      <c r="L1270" s="301">
        <f>VLOOKUP(B1270,KQtrangIOE!$B$2:$D$2509,3,FALSE)</f>
        <v>580</v>
      </c>
      <c r="M1270" s="301" t="str">
        <f t="shared" si="85"/>
        <v/>
      </c>
      <c r="N1270" s="301">
        <f>VLOOKUP(IF(G1270&lt;&gt;"",G1270,F1270),ThongkeKQ!$A$4:$P$43,COUNTA(ThongkeKQ!$A$4:$P$4),FALSE)</f>
        <v>38</v>
      </c>
      <c r="O1270" s="301" t="str">
        <f t="shared" si="82"/>
        <v>38.8</v>
      </c>
      <c r="P1270" s="285" t="str">
        <f t="shared" si="83"/>
        <v>38</v>
      </c>
      <c r="Q1270" s="285" t="str">
        <f t="shared" si="84"/>
        <v>8</v>
      </c>
    </row>
    <row r="1271" spans="1:18" s="285" customFormat="1" hidden="1">
      <c r="A1271" s="315">
        <f>SUBTOTAL(3,$B$20:B1271)</f>
        <v>391</v>
      </c>
      <c r="B1271" s="318">
        <v>1225746021</v>
      </c>
      <c r="C1271" s="301" t="str">
        <f>VLOOKUP(B1271,'ds thisinh'!$B$5:$C$2298,2,FALSE)</f>
        <v>Vũ Đức Mạnh </v>
      </c>
      <c r="D1271" s="318" t="s">
        <v>1780</v>
      </c>
      <c r="E1271" s="315" t="s">
        <v>1392</v>
      </c>
      <c r="F1271" s="315" t="s">
        <v>1189</v>
      </c>
      <c r="G1271" s="325" t="s">
        <v>1342</v>
      </c>
      <c r="H1271" s="325">
        <v>8</v>
      </c>
      <c r="I1271" s="344">
        <v>570</v>
      </c>
      <c r="J1271" s="446"/>
      <c r="K1271" s="424"/>
      <c r="L1271" s="301">
        <f>VLOOKUP(B1271,KQtrangIOE!$B$2:$D$2509,3,FALSE)</f>
        <v>570</v>
      </c>
      <c r="M1271" s="301" t="str">
        <f t="shared" si="85"/>
        <v/>
      </c>
      <c r="N1271" s="301">
        <f>VLOOKUP(IF(G1271&lt;&gt;"",G1271,F1271),ThongkeKQ!$A$4:$P$43,COUNTA(ThongkeKQ!$A$4:$P$4),FALSE)</f>
        <v>38</v>
      </c>
      <c r="O1271" s="301" t="str">
        <f t="shared" si="82"/>
        <v>38.8</v>
      </c>
      <c r="P1271" s="285" t="str">
        <f t="shared" si="83"/>
        <v>38</v>
      </c>
      <c r="Q1271" s="285" t="str">
        <f t="shared" si="84"/>
        <v>8</v>
      </c>
    </row>
    <row r="1272" spans="1:18" s="285" customFormat="1">
      <c r="A1272" s="630">
        <f>SUBTOTAL(3,$B$20:B1272)</f>
        <v>392</v>
      </c>
      <c r="B1272" s="691">
        <v>1224237650</v>
      </c>
      <c r="C1272" s="301" t="str">
        <f>VLOOKUP(B1272,'ds thisinh'!$B$5:$C$2298,2,FALSE)</f>
        <v>Phạm Lê Khánh Trang</v>
      </c>
      <c r="D1272" s="371" t="s">
        <v>2067</v>
      </c>
      <c r="E1272" s="371">
        <v>9</v>
      </c>
      <c r="F1272" s="371" t="s">
        <v>1383</v>
      </c>
      <c r="G1272" s="433" t="s">
        <v>10</v>
      </c>
      <c r="H1272" s="371">
        <v>9</v>
      </c>
      <c r="I1272" s="433">
        <v>1720</v>
      </c>
      <c r="J1272" s="433" t="s">
        <v>5521</v>
      </c>
      <c r="K1272" s="713"/>
      <c r="L1272" s="301">
        <f>VLOOKUP(B1272,KQtrangIOE!$B$2:$D$2509,3,FALSE)</f>
        <v>1720</v>
      </c>
      <c r="M1272" s="301" t="str">
        <f t="shared" si="85"/>
        <v/>
      </c>
      <c r="N1272" s="301">
        <f>VLOOKUP(IF(G1272&lt;&gt;"",G1272,F1272),ThongkeKQ!$A$4:$P$43,COUNTA(ThongkeKQ!$A$4:$P$4),FALSE)</f>
        <v>32</v>
      </c>
      <c r="O1272" s="301" t="str">
        <f t="shared" si="82"/>
        <v>32.9</v>
      </c>
      <c r="P1272" s="285" t="str">
        <f t="shared" si="83"/>
        <v>32Nhất</v>
      </c>
      <c r="Q1272" s="285" t="str">
        <f t="shared" si="84"/>
        <v>9Nhất</v>
      </c>
      <c r="R1272" s="285">
        <f>VLOOKUP(B1272,'ds thisinh'!B$5:J$2299,COUNTA('ds thisinh'!$B$5:$J$5),FALSE)</f>
        <v>1820</v>
      </c>
    </row>
    <row r="1273" spans="1:18" s="285" customFormat="1">
      <c r="A1273" s="630">
        <f>SUBTOTAL(3,$B$20:B1273)</f>
        <v>393</v>
      </c>
      <c r="B1273" s="671">
        <v>107660898</v>
      </c>
      <c r="C1273" s="301" t="str">
        <f>VLOOKUP(B1273,'ds thisinh'!$B$5:$C$2298,2,FALSE)</f>
        <v>Phan Thiện Tú</v>
      </c>
      <c r="D1273" s="630" t="s">
        <v>1044</v>
      </c>
      <c r="E1273" s="630" t="s">
        <v>1045</v>
      </c>
      <c r="F1273" s="630" t="s">
        <v>2229</v>
      </c>
      <c r="G1273" s="630" t="s">
        <v>91</v>
      </c>
      <c r="H1273" s="630">
        <v>9</v>
      </c>
      <c r="I1273" s="636">
        <v>1650</v>
      </c>
      <c r="J1273" s="433" t="s">
        <v>5521</v>
      </c>
      <c r="K1273" s="714"/>
      <c r="L1273" s="301">
        <f>VLOOKUP(B1273,KQtrangIOE!$B$2:$D$2509,3,FALSE)</f>
        <v>1650</v>
      </c>
      <c r="M1273" s="301" t="str">
        <f t="shared" si="85"/>
        <v/>
      </c>
      <c r="N1273" s="301">
        <f>VLOOKUP(IF(G1273&lt;&gt;"",G1273,F1273),ThongkeKQ!$A$4:$P$43,COUNTA(ThongkeKQ!$A$4:$P$4),FALSE)</f>
        <v>35</v>
      </c>
      <c r="O1273" s="301" t="str">
        <f t="shared" si="82"/>
        <v>35.9</v>
      </c>
      <c r="P1273" s="285" t="str">
        <f t="shared" si="83"/>
        <v>35Nhất</v>
      </c>
      <c r="Q1273" s="285" t="str">
        <f t="shared" si="84"/>
        <v>9Nhất</v>
      </c>
      <c r="R1273" s="285">
        <f>VLOOKUP(B1273,'ds thisinh'!B$5:J$2299,COUNTA('ds thisinh'!$B$5:$J$5),FALSE)</f>
        <v>1600</v>
      </c>
    </row>
    <row r="1274" spans="1:18" s="285" customFormat="1" ht="30">
      <c r="A1274" s="630">
        <f>SUBTOTAL(3,$B$20:B1274)</f>
        <v>394</v>
      </c>
      <c r="B1274" s="666">
        <v>1213234619</v>
      </c>
      <c r="C1274" s="301" t="str">
        <f>VLOOKUP(B1274,'ds thisinh'!$B$5:$C$2298,2,FALSE)</f>
        <v>Nguyễn Đinh Lan Thuyền </v>
      </c>
      <c r="D1274" s="635" t="s">
        <v>1787</v>
      </c>
      <c r="E1274" s="630" t="s">
        <v>1067</v>
      </c>
      <c r="F1274" s="630" t="s">
        <v>1189</v>
      </c>
      <c r="G1274" s="630" t="s">
        <v>1342</v>
      </c>
      <c r="H1274" s="630">
        <v>9</v>
      </c>
      <c r="I1274" s="636">
        <v>1650</v>
      </c>
      <c r="J1274" s="433" t="s">
        <v>5521</v>
      </c>
      <c r="K1274" s="714"/>
      <c r="L1274" s="301">
        <f>VLOOKUP(B1274,KQtrangIOE!$B$2:$D$2509,3,FALSE)</f>
        <v>1710</v>
      </c>
      <c r="M1274" s="301"/>
      <c r="N1274" s="301">
        <f>VLOOKUP(IF(G1274&lt;&gt;"",G1274,F1274),ThongkeKQ!$A$4:$P$43,COUNTA(ThongkeKQ!$A$4:$P$4),FALSE)</f>
        <v>38</v>
      </c>
      <c r="O1274" s="301" t="str">
        <f t="shared" si="82"/>
        <v>38.9</v>
      </c>
      <c r="P1274" s="285" t="str">
        <f t="shared" si="83"/>
        <v>38Nhất</v>
      </c>
      <c r="Q1274" s="285" t="str">
        <f t="shared" si="84"/>
        <v>9Nhất</v>
      </c>
      <c r="R1274" s="285">
        <f>VLOOKUP(B1274,'ds thisinh'!B$5:J$2299,COUNTA('ds thisinh'!$B$5:$J$5),FALSE)</f>
        <v>1710</v>
      </c>
    </row>
    <row r="1275" spans="1:18" s="285" customFormat="1">
      <c r="A1275" s="630">
        <f>SUBTOTAL(3,$B$20:B1275)</f>
        <v>395</v>
      </c>
      <c r="B1275" s="679">
        <v>1221753149</v>
      </c>
      <c r="C1275" s="301" t="str">
        <f>VLOOKUP(B1275,'ds thisinh'!$B$5:$C$2298,2,FALSE)</f>
        <v>Nguyễn Khánh Thục</v>
      </c>
      <c r="D1275" s="630" t="s">
        <v>1332</v>
      </c>
      <c r="E1275" s="630" t="s">
        <v>1050</v>
      </c>
      <c r="F1275" s="630" t="s">
        <v>1259</v>
      </c>
      <c r="G1275" s="630" t="s">
        <v>180</v>
      </c>
      <c r="H1275" s="630">
        <v>9</v>
      </c>
      <c r="I1275" s="630">
        <v>1650</v>
      </c>
      <c r="J1275" s="433" t="s">
        <v>5521</v>
      </c>
      <c r="K1275" s="714"/>
      <c r="L1275" s="301">
        <f>VLOOKUP(B1275,KQtrangIOE!$B$2:$D$2509,3,FALSE)</f>
        <v>1650</v>
      </c>
      <c r="M1275" s="301" t="str">
        <f t="shared" ref="M1275:M1282" si="86">IF(L1275&lt;&gt;I1275,1,"")</f>
        <v/>
      </c>
      <c r="N1275" s="301">
        <f>VLOOKUP(IF(G1275&lt;&gt;"",G1275,F1275),ThongkeKQ!$A$4:$P$43,COUNTA(ThongkeKQ!$A$4:$P$4),FALSE)</f>
        <v>36</v>
      </c>
      <c r="O1275" s="301" t="str">
        <f t="shared" si="82"/>
        <v>36.9</v>
      </c>
      <c r="P1275" s="285" t="str">
        <f t="shared" si="83"/>
        <v>36Nhất</v>
      </c>
      <c r="Q1275" s="285" t="str">
        <f t="shared" si="84"/>
        <v>9Nhất</v>
      </c>
      <c r="R1275" s="285">
        <f>VLOOKUP(B1275,'ds thisinh'!B$5:J$2299,COUNTA('ds thisinh'!$B$5:$J$5),FALSE)</f>
        <v>1490</v>
      </c>
    </row>
    <row r="1276" spans="1:18" s="285" customFormat="1">
      <c r="A1276" s="630">
        <f>SUBTOTAL(3,$B$20:B1276)</f>
        <v>396</v>
      </c>
      <c r="B1276" s="679">
        <v>1227357279</v>
      </c>
      <c r="C1276" s="301" t="str">
        <f>VLOOKUP(B1276,'ds thisinh'!$B$5:$C$2298,2,FALSE)</f>
        <v>Nguyễn Thị Hà Nguyên</v>
      </c>
      <c r="D1276" s="630" t="s">
        <v>1333</v>
      </c>
      <c r="E1276" s="630" t="s">
        <v>1050</v>
      </c>
      <c r="F1276" s="630" t="s">
        <v>1259</v>
      </c>
      <c r="G1276" s="630" t="s">
        <v>180</v>
      </c>
      <c r="H1276" s="630">
        <v>9</v>
      </c>
      <c r="I1276" s="630">
        <v>1580</v>
      </c>
      <c r="J1276" s="433" t="s">
        <v>5521</v>
      </c>
      <c r="K1276" s="714"/>
      <c r="L1276" s="301">
        <f>VLOOKUP(B1276,KQtrangIOE!$B$2:$D$2509,3,FALSE)</f>
        <v>1580</v>
      </c>
      <c r="M1276" s="301" t="str">
        <f t="shared" si="86"/>
        <v/>
      </c>
      <c r="N1276" s="301">
        <f>VLOOKUP(IF(G1276&lt;&gt;"",G1276,F1276),ThongkeKQ!$A$4:$P$43,COUNTA(ThongkeKQ!$A$4:$P$4),FALSE)</f>
        <v>36</v>
      </c>
      <c r="O1276" s="301" t="str">
        <f t="shared" si="82"/>
        <v>36.9</v>
      </c>
      <c r="P1276" s="285" t="str">
        <f t="shared" si="83"/>
        <v>36Nhất</v>
      </c>
      <c r="Q1276" s="285" t="str">
        <f t="shared" si="84"/>
        <v>9Nhất</v>
      </c>
      <c r="R1276" s="285">
        <f>VLOOKUP(B1276,'ds thisinh'!B$5:J$2299,COUNTA('ds thisinh'!$B$5:$J$5),FALSE)</f>
        <v>1480</v>
      </c>
    </row>
    <row r="1277" spans="1:18" s="285" customFormat="1">
      <c r="A1277" s="630">
        <f>SUBTOTAL(3,$B$20:B1277)</f>
        <v>397</v>
      </c>
      <c r="B1277" s="691">
        <v>1222675125</v>
      </c>
      <c r="C1277" s="301" t="str">
        <f>VLOOKUP(B1277,'ds thisinh'!$B$5:$C$2298,2,FALSE)</f>
        <v>Trần Thị Trúc Mai</v>
      </c>
      <c r="D1277" s="371" t="s">
        <v>2068</v>
      </c>
      <c r="E1277" s="371">
        <v>9</v>
      </c>
      <c r="F1277" s="371" t="s">
        <v>1383</v>
      </c>
      <c r="G1277" s="433" t="s">
        <v>10</v>
      </c>
      <c r="H1277" s="371">
        <v>9</v>
      </c>
      <c r="I1277" s="433">
        <v>1570</v>
      </c>
      <c r="J1277" s="433" t="s">
        <v>5521</v>
      </c>
      <c r="K1277" s="713"/>
      <c r="L1277" s="301">
        <f>VLOOKUP(B1277,KQtrangIOE!$B$2:$D$2509,3,FALSE)</f>
        <v>1570</v>
      </c>
      <c r="M1277" s="301" t="str">
        <f t="shared" si="86"/>
        <v/>
      </c>
      <c r="N1277" s="301">
        <f>VLOOKUP(IF(G1277&lt;&gt;"",G1277,F1277),ThongkeKQ!$A$4:$P$43,COUNTA(ThongkeKQ!$A$4:$P$4),FALSE)</f>
        <v>32</v>
      </c>
      <c r="O1277" s="301" t="str">
        <f t="shared" si="82"/>
        <v>32.9</v>
      </c>
      <c r="P1277" s="285" t="str">
        <f t="shared" si="83"/>
        <v>32Nhất</v>
      </c>
      <c r="Q1277" s="285" t="str">
        <f t="shared" si="84"/>
        <v>9Nhất</v>
      </c>
      <c r="R1277" s="285">
        <f>VLOOKUP(B1277,'ds thisinh'!B$5:J$2299,COUNTA('ds thisinh'!$B$5:$J$5),FALSE)</f>
        <v>1520</v>
      </c>
    </row>
    <row r="1278" spans="1:18" s="285" customFormat="1">
      <c r="A1278" s="630">
        <f>SUBTOTAL(3,$B$20:B1278)</f>
        <v>398</v>
      </c>
      <c r="B1278" s="668">
        <v>1210009798</v>
      </c>
      <c r="C1278" s="301" t="str">
        <f>VLOOKUP(B1278,'ds thisinh'!$B$5:$C$2298,2,FALSE)</f>
        <v>Nguyễn Thị Ngọc My</v>
      </c>
      <c r="D1278" s="374" t="s">
        <v>2069</v>
      </c>
      <c r="E1278" s="371">
        <v>9</v>
      </c>
      <c r="F1278" s="371" t="s">
        <v>1951</v>
      </c>
      <c r="G1278" s="433" t="s">
        <v>10</v>
      </c>
      <c r="H1278" s="371">
        <v>9</v>
      </c>
      <c r="I1278" s="433">
        <v>1560</v>
      </c>
      <c r="J1278" s="433" t="s">
        <v>5521</v>
      </c>
      <c r="K1278" s="713"/>
      <c r="L1278" s="301">
        <f>VLOOKUP(B1278,KQtrangIOE!$B$2:$D$2509,3,FALSE)</f>
        <v>1560</v>
      </c>
      <c r="M1278" s="301" t="str">
        <f t="shared" si="86"/>
        <v/>
      </c>
      <c r="N1278" s="301">
        <f>VLOOKUP(IF(G1278&lt;&gt;"",G1278,F1278),ThongkeKQ!$A$4:$P$43,COUNTA(ThongkeKQ!$A$4:$P$4),FALSE)</f>
        <v>32</v>
      </c>
      <c r="O1278" s="301" t="str">
        <f t="shared" si="82"/>
        <v>32.9</v>
      </c>
      <c r="P1278" s="285" t="str">
        <f t="shared" si="83"/>
        <v>32Nhất</v>
      </c>
      <c r="Q1278" s="285" t="str">
        <f t="shared" si="84"/>
        <v>9Nhất</v>
      </c>
      <c r="R1278" s="285">
        <f>VLOOKUP(B1278,'ds thisinh'!B$5:J$2299,COUNTA('ds thisinh'!$B$5:$J$5),FALSE)</f>
        <v>1500</v>
      </c>
    </row>
    <row r="1279" spans="1:18" s="285" customFormat="1">
      <c r="A1279" s="630">
        <f>SUBTOTAL(3,$B$20:B1279)</f>
        <v>399</v>
      </c>
      <c r="B1279" s="677">
        <v>107713430</v>
      </c>
      <c r="C1279" s="301" t="str">
        <f>VLOOKUP(B1279,'ds thisinh'!$B$5:$C$2298,2,FALSE)</f>
        <v>Lê Tiến Phong</v>
      </c>
      <c r="D1279" s="630" t="s">
        <v>1047</v>
      </c>
      <c r="E1279" s="630">
        <v>9</v>
      </c>
      <c r="F1279" s="630" t="s">
        <v>724</v>
      </c>
      <c r="G1279" s="630" t="s">
        <v>91</v>
      </c>
      <c r="H1279" s="630">
        <v>9</v>
      </c>
      <c r="I1279" s="636">
        <v>1530</v>
      </c>
      <c r="J1279" s="636" t="s">
        <v>5522</v>
      </c>
      <c r="K1279" s="714"/>
      <c r="L1279" s="301">
        <f>VLOOKUP(B1279,KQtrangIOE!$B$2:$D$2509,3,FALSE)</f>
        <v>1530</v>
      </c>
      <c r="M1279" s="301" t="str">
        <f t="shared" si="86"/>
        <v/>
      </c>
      <c r="N1279" s="301">
        <f>VLOOKUP(IF(G1279&lt;&gt;"",G1279,F1279),ThongkeKQ!$A$4:$P$43,COUNTA(ThongkeKQ!$A$4:$P$4),FALSE)</f>
        <v>35</v>
      </c>
      <c r="O1279" s="301" t="str">
        <f t="shared" si="82"/>
        <v>35.9</v>
      </c>
      <c r="P1279" s="285" t="str">
        <f t="shared" si="83"/>
        <v>35Nhì</v>
      </c>
      <c r="Q1279" s="285" t="str">
        <f t="shared" si="84"/>
        <v>9Nhì</v>
      </c>
      <c r="R1279" s="285">
        <f>VLOOKUP(B1279,'ds thisinh'!B$5:J$2299,COUNTA('ds thisinh'!$B$5:$J$5),FALSE)</f>
        <v>1510</v>
      </c>
    </row>
    <row r="1280" spans="1:18" s="285" customFormat="1">
      <c r="A1280" s="630">
        <f>SUBTOTAL(3,$B$20:B1280)</f>
        <v>400</v>
      </c>
      <c r="B1280" s="666">
        <v>1209252567</v>
      </c>
      <c r="C1280" s="301" t="str">
        <f>VLOOKUP(B1280,'ds thisinh'!$B$5:$C$2298,2,FALSE)</f>
        <v>Trương Công  Hoàng</v>
      </c>
      <c r="D1280" s="635" t="s">
        <v>1790</v>
      </c>
      <c r="E1280" s="630" t="s">
        <v>1399</v>
      </c>
      <c r="F1280" s="630" t="s">
        <v>1375</v>
      </c>
      <c r="G1280" s="630" t="s">
        <v>1342</v>
      </c>
      <c r="H1280" s="630">
        <v>9</v>
      </c>
      <c r="I1280" s="636">
        <v>1530</v>
      </c>
      <c r="J1280" s="636" t="s">
        <v>5522</v>
      </c>
      <c r="K1280" s="714"/>
      <c r="L1280" s="301">
        <f>VLOOKUP(B1280,KQtrangIOE!$B$2:$D$2509,3,FALSE)</f>
        <v>1530</v>
      </c>
      <c r="M1280" s="301" t="str">
        <f t="shared" si="86"/>
        <v/>
      </c>
      <c r="N1280" s="301">
        <f>VLOOKUP(IF(G1280&lt;&gt;"",G1280,F1280),ThongkeKQ!$A$4:$P$43,COUNTA(ThongkeKQ!$A$4:$P$4),FALSE)</f>
        <v>38</v>
      </c>
      <c r="O1280" s="301" t="str">
        <f t="shared" si="82"/>
        <v>38.9</v>
      </c>
      <c r="P1280" s="285" t="str">
        <f t="shared" si="83"/>
        <v>38Nhì</v>
      </c>
      <c r="Q1280" s="285" t="str">
        <f t="shared" si="84"/>
        <v>9Nhì</v>
      </c>
      <c r="R1280" s="285">
        <f>VLOOKUP(B1280,'ds thisinh'!B$5:J$2299,COUNTA('ds thisinh'!$B$5:$J$5),FALSE)</f>
        <v>1530</v>
      </c>
    </row>
    <row r="1281" spans="1:18" s="285" customFormat="1">
      <c r="A1281" s="630">
        <f>SUBTOTAL(3,$B$20:B1281)</f>
        <v>401</v>
      </c>
      <c r="B1281" s="662">
        <v>1221756331</v>
      </c>
      <c r="C1281" s="301" t="str">
        <f>VLOOKUP(B1281,'ds thisinh'!$B$5:$C$2298,2,FALSE)</f>
        <v>Nguyễn Bảo Thạch </v>
      </c>
      <c r="D1281" s="630" t="s">
        <v>801</v>
      </c>
      <c r="E1281" s="630">
        <v>9</v>
      </c>
      <c r="F1281" s="630" t="s">
        <v>691</v>
      </c>
      <c r="G1281" s="630" t="s">
        <v>188</v>
      </c>
      <c r="H1281" s="630">
        <v>9</v>
      </c>
      <c r="I1281" s="630">
        <v>1520</v>
      </c>
      <c r="J1281" s="636" t="s">
        <v>5522</v>
      </c>
      <c r="K1281" s="714"/>
      <c r="L1281" s="301">
        <f>VLOOKUP(B1281,KQtrangIOE!$B$2:$D$2509,3,FALSE)</f>
        <v>1520</v>
      </c>
      <c r="M1281" s="301" t="str">
        <f t="shared" si="86"/>
        <v/>
      </c>
      <c r="N1281" s="301">
        <f>VLOOKUP(IF(G1281&lt;&gt;"",G1281,F1281),ThongkeKQ!$A$4:$P$43,COUNTA(ThongkeKQ!$A$4:$P$4),FALSE)</f>
        <v>34</v>
      </c>
      <c r="O1281" s="301" t="str">
        <f t="shared" si="82"/>
        <v>34.9</v>
      </c>
      <c r="P1281" s="285" t="str">
        <f t="shared" si="83"/>
        <v>34Nhì</v>
      </c>
      <c r="Q1281" s="285" t="str">
        <f t="shared" si="84"/>
        <v>9Nhì</v>
      </c>
      <c r="R1281" s="285">
        <f>VLOOKUP(B1281,'ds thisinh'!B$5:J$2299,COUNTA('ds thisinh'!$B$5:$J$5),FALSE)</f>
        <v>1460</v>
      </c>
    </row>
    <row r="1282" spans="1:18" s="285" customFormat="1" ht="30">
      <c r="A1282" s="630">
        <f>SUBTOTAL(3,$B$20:B1282)</f>
        <v>402</v>
      </c>
      <c r="B1282" s="662">
        <v>1210718450</v>
      </c>
      <c r="C1282" s="301" t="str">
        <f>VLOOKUP(B1282,'ds thisinh'!$B$5:$C$2298,2,FALSE)</f>
        <v>Dương Nguyễn Hoàng Huy </v>
      </c>
      <c r="D1282" s="630" t="s">
        <v>798</v>
      </c>
      <c r="E1282" s="630">
        <v>9</v>
      </c>
      <c r="F1282" s="630" t="s">
        <v>691</v>
      </c>
      <c r="G1282" s="630" t="s">
        <v>188</v>
      </c>
      <c r="H1282" s="630">
        <v>9</v>
      </c>
      <c r="I1282" s="630">
        <v>1520</v>
      </c>
      <c r="J1282" s="636" t="s">
        <v>5522</v>
      </c>
      <c r="K1282" s="714"/>
      <c r="L1282" s="301">
        <f>VLOOKUP(B1282,KQtrangIOE!$B$2:$D$2509,3,FALSE)</f>
        <v>1520</v>
      </c>
      <c r="M1282" s="301" t="str">
        <f t="shared" si="86"/>
        <v/>
      </c>
      <c r="N1282" s="301">
        <f>VLOOKUP(IF(G1282&lt;&gt;"",G1282,F1282),ThongkeKQ!$A$4:$P$43,COUNTA(ThongkeKQ!$A$4:$P$4),FALSE)</f>
        <v>34</v>
      </c>
      <c r="O1282" s="301" t="str">
        <f t="shared" si="82"/>
        <v>34.9</v>
      </c>
      <c r="P1282" s="285" t="str">
        <f t="shared" si="83"/>
        <v>34Nhì</v>
      </c>
      <c r="Q1282" s="285" t="str">
        <f t="shared" si="84"/>
        <v>9Nhì</v>
      </c>
      <c r="R1282" s="285">
        <f>VLOOKUP(B1282,'ds thisinh'!B$5:J$2299,COUNTA('ds thisinh'!$B$5:$J$5),FALSE)</f>
        <v>1180</v>
      </c>
    </row>
    <row r="1283" spans="1:18" s="285" customFormat="1">
      <c r="A1283" s="630">
        <f>SUBTOTAL(3,$B$20:B1283)</f>
        <v>403</v>
      </c>
      <c r="B1283" s="666">
        <v>1224186065</v>
      </c>
      <c r="C1283" s="301" t="str">
        <f>VLOOKUP(B1283,'ds thisinh'!$B$5:$C$2298,2,FALSE)</f>
        <v>Ngô Quang Hiển </v>
      </c>
      <c r="D1283" s="635" t="s">
        <v>1788</v>
      </c>
      <c r="E1283" s="630" t="s">
        <v>1067</v>
      </c>
      <c r="F1283" s="630" t="s">
        <v>1189</v>
      </c>
      <c r="G1283" s="630" t="s">
        <v>1342</v>
      </c>
      <c r="H1283" s="630">
        <v>9</v>
      </c>
      <c r="I1283" s="636">
        <v>1510</v>
      </c>
      <c r="J1283" s="636" t="s">
        <v>5522</v>
      </c>
      <c r="K1283" s="714"/>
      <c r="L1283" s="301">
        <f>VLOOKUP(B1283,KQtrangIOE!$B$2:$D$2509,3,FALSE)</f>
        <v>1620</v>
      </c>
      <c r="M1283" s="301"/>
      <c r="N1283" s="301">
        <f>VLOOKUP(IF(G1283&lt;&gt;"",G1283,F1283),ThongkeKQ!$A$4:$P$43,COUNTA(ThongkeKQ!$A$4:$P$4),FALSE)</f>
        <v>38</v>
      </c>
      <c r="O1283" s="301" t="str">
        <f t="shared" si="82"/>
        <v>38.9</v>
      </c>
      <c r="P1283" s="285" t="str">
        <f t="shared" si="83"/>
        <v>38Nhì</v>
      </c>
      <c r="Q1283" s="285" t="str">
        <f t="shared" si="84"/>
        <v>9Nhì</v>
      </c>
      <c r="R1283" s="285">
        <f>VLOOKUP(B1283,'ds thisinh'!B$5:J$2299,COUNTA('ds thisinh'!$B$5:$J$5),FALSE)</f>
        <v>1620</v>
      </c>
    </row>
    <row r="1284" spans="1:18" s="285" customFormat="1">
      <c r="A1284" s="630">
        <f>SUBTOTAL(3,$B$20:B1284)</f>
        <v>404</v>
      </c>
      <c r="B1284" s="663">
        <v>1230485813</v>
      </c>
      <c r="C1284" s="301" t="str">
        <f>VLOOKUP(B1284,'ds thisinh'!$B$5:$C$2298,2,FALSE)</f>
        <v>Trần Thị Huyền Thanh</v>
      </c>
      <c r="D1284" s="630" t="s">
        <v>2223</v>
      </c>
      <c r="E1284" s="630" t="s">
        <v>1402</v>
      </c>
      <c r="F1284" s="630" t="s">
        <v>1189</v>
      </c>
      <c r="G1284" s="630" t="s">
        <v>2167</v>
      </c>
      <c r="H1284" s="630">
        <v>9</v>
      </c>
      <c r="I1284" s="630">
        <v>1490</v>
      </c>
      <c r="J1284" s="636" t="s">
        <v>5522</v>
      </c>
      <c r="K1284" s="714"/>
      <c r="L1284" s="301">
        <f>VLOOKUP(B1284,KQtrangIOE!$B$2:$D$2509,3,FALSE)</f>
        <v>1490</v>
      </c>
      <c r="M1284" s="301" t="str">
        <f>IF(L1284&lt;&gt;I1284,1,"")</f>
        <v/>
      </c>
      <c r="N1284" s="301">
        <f>VLOOKUP(IF(G1284&lt;&gt;"",G1284,F1284),ThongkeKQ!$A$4:$P$43,COUNTA(ThongkeKQ!$A$4:$P$4),FALSE)</f>
        <v>33</v>
      </c>
      <c r="O1284" s="301" t="str">
        <f t="shared" si="82"/>
        <v>33.9</v>
      </c>
      <c r="P1284" s="285" t="str">
        <f t="shared" si="83"/>
        <v>33Nhì</v>
      </c>
      <c r="Q1284" s="285" t="str">
        <f t="shared" si="84"/>
        <v>9Nhì</v>
      </c>
      <c r="R1284" s="285">
        <f>VLOOKUP(B1284,'ds thisinh'!B$5:J$2299,COUNTA('ds thisinh'!$B$5:$J$5),FALSE)</f>
        <v>1240</v>
      </c>
    </row>
    <row r="1285" spans="1:18" s="285" customFormat="1">
      <c r="A1285" s="630">
        <f>SUBTOTAL(3,$B$20:B1285)</f>
        <v>405</v>
      </c>
      <c r="B1285" s="666">
        <v>1230653853</v>
      </c>
      <c r="C1285" s="301" t="str">
        <f>VLOOKUP(B1285,'ds thisinh'!$B$5:$C$2298,2,FALSE)</f>
        <v>Nguyễn Hòa Bảo</v>
      </c>
      <c r="D1285" s="635" t="s">
        <v>1789</v>
      </c>
      <c r="E1285" s="630" t="s">
        <v>1067</v>
      </c>
      <c r="F1285" s="630" t="s">
        <v>1189</v>
      </c>
      <c r="G1285" s="630" t="s">
        <v>1342</v>
      </c>
      <c r="H1285" s="630">
        <v>9</v>
      </c>
      <c r="I1285" s="636">
        <v>1490</v>
      </c>
      <c r="J1285" s="636" t="s">
        <v>5522</v>
      </c>
      <c r="K1285" s="714"/>
      <c r="L1285" s="301">
        <f>VLOOKUP(B1285,KQtrangIOE!$B$2:$D$2509,3,FALSE)</f>
        <v>1570</v>
      </c>
      <c r="M1285" s="301"/>
      <c r="N1285" s="301">
        <f>VLOOKUP(IF(G1285&lt;&gt;"",G1285,F1285),ThongkeKQ!$A$4:$P$43,COUNTA(ThongkeKQ!$A$4:$P$4),FALSE)</f>
        <v>38</v>
      </c>
      <c r="O1285" s="301" t="str">
        <f t="shared" si="82"/>
        <v>38.9</v>
      </c>
      <c r="P1285" s="285" t="str">
        <f t="shared" si="83"/>
        <v>38Nhì</v>
      </c>
      <c r="Q1285" s="285" t="str">
        <f t="shared" si="84"/>
        <v>9Nhì</v>
      </c>
      <c r="R1285" s="285">
        <f>VLOOKUP(B1285,'ds thisinh'!B$5:J$2299,COUNTA('ds thisinh'!$B$5:$J$5),FALSE)</f>
        <v>1570</v>
      </c>
    </row>
    <row r="1286" spans="1:18" s="285" customFormat="1">
      <c r="A1286" s="630">
        <f>SUBTOTAL(3,$B$20:B1286)</f>
        <v>406</v>
      </c>
      <c r="B1286" s="666">
        <v>1224571503</v>
      </c>
      <c r="C1286" s="301" t="str">
        <f>VLOOKUP(B1286,'ds thisinh'!$B$5:$C$2298,2,FALSE)</f>
        <v>Đinh Thị Yến  Nhi</v>
      </c>
      <c r="D1286" s="635" t="s">
        <v>1793</v>
      </c>
      <c r="E1286" s="630" t="s">
        <v>1045</v>
      </c>
      <c r="F1286" s="630" t="s">
        <v>1369</v>
      </c>
      <c r="G1286" s="630" t="s">
        <v>1342</v>
      </c>
      <c r="H1286" s="630">
        <v>9</v>
      </c>
      <c r="I1286" s="636">
        <v>1490</v>
      </c>
      <c r="J1286" s="636" t="s">
        <v>5522</v>
      </c>
      <c r="K1286" s="714"/>
      <c r="L1286" s="301">
        <f>VLOOKUP(B1286,KQtrangIOE!$B$2:$D$2509,3,FALSE)</f>
        <v>1420</v>
      </c>
      <c r="M1286" s="301"/>
      <c r="N1286" s="301">
        <f>VLOOKUP(IF(G1286&lt;&gt;"",G1286,F1286),ThongkeKQ!$A$4:$P$43,COUNTA(ThongkeKQ!$A$4:$P$4),FALSE)</f>
        <v>38</v>
      </c>
      <c r="O1286" s="301" t="str">
        <f t="shared" si="82"/>
        <v>38.9</v>
      </c>
      <c r="P1286" s="285" t="str">
        <f t="shared" si="83"/>
        <v>38Nhì</v>
      </c>
      <c r="Q1286" s="285" t="str">
        <f t="shared" si="84"/>
        <v>9Nhì</v>
      </c>
      <c r="R1286" s="285">
        <f>VLOOKUP(B1286,'ds thisinh'!B$5:J$2299,COUNTA('ds thisinh'!$B$5:$J$5),FALSE)</f>
        <v>1420</v>
      </c>
    </row>
    <row r="1287" spans="1:18" s="285" customFormat="1">
      <c r="A1287" s="630">
        <f>SUBTOTAL(3,$B$20:B1287)</f>
        <v>407</v>
      </c>
      <c r="B1287" s="679">
        <v>111609536</v>
      </c>
      <c r="C1287" s="301" t="str">
        <f>VLOOKUP(B1287,'ds thisinh'!$B$5:$C$2298,2,FALSE)</f>
        <v>Dương Nguyễn Thủy Trà</v>
      </c>
      <c r="D1287" s="630" t="s">
        <v>1330</v>
      </c>
      <c r="E1287" s="630" t="s">
        <v>1050</v>
      </c>
      <c r="F1287" s="630" t="s">
        <v>1259</v>
      </c>
      <c r="G1287" s="630" t="s">
        <v>180</v>
      </c>
      <c r="H1287" s="630">
        <v>9</v>
      </c>
      <c r="I1287" s="630">
        <v>1490</v>
      </c>
      <c r="J1287" s="636" t="s">
        <v>5522</v>
      </c>
      <c r="K1287" s="714"/>
      <c r="L1287" s="301">
        <f>VLOOKUP(B1287,KQtrangIOE!$B$2:$D$2509,3,FALSE)</f>
        <v>1490</v>
      </c>
      <c r="M1287" s="301" t="str">
        <f t="shared" ref="M1287:M1296" si="87">IF(L1287&lt;&gt;I1287,1,"")</f>
        <v/>
      </c>
      <c r="N1287" s="301">
        <f>VLOOKUP(IF(G1287&lt;&gt;"",G1287,F1287),ThongkeKQ!$A$4:$P$43,COUNTA(ThongkeKQ!$A$4:$P$4),FALSE)</f>
        <v>36</v>
      </c>
      <c r="O1287" s="301" t="str">
        <f t="shared" si="82"/>
        <v>36.9</v>
      </c>
      <c r="P1287" s="285" t="str">
        <f t="shared" si="83"/>
        <v>36Nhì</v>
      </c>
      <c r="Q1287" s="285" t="str">
        <f t="shared" si="84"/>
        <v>9Nhì</v>
      </c>
      <c r="R1287" s="285">
        <f>VLOOKUP(B1287,'ds thisinh'!B$5:J$2299,COUNTA('ds thisinh'!$B$5:$J$5),FALSE)</f>
        <v>1320</v>
      </c>
    </row>
    <row r="1288" spans="1:18" s="285" customFormat="1">
      <c r="A1288" s="630">
        <f>SUBTOTAL(3,$B$20:B1288)</f>
        <v>408</v>
      </c>
      <c r="B1288" s="691">
        <v>1222235544</v>
      </c>
      <c r="C1288" s="301" t="str">
        <f>VLOOKUP(B1288,'ds thisinh'!$B$5:$C$2298,2,FALSE)</f>
        <v>Nguyễn Lê Thanh An</v>
      </c>
      <c r="D1288" s="371" t="s">
        <v>2072</v>
      </c>
      <c r="E1288" s="371">
        <v>9</v>
      </c>
      <c r="F1288" s="371" t="s">
        <v>1383</v>
      </c>
      <c r="G1288" s="433" t="s">
        <v>10</v>
      </c>
      <c r="H1288" s="371">
        <v>9</v>
      </c>
      <c r="I1288" s="433">
        <v>1490</v>
      </c>
      <c r="J1288" s="636" t="s">
        <v>5522</v>
      </c>
      <c r="K1288" s="713"/>
      <c r="L1288" s="301">
        <f>VLOOKUP(B1288,KQtrangIOE!$B$2:$D$2509,3,FALSE)</f>
        <v>1490</v>
      </c>
      <c r="M1288" s="301" t="str">
        <f t="shared" si="87"/>
        <v/>
      </c>
      <c r="N1288" s="301">
        <f>VLOOKUP(IF(G1288&lt;&gt;"",G1288,F1288),ThongkeKQ!$A$4:$P$43,COUNTA(ThongkeKQ!$A$4:$P$4),FALSE)</f>
        <v>32</v>
      </c>
      <c r="O1288" s="301" t="str">
        <f t="shared" si="82"/>
        <v>32.9</v>
      </c>
      <c r="P1288" s="285" t="str">
        <f t="shared" si="83"/>
        <v>32Nhì</v>
      </c>
      <c r="Q1288" s="285" t="str">
        <f t="shared" si="84"/>
        <v>9Nhì</v>
      </c>
      <c r="R1288" s="285">
        <f>VLOOKUP(B1288,'ds thisinh'!B$5:J$2299,COUNTA('ds thisinh'!$B$5:$J$5),FALSE)</f>
        <v>1420</v>
      </c>
    </row>
    <row r="1289" spans="1:18" s="285" customFormat="1">
      <c r="A1289" s="630">
        <f>SUBTOTAL(3,$B$20:B1289)</f>
        <v>409</v>
      </c>
      <c r="B1289" s="671">
        <v>110789102</v>
      </c>
      <c r="C1289" s="301" t="str">
        <f>VLOOKUP(B1289,'ds thisinh'!$B$5:$C$2298,2,FALSE)</f>
        <v>Nguyễn Huy Hoàng</v>
      </c>
      <c r="D1289" s="630" t="s">
        <v>1051</v>
      </c>
      <c r="E1289" s="630" t="s">
        <v>1050</v>
      </c>
      <c r="F1289" s="630" t="s">
        <v>2229</v>
      </c>
      <c r="G1289" s="630" t="s">
        <v>91</v>
      </c>
      <c r="H1289" s="630">
        <v>9</v>
      </c>
      <c r="I1289" s="636">
        <v>1470</v>
      </c>
      <c r="J1289" s="636" t="s">
        <v>5522</v>
      </c>
      <c r="K1289" s="714"/>
      <c r="L1289" s="301">
        <f>VLOOKUP(B1289,KQtrangIOE!$B$2:$D$2509,3,FALSE)</f>
        <v>1470</v>
      </c>
      <c r="M1289" s="301" t="str">
        <f t="shared" si="87"/>
        <v/>
      </c>
      <c r="N1289" s="301">
        <f>VLOOKUP(IF(G1289&lt;&gt;"",G1289,F1289),ThongkeKQ!$A$4:$P$43,COUNTA(ThongkeKQ!$A$4:$P$4),FALSE)</f>
        <v>35</v>
      </c>
      <c r="O1289" s="301" t="str">
        <f t="shared" si="82"/>
        <v>35.9</v>
      </c>
      <c r="P1289" s="285" t="str">
        <f t="shared" si="83"/>
        <v>35Nhì</v>
      </c>
      <c r="Q1289" s="285" t="str">
        <f t="shared" si="84"/>
        <v>9Nhì</v>
      </c>
      <c r="R1289" s="285">
        <f>VLOOKUP(B1289,'ds thisinh'!B$5:J$2299,COUNTA('ds thisinh'!$B$5:$J$5),FALSE)</f>
        <v>1320</v>
      </c>
    </row>
    <row r="1290" spans="1:18" s="285" customFormat="1">
      <c r="A1290" s="630">
        <f>SUBTOTAL(3,$B$20:B1290)</f>
        <v>410</v>
      </c>
      <c r="B1290" s="671">
        <v>1223750190</v>
      </c>
      <c r="C1290" s="301" t="str">
        <f>VLOOKUP(B1290,'ds thisinh'!$B$5:$C$2298,2,FALSE)</f>
        <v xml:space="preserve">Nguyễn Thu Trang  </v>
      </c>
      <c r="D1290" s="630" t="s">
        <v>2326</v>
      </c>
      <c r="E1290" s="630" t="s">
        <v>1399</v>
      </c>
      <c r="F1290" s="630" t="s">
        <v>705</v>
      </c>
      <c r="G1290" s="638" t="s">
        <v>2262</v>
      </c>
      <c r="H1290" s="630">
        <v>9</v>
      </c>
      <c r="I1290" s="630">
        <v>1470</v>
      </c>
      <c r="J1290" s="636" t="s">
        <v>5522</v>
      </c>
      <c r="K1290" s="714"/>
      <c r="L1290" s="301">
        <f>VLOOKUP(B1290,KQtrangIOE!$B$2:$D$2509,3,FALSE)</f>
        <v>1470</v>
      </c>
      <c r="M1290" s="301" t="str">
        <f t="shared" si="87"/>
        <v/>
      </c>
      <c r="N1290" s="301">
        <f>VLOOKUP(IF(G1290&lt;&gt;"",G1290,F1290),ThongkeKQ!$A$4:$P$43,COUNTA(ThongkeKQ!$A$4:$P$4),FALSE)</f>
        <v>37</v>
      </c>
      <c r="O1290" s="301" t="str">
        <f t="shared" si="82"/>
        <v>37.9</v>
      </c>
      <c r="P1290" s="285" t="str">
        <f t="shared" si="83"/>
        <v>37Nhì</v>
      </c>
      <c r="Q1290" s="285" t="str">
        <f t="shared" si="84"/>
        <v>9Nhì</v>
      </c>
      <c r="R1290" s="285">
        <f>VLOOKUP(B1290,'ds thisinh'!B$5:J$2299,COUNTA('ds thisinh'!$B$5:$J$5),FALSE)</f>
        <v>1650</v>
      </c>
    </row>
    <row r="1291" spans="1:18" s="285" customFormat="1">
      <c r="A1291" s="630">
        <f>SUBTOTAL(3,$B$20:B1291)</f>
        <v>411</v>
      </c>
      <c r="B1291" s="691">
        <v>104710185</v>
      </c>
      <c r="C1291" s="301" t="str">
        <f>VLOOKUP(B1291,'ds thisinh'!$B$5:$C$2298,2,FALSE)</f>
        <v>Nguyễn Quốc Tuấn</v>
      </c>
      <c r="D1291" s="371" t="s">
        <v>2071</v>
      </c>
      <c r="E1291" s="371">
        <v>9</v>
      </c>
      <c r="F1291" s="371" t="s">
        <v>1383</v>
      </c>
      <c r="G1291" s="433" t="s">
        <v>10</v>
      </c>
      <c r="H1291" s="371">
        <v>9</v>
      </c>
      <c r="I1291" s="433">
        <v>1470</v>
      </c>
      <c r="J1291" s="636" t="s">
        <v>5522</v>
      </c>
      <c r="K1291" s="713"/>
      <c r="L1291" s="301">
        <f>VLOOKUP(B1291,KQtrangIOE!$B$2:$D$2509,3,FALSE)</f>
        <v>1470</v>
      </c>
      <c r="M1291" s="301" t="str">
        <f t="shared" si="87"/>
        <v/>
      </c>
      <c r="N1291" s="301">
        <f>VLOOKUP(IF(G1291&lt;&gt;"",G1291,F1291),ThongkeKQ!$A$4:$P$43,COUNTA(ThongkeKQ!$A$4:$P$4),FALSE)</f>
        <v>32</v>
      </c>
      <c r="O1291" s="301" t="str">
        <f t="shared" si="82"/>
        <v>32.9</v>
      </c>
      <c r="P1291" s="285" t="str">
        <f t="shared" si="83"/>
        <v>32Nhì</v>
      </c>
      <c r="Q1291" s="285" t="str">
        <f t="shared" si="84"/>
        <v>9Nhì</v>
      </c>
      <c r="R1291" s="285">
        <f>VLOOKUP(B1291,'ds thisinh'!B$5:J$2299,COUNTA('ds thisinh'!$B$5:$J$5),FALSE)</f>
        <v>1450</v>
      </c>
    </row>
    <row r="1292" spans="1:18" s="285" customFormat="1">
      <c r="A1292" s="630">
        <f>SUBTOTAL(3,$B$20:B1292)</f>
        <v>412</v>
      </c>
      <c r="B1292" s="671">
        <v>1222794816</v>
      </c>
      <c r="C1292" s="301" t="str">
        <f>VLOOKUP(B1292,'ds thisinh'!$B$5:$C$2298,2,FALSE)</f>
        <v xml:space="preserve">Nguyễn Ngọc Khánh Vân </v>
      </c>
      <c r="D1292" s="630" t="s">
        <v>2325</v>
      </c>
      <c r="E1292" s="630" t="s">
        <v>1399</v>
      </c>
      <c r="F1292" s="630" t="s">
        <v>705</v>
      </c>
      <c r="G1292" s="638" t="s">
        <v>2262</v>
      </c>
      <c r="H1292" s="630">
        <v>9</v>
      </c>
      <c r="I1292" s="630">
        <v>1460</v>
      </c>
      <c r="J1292" s="636" t="s">
        <v>5522</v>
      </c>
      <c r="K1292" s="714"/>
      <c r="L1292" s="301">
        <f>VLOOKUP(B1292,KQtrangIOE!$B$2:$D$2509,3,FALSE)</f>
        <v>1460</v>
      </c>
      <c r="M1292" s="301" t="str">
        <f t="shared" si="87"/>
        <v/>
      </c>
      <c r="N1292" s="301">
        <f>VLOOKUP(IF(G1292&lt;&gt;"",G1292,F1292),ThongkeKQ!$A$4:$P$43,COUNTA(ThongkeKQ!$A$4:$P$4),FALSE)</f>
        <v>37</v>
      </c>
      <c r="O1292" s="301" t="str">
        <f t="shared" si="82"/>
        <v>37.9</v>
      </c>
      <c r="P1292" s="285" t="str">
        <f t="shared" si="83"/>
        <v>37Nhì</v>
      </c>
      <c r="Q1292" s="285" t="str">
        <f t="shared" si="84"/>
        <v>9Nhì</v>
      </c>
      <c r="R1292" s="285">
        <f>VLOOKUP(B1292,'ds thisinh'!B$5:J$2299,COUNTA('ds thisinh'!$B$5:$J$5),FALSE)</f>
        <v>1700</v>
      </c>
    </row>
    <row r="1293" spans="1:18" s="285" customFormat="1">
      <c r="A1293" s="630">
        <f>SUBTOTAL(3,$B$20:B1293)</f>
        <v>413</v>
      </c>
      <c r="B1293" s="681">
        <v>1225348682</v>
      </c>
      <c r="C1293" s="301" t="str">
        <f>VLOOKUP(B1293,'ds thisinh'!$B$5:$C$2298,2,FALSE)</f>
        <v>Nguyễn Thị Thảo</v>
      </c>
      <c r="D1293" s="630" t="s">
        <v>1335</v>
      </c>
      <c r="E1293" s="630" t="s">
        <v>1050</v>
      </c>
      <c r="F1293" s="630" t="s">
        <v>1312</v>
      </c>
      <c r="G1293" s="630" t="s">
        <v>180</v>
      </c>
      <c r="H1293" s="630">
        <v>9</v>
      </c>
      <c r="I1293" s="630">
        <v>1460</v>
      </c>
      <c r="J1293" s="636" t="s">
        <v>5522</v>
      </c>
      <c r="K1293" s="714"/>
      <c r="L1293" s="301">
        <f>VLOOKUP(B1293,KQtrangIOE!$B$2:$D$2509,3,FALSE)</f>
        <v>1460</v>
      </c>
      <c r="M1293" s="301" t="str">
        <f t="shared" si="87"/>
        <v/>
      </c>
      <c r="N1293" s="301">
        <f>VLOOKUP(IF(G1293&lt;&gt;"",G1293,F1293),ThongkeKQ!$A$4:$P$43,COUNTA(ThongkeKQ!$A$4:$P$4),FALSE)</f>
        <v>36</v>
      </c>
      <c r="O1293" s="301" t="str">
        <f t="shared" si="82"/>
        <v>36.9</v>
      </c>
      <c r="P1293" s="285" t="str">
        <f t="shared" si="83"/>
        <v>36Nhì</v>
      </c>
      <c r="Q1293" s="285" t="str">
        <f t="shared" si="84"/>
        <v>9Nhì</v>
      </c>
      <c r="R1293" s="285">
        <f>VLOOKUP(B1293,'ds thisinh'!B$5:J$2299,COUNTA('ds thisinh'!$B$5:$J$5),FALSE)</f>
        <v>1490</v>
      </c>
    </row>
    <row r="1294" spans="1:18" s="285" customFormat="1">
      <c r="A1294" s="630">
        <f>SUBTOTAL(3,$B$20:B1294)</f>
        <v>414</v>
      </c>
      <c r="B1294" s="668">
        <v>1222223934</v>
      </c>
      <c r="C1294" s="301" t="str">
        <f>VLOOKUP(B1294,'ds thisinh'!$B$5:$C$2298,2,FALSE)</f>
        <v>Nguyễn Thảo My</v>
      </c>
      <c r="D1294" s="374" t="s">
        <v>2074</v>
      </c>
      <c r="E1294" s="371">
        <v>9</v>
      </c>
      <c r="F1294" s="371" t="s">
        <v>1951</v>
      </c>
      <c r="G1294" s="433" t="s">
        <v>10</v>
      </c>
      <c r="H1294" s="371">
        <v>9</v>
      </c>
      <c r="I1294" s="433">
        <v>1460</v>
      </c>
      <c r="J1294" s="636" t="s">
        <v>5522</v>
      </c>
      <c r="K1294" s="713"/>
      <c r="L1294" s="301">
        <f>VLOOKUP(B1294,KQtrangIOE!$B$2:$D$2509,3,FALSE)</f>
        <v>1460</v>
      </c>
      <c r="M1294" s="301" t="str">
        <f t="shared" si="87"/>
        <v/>
      </c>
      <c r="N1294" s="301">
        <f>VLOOKUP(IF(G1294&lt;&gt;"",G1294,F1294),ThongkeKQ!$A$4:$P$43,COUNTA(ThongkeKQ!$A$4:$P$4),FALSE)</f>
        <v>32</v>
      </c>
      <c r="O1294" s="301" t="str">
        <f t="shared" si="82"/>
        <v>32.9</v>
      </c>
      <c r="P1294" s="285" t="str">
        <f t="shared" si="83"/>
        <v>32Nhì</v>
      </c>
      <c r="Q1294" s="285" t="str">
        <f t="shared" si="84"/>
        <v>9Nhì</v>
      </c>
      <c r="R1294" s="285">
        <f>VLOOKUP(B1294,'ds thisinh'!B$5:J$2299,COUNTA('ds thisinh'!$B$5:$J$5),FALSE)</f>
        <v>1380</v>
      </c>
    </row>
    <row r="1295" spans="1:18" s="285" customFormat="1">
      <c r="A1295" s="630">
        <f>SUBTOTAL(3,$B$20:B1295)</f>
        <v>415</v>
      </c>
      <c r="B1295" s="668">
        <v>1225992138</v>
      </c>
      <c r="C1295" s="301" t="str">
        <f>VLOOKUP(B1295,'ds thisinh'!$B$5:$C$2298,2,FALSE)</f>
        <v>Lê Quang Vinh</v>
      </c>
      <c r="D1295" s="374" t="s">
        <v>2070</v>
      </c>
      <c r="E1295" s="371">
        <v>9</v>
      </c>
      <c r="F1295" s="371" t="s">
        <v>1951</v>
      </c>
      <c r="G1295" s="433" t="s">
        <v>10</v>
      </c>
      <c r="H1295" s="371">
        <v>9</v>
      </c>
      <c r="I1295" s="433">
        <v>1450</v>
      </c>
      <c r="J1295" s="433" t="s">
        <v>5523</v>
      </c>
      <c r="K1295" s="713"/>
      <c r="L1295" s="301">
        <f>VLOOKUP(B1295,KQtrangIOE!$B$2:$D$2509,3,FALSE)</f>
        <v>1450</v>
      </c>
      <c r="M1295" s="301" t="str">
        <f t="shared" si="87"/>
        <v/>
      </c>
      <c r="N1295" s="301">
        <f>VLOOKUP(IF(G1295&lt;&gt;"",G1295,F1295),ThongkeKQ!$A$4:$P$43,COUNTA(ThongkeKQ!$A$4:$P$4),FALSE)</f>
        <v>32</v>
      </c>
      <c r="O1295" s="301" t="str">
        <f t="shared" si="82"/>
        <v>32.9</v>
      </c>
      <c r="P1295" s="285" t="str">
        <f t="shared" si="83"/>
        <v>32Ba</v>
      </c>
      <c r="Q1295" s="285" t="str">
        <f t="shared" si="84"/>
        <v>9Ba</v>
      </c>
      <c r="R1295" s="285">
        <f>VLOOKUP(B1295,'ds thisinh'!B$5:J$2299,COUNTA('ds thisinh'!$B$5:$J$5),FALSE)</f>
        <v>1460</v>
      </c>
    </row>
    <row r="1296" spans="1:18" s="285" customFormat="1">
      <c r="A1296" s="630">
        <f>SUBTOTAL(3,$B$20:B1296)</f>
        <v>416</v>
      </c>
      <c r="B1296" s="691">
        <v>1222259058</v>
      </c>
      <c r="C1296" s="301" t="str">
        <f>VLOOKUP(B1296,'ds thisinh'!$B$5:$C$2298,2,FALSE)</f>
        <v>Vũ Thị Hoàn Mỹ</v>
      </c>
      <c r="D1296" s="371" t="s">
        <v>2078</v>
      </c>
      <c r="E1296" s="371">
        <v>9</v>
      </c>
      <c r="F1296" s="371" t="s">
        <v>1383</v>
      </c>
      <c r="G1296" s="433" t="s">
        <v>10</v>
      </c>
      <c r="H1296" s="371">
        <v>9</v>
      </c>
      <c r="I1296" s="433">
        <v>1450</v>
      </c>
      <c r="J1296" s="433" t="s">
        <v>5523</v>
      </c>
      <c r="K1296" s="713"/>
      <c r="L1296" s="301">
        <f>VLOOKUP(B1296,KQtrangIOE!$B$2:$D$2509,3,FALSE)</f>
        <v>1450</v>
      </c>
      <c r="M1296" s="301" t="str">
        <f t="shared" si="87"/>
        <v/>
      </c>
      <c r="N1296" s="301">
        <f>VLOOKUP(IF(G1296&lt;&gt;"",G1296,F1296),ThongkeKQ!$A$4:$P$43,COUNTA(ThongkeKQ!$A$4:$P$4),FALSE)</f>
        <v>32</v>
      </c>
      <c r="O1296" s="301" t="str">
        <f t="shared" si="82"/>
        <v>32.9</v>
      </c>
      <c r="P1296" s="285" t="str">
        <f t="shared" si="83"/>
        <v>32Ba</v>
      </c>
      <c r="Q1296" s="285" t="str">
        <f t="shared" si="84"/>
        <v>9Ba</v>
      </c>
      <c r="R1296" s="285">
        <f>VLOOKUP(B1296,'ds thisinh'!B$5:J$2299,COUNTA('ds thisinh'!$B$5:$J$5),FALSE)</f>
        <v>1330</v>
      </c>
    </row>
    <row r="1297" spans="1:18" s="285" customFormat="1">
      <c r="A1297" s="630">
        <f>SUBTOTAL(3,$B$20:B1297)</f>
        <v>417</v>
      </c>
      <c r="B1297" s="666">
        <v>105945515</v>
      </c>
      <c r="C1297" s="301" t="str">
        <f>VLOOKUP(B1297,'ds thisinh'!$B$5:$C$2298,2,FALSE)</f>
        <v>Huỳnh Thiên Vũ</v>
      </c>
      <c r="D1297" s="635" t="s">
        <v>1794</v>
      </c>
      <c r="E1297" s="630" t="s">
        <v>1045</v>
      </c>
      <c r="F1297" s="630" t="s">
        <v>1375</v>
      </c>
      <c r="G1297" s="630" t="s">
        <v>1342</v>
      </c>
      <c r="H1297" s="630">
        <v>9</v>
      </c>
      <c r="I1297" s="636">
        <v>1430</v>
      </c>
      <c r="J1297" s="433" t="s">
        <v>5523</v>
      </c>
      <c r="K1297" s="714"/>
      <c r="L1297" s="301">
        <f>VLOOKUP(B1297,KQtrangIOE!$B$2:$D$2509,3,FALSE)</f>
        <v>1410</v>
      </c>
      <c r="M1297" s="301"/>
      <c r="N1297" s="301">
        <f>VLOOKUP(IF(G1297&lt;&gt;"",G1297,F1297),ThongkeKQ!$A$4:$P$43,COUNTA(ThongkeKQ!$A$4:$P$4),FALSE)</f>
        <v>38</v>
      </c>
      <c r="O1297" s="301" t="str">
        <f t="shared" si="82"/>
        <v>38.9</v>
      </c>
      <c r="P1297" s="285" t="str">
        <f t="shared" si="83"/>
        <v>38Ba</v>
      </c>
      <c r="Q1297" s="285" t="str">
        <f t="shared" si="84"/>
        <v>9Ba</v>
      </c>
      <c r="R1297" s="285">
        <f>VLOOKUP(B1297,'ds thisinh'!B$5:J$2299,COUNTA('ds thisinh'!$B$5:$J$5),FALSE)</f>
        <v>1410</v>
      </c>
    </row>
    <row r="1298" spans="1:18" s="285" customFormat="1">
      <c r="A1298" s="630">
        <f>SUBTOTAL(3,$B$20:B1298)</f>
        <v>418</v>
      </c>
      <c r="B1298" s="677">
        <v>1224007725</v>
      </c>
      <c r="C1298" s="301" t="str">
        <f>VLOOKUP(B1298,'ds thisinh'!$B$5:$C$2298,2,FALSE)</f>
        <v>Trang Thảo Thanh</v>
      </c>
      <c r="D1298" s="630" t="s">
        <v>1048</v>
      </c>
      <c r="E1298" s="630">
        <v>9</v>
      </c>
      <c r="F1298" s="630" t="s">
        <v>724</v>
      </c>
      <c r="G1298" s="630" t="s">
        <v>91</v>
      </c>
      <c r="H1298" s="630">
        <v>9</v>
      </c>
      <c r="I1298" s="636">
        <v>1420</v>
      </c>
      <c r="J1298" s="433" t="s">
        <v>5523</v>
      </c>
      <c r="K1298" s="714"/>
      <c r="L1298" s="301">
        <f>VLOOKUP(B1298,KQtrangIOE!$B$2:$D$2509,3,FALSE)</f>
        <v>1420</v>
      </c>
      <c r="M1298" s="301" t="str">
        <f>IF(L1298&lt;&gt;I1298,1,"")</f>
        <v/>
      </c>
      <c r="N1298" s="301">
        <f>VLOOKUP(IF(G1298&lt;&gt;"",G1298,F1298),ThongkeKQ!$A$4:$P$43,COUNTA(ThongkeKQ!$A$4:$P$4),FALSE)</f>
        <v>35</v>
      </c>
      <c r="O1298" s="301" t="str">
        <f t="shared" si="82"/>
        <v>35.9</v>
      </c>
      <c r="P1298" s="285" t="str">
        <f t="shared" si="83"/>
        <v>35Ba</v>
      </c>
      <c r="Q1298" s="285" t="str">
        <f t="shared" si="84"/>
        <v>9Ba</v>
      </c>
      <c r="R1298" s="285">
        <f>VLOOKUP(B1298,'ds thisinh'!B$5:J$2299,COUNTA('ds thisinh'!$B$5:$J$5),FALSE)</f>
        <v>1370</v>
      </c>
    </row>
    <row r="1299" spans="1:18" s="285" customFormat="1">
      <c r="A1299" s="630">
        <f>SUBTOTAL(3,$B$20:B1299)</f>
        <v>419</v>
      </c>
      <c r="B1299" s="671">
        <v>1222472994</v>
      </c>
      <c r="C1299" s="301" t="str">
        <f>VLOOKUP(B1299,'ds thisinh'!$B$5:$C$2298,2,FALSE)</f>
        <v>Nguyễn Thị Hoài Phương </v>
      </c>
      <c r="D1299" s="630" t="s">
        <v>1052</v>
      </c>
      <c r="E1299" s="630" t="s">
        <v>1053</v>
      </c>
      <c r="F1299" s="630" t="s">
        <v>705</v>
      </c>
      <c r="G1299" s="630" t="s">
        <v>91</v>
      </c>
      <c r="H1299" s="630">
        <v>9</v>
      </c>
      <c r="I1299" s="636">
        <v>1420</v>
      </c>
      <c r="J1299" s="433" t="s">
        <v>5523</v>
      </c>
      <c r="K1299" s="714"/>
      <c r="L1299" s="301">
        <f>VLOOKUP(B1299,KQtrangIOE!$B$2:$D$2509,3,FALSE)</f>
        <v>1420</v>
      </c>
      <c r="M1299" s="301" t="str">
        <f>IF(L1299&lt;&gt;I1299,1,"")</f>
        <v/>
      </c>
      <c r="N1299" s="301">
        <f>VLOOKUP(IF(G1299&lt;&gt;"",G1299,F1299),ThongkeKQ!$A$4:$P$43,COUNTA(ThongkeKQ!$A$4:$P$4),FALSE)</f>
        <v>35</v>
      </c>
      <c r="O1299" s="301" t="str">
        <f t="shared" si="82"/>
        <v>35.9</v>
      </c>
      <c r="P1299" s="285" t="str">
        <f t="shared" si="83"/>
        <v>35Ba</v>
      </c>
      <c r="Q1299" s="285" t="str">
        <f t="shared" si="84"/>
        <v>9Ba</v>
      </c>
      <c r="R1299" s="285">
        <f>VLOOKUP(B1299,'ds thisinh'!B$5:J$2299,COUNTA('ds thisinh'!$B$5:$J$5),FALSE)</f>
        <v>1310</v>
      </c>
    </row>
    <row r="1300" spans="1:18" s="285" customFormat="1">
      <c r="A1300" s="630">
        <f>SUBTOTAL(3,$B$20:B1300)</f>
        <v>420</v>
      </c>
      <c r="B1300" s="666">
        <v>1229543285</v>
      </c>
      <c r="C1300" s="301" t="str">
        <f>VLOOKUP(B1300,'ds thisinh'!$B$5:$C$2298,2,FALSE)</f>
        <v>Vũ Xuân  Đồng</v>
      </c>
      <c r="D1300" s="635" t="s">
        <v>1791</v>
      </c>
      <c r="E1300" s="630" t="s">
        <v>1046</v>
      </c>
      <c r="F1300" s="630" t="s">
        <v>1371</v>
      </c>
      <c r="G1300" s="630" t="s">
        <v>1342</v>
      </c>
      <c r="H1300" s="630">
        <v>9</v>
      </c>
      <c r="I1300" s="636">
        <v>1420</v>
      </c>
      <c r="J1300" s="433" t="s">
        <v>5523</v>
      </c>
      <c r="K1300" s="714"/>
      <c r="L1300" s="301">
        <f>VLOOKUP(B1300,KQtrangIOE!$B$2:$D$2509,3,FALSE)</f>
        <v>1480</v>
      </c>
      <c r="M1300" s="301"/>
      <c r="N1300" s="301">
        <f>VLOOKUP(IF(G1300&lt;&gt;"",G1300,F1300),ThongkeKQ!$A$4:$P$43,COUNTA(ThongkeKQ!$A$4:$P$4),FALSE)</f>
        <v>38</v>
      </c>
      <c r="O1300" s="301" t="str">
        <f t="shared" ref="O1300:O1363" si="88">N1300&amp;"."&amp;IF(I1300&lt;&gt;"",H1300,"")</f>
        <v>38.9</v>
      </c>
      <c r="P1300" s="285" t="str">
        <f t="shared" si="83"/>
        <v>38Ba</v>
      </c>
      <c r="Q1300" s="285" t="str">
        <f t="shared" si="84"/>
        <v>9Ba</v>
      </c>
      <c r="R1300" s="285">
        <f>VLOOKUP(B1300,'ds thisinh'!B$5:J$2299,COUNTA('ds thisinh'!$B$5:$J$5),FALSE)</f>
        <v>1480</v>
      </c>
    </row>
    <row r="1301" spans="1:18" s="285" customFormat="1">
      <c r="A1301" s="630">
        <f>SUBTOTAL(3,$B$20:B1301)</f>
        <v>421</v>
      </c>
      <c r="B1301" s="691">
        <v>1224345679</v>
      </c>
      <c r="C1301" s="301" t="str">
        <f>VLOOKUP(B1301,'ds thisinh'!$B$5:$C$2298,2,FALSE)</f>
        <v>Lê Ngọc Tú Anh</v>
      </c>
      <c r="D1301" s="371" t="s">
        <v>2076</v>
      </c>
      <c r="E1301" s="371">
        <v>9</v>
      </c>
      <c r="F1301" s="371" t="s">
        <v>1383</v>
      </c>
      <c r="G1301" s="433" t="s">
        <v>10</v>
      </c>
      <c r="H1301" s="371">
        <v>9</v>
      </c>
      <c r="I1301" s="433">
        <v>1420</v>
      </c>
      <c r="J1301" s="433" t="s">
        <v>5523</v>
      </c>
      <c r="K1301" s="713"/>
      <c r="L1301" s="301">
        <f>VLOOKUP(B1301,KQtrangIOE!$B$2:$D$2509,3,FALSE)</f>
        <v>1420</v>
      </c>
      <c r="M1301" s="301" t="str">
        <f t="shared" ref="M1301:M1314" si="89">IF(L1301&lt;&gt;I1301,1,"")</f>
        <v/>
      </c>
      <c r="N1301" s="301">
        <f>VLOOKUP(IF(G1301&lt;&gt;"",G1301,F1301),ThongkeKQ!$A$4:$P$43,COUNTA(ThongkeKQ!$A$4:$P$4),FALSE)</f>
        <v>32</v>
      </c>
      <c r="O1301" s="301" t="str">
        <f t="shared" si="88"/>
        <v>32.9</v>
      </c>
      <c r="P1301" s="285" t="str">
        <f t="shared" ref="P1301:P1364" si="90">N1301&amp;J1301</f>
        <v>32Ba</v>
      </c>
      <c r="Q1301" s="285" t="str">
        <f t="shared" ref="Q1301:Q1364" si="91">H1301&amp;J1301</f>
        <v>9Ba</v>
      </c>
      <c r="R1301" s="285">
        <f>VLOOKUP(B1301,'ds thisinh'!B$5:J$2299,COUNTA('ds thisinh'!$B$5:$J$5),FALSE)</f>
        <v>1350</v>
      </c>
    </row>
    <row r="1302" spans="1:18" s="285" customFormat="1">
      <c r="A1302" s="630">
        <f>SUBTOTAL(3,$B$20:B1302)</f>
        <v>422</v>
      </c>
      <c r="B1302" s="674">
        <v>1225403232</v>
      </c>
      <c r="C1302" s="301" t="str">
        <f>VLOOKUP(B1302,'ds thisinh'!$B$5:$C$2298,2,FALSE)</f>
        <v>Nguyễn Thị Diễm Quỳnh</v>
      </c>
      <c r="D1302" s="636" t="s">
        <v>107</v>
      </c>
      <c r="E1302" s="630" t="s">
        <v>1046</v>
      </c>
      <c r="F1302" s="630" t="s">
        <v>2201</v>
      </c>
      <c r="G1302" s="630" t="s">
        <v>91</v>
      </c>
      <c r="H1302" s="630">
        <v>9</v>
      </c>
      <c r="I1302" s="636">
        <v>1400</v>
      </c>
      <c r="J1302" s="433" t="s">
        <v>5523</v>
      </c>
      <c r="K1302" s="714"/>
      <c r="L1302" s="301">
        <f>VLOOKUP(B1302,KQtrangIOE!$B$2:$D$2509,3,FALSE)</f>
        <v>1400</v>
      </c>
      <c r="M1302" s="301" t="str">
        <f t="shared" si="89"/>
        <v/>
      </c>
      <c r="N1302" s="301">
        <f>VLOOKUP(IF(G1302&lt;&gt;"",G1302,F1302),ThongkeKQ!$A$4:$P$43,COUNTA(ThongkeKQ!$A$4:$P$4),FALSE)</f>
        <v>35</v>
      </c>
      <c r="O1302" s="301" t="str">
        <f t="shared" si="88"/>
        <v>35.9</v>
      </c>
      <c r="P1302" s="285" t="str">
        <f t="shared" si="90"/>
        <v>35Ba</v>
      </c>
      <c r="Q1302" s="285" t="str">
        <f t="shared" si="91"/>
        <v>9Ba</v>
      </c>
      <c r="R1302" s="285">
        <f>VLOOKUP(B1302,'ds thisinh'!B$5:J$2299,COUNTA('ds thisinh'!$B$5:$J$5),FALSE)</f>
        <v>1530</v>
      </c>
    </row>
    <row r="1303" spans="1:18" s="285" customFormat="1">
      <c r="A1303" s="630">
        <f>SUBTOTAL(3,$B$20:B1303)</f>
        <v>423</v>
      </c>
      <c r="B1303" s="671">
        <v>1215802192</v>
      </c>
      <c r="C1303" s="301" t="str">
        <f>VLOOKUP(B1303,'ds thisinh'!$B$5:$C$2298,2,FALSE)</f>
        <v>Nguyễn Hữu Phúc </v>
      </c>
      <c r="D1303" s="630" t="s">
        <v>1064</v>
      </c>
      <c r="E1303" s="630" t="s">
        <v>1053</v>
      </c>
      <c r="F1303" s="630" t="s">
        <v>705</v>
      </c>
      <c r="G1303" s="630" t="s">
        <v>91</v>
      </c>
      <c r="H1303" s="630">
        <v>9</v>
      </c>
      <c r="I1303" s="636">
        <v>1400</v>
      </c>
      <c r="J1303" s="433" t="s">
        <v>5523</v>
      </c>
      <c r="K1303" s="714"/>
      <c r="L1303" s="301">
        <f>VLOOKUP(B1303,KQtrangIOE!$B$2:$D$2509,3,FALSE)</f>
        <v>1400</v>
      </c>
      <c r="M1303" s="301" t="str">
        <f t="shared" si="89"/>
        <v/>
      </c>
      <c r="N1303" s="301">
        <f>VLOOKUP(IF(G1303&lt;&gt;"",G1303,F1303),ThongkeKQ!$A$4:$P$43,COUNTA(ThongkeKQ!$A$4:$P$4),FALSE)</f>
        <v>35</v>
      </c>
      <c r="O1303" s="301" t="str">
        <f t="shared" si="88"/>
        <v>35.9</v>
      </c>
      <c r="P1303" s="285" t="str">
        <f t="shared" si="90"/>
        <v>35Ba</v>
      </c>
      <c r="Q1303" s="285" t="str">
        <f t="shared" si="91"/>
        <v>9Ba</v>
      </c>
      <c r="R1303" s="285">
        <f>VLOOKUP(B1303,'ds thisinh'!B$5:J$2299,COUNTA('ds thisinh'!$B$5:$J$5),FALSE)</f>
        <v>1100</v>
      </c>
    </row>
    <row r="1304" spans="1:18" s="285" customFormat="1">
      <c r="A1304" s="630">
        <f>SUBTOTAL(3,$B$20:B1304)</f>
        <v>424</v>
      </c>
      <c r="B1304" s="681">
        <v>1223254440</v>
      </c>
      <c r="C1304" s="301" t="str">
        <f>VLOOKUP(B1304,'ds thisinh'!$B$5:$C$2298,2,FALSE)</f>
        <v xml:space="preserve">Thái Ngọc Thể </v>
      </c>
      <c r="D1304" s="630" t="s">
        <v>1339</v>
      </c>
      <c r="E1304" s="630" t="s">
        <v>1338</v>
      </c>
      <c r="F1304" s="630" t="s">
        <v>1268</v>
      </c>
      <c r="G1304" s="630" t="s">
        <v>180</v>
      </c>
      <c r="H1304" s="630">
        <v>9</v>
      </c>
      <c r="I1304" s="630">
        <v>1400</v>
      </c>
      <c r="J1304" s="433" t="s">
        <v>5523</v>
      </c>
      <c r="K1304" s="714"/>
      <c r="L1304" s="301">
        <f>VLOOKUP(B1304,KQtrangIOE!$B$2:$D$2509,3,FALSE)</f>
        <v>1400</v>
      </c>
      <c r="M1304" s="301" t="str">
        <f t="shared" si="89"/>
        <v/>
      </c>
      <c r="N1304" s="301">
        <f>VLOOKUP(IF(G1304&lt;&gt;"",G1304,F1304),ThongkeKQ!$A$4:$P$43,COUNTA(ThongkeKQ!$A$4:$P$4),FALSE)</f>
        <v>36</v>
      </c>
      <c r="O1304" s="301" t="str">
        <f t="shared" si="88"/>
        <v>36.9</v>
      </c>
      <c r="P1304" s="285" t="str">
        <f t="shared" si="90"/>
        <v>36Ba</v>
      </c>
      <c r="Q1304" s="285" t="str">
        <f t="shared" si="91"/>
        <v>9Ba</v>
      </c>
      <c r="R1304" s="285">
        <f>VLOOKUP(B1304,'ds thisinh'!B$5:J$2299,COUNTA('ds thisinh'!$B$5:$J$5),FALSE)</f>
        <v>1250</v>
      </c>
    </row>
    <row r="1305" spans="1:18" s="285" customFormat="1">
      <c r="A1305" s="630">
        <f>SUBTOTAL(3,$B$20:B1305)</f>
        <v>425</v>
      </c>
      <c r="B1305" s="668">
        <v>1212321765</v>
      </c>
      <c r="C1305" s="301" t="str">
        <f>VLOOKUP(B1305,'ds thisinh'!$B$5:$C$2298,2,FALSE)</f>
        <v>Trần Phương Uyên</v>
      </c>
      <c r="D1305" s="374" t="s">
        <v>2050</v>
      </c>
      <c r="E1305" s="371">
        <v>9</v>
      </c>
      <c r="F1305" s="371" t="s">
        <v>1951</v>
      </c>
      <c r="G1305" s="433" t="s">
        <v>10</v>
      </c>
      <c r="H1305" s="371">
        <v>9</v>
      </c>
      <c r="I1305" s="433">
        <v>1400</v>
      </c>
      <c r="J1305" s="433" t="s">
        <v>5523</v>
      </c>
      <c r="K1305" s="713"/>
      <c r="L1305" s="301">
        <f>VLOOKUP(B1305,KQtrangIOE!$B$2:$D$2509,3,FALSE)</f>
        <v>1400</v>
      </c>
      <c r="M1305" s="301" t="str">
        <f t="shared" si="89"/>
        <v/>
      </c>
      <c r="N1305" s="301">
        <f>VLOOKUP(IF(G1305&lt;&gt;"",G1305,F1305),ThongkeKQ!$A$4:$P$43,COUNTA(ThongkeKQ!$A$4:$P$4),FALSE)</f>
        <v>32</v>
      </c>
      <c r="O1305" s="301" t="str">
        <f t="shared" si="88"/>
        <v>32.9</v>
      </c>
      <c r="P1305" s="285" t="str">
        <f t="shared" si="90"/>
        <v>32Ba</v>
      </c>
      <c r="Q1305" s="285" t="str">
        <f t="shared" si="91"/>
        <v>9Ba</v>
      </c>
      <c r="R1305" s="285">
        <f>VLOOKUP(B1305,'ds thisinh'!B$5:J$2299,COUNTA('ds thisinh'!$B$5:$J$5),FALSE)</f>
        <v>1200</v>
      </c>
    </row>
    <row r="1306" spans="1:18" s="285" customFormat="1">
      <c r="A1306" s="630">
        <f>SUBTOTAL(3,$B$20:B1306)</f>
        <v>426</v>
      </c>
      <c r="B1306" s="679">
        <v>1224485621</v>
      </c>
      <c r="C1306" s="301" t="str">
        <f>VLOOKUP(B1306,'ds thisinh'!$B$5:$C$2298,2,FALSE)</f>
        <v>Phan Thị Ngọc Minh</v>
      </c>
      <c r="D1306" s="630" t="s">
        <v>1323</v>
      </c>
      <c r="E1306" s="630" t="s">
        <v>1020</v>
      </c>
      <c r="F1306" s="630" t="s">
        <v>1259</v>
      </c>
      <c r="G1306" s="630" t="s">
        <v>180</v>
      </c>
      <c r="H1306" s="630">
        <v>9</v>
      </c>
      <c r="I1306" s="630">
        <v>1390</v>
      </c>
      <c r="J1306" s="433" t="s">
        <v>5523</v>
      </c>
      <c r="K1306" s="714"/>
      <c r="L1306" s="301">
        <f>VLOOKUP(B1306,KQtrangIOE!$B$2:$D$2509,3,FALSE)</f>
        <v>1390</v>
      </c>
      <c r="M1306" s="301" t="str">
        <f t="shared" si="89"/>
        <v/>
      </c>
      <c r="N1306" s="301">
        <f>VLOOKUP(IF(G1306&lt;&gt;"",G1306,F1306),ThongkeKQ!$A$4:$P$43,COUNTA(ThongkeKQ!$A$4:$P$4),FALSE)</f>
        <v>36</v>
      </c>
      <c r="O1306" s="301" t="str">
        <f t="shared" si="88"/>
        <v>36.9</v>
      </c>
      <c r="P1306" s="285" t="str">
        <f t="shared" si="90"/>
        <v>36Ba</v>
      </c>
      <c r="Q1306" s="285" t="str">
        <f t="shared" si="91"/>
        <v>9Ba</v>
      </c>
      <c r="R1306" s="285">
        <f>VLOOKUP(B1306,'ds thisinh'!B$5:J$2299,COUNTA('ds thisinh'!$B$5:$J$5),FALSE)</f>
        <v>1420</v>
      </c>
    </row>
    <row r="1307" spans="1:18" s="285" customFormat="1">
      <c r="A1307" s="630">
        <f>SUBTOTAL(3,$B$20:B1307)</f>
        <v>427</v>
      </c>
      <c r="B1307" s="691">
        <v>1228166854</v>
      </c>
      <c r="C1307" s="301" t="str">
        <f>VLOOKUP(B1307,'ds thisinh'!$B$5:$C$2298,2,FALSE)</f>
        <v>Hoàng Hồng Nhung</v>
      </c>
      <c r="D1307" s="371" t="s">
        <v>2081</v>
      </c>
      <c r="E1307" s="371">
        <v>9</v>
      </c>
      <c r="F1307" s="371" t="s">
        <v>1383</v>
      </c>
      <c r="G1307" s="433" t="s">
        <v>10</v>
      </c>
      <c r="H1307" s="371">
        <v>9</v>
      </c>
      <c r="I1307" s="433">
        <v>1390</v>
      </c>
      <c r="J1307" s="433" t="s">
        <v>5523</v>
      </c>
      <c r="K1307" s="713"/>
      <c r="L1307" s="301">
        <f>VLOOKUP(B1307,KQtrangIOE!$B$2:$D$2509,3,FALSE)</f>
        <v>1390</v>
      </c>
      <c r="M1307" s="301" t="str">
        <f t="shared" si="89"/>
        <v/>
      </c>
      <c r="N1307" s="301">
        <f>VLOOKUP(IF(G1307&lt;&gt;"",G1307,F1307),ThongkeKQ!$A$4:$P$43,COUNTA(ThongkeKQ!$A$4:$P$4),FALSE)</f>
        <v>32</v>
      </c>
      <c r="O1307" s="301" t="str">
        <f t="shared" si="88"/>
        <v>32.9</v>
      </c>
      <c r="P1307" s="285" t="str">
        <f t="shared" si="90"/>
        <v>32Ba</v>
      </c>
      <c r="Q1307" s="285" t="str">
        <f t="shared" si="91"/>
        <v>9Ba</v>
      </c>
      <c r="R1307" s="285">
        <f>VLOOKUP(B1307,'ds thisinh'!B$5:J$2299,COUNTA('ds thisinh'!$B$5:$J$5),FALSE)</f>
        <v>1240</v>
      </c>
    </row>
    <row r="1308" spans="1:18" s="285" customFormat="1">
      <c r="A1308" s="630">
        <f>SUBTOTAL(3,$B$20:B1308)</f>
        <v>428</v>
      </c>
      <c r="B1308" s="691">
        <v>1229704932</v>
      </c>
      <c r="C1308" s="301" t="str">
        <f>VLOOKUP(B1308,'ds thisinh'!$B$5:$C$2298,2,FALSE)</f>
        <v>Bùi Thị Nhật Hạ</v>
      </c>
      <c r="D1308" s="371" t="s">
        <v>2084</v>
      </c>
      <c r="E1308" s="371">
        <v>9</v>
      </c>
      <c r="F1308" s="371" t="s">
        <v>1383</v>
      </c>
      <c r="G1308" s="433" t="s">
        <v>10</v>
      </c>
      <c r="H1308" s="371">
        <v>9</v>
      </c>
      <c r="I1308" s="433">
        <v>1390</v>
      </c>
      <c r="J1308" s="433" t="s">
        <v>5523</v>
      </c>
      <c r="K1308" s="713"/>
      <c r="L1308" s="301">
        <f>VLOOKUP(B1308,KQtrangIOE!$B$2:$D$2509,3,FALSE)</f>
        <v>1390</v>
      </c>
      <c r="M1308" s="301" t="str">
        <f t="shared" si="89"/>
        <v/>
      </c>
      <c r="N1308" s="301">
        <f>VLOOKUP(IF(G1308&lt;&gt;"",G1308,F1308),ThongkeKQ!$A$4:$P$43,COUNTA(ThongkeKQ!$A$4:$P$4),FALSE)</f>
        <v>32</v>
      </c>
      <c r="O1308" s="301" t="str">
        <f t="shared" si="88"/>
        <v>32.9</v>
      </c>
      <c r="P1308" s="285" t="str">
        <f t="shared" si="90"/>
        <v>32Ba</v>
      </c>
      <c r="Q1308" s="285" t="str">
        <f t="shared" si="91"/>
        <v>9Ba</v>
      </c>
      <c r="R1308" s="285">
        <f>VLOOKUP(B1308,'ds thisinh'!B$5:J$2299,COUNTA('ds thisinh'!$B$5:$J$5),FALSE)</f>
        <v>1190</v>
      </c>
    </row>
    <row r="1309" spans="1:18" s="285" customFormat="1">
      <c r="A1309" s="630">
        <f>SUBTOTAL(3,$B$20:B1309)</f>
        <v>429</v>
      </c>
      <c r="B1309" s="671">
        <v>1226040709</v>
      </c>
      <c r="C1309" s="301" t="str">
        <f>VLOOKUP(B1309,'ds thisinh'!$B$5:$C$2298,2,FALSE)</f>
        <v>Nguyễn Lê Tuấn Thanh </v>
      </c>
      <c r="D1309" s="630" t="s">
        <v>1057</v>
      </c>
      <c r="E1309" s="630" t="s">
        <v>1053</v>
      </c>
      <c r="F1309" s="630" t="s">
        <v>705</v>
      </c>
      <c r="G1309" s="630" t="s">
        <v>91</v>
      </c>
      <c r="H1309" s="630">
        <v>9</v>
      </c>
      <c r="I1309" s="636">
        <v>1370</v>
      </c>
      <c r="J1309" s="433" t="s">
        <v>5523</v>
      </c>
      <c r="K1309" s="714"/>
      <c r="L1309" s="301">
        <f>VLOOKUP(B1309,KQtrangIOE!$B$2:$D$2509,3,FALSE)</f>
        <v>1370</v>
      </c>
      <c r="M1309" s="301" t="str">
        <f t="shared" si="89"/>
        <v/>
      </c>
      <c r="N1309" s="301">
        <f>VLOOKUP(IF(G1309&lt;&gt;"",G1309,F1309),ThongkeKQ!$A$4:$P$43,COUNTA(ThongkeKQ!$A$4:$P$4),FALSE)</f>
        <v>35</v>
      </c>
      <c r="O1309" s="301" t="str">
        <f t="shared" si="88"/>
        <v>35.9</v>
      </c>
      <c r="P1309" s="285" t="str">
        <f t="shared" si="90"/>
        <v>35Ba</v>
      </c>
      <c r="Q1309" s="285" t="str">
        <f t="shared" si="91"/>
        <v>9Ba</v>
      </c>
      <c r="R1309" s="285">
        <f>VLOOKUP(B1309,'ds thisinh'!B$5:J$2299,COUNTA('ds thisinh'!$B$5:$J$5),FALSE)</f>
        <v>1190</v>
      </c>
    </row>
    <row r="1310" spans="1:18" s="285" customFormat="1">
      <c r="A1310" s="630">
        <f>SUBTOTAL(3,$B$20:B1310)</f>
        <v>430</v>
      </c>
      <c r="B1310" s="691">
        <v>1223816464</v>
      </c>
      <c r="C1310" s="301" t="str">
        <f>VLOOKUP(B1310,'ds thisinh'!$B$5:$C$2298,2,FALSE)</f>
        <v>Lê Thị Thu Trang</v>
      </c>
      <c r="D1310" s="371" t="s">
        <v>18</v>
      </c>
      <c r="E1310" s="371">
        <v>9</v>
      </c>
      <c r="F1310" s="371" t="s">
        <v>1383</v>
      </c>
      <c r="G1310" s="433" t="s">
        <v>10</v>
      </c>
      <c r="H1310" s="371">
        <v>9</v>
      </c>
      <c r="I1310" s="433">
        <v>1370</v>
      </c>
      <c r="J1310" s="433" t="s">
        <v>5523</v>
      </c>
      <c r="K1310" s="713"/>
      <c r="L1310" s="301">
        <f>VLOOKUP(B1310,KQtrangIOE!$B$2:$D$2509,3,FALSE)</f>
        <v>1370</v>
      </c>
      <c r="M1310" s="301" t="str">
        <f t="shared" si="89"/>
        <v/>
      </c>
      <c r="N1310" s="301">
        <f>VLOOKUP(IF(G1310&lt;&gt;"",G1310,F1310),ThongkeKQ!$A$4:$P$43,COUNTA(ThongkeKQ!$A$4:$P$4),FALSE)</f>
        <v>32</v>
      </c>
      <c r="O1310" s="301" t="str">
        <f t="shared" si="88"/>
        <v>32.9</v>
      </c>
      <c r="P1310" s="285" t="str">
        <f t="shared" si="90"/>
        <v>32Ba</v>
      </c>
      <c r="Q1310" s="285" t="str">
        <f t="shared" si="91"/>
        <v>9Ba</v>
      </c>
      <c r="R1310" s="285">
        <f>VLOOKUP(B1310,'ds thisinh'!B$5:J$2299,COUNTA('ds thisinh'!$B$5:$J$5),FALSE)</f>
        <v>1440</v>
      </c>
    </row>
    <row r="1311" spans="1:18" s="285" customFormat="1">
      <c r="A1311" s="630">
        <f>SUBTOTAL(3,$B$20:B1311)</f>
        <v>431</v>
      </c>
      <c r="B1311" s="691">
        <v>107936623</v>
      </c>
      <c r="C1311" s="301" t="str">
        <f>VLOOKUP(B1311,'ds thisinh'!$B$5:$C$2298,2,FALSE)</f>
        <v>Phan Hà Trà My</v>
      </c>
      <c r="D1311" s="371" t="s">
        <v>2083</v>
      </c>
      <c r="E1311" s="371">
        <v>9</v>
      </c>
      <c r="F1311" s="371" t="s">
        <v>1383</v>
      </c>
      <c r="G1311" s="433" t="s">
        <v>10</v>
      </c>
      <c r="H1311" s="371">
        <v>9</v>
      </c>
      <c r="I1311" s="433">
        <v>1370</v>
      </c>
      <c r="J1311" s="433" t="s">
        <v>5523</v>
      </c>
      <c r="K1311" s="713"/>
      <c r="L1311" s="301">
        <f>VLOOKUP(B1311,KQtrangIOE!$B$2:$D$2509,3,FALSE)</f>
        <v>1370</v>
      </c>
      <c r="M1311" s="301" t="str">
        <f t="shared" si="89"/>
        <v/>
      </c>
      <c r="N1311" s="301">
        <f>VLOOKUP(IF(G1311&lt;&gt;"",G1311,F1311),ThongkeKQ!$A$4:$P$43,COUNTA(ThongkeKQ!$A$4:$P$4),FALSE)</f>
        <v>32</v>
      </c>
      <c r="O1311" s="301" t="str">
        <f t="shared" si="88"/>
        <v>32.9</v>
      </c>
      <c r="P1311" s="285" t="str">
        <f t="shared" si="90"/>
        <v>32Ba</v>
      </c>
      <c r="Q1311" s="285" t="str">
        <f t="shared" si="91"/>
        <v>9Ba</v>
      </c>
      <c r="R1311" s="285">
        <f>VLOOKUP(B1311,'ds thisinh'!B$5:J$2299,COUNTA('ds thisinh'!$B$5:$J$5),FALSE)</f>
        <v>1210</v>
      </c>
    </row>
    <row r="1312" spans="1:18" s="285" customFormat="1">
      <c r="A1312" s="630">
        <f>SUBTOTAL(3,$B$20:B1312)</f>
        <v>432</v>
      </c>
      <c r="B1312" s="662">
        <v>1223356024</v>
      </c>
      <c r="C1312" s="301" t="str">
        <f>VLOOKUP(B1312,'ds thisinh'!$B$5:$C$2298,2,FALSE)</f>
        <v>Nguyễn Trọng Hà </v>
      </c>
      <c r="D1312" s="630" t="s">
        <v>794</v>
      </c>
      <c r="E1312" s="630">
        <v>9</v>
      </c>
      <c r="F1312" s="630" t="s">
        <v>691</v>
      </c>
      <c r="G1312" s="630" t="s">
        <v>188</v>
      </c>
      <c r="H1312" s="630">
        <v>9</v>
      </c>
      <c r="I1312" s="630">
        <v>1360</v>
      </c>
      <c r="J1312" s="433" t="s">
        <v>5523</v>
      </c>
      <c r="K1312" s="714"/>
      <c r="L1312" s="301">
        <f>VLOOKUP(B1312,KQtrangIOE!$B$2:$D$2509,3,FALSE)</f>
        <v>1360</v>
      </c>
      <c r="M1312" s="301" t="str">
        <f t="shared" si="89"/>
        <v/>
      </c>
      <c r="N1312" s="301">
        <f>VLOOKUP(IF(G1312&lt;&gt;"",G1312,F1312),ThongkeKQ!$A$4:$P$43,COUNTA(ThongkeKQ!$A$4:$P$4),FALSE)</f>
        <v>34</v>
      </c>
      <c r="O1312" s="301" t="str">
        <f t="shared" si="88"/>
        <v>34.9</v>
      </c>
      <c r="P1312" s="285" t="str">
        <f t="shared" si="90"/>
        <v>34Ba</v>
      </c>
      <c r="Q1312" s="285" t="str">
        <f t="shared" si="91"/>
        <v>9Ba</v>
      </c>
      <c r="R1312" s="285">
        <f>VLOOKUP(B1312,'ds thisinh'!B$5:J$2299,COUNTA('ds thisinh'!$B$5:$J$5),FALSE)</f>
        <v>1200</v>
      </c>
    </row>
    <row r="1313" spans="1:18" s="285" customFormat="1">
      <c r="A1313" s="630">
        <f>SUBTOTAL(3,$B$20:B1313)</f>
        <v>433</v>
      </c>
      <c r="B1313" s="671">
        <v>1228338398</v>
      </c>
      <c r="C1313" s="301" t="str">
        <f>VLOOKUP(B1313,'ds thisinh'!$B$5:$C$2298,2,FALSE)</f>
        <v>Trần Ngọc Bảo Hân</v>
      </c>
      <c r="D1313" s="630" t="s">
        <v>1049</v>
      </c>
      <c r="E1313" s="630" t="s">
        <v>1050</v>
      </c>
      <c r="F1313" s="630" t="s">
        <v>2229</v>
      </c>
      <c r="G1313" s="630" t="s">
        <v>91</v>
      </c>
      <c r="H1313" s="630">
        <v>9</v>
      </c>
      <c r="I1313" s="636">
        <v>1350</v>
      </c>
      <c r="J1313" s="433" t="s">
        <v>5523</v>
      </c>
      <c r="K1313" s="714"/>
      <c r="L1313" s="301">
        <f>VLOOKUP(B1313,KQtrangIOE!$B$2:$D$2509,3,FALSE)</f>
        <v>1350</v>
      </c>
      <c r="M1313" s="301" t="str">
        <f t="shared" si="89"/>
        <v/>
      </c>
      <c r="N1313" s="301">
        <f>VLOOKUP(IF(G1313&lt;&gt;"",G1313,F1313),ThongkeKQ!$A$4:$P$43,COUNTA(ThongkeKQ!$A$4:$P$4),FALSE)</f>
        <v>35</v>
      </c>
      <c r="O1313" s="301" t="str">
        <f t="shared" si="88"/>
        <v>35.9</v>
      </c>
      <c r="P1313" s="285" t="str">
        <f t="shared" si="90"/>
        <v>35Ba</v>
      </c>
      <c r="Q1313" s="285" t="str">
        <f t="shared" si="91"/>
        <v>9Ba</v>
      </c>
      <c r="R1313" s="285">
        <f>VLOOKUP(B1313,'ds thisinh'!B$5:J$2299,COUNTA('ds thisinh'!$B$5:$J$5),FALSE)</f>
        <v>1330</v>
      </c>
    </row>
    <row r="1314" spans="1:18" s="285" customFormat="1">
      <c r="A1314" s="630">
        <f>SUBTOTAL(3,$B$20:B1314)</f>
        <v>434</v>
      </c>
      <c r="B1314" s="668">
        <v>1210599780</v>
      </c>
      <c r="C1314" s="301" t="str">
        <f>VLOOKUP(B1314,'ds thisinh'!$B$5:$C$2298,2,FALSE)</f>
        <v>Vũ Trần Đăng Khoa</v>
      </c>
      <c r="D1314" s="374" t="s">
        <v>2077</v>
      </c>
      <c r="E1314" s="371">
        <v>9</v>
      </c>
      <c r="F1314" s="371" t="s">
        <v>1951</v>
      </c>
      <c r="G1314" s="433" t="s">
        <v>10</v>
      </c>
      <c r="H1314" s="371">
        <v>9</v>
      </c>
      <c r="I1314" s="433">
        <v>1350</v>
      </c>
      <c r="J1314" s="433" t="s">
        <v>5523</v>
      </c>
      <c r="K1314" s="713"/>
      <c r="L1314" s="301">
        <f>VLOOKUP(B1314,KQtrangIOE!$B$2:$D$2509,3,FALSE)</f>
        <v>1350</v>
      </c>
      <c r="M1314" s="301" t="str">
        <f t="shared" si="89"/>
        <v/>
      </c>
      <c r="N1314" s="301">
        <f>VLOOKUP(IF(G1314&lt;&gt;"",G1314,F1314),ThongkeKQ!$A$4:$P$43,COUNTA(ThongkeKQ!$A$4:$P$4),FALSE)</f>
        <v>32</v>
      </c>
      <c r="O1314" s="301" t="str">
        <f t="shared" si="88"/>
        <v>32.9</v>
      </c>
      <c r="P1314" s="285" t="str">
        <f t="shared" si="90"/>
        <v>32Ba</v>
      </c>
      <c r="Q1314" s="285" t="str">
        <f t="shared" si="91"/>
        <v>9Ba</v>
      </c>
      <c r="R1314" s="285">
        <f>VLOOKUP(B1314,'ds thisinh'!B$5:J$2299,COUNTA('ds thisinh'!$B$5:$J$5),FALSE)</f>
        <v>1340</v>
      </c>
    </row>
    <row r="1315" spans="1:18" s="285" customFormat="1">
      <c r="A1315" s="630">
        <f>SUBTOTAL(3,$B$20:B1315)</f>
        <v>435</v>
      </c>
      <c r="B1315" s="666">
        <v>1223717767</v>
      </c>
      <c r="C1315" s="301" t="str">
        <f>VLOOKUP(B1315,'ds thisinh'!$B$5:$C$2298,2,FALSE)</f>
        <v>Nguyễn Thị Bích Hà </v>
      </c>
      <c r="D1315" s="635" t="s">
        <v>1792</v>
      </c>
      <c r="E1315" s="630" t="s">
        <v>1067</v>
      </c>
      <c r="F1315" s="630" t="s">
        <v>1189</v>
      </c>
      <c r="G1315" s="630" t="s">
        <v>1342</v>
      </c>
      <c r="H1315" s="630">
        <v>9</v>
      </c>
      <c r="I1315" s="636">
        <v>1340</v>
      </c>
      <c r="J1315" s="433" t="s">
        <v>5523</v>
      </c>
      <c r="K1315" s="714"/>
      <c r="L1315" s="301">
        <f>VLOOKUP(B1315,KQtrangIOE!$B$2:$D$2509,3,FALSE)</f>
        <v>1430</v>
      </c>
      <c r="M1315" s="301"/>
      <c r="N1315" s="301">
        <f>VLOOKUP(IF(G1315&lt;&gt;"",G1315,F1315),ThongkeKQ!$A$4:$P$43,COUNTA(ThongkeKQ!$A$4:$P$4),FALSE)</f>
        <v>38</v>
      </c>
      <c r="O1315" s="301" t="str">
        <f t="shared" si="88"/>
        <v>38.9</v>
      </c>
      <c r="P1315" s="285" t="str">
        <f t="shared" si="90"/>
        <v>38Ba</v>
      </c>
      <c r="Q1315" s="285" t="str">
        <f t="shared" si="91"/>
        <v>9Ba</v>
      </c>
      <c r="R1315" s="285">
        <f>VLOOKUP(B1315,'ds thisinh'!B$5:J$2299,COUNTA('ds thisinh'!$B$5:$J$5),FALSE)</f>
        <v>1430</v>
      </c>
    </row>
    <row r="1316" spans="1:18" s="285" customFormat="1">
      <c r="A1316" s="630">
        <f>SUBTOTAL(3,$B$20:B1316)</f>
        <v>436</v>
      </c>
      <c r="B1316" s="679">
        <v>1228278657</v>
      </c>
      <c r="C1316" s="301" t="str">
        <f>VLOOKUP(B1316,'ds thisinh'!$B$5:$C$2298,2,FALSE)</f>
        <v>Phạm  Nhật  Minh</v>
      </c>
      <c r="D1316" s="630" t="s">
        <v>1336</v>
      </c>
      <c r="E1316" s="630" t="s">
        <v>1050</v>
      </c>
      <c r="F1316" s="630" t="s">
        <v>1259</v>
      </c>
      <c r="G1316" s="630" t="s">
        <v>180</v>
      </c>
      <c r="H1316" s="630">
        <v>9</v>
      </c>
      <c r="I1316" s="630">
        <v>1340</v>
      </c>
      <c r="J1316" s="433" t="s">
        <v>5523</v>
      </c>
      <c r="K1316" s="714"/>
      <c r="L1316" s="301">
        <f>VLOOKUP(B1316,KQtrangIOE!$B$2:$D$2509,3,FALSE)</f>
        <v>1340</v>
      </c>
      <c r="M1316" s="301" t="str">
        <f>IF(L1316&lt;&gt;I1316,1,"")</f>
        <v/>
      </c>
      <c r="N1316" s="301">
        <f>VLOOKUP(IF(G1316&lt;&gt;"",G1316,F1316),ThongkeKQ!$A$4:$P$43,COUNTA(ThongkeKQ!$A$4:$P$4),FALSE)</f>
        <v>36</v>
      </c>
      <c r="O1316" s="301" t="str">
        <f t="shared" si="88"/>
        <v>36.9</v>
      </c>
      <c r="P1316" s="285" t="str">
        <f t="shared" si="90"/>
        <v>36Ba</v>
      </c>
      <c r="Q1316" s="285" t="str">
        <f t="shared" si="91"/>
        <v>9Ba</v>
      </c>
      <c r="R1316" s="285">
        <f>VLOOKUP(B1316,'ds thisinh'!B$5:J$2299,COUNTA('ds thisinh'!$B$5:$J$5),FALSE)</f>
        <v>1260</v>
      </c>
    </row>
    <row r="1317" spans="1:18" s="285" customFormat="1" hidden="1">
      <c r="A1317" s="629">
        <f>SUBTOTAL(3,$B$20:B1317)</f>
        <v>436</v>
      </c>
      <c r="B1317" s="326">
        <v>1223145506</v>
      </c>
      <c r="C1317" s="301" t="str">
        <f>VLOOKUP(B1317,'ds thisinh'!$B$5:$C$2298,2,FALSE)</f>
        <v xml:space="preserve">Nguyễn Hữu Thành </v>
      </c>
      <c r="D1317" s="410" t="s">
        <v>1337</v>
      </c>
      <c r="E1317" s="410" t="s">
        <v>1338</v>
      </c>
      <c r="F1317" s="410" t="s">
        <v>1268</v>
      </c>
      <c r="G1317" s="410" t="s">
        <v>180</v>
      </c>
      <c r="H1317" s="445">
        <v>9</v>
      </c>
      <c r="I1317" s="445">
        <v>1330</v>
      </c>
      <c r="J1317" s="748"/>
      <c r="K1317" s="424"/>
      <c r="L1317" s="301">
        <f>VLOOKUP(B1317,KQtrangIOE!$B$2:$D$2509,3,FALSE)</f>
        <v>1330</v>
      </c>
      <c r="M1317" s="301" t="str">
        <f>IF(L1317&lt;&gt;I1317,1,"")</f>
        <v/>
      </c>
      <c r="N1317" s="301">
        <f>VLOOKUP(IF(G1317&lt;&gt;"",G1317,F1317),ThongkeKQ!$A$4:$P$43,COUNTA(ThongkeKQ!$A$4:$P$4),FALSE)</f>
        <v>36</v>
      </c>
      <c r="O1317" s="301" t="str">
        <f t="shared" si="88"/>
        <v>36.9</v>
      </c>
      <c r="P1317" s="285" t="str">
        <f t="shared" si="90"/>
        <v>36</v>
      </c>
      <c r="Q1317" s="285" t="str">
        <f t="shared" si="91"/>
        <v>9</v>
      </c>
    </row>
    <row r="1318" spans="1:18" s="285" customFormat="1" hidden="1">
      <c r="A1318" s="315">
        <f>SUBTOTAL(3,$B$20:B1318)</f>
        <v>436</v>
      </c>
      <c r="B1318" s="433">
        <v>104907413</v>
      </c>
      <c r="C1318" s="301" t="str">
        <f>VLOOKUP(B1318,'ds thisinh'!$B$5:$C$2298,2,FALSE)</f>
        <v>Nguyễn Thị Thùy Dung</v>
      </c>
      <c r="D1318" s="371" t="s">
        <v>2073</v>
      </c>
      <c r="E1318" s="370">
        <v>9</v>
      </c>
      <c r="F1318" s="370" t="s">
        <v>1383</v>
      </c>
      <c r="G1318" s="429" t="s">
        <v>10</v>
      </c>
      <c r="H1318" s="370">
        <v>9</v>
      </c>
      <c r="I1318" s="439">
        <v>1330</v>
      </c>
      <c r="J1318" s="560"/>
      <c r="K1318" s="579"/>
      <c r="L1318" s="301">
        <f>VLOOKUP(B1318,KQtrangIOE!$B$2:$D$2509,3,FALSE)</f>
        <v>1330</v>
      </c>
      <c r="M1318" s="301" t="str">
        <f>IF(L1318&lt;&gt;I1318,1,"")</f>
        <v/>
      </c>
      <c r="N1318" s="301">
        <f>VLOOKUP(IF(G1318&lt;&gt;"",G1318,F1318),ThongkeKQ!$A$4:$P$43,COUNTA(ThongkeKQ!$A$4:$P$4),FALSE)</f>
        <v>32</v>
      </c>
      <c r="O1318" s="301" t="str">
        <f t="shared" si="88"/>
        <v>32.9</v>
      </c>
      <c r="P1318" s="285" t="str">
        <f t="shared" si="90"/>
        <v>32</v>
      </c>
      <c r="Q1318" s="285" t="str">
        <f t="shared" si="91"/>
        <v>9</v>
      </c>
    </row>
    <row r="1319" spans="1:18" s="285" customFormat="1" hidden="1">
      <c r="A1319" s="315">
        <f>SUBTOTAL(3,$B$20:B1319)</f>
        <v>436</v>
      </c>
      <c r="B1319" s="318">
        <v>1223066901</v>
      </c>
      <c r="C1319" s="301" t="str">
        <f>VLOOKUP(B1319,'ds thisinh'!$B$5:$C$2298,2,FALSE)</f>
        <v>Nguyễn Quang Hà </v>
      </c>
      <c r="D1319" s="318" t="s">
        <v>1796</v>
      </c>
      <c r="E1319" s="315" t="s">
        <v>1067</v>
      </c>
      <c r="F1319" s="315" t="s">
        <v>1189</v>
      </c>
      <c r="G1319" s="325" t="s">
        <v>1342</v>
      </c>
      <c r="H1319" s="325">
        <v>9</v>
      </c>
      <c r="I1319" s="344">
        <v>1320</v>
      </c>
      <c r="J1319" s="446"/>
      <c r="K1319" s="424"/>
      <c r="L1319" s="301">
        <f>VLOOKUP(B1319,KQtrangIOE!$B$2:$D$2509,3,FALSE)</f>
        <v>1350</v>
      </c>
      <c r="M1319" s="301"/>
      <c r="N1319" s="301">
        <f>VLOOKUP(IF(G1319&lt;&gt;"",G1319,F1319),ThongkeKQ!$A$4:$P$43,COUNTA(ThongkeKQ!$A$4:$P$4),FALSE)</f>
        <v>38</v>
      </c>
      <c r="O1319" s="301" t="str">
        <f t="shared" si="88"/>
        <v>38.9</v>
      </c>
      <c r="P1319" s="285" t="str">
        <f t="shared" si="90"/>
        <v>38</v>
      </c>
      <c r="Q1319" s="285" t="str">
        <f t="shared" si="91"/>
        <v>9</v>
      </c>
    </row>
    <row r="1320" spans="1:18" s="285" customFormat="1" hidden="1">
      <c r="A1320" s="315">
        <f>SUBTOTAL(3,$B$20:B1320)</f>
        <v>436</v>
      </c>
      <c r="B1320" s="326">
        <v>1221899277</v>
      </c>
      <c r="C1320" s="301" t="str">
        <f>VLOOKUP(B1320,'ds thisinh'!$B$5:$C$2298,2,FALSE)</f>
        <v>Nguyễn Thị Hồng Ngọc</v>
      </c>
      <c r="D1320" s="303" t="s">
        <v>793</v>
      </c>
      <c r="E1320" s="303">
        <v>9</v>
      </c>
      <c r="F1320" s="303" t="s">
        <v>2700</v>
      </c>
      <c r="G1320" s="303" t="s">
        <v>188</v>
      </c>
      <c r="H1320" s="303">
        <v>9</v>
      </c>
      <c r="I1320" s="303">
        <v>1300</v>
      </c>
      <c r="J1320" s="359"/>
      <c r="K1320" s="424"/>
      <c r="L1320" s="301">
        <f>VLOOKUP(B1320,KQtrangIOE!$B$2:$D$2509,3,FALSE)</f>
        <v>1300</v>
      </c>
      <c r="M1320" s="301" t="str">
        <f>IF(L1320&lt;&gt;I1320,1,"")</f>
        <v/>
      </c>
      <c r="N1320" s="301">
        <f>VLOOKUP(IF(G1320&lt;&gt;"",G1320,F1320),ThongkeKQ!$A$4:$P$43,COUNTA(ThongkeKQ!$A$4:$P$4),FALSE)</f>
        <v>34</v>
      </c>
      <c r="O1320" s="301" t="str">
        <f t="shared" si="88"/>
        <v>34.9</v>
      </c>
      <c r="P1320" s="285" t="str">
        <f t="shared" si="90"/>
        <v>34</v>
      </c>
      <c r="Q1320" s="285" t="str">
        <f t="shared" si="91"/>
        <v>9</v>
      </c>
    </row>
    <row r="1321" spans="1:18" s="285" customFormat="1" hidden="1">
      <c r="A1321" s="315">
        <f>SUBTOTAL(3,$B$20:B1321)</f>
        <v>436</v>
      </c>
      <c r="B1321" s="318">
        <v>1222535671</v>
      </c>
      <c r="C1321" s="301" t="str">
        <f>VLOOKUP(B1321,'ds thisinh'!$B$5:$C$2298,2,FALSE)</f>
        <v>Nguyễn Tấn  Dũng</v>
      </c>
      <c r="D1321" s="318" t="s">
        <v>1795</v>
      </c>
      <c r="E1321" s="315" t="s">
        <v>1050</v>
      </c>
      <c r="F1321" s="315" t="s">
        <v>1371</v>
      </c>
      <c r="G1321" s="325" t="s">
        <v>1342</v>
      </c>
      <c r="H1321" s="325">
        <v>9</v>
      </c>
      <c r="I1321" s="344">
        <v>1290</v>
      </c>
      <c r="J1321" s="446"/>
      <c r="K1321" s="424"/>
      <c r="L1321" s="301">
        <f>VLOOKUP(B1321,KQtrangIOE!$B$2:$D$2509,3,FALSE)</f>
        <v>1370</v>
      </c>
      <c r="M1321" s="301"/>
      <c r="N1321" s="301">
        <f>VLOOKUP(IF(G1321&lt;&gt;"",G1321,F1321),ThongkeKQ!$A$4:$P$43,COUNTA(ThongkeKQ!$A$4:$P$4),FALSE)</f>
        <v>38</v>
      </c>
      <c r="O1321" s="301" t="str">
        <f t="shared" si="88"/>
        <v>38.9</v>
      </c>
      <c r="P1321" s="285" t="str">
        <f t="shared" si="90"/>
        <v>38</v>
      </c>
      <c r="Q1321" s="285" t="str">
        <f t="shared" si="91"/>
        <v>9</v>
      </c>
    </row>
    <row r="1322" spans="1:18" s="285" customFormat="1" hidden="1">
      <c r="A1322" s="315">
        <f>SUBTOTAL(3,$B$20:B1322)</f>
        <v>436</v>
      </c>
      <c r="B1322" s="301">
        <v>1222153927</v>
      </c>
      <c r="C1322" s="301" t="str">
        <f>VLOOKUP(B1322,'ds thisinh'!$B$5:$C$2298,2,FALSE)</f>
        <v>Lê My Thục</v>
      </c>
      <c r="D1322" s="303" t="s">
        <v>1331</v>
      </c>
      <c r="E1322" s="303" t="s">
        <v>1050</v>
      </c>
      <c r="F1322" s="303" t="s">
        <v>1259</v>
      </c>
      <c r="G1322" s="303" t="s">
        <v>180</v>
      </c>
      <c r="H1322" s="301">
        <v>9</v>
      </c>
      <c r="I1322" s="301">
        <v>1290</v>
      </c>
      <c r="J1322" s="505"/>
      <c r="K1322" s="424"/>
      <c r="L1322" s="301">
        <f>VLOOKUP(B1322,KQtrangIOE!$B$2:$D$2509,3,FALSE)</f>
        <v>1290</v>
      </c>
      <c r="M1322" s="301" t="str">
        <f t="shared" ref="M1322:M1332" si="92">IF(L1322&lt;&gt;I1322,1,"")</f>
        <v/>
      </c>
      <c r="N1322" s="301">
        <f>VLOOKUP(IF(G1322&lt;&gt;"",G1322,F1322),ThongkeKQ!$A$4:$P$43,COUNTA(ThongkeKQ!$A$4:$P$4),FALSE)</f>
        <v>36</v>
      </c>
      <c r="O1322" s="301" t="str">
        <f t="shared" si="88"/>
        <v>36.9</v>
      </c>
      <c r="P1322" s="285" t="str">
        <f t="shared" si="90"/>
        <v>36</v>
      </c>
      <c r="Q1322" s="285" t="str">
        <f t="shared" si="91"/>
        <v>9</v>
      </c>
    </row>
    <row r="1323" spans="1:18" s="285" customFormat="1" hidden="1">
      <c r="A1323" s="315">
        <f>SUBTOTAL(3,$B$20:B1323)</f>
        <v>436</v>
      </c>
      <c r="B1323" s="301">
        <v>1222440381</v>
      </c>
      <c r="C1323" s="301" t="str">
        <f>VLOOKUP(B1323,'ds thisinh'!$B$5:$C$2298,2,FALSE)</f>
        <v>Hà Bảo Trâm</v>
      </c>
      <c r="D1323" s="301" t="s">
        <v>1061</v>
      </c>
      <c r="E1323" s="303" t="s">
        <v>1050</v>
      </c>
      <c r="F1323" s="303" t="s">
        <v>933</v>
      </c>
      <c r="G1323" s="315" t="s">
        <v>91</v>
      </c>
      <c r="H1323" s="303">
        <v>9</v>
      </c>
      <c r="I1323" s="344">
        <v>1280</v>
      </c>
      <c r="J1323" s="446"/>
      <c r="K1323" s="424"/>
      <c r="L1323" s="301">
        <f>VLOOKUP(B1323,KQtrangIOE!$B$2:$D$2509,3,FALSE)</f>
        <v>1280</v>
      </c>
      <c r="M1323" s="301" t="str">
        <f t="shared" si="92"/>
        <v/>
      </c>
      <c r="N1323" s="301">
        <f>VLOOKUP(IF(G1323&lt;&gt;"",G1323,F1323),ThongkeKQ!$A$4:$P$43,COUNTA(ThongkeKQ!$A$4:$P$4),FALSE)</f>
        <v>35</v>
      </c>
      <c r="O1323" s="301" t="str">
        <f t="shared" si="88"/>
        <v>35.9</v>
      </c>
      <c r="P1323" s="285" t="str">
        <f t="shared" si="90"/>
        <v>35</v>
      </c>
      <c r="Q1323" s="285" t="str">
        <f t="shared" si="91"/>
        <v>9</v>
      </c>
    </row>
    <row r="1324" spans="1:18" s="285" customFormat="1" hidden="1">
      <c r="A1324" s="315">
        <f>SUBTOTAL(3,$B$20:B1324)</f>
        <v>436</v>
      </c>
      <c r="B1324" s="433">
        <v>1210194671</v>
      </c>
      <c r="C1324" s="301" t="str">
        <f>VLOOKUP(B1324,'ds thisinh'!$B$5:$C$2298,2,FALSE)</f>
        <v>Lê Trúc Hoàng Anh</v>
      </c>
      <c r="D1324" s="369" t="s">
        <v>2075</v>
      </c>
      <c r="E1324" s="370">
        <v>9</v>
      </c>
      <c r="F1324" s="370" t="s">
        <v>1383</v>
      </c>
      <c r="G1324" s="429" t="s">
        <v>10</v>
      </c>
      <c r="H1324" s="370">
        <v>9</v>
      </c>
      <c r="I1324" s="439">
        <v>1280</v>
      </c>
      <c r="J1324" s="560"/>
      <c r="K1324" s="579"/>
      <c r="L1324" s="301">
        <f>VLOOKUP(B1324,KQtrangIOE!$B$2:$D$2509,3,FALSE)</f>
        <v>1280</v>
      </c>
      <c r="M1324" s="301" t="str">
        <f t="shared" si="92"/>
        <v/>
      </c>
      <c r="N1324" s="301">
        <f>VLOOKUP(IF(G1324&lt;&gt;"",G1324,F1324),ThongkeKQ!$A$4:$P$43,COUNTA(ThongkeKQ!$A$4:$P$4),FALSE)</f>
        <v>32</v>
      </c>
      <c r="O1324" s="301" t="str">
        <f t="shared" si="88"/>
        <v>32.9</v>
      </c>
      <c r="P1324" s="285" t="str">
        <f t="shared" si="90"/>
        <v>32</v>
      </c>
      <c r="Q1324" s="285" t="str">
        <f t="shared" si="91"/>
        <v>9</v>
      </c>
    </row>
    <row r="1325" spans="1:18" s="285" customFormat="1" hidden="1">
      <c r="A1325" s="315">
        <f>SUBTOTAL(3,$B$20:B1325)</f>
        <v>436</v>
      </c>
      <c r="B1325" s="433">
        <v>1222774175</v>
      </c>
      <c r="C1325" s="301" t="str">
        <f>VLOOKUP(B1325,'ds thisinh'!$B$5:$C$2298,2,FALSE)</f>
        <v>Phạm Thanh Tú</v>
      </c>
      <c r="D1325" s="369" t="s">
        <v>1745</v>
      </c>
      <c r="E1325" s="370">
        <v>9</v>
      </c>
      <c r="F1325" s="370" t="s">
        <v>1383</v>
      </c>
      <c r="G1325" s="429" t="s">
        <v>10</v>
      </c>
      <c r="H1325" s="370">
        <v>9</v>
      </c>
      <c r="I1325" s="439">
        <v>1280</v>
      </c>
      <c r="J1325" s="560"/>
      <c r="K1325" s="579"/>
      <c r="L1325" s="301">
        <f>VLOOKUP(B1325,KQtrangIOE!$B$2:$D$2509,3,FALSE)</f>
        <v>1280</v>
      </c>
      <c r="M1325" s="301" t="str">
        <f t="shared" si="92"/>
        <v/>
      </c>
      <c r="N1325" s="301">
        <f>VLOOKUP(IF(G1325&lt;&gt;"",G1325,F1325),ThongkeKQ!$A$4:$P$43,COUNTA(ThongkeKQ!$A$4:$P$4),FALSE)</f>
        <v>32</v>
      </c>
      <c r="O1325" s="301" t="str">
        <f t="shared" si="88"/>
        <v>32.9</v>
      </c>
      <c r="P1325" s="285" t="str">
        <f t="shared" si="90"/>
        <v>32</v>
      </c>
      <c r="Q1325" s="285" t="str">
        <f t="shared" si="91"/>
        <v>9</v>
      </c>
    </row>
    <row r="1326" spans="1:18" s="285" customFormat="1" hidden="1">
      <c r="A1326" s="315">
        <f>SUBTOTAL(3,$B$20:B1326)</f>
        <v>436</v>
      </c>
      <c r="B1326" s="301">
        <v>76738890</v>
      </c>
      <c r="C1326" s="301" t="str">
        <f>VLOOKUP(B1326,'ds thisinh'!$B$5:$C$2298,2,FALSE)</f>
        <v>Bùi Văn Tuấn Kiệt</v>
      </c>
      <c r="D1326" s="303" t="s">
        <v>1329</v>
      </c>
      <c r="E1326" s="303" t="s">
        <v>1050</v>
      </c>
      <c r="F1326" s="303" t="s">
        <v>1259</v>
      </c>
      <c r="G1326" s="303" t="s">
        <v>180</v>
      </c>
      <c r="H1326" s="301">
        <v>9</v>
      </c>
      <c r="I1326" s="301">
        <v>1270</v>
      </c>
      <c r="J1326" s="505"/>
      <c r="K1326" s="424"/>
      <c r="L1326" s="301">
        <f>VLOOKUP(B1326,KQtrangIOE!$B$2:$D$2509,3,FALSE)</f>
        <v>1270</v>
      </c>
      <c r="M1326" s="301" t="str">
        <f t="shared" si="92"/>
        <v/>
      </c>
      <c r="N1326" s="301">
        <f>VLOOKUP(IF(G1326&lt;&gt;"",G1326,F1326),ThongkeKQ!$A$4:$P$43,COUNTA(ThongkeKQ!$A$4:$P$4),FALSE)</f>
        <v>36</v>
      </c>
      <c r="O1326" s="301" t="str">
        <f t="shared" si="88"/>
        <v>36.9</v>
      </c>
      <c r="P1326" s="285" t="str">
        <f t="shared" si="90"/>
        <v>36</v>
      </c>
      <c r="Q1326" s="285" t="str">
        <f t="shared" si="91"/>
        <v>9</v>
      </c>
    </row>
    <row r="1327" spans="1:18" s="285" customFormat="1" hidden="1">
      <c r="A1327" s="315">
        <f>SUBTOTAL(3,$B$20:B1327)</f>
        <v>436</v>
      </c>
      <c r="B1327" s="371">
        <v>116646979</v>
      </c>
      <c r="C1327" s="301" t="str">
        <f>VLOOKUP(B1327,'ds thisinh'!$B$5:$C$2298,2,FALSE)</f>
        <v>Tô Phương  Uyên</v>
      </c>
      <c r="D1327" s="371" t="s">
        <v>2086</v>
      </c>
      <c r="E1327" s="371">
        <v>9</v>
      </c>
      <c r="F1327" s="371" t="s">
        <v>705</v>
      </c>
      <c r="G1327" s="429" t="s">
        <v>10</v>
      </c>
      <c r="H1327" s="371">
        <v>9</v>
      </c>
      <c r="I1327" s="439">
        <v>1270</v>
      </c>
      <c r="J1327" s="560"/>
      <c r="K1327" s="579"/>
      <c r="L1327" s="301">
        <f>VLOOKUP(B1327,KQtrangIOE!$B$2:$D$2509,3,FALSE)</f>
        <v>1270</v>
      </c>
      <c r="M1327" s="301" t="str">
        <f t="shared" si="92"/>
        <v/>
      </c>
      <c r="N1327" s="301">
        <f>VLOOKUP(IF(G1327&lt;&gt;"",G1327,F1327),ThongkeKQ!$A$4:$P$43,COUNTA(ThongkeKQ!$A$4:$P$4),FALSE)</f>
        <v>32</v>
      </c>
      <c r="O1327" s="301" t="str">
        <f t="shared" si="88"/>
        <v>32.9</v>
      </c>
      <c r="P1327" s="285" t="str">
        <f t="shared" si="90"/>
        <v>32</v>
      </c>
      <c r="Q1327" s="285" t="str">
        <f t="shared" si="91"/>
        <v>9</v>
      </c>
    </row>
    <row r="1328" spans="1:18" s="285" customFormat="1" hidden="1">
      <c r="A1328" s="315">
        <f>SUBTOTAL(3,$B$20:B1328)</f>
        <v>436</v>
      </c>
      <c r="B1328" s="326">
        <v>1229324260</v>
      </c>
      <c r="C1328" s="301" t="str">
        <f>VLOOKUP(B1328,'ds thisinh'!$B$5:$C$2298,2,FALSE)</f>
        <v>Trần Thùy Linh</v>
      </c>
      <c r="D1328" s="303" t="s">
        <v>807</v>
      </c>
      <c r="E1328" s="301">
        <v>9</v>
      </c>
      <c r="F1328" s="405" t="s">
        <v>930</v>
      </c>
      <c r="G1328" s="303" t="s">
        <v>188</v>
      </c>
      <c r="H1328" s="303">
        <v>9</v>
      </c>
      <c r="I1328" s="303">
        <v>1260</v>
      </c>
      <c r="J1328" s="359"/>
      <c r="K1328" s="424"/>
      <c r="L1328" s="301">
        <f>VLOOKUP(B1328,KQtrangIOE!$B$2:$D$2509,3,FALSE)</f>
        <v>1260</v>
      </c>
      <c r="M1328" s="301" t="str">
        <f t="shared" si="92"/>
        <v/>
      </c>
      <c r="N1328" s="301">
        <f>VLOOKUP(IF(G1328&lt;&gt;"",G1328,F1328),ThongkeKQ!$A$4:$P$43,COUNTA(ThongkeKQ!$A$4:$P$4),FALSE)</f>
        <v>34</v>
      </c>
      <c r="O1328" s="301" t="str">
        <f t="shared" si="88"/>
        <v>34.9</v>
      </c>
      <c r="P1328" s="285" t="str">
        <f t="shared" si="90"/>
        <v>34</v>
      </c>
      <c r="Q1328" s="285" t="str">
        <f t="shared" si="91"/>
        <v>9</v>
      </c>
    </row>
    <row r="1329" spans="1:17" s="285" customFormat="1" hidden="1">
      <c r="A1329" s="315">
        <f>SUBTOTAL(3,$B$20:B1329)</f>
        <v>436</v>
      </c>
      <c r="B1329" s="303">
        <v>1210300035</v>
      </c>
      <c r="C1329" s="301" t="str">
        <f>VLOOKUP(B1329,'ds thisinh'!$B$5:$C$2298,2,FALSE)</f>
        <v>Nguyễn Khắc Đồng </v>
      </c>
      <c r="D1329" s="303" t="s">
        <v>1062</v>
      </c>
      <c r="E1329" s="303" t="s">
        <v>1053</v>
      </c>
      <c r="F1329" s="303" t="s">
        <v>930</v>
      </c>
      <c r="G1329" s="315" t="s">
        <v>91</v>
      </c>
      <c r="H1329" s="303">
        <v>9</v>
      </c>
      <c r="I1329" s="344">
        <v>1260</v>
      </c>
      <c r="J1329" s="446"/>
      <c r="K1329" s="424"/>
      <c r="L1329" s="301">
        <f>VLOOKUP(B1329,KQtrangIOE!$B$2:$D$2509,3,FALSE)</f>
        <v>1260</v>
      </c>
      <c r="M1329" s="301" t="str">
        <f t="shared" si="92"/>
        <v/>
      </c>
      <c r="N1329" s="301">
        <f>VLOOKUP(IF(G1329&lt;&gt;"",G1329,F1329),ThongkeKQ!$A$4:$P$43,COUNTA(ThongkeKQ!$A$4:$P$4),FALSE)</f>
        <v>35</v>
      </c>
      <c r="O1329" s="301" t="str">
        <f t="shared" si="88"/>
        <v>35.9</v>
      </c>
      <c r="P1329" s="285" t="str">
        <f t="shared" si="90"/>
        <v>35</v>
      </c>
      <c r="Q1329" s="285" t="str">
        <f t="shared" si="91"/>
        <v>9</v>
      </c>
    </row>
    <row r="1330" spans="1:17" s="285" customFormat="1" hidden="1">
      <c r="A1330" s="315">
        <f>SUBTOTAL(3,$B$20:B1330)</f>
        <v>436</v>
      </c>
      <c r="B1330" s="316">
        <v>1211214751</v>
      </c>
      <c r="C1330" s="301" t="str">
        <f>VLOOKUP(B1330,'ds thisinh'!$B$5:$C$2298,2,FALSE)</f>
        <v>Trần Nhật Quang </v>
      </c>
      <c r="D1330" s="316" t="s">
        <v>810</v>
      </c>
      <c r="E1330" s="301">
        <v>9</v>
      </c>
      <c r="F1330" s="301" t="s">
        <v>2693</v>
      </c>
      <c r="G1330" s="303" t="s">
        <v>188</v>
      </c>
      <c r="H1330" s="303">
        <v>9</v>
      </c>
      <c r="I1330" s="316">
        <v>1250</v>
      </c>
      <c r="J1330" s="507"/>
      <c r="K1330" s="424"/>
      <c r="L1330" s="301">
        <f>VLOOKUP(B1330,KQtrangIOE!$B$2:$D$2509,3,FALSE)</f>
        <v>1250</v>
      </c>
      <c r="M1330" s="301" t="str">
        <f t="shared" si="92"/>
        <v/>
      </c>
      <c r="N1330" s="301">
        <f>VLOOKUP(IF(G1330&lt;&gt;"",G1330,F1330),ThongkeKQ!$A$4:$P$43,COUNTA(ThongkeKQ!$A$4:$P$4),FALSE)</f>
        <v>34</v>
      </c>
      <c r="O1330" s="301" t="str">
        <f t="shared" si="88"/>
        <v>34.9</v>
      </c>
      <c r="P1330" s="285" t="str">
        <f t="shared" si="90"/>
        <v>34</v>
      </c>
      <c r="Q1330" s="285" t="str">
        <f t="shared" si="91"/>
        <v>9</v>
      </c>
    </row>
    <row r="1331" spans="1:17" s="285" customFormat="1" hidden="1">
      <c r="A1331" s="315">
        <f>SUBTOTAL(3,$B$20:B1331)</f>
        <v>436</v>
      </c>
      <c r="B1331" s="403">
        <v>1224428424</v>
      </c>
      <c r="C1331" s="301" t="str">
        <f>VLOOKUP(B1331,'ds thisinh'!$B$5:$C$2298,2,FALSE)</f>
        <v>Ngô Hoàng Yến </v>
      </c>
      <c r="D1331" s="403" t="s">
        <v>1054</v>
      </c>
      <c r="E1331" s="303" t="s">
        <v>1046</v>
      </c>
      <c r="F1331" s="303" t="s">
        <v>977</v>
      </c>
      <c r="G1331" s="315" t="s">
        <v>91</v>
      </c>
      <c r="H1331" s="303">
        <v>9</v>
      </c>
      <c r="I1331" s="344">
        <v>1250</v>
      </c>
      <c r="J1331" s="446"/>
      <c r="K1331" s="424"/>
      <c r="L1331" s="301">
        <f>VLOOKUP(B1331,KQtrangIOE!$B$2:$D$2509,3,FALSE)</f>
        <v>1250</v>
      </c>
      <c r="M1331" s="301" t="str">
        <f t="shared" si="92"/>
        <v/>
      </c>
      <c r="N1331" s="301">
        <f>VLOOKUP(IF(G1331&lt;&gt;"",G1331,F1331),ThongkeKQ!$A$4:$P$43,COUNTA(ThongkeKQ!$A$4:$P$4),FALSE)</f>
        <v>35</v>
      </c>
      <c r="O1331" s="301" t="str">
        <f t="shared" si="88"/>
        <v>35.9</v>
      </c>
      <c r="P1331" s="285" t="str">
        <f t="shared" si="90"/>
        <v>35</v>
      </c>
      <c r="Q1331" s="285" t="str">
        <f t="shared" si="91"/>
        <v>9</v>
      </c>
    </row>
    <row r="1332" spans="1:17" s="285" customFormat="1" hidden="1">
      <c r="A1332" s="315">
        <f>SUBTOTAL(3,$B$20:B1332)</f>
        <v>436</v>
      </c>
      <c r="B1332" s="303">
        <v>1224490653</v>
      </c>
      <c r="C1332" s="301" t="str">
        <f>VLOOKUP(B1332,'ds thisinh'!$B$5:$C$2298,2,FALSE)</f>
        <v>Võ Gia Hân</v>
      </c>
      <c r="D1332" s="303" t="s">
        <v>1065</v>
      </c>
      <c r="E1332" s="303" t="s">
        <v>1050</v>
      </c>
      <c r="F1332" s="303" t="s">
        <v>933</v>
      </c>
      <c r="G1332" s="315" t="s">
        <v>91</v>
      </c>
      <c r="H1332" s="303">
        <v>9</v>
      </c>
      <c r="I1332" s="344">
        <v>1240</v>
      </c>
      <c r="J1332" s="446"/>
      <c r="K1332" s="424"/>
      <c r="L1332" s="301">
        <f>VLOOKUP(B1332,KQtrangIOE!$B$2:$D$2509,3,FALSE)</f>
        <v>1240</v>
      </c>
      <c r="M1332" s="301" t="str">
        <f t="shared" si="92"/>
        <v/>
      </c>
      <c r="N1332" s="301">
        <f>VLOOKUP(IF(G1332&lt;&gt;"",G1332,F1332),ThongkeKQ!$A$4:$P$43,COUNTA(ThongkeKQ!$A$4:$P$4),FALSE)</f>
        <v>35</v>
      </c>
      <c r="O1332" s="301" t="str">
        <f t="shared" si="88"/>
        <v>35.9</v>
      </c>
      <c r="P1332" s="285" t="str">
        <f t="shared" si="90"/>
        <v>35</v>
      </c>
      <c r="Q1332" s="285" t="str">
        <f t="shared" si="91"/>
        <v>9</v>
      </c>
    </row>
    <row r="1333" spans="1:17" s="285" customFormat="1" hidden="1">
      <c r="A1333" s="315">
        <f>SUBTOTAL(3,$B$20:B1333)</f>
        <v>436</v>
      </c>
      <c r="B1333" s="318">
        <v>1225435919</v>
      </c>
      <c r="C1333" s="301" t="str">
        <f>VLOOKUP(B1333,'ds thisinh'!$B$5:$C$2298,2,FALSE)</f>
        <v>Chiếng Thành Phúc</v>
      </c>
      <c r="D1333" s="318" t="s">
        <v>1798</v>
      </c>
      <c r="E1333" s="315" t="s">
        <v>1399</v>
      </c>
      <c r="F1333" s="315" t="s">
        <v>1375</v>
      </c>
      <c r="G1333" s="325" t="s">
        <v>1342</v>
      </c>
      <c r="H1333" s="325">
        <v>9</v>
      </c>
      <c r="I1333" s="344">
        <v>1240</v>
      </c>
      <c r="J1333" s="446"/>
      <c r="K1333" s="424"/>
      <c r="L1333" s="301">
        <f>VLOOKUP(B1333,KQtrangIOE!$B$2:$D$2509,3,FALSE)</f>
        <v>1210</v>
      </c>
      <c r="M1333" s="301"/>
      <c r="N1333" s="301">
        <f>VLOOKUP(IF(G1333&lt;&gt;"",G1333,F1333),ThongkeKQ!$A$4:$P$43,COUNTA(ThongkeKQ!$A$4:$P$4),FALSE)</f>
        <v>38</v>
      </c>
      <c r="O1333" s="301" t="str">
        <f t="shared" si="88"/>
        <v>38.9</v>
      </c>
      <c r="P1333" s="285" t="str">
        <f t="shared" si="90"/>
        <v>38</v>
      </c>
      <c r="Q1333" s="285" t="str">
        <f t="shared" si="91"/>
        <v>9</v>
      </c>
    </row>
    <row r="1334" spans="1:17" s="285" customFormat="1" hidden="1">
      <c r="A1334" s="315">
        <f>SUBTOTAL(3,$B$20:B1334)</f>
        <v>436</v>
      </c>
      <c r="B1334" s="316">
        <v>1222156716</v>
      </c>
      <c r="C1334" s="301" t="str">
        <f>VLOOKUP(B1334,'ds thisinh'!$B$5:$C$2298,2,FALSE)</f>
        <v>Phan Lưu Kim Chi </v>
      </c>
      <c r="D1334" s="316" t="s">
        <v>808</v>
      </c>
      <c r="E1334" s="301">
        <v>9</v>
      </c>
      <c r="F1334" s="301" t="s">
        <v>2693</v>
      </c>
      <c r="G1334" s="303" t="s">
        <v>188</v>
      </c>
      <c r="H1334" s="303">
        <v>9</v>
      </c>
      <c r="I1334" s="316">
        <v>1230</v>
      </c>
      <c r="J1334" s="507"/>
      <c r="K1334" s="424"/>
      <c r="L1334" s="301">
        <f>VLOOKUP(B1334,KQtrangIOE!$B$2:$D$2509,3,FALSE)</f>
        <v>1230</v>
      </c>
      <c r="M1334" s="301" t="str">
        <f t="shared" ref="M1334:M1343" si="93">IF(L1334&lt;&gt;I1334,1,"")</f>
        <v/>
      </c>
      <c r="N1334" s="301">
        <f>VLOOKUP(IF(G1334&lt;&gt;"",G1334,F1334),ThongkeKQ!$A$4:$P$43,COUNTA(ThongkeKQ!$A$4:$P$4),FALSE)</f>
        <v>34</v>
      </c>
      <c r="O1334" s="301" t="str">
        <f t="shared" si="88"/>
        <v>34.9</v>
      </c>
      <c r="P1334" s="285" t="str">
        <f t="shared" si="90"/>
        <v>34</v>
      </c>
      <c r="Q1334" s="285" t="str">
        <f t="shared" si="91"/>
        <v>9</v>
      </c>
    </row>
    <row r="1335" spans="1:17" s="285" customFormat="1" hidden="1">
      <c r="A1335" s="315">
        <f>SUBTOTAL(3,$B$20:B1335)</f>
        <v>436</v>
      </c>
      <c r="B1335" s="326">
        <v>1223247000</v>
      </c>
      <c r="C1335" s="301" t="str">
        <f>VLOOKUP(B1335,'ds thisinh'!$B$5:$C$2298,2,FALSE)</f>
        <v>Nguyễn Tiến Đạt</v>
      </c>
      <c r="D1335" s="303" t="s">
        <v>805</v>
      </c>
      <c r="E1335" s="303">
        <v>9</v>
      </c>
      <c r="F1335" s="303" t="s">
        <v>2699</v>
      </c>
      <c r="G1335" s="303" t="s">
        <v>188</v>
      </c>
      <c r="H1335" s="303">
        <v>9</v>
      </c>
      <c r="I1335" s="303">
        <v>1230</v>
      </c>
      <c r="J1335" s="359"/>
      <c r="K1335" s="424"/>
      <c r="L1335" s="301">
        <f>VLOOKUP(B1335,KQtrangIOE!$B$2:$D$2509,3,FALSE)</f>
        <v>1230</v>
      </c>
      <c r="M1335" s="301" t="str">
        <f t="shared" si="93"/>
        <v/>
      </c>
      <c r="N1335" s="301">
        <f>VLOOKUP(IF(G1335&lt;&gt;"",G1335,F1335),ThongkeKQ!$A$4:$P$43,COUNTA(ThongkeKQ!$A$4:$P$4),FALSE)</f>
        <v>34</v>
      </c>
      <c r="O1335" s="301" t="str">
        <f t="shared" si="88"/>
        <v>34.9</v>
      </c>
      <c r="P1335" s="285" t="str">
        <f t="shared" si="90"/>
        <v>34</v>
      </c>
      <c r="Q1335" s="285" t="str">
        <f t="shared" si="91"/>
        <v>9</v>
      </c>
    </row>
    <row r="1336" spans="1:17" s="285" customFormat="1" hidden="1">
      <c r="A1336" s="315">
        <f>SUBTOTAL(3,$B$20:B1336)</f>
        <v>436</v>
      </c>
      <c r="B1336" s="318">
        <v>1230013542</v>
      </c>
      <c r="C1336" s="301" t="str">
        <f>VLOOKUP(B1336,'ds thisinh'!$B$5:$C$2298,2,FALSE)</f>
        <v>Phạm Văn Thái</v>
      </c>
      <c r="D1336" s="303" t="s">
        <v>2221</v>
      </c>
      <c r="E1336" s="301" t="s">
        <v>1328</v>
      </c>
      <c r="F1336" s="303" t="s">
        <v>763</v>
      </c>
      <c r="G1336" s="301" t="s">
        <v>2167</v>
      </c>
      <c r="H1336" s="301">
        <v>9</v>
      </c>
      <c r="I1336" s="387">
        <v>1230</v>
      </c>
      <c r="J1336" s="555"/>
      <c r="K1336" s="424"/>
      <c r="L1336" s="301">
        <f>VLOOKUP(B1336,KQtrangIOE!$B$2:$D$2509,3,FALSE)</f>
        <v>1230</v>
      </c>
      <c r="M1336" s="301" t="str">
        <f t="shared" si="93"/>
        <v/>
      </c>
      <c r="N1336" s="301">
        <f>VLOOKUP(IF(G1336&lt;&gt;"",G1336,F1336),ThongkeKQ!$A$4:$P$43,COUNTA(ThongkeKQ!$A$4:$P$4),FALSE)</f>
        <v>33</v>
      </c>
      <c r="O1336" s="301" t="str">
        <f t="shared" si="88"/>
        <v>33.9</v>
      </c>
      <c r="P1336" s="285" t="str">
        <f t="shared" si="90"/>
        <v>33</v>
      </c>
      <c r="Q1336" s="285" t="str">
        <f t="shared" si="91"/>
        <v>9</v>
      </c>
    </row>
    <row r="1337" spans="1:17" s="285" customFormat="1" hidden="1">
      <c r="A1337" s="315">
        <f>SUBTOTAL(3,$B$20:B1337)</f>
        <v>436</v>
      </c>
      <c r="B1337" s="371">
        <v>1223075369</v>
      </c>
      <c r="C1337" s="301" t="str">
        <f>VLOOKUP(B1337,'ds thisinh'!$B$5:$C$2298,2,FALSE)</f>
        <v>Nguyễn Huy  Phúc</v>
      </c>
      <c r="D1337" s="371" t="s">
        <v>2080</v>
      </c>
      <c r="E1337" s="371">
        <v>9</v>
      </c>
      <c r="F1337" s="371" t="s">
        <v>705</v>
      </c>
      <c r="G1337" s="429" t="s">
        <v>10</v>
      </c>
      <c r="H1337" s="371">
        <v>9</v>
      </c>
      <c r="I1337" s="439">
        <v>1230</v>
      </c>
      <c r="J1337" s="560"/>
      <c r="K1337" s="579"/>
      <c r="L1337" s="301">
        <f>VLOOKUP(B1337,KQtrangIOE!$B$2:$D$2509,3,FALSE)</f>
        <v>1230</v>
      </c>
      <c r="M1337" s="301" t="str">
        <f t="shared" si="93"/>
        <v/>
      </c>
      <c r="N1337" s="301">
        <f>VLOOKUP(IF(G1337&lt;&gt;"",G1337,F1337),ThongkeKQ!$A$4:$P$43,COUNTA(ThongkeKQ!$A$4:$P$4),FALSE)</f>
        <v>32</v>
      </c>
      <c r="O1337" s="301" t="str">
        <f t="shared" si="88"/>
        <v>32.9</v>
      </c>
      <c r="P1337" s="285" t="str">
        <f t="shared" si="90"/>
        <v>32</v>
      </c>
      <c r="Q1337" s="285" t="str">
        <f t="shared" si="91"/>
        <v>9</v>
      </c>
    </row>
    <row r="1338" spans="1:17" s="285" customFormat="1" hidden="1">
      <c r="A1338" s="315">
        <f>SUBTOTAL(3,$B$20:B1338)</f>
        <v>436</v>
      </c>
      <c r="B1338" s="433">
        <v>86549837</v>
      </c>
      <c r="C1338" s="301" t="str">
        <f>VLOOKUP(B1338,'ds thisinh'!$B$5:$C$2298,2,FALSE)</f>
        <v>Trần Đức Hải</v>
      </c>
      <c r="D1338" s="371" t="s">
        <v>2082</v>
      </c>
      <c r="E1338" s="370">
        <v>9</v>
      </c>
      <c r="F1338" s="370" t="s">
        <v>1383</v>
      </c>
      <c r="G1338" s="429" t="s">
        <v>10</v>
      </c>
      <c r="H1338" s="370">
        <v>9</v>
      </c>
      <c r="I1338" s="439">
        <v>1230</v>
      </c>
      <c r="J1338" s="560"/>
      <c r="K1338" s="579"/>
      <c r="L1338" s="301">
        <f>VLOOKUP(B1338,KQtrangIOE!$B$2:$D$2509,3,FALSE)</f>
        <v>1230</v>
      </c>
      <c r="M1338" s="301" t="str">
        <f t="shared" si="93"/>
        <v/>
      </c>
      <c r="N1338" s="301">
        <f>VLOOKUP(IF(G1338&lt;&gt;"",G1338,F1338),ThongkeKQ!$A$4:$P$43,COUNTA(ThongkeKQ!$A$4:$P$4),FALSE)</f>
        <v>32</v>
      </c>
      <c r="O1338" s="301" t="str">
        <f t="shared" si="88"/>
        <v>32.9</v>
      </c>
      <c r="P1338" s="285" t="str">
        <f t="shared" si="90"/>
        <v>32</v>
      </c>
      <c r="Q1338" s="285" t="str">
        <f t="shared" si="91"/>
        <v>9</v>
      </c>
    </row>
    <row r="1339" spans="1:17" s="285" customFormat="1" hidden="1">
      <c r="A1339" s="315">
        <f>SUBTOTAL(3,$B$20:B1339)</f>
        <v>436</v>
      </c>
      <c r="B1339" s="433">
        <v>1225577358</v>
      </c>
      <c r="C1339" s="301" t="str">
        <f>VLOOKUP(B1339,'ds thisinh'!$B$5:$C$2298,2,FALSE)</f>
        <v>Nguyễn Thị Lan Anh</v>
      </c>
      <c r="D1339" s="371" t="s">
        <v>630</v>
      </c>
      <c r="E1339" s="370">
        <v>9</v>
      </c>
      <c r="F1339" s="370" t="s">
        <v>1383</v>
      </c>
      <c r="G1339" s="429" t="s">
        <v>10</v>
      </c>
      <c r="H1339" s="370">
        <v>9</v>
      </c>
      <c r="I1339" s="439">
        <v>1230</v>
      </c>
      <c r="J1339" s="560"/>
      <c r="K1339" s="579"/>
      <c r="L1339" s="301">
        <f>VLOOKUP(B1339,KQtrangIOE!$B$2:$D$2509,3,FALSE)</f>
        <v>1230</v>
      </c>
      <c r="M1339" s="301" t="str">
        <f t="shared" si="93"/>
        <v/>
      </c>
      <c r="N1339" s="301">
        <f>VLOOKUP(IF(G1339&lt;&gt;"",G1339,F1339),ThongkeKQ!$A$4:$P$43,COUNTA(ThongkeKQ!$A$4:$P$4),FALSE)</f>
        <v>32</v>
      </c>
      <c r="O1339" s="301" t="str">
        <f t="shared" si="88"/>
        <v>32.9</v>
      </c>
      <c r="P1339" s="285" t="str">
        <f t="shared" si="90"/>
        <v>32</v>
      </c>
      <c r="Q1339" s="285" t="str">
        <f t="shared" si="91"/>
        <v>9</v>
      </c>
    </row>
    <row r="1340" spans="1:17" s="285" customFormat="1" hidden="1">
      <c r="A1340" s="315">
        <f>SUBTOTAL(3,$B$20:B1340)</f>
        <v>436</v>
      </c>
      <c r="B1340" s="433">
        <v>1221400838</v>
      </c>
      <c r="C1340" s="301" t="str">
        <f>VLOOKUP(B1340,'ds thisinh'!$B$5:$C$2298,2,FALSE)</f>
        <v>Trần Phương Nhi</v>
      </c>
      <c r="D1340" s="369" t="s">
        <v>2091</v>
      </c>
      <c r="E1340" s="370">
        <v>9</v>
      </c>
      <c r="F1340" s="370" t="s">
        <v>1383</v>
      </c>
      <c r="G1340" s="429" t="s">
        <v>10</v>
      </c>
      <c r="H1340" s="370">
        <v>9</v>
      </c>
      <c r="I1340" s="439">
        <v>1230</v>
      </c>
      <c r="J1340" s="560"/>
      <c r="K1340" s="579"/>
      <c r="L1340" s="301">
        <f>VLOOKUP(B1340,KQtrangIOE!$B$2:$D$2509,3,FALSE)</f>
        <v>1230</v>
      </c>
      <c r="M1340" s="301" t="str">
        <f t="shared" si="93"/>
        <v/>
      </c>
      <c r="N1340" s="301">
        <f>VLOOKUP(IF(G1340&lt;&gt;"",G1340,F1340),ThongkeKQ!$A$4:$P$43,COUNTA(ThongkeKQ!$A$4:$P$4),FALSE)</f>
        <v>32</v>
      </c>
      <c r="O1340" s="301" t="str">
        <f t="shared" si="88"/>
        <v>32.9</v>
      </c>
      <c r="P1340" s="285" t="str">
        <f t="shared" si="90"/>
        <v>32</v>
      </c>
      <c r="Q1340" s="285" t="str">
        <f t="shared" si="91"/>
        <v>9</v>
      </c>
    </row>
    <row r="1341" spans="1:17" s="285" customFormat="1" hidden="1">
      <c r="A1341" s="315">
        <f>SUBTOTAL(3,$B$20:B1341)</f>
        <v>436</v>
      </c>
      <c r="B1341" s="316">
        <v>1226213992</v>
      </c>
      <c r="C1341" s="301" t="str">
        <f>VLOOKUP(B1341,'ds thisinh'!$B$5:$C$2298,2,FALSE)</f>
        <v>Võ Huy Hoàng </v>
      </c>
      <c r="D1341" s="316" t="s">
        <v>795</v>
      </c>
      <c r="E1341" s="301">
        <v>9</v>
      </c>
      <c r="F1341" s="301" t="s">
        <v>2693</v>
      </c>
      <c r="G1341" s="303" t="s">
        <v>188</v>
      </c>
      <c r="H1341" s="303">
        <v>9</v>
      </c>
      <c r="I1341" s="316">
        <v>1220</v>
      </c>
      <c r="J1341" s="507"/>
      <c r="K1341" s="424"/>
      <c r="L1341" s="301">
        <f>VLOOKUP(B1341,KQtrangIOE!$B$2:$D$2509,3,FALSE)</f>
        <v>1220</v>
      </c>
      <c r="M1341" s="301" t="str">
        <f t="shared" si="93"/>
        <v/>
      </c>
      <c r="N1341" s="301">
        <f>VLOOKUP(IF(G1341&lt;&gt;"",G1341,F1341),ThongkeKQ!$A$4:$P$43,COUNTA(ThongkeKQ!$A$4:$P$4),FALSE)</f>
        <v>34</v>
      </c>
      <c r="O1341" s="301" t="str">
        <f t="shared" si="88"/>
        <v>34.9</v>
      </c>
      <c r="P1341" s="285" t="str">
        <f t="shared" si="90"/>
        <v>34</v>
      </c>
      <c r="Q1341" s="285" t="str">
        <f t="shared" si="91"/>
        <v>9</v>
      </c>
    </row>
    <row r="1342" spans="1:17" s="285" customFormat="1" hidden="1">
      <c r="A1342" s="315">
        <f>SUBTOTAL(3,$B$20:B1342)</f>
        <v>436</v>
      </c>
      <c r="B1342" s="318">
        <v>1230128023</v>
      </c>
      <c r="C1342" s="301" t="str">
        <f>VLOOKUP(B1342,'ds thisinh'!$B$5:$C$2298,2,FALSE)</f>
        <v>Đinh Nguyễn Hoàng Yến</v>
      </c>
      <c r="D1342" s="303" t="s">
        <v>2236</v>
      </c>
      <c r="E1342" s="301" t="s">
        <v>1328</v>
      </c>
      <c r="F1342" s="303" t="s">
        <v>763</v>
      </c>
      <c r="G1342" s="301" t="s">
        <v>2167</v>
      </c>
      <c r="H1342" s="301">
        <v>9</v>
      </c>
      <c r="I1342" s="387">
        <v>1220</v>
      </c>
      <c r="J1342" s="555"/>
      <c r="K1342" s="424"/>
      <c r="L1342" s="301">
        <f>VLOOKUP(B1342,KQtrangIOE!$B$2:$D$2509,3,FALSE)</f>
        <v>1220</v>
      </c>
      <c r="M1342" s="301" t="str">
        <f t="shared" si="93"/>
        <v/>
      </c>
      <c r="N1342" s="301">
        <f>VLOOKUP(IF(G1342&lt;&gt;"",G1342,F1342),ThongkeKQ!$A$4:$P$43,COUNTA(ThongkeKQ!$A$4:$P$4),FALSE)</f>
        <v>33</v>
      </c>
      <c r="O1342" s="301" t="str">
        <f t="shared" si="88"/>
        <v>33.9</v>
      </c>
      <c r="P1342" s="285" t="str">
        <f t="shared" si="90"/>
        <v>33</v>
      </c>
      <c r="Q1342" s="285" t="str">
        <f t="shared" si="91"/>
        <v>9</v>
      </c>
    </row>
    <row r="1343" spans="1:17" s="285" customFormat="1" hidden="1">
      <c r="A1343" s="315">
        <f>SUBTOTAL(3,$B$20:B1343)</f>
        <v>436</v>
      </c>
      <c r="B1343" s="318">
        <v>1223063186</v>
      </c>
      <c r="C1343" s="301" t="str">
        <f>VLOOKUP(B1343,'ds thisinh'!$B$5:$C$2298,2,FALSE)</f>
        <v>Phạm Đức Trọng</v>
      </c>
      <c r="D1343" s="318" t="s">
        <v>1799</v>
      </c>
      <c r="E1343" s="315" t="s">
        <v>1050</v>
      </c>
      <c r="F1343" s="315" t="s">
        <v>1381</v>
      </c>
      <c r="G1343" s="325" t="s">
        <v>1342</v>
      </c>
      <c r="H1343" s="325">
        <v>9</v>
      </c>
      <c r="I1343" s="344">
        <v>1220</v>
      </c>
      <c r="J1343" s="446"/>
      <c r="K1343" s="424"/>
      <c r="L1343" s="301">
        <f>VLOOKUP(B1343,KQtrangIOE!$B$2:$D$2509,3,FALSE)</f>
        <v>1220</v>
      </c>
      <c r="M1343" s="301" t="str">
        <f t="shared" si="93"/>
        <v/>
      </c>
      <c r="N1343" s="301">
        <f>VLOOKUP(IF(G1343&lt;&gt;"",G1343,F1343),ThongkeKQ!$A$4:$P$43,COUNTA(ThongkeKQ!$A$4:$P$4),FALSE)</f>
        <v>38</v>
      </c>
      <c r="O1343" s="301" t="str">
        <f t="shared" si="88"/>
        <v>38.9</v>
      </c>
      <c r="P1343" s="285" t="str">
        <f t="shared" si="90"/>
        <v>38</v>
      </c>
      <c r="Q1343" s="285" t="str">
        <f t="shared" si="91"/>
        <v>9</v>
      </c>
    </row>
    <row r="1344" spans="1:17" s="285" customFormat="1" hidden="1">
      <c r="A1344" s="315">
        <f>SUBTOTAL(3,$B$20:B1344)</f>
        <v>436</v>
      </c>
      <c r="B1344" s="318">
        <v>1224905983</v>
      </c>
      <c r="C1344" s="301" t="str">
        <f>VLOOKUP(B1344,'ds thisinh'!$B$5:$C$2298,2,FALSE)</f>
        <v>Đặng Thị  Hạnh</v>
      </c>
      <c r="D1344" s="318" t="s">
        <v>1797</v>
      </c>
      <c r="E1344" s="315" t="s">
        <v>1045</v>
      </c>
      <c r="F1344" s="315" t="s">
        <v>1369</v>
      </c>
      <c r="G1344" s="325" t="s">
        <v>1342</v>
      </c>
      <c r="H1344" s="325">
        <v>9</v>
      </c>
      <c r="I1344" s="344">
        <v>1220</v>
      </c>
      <c r="J1344" s="446"/>
      <c r="K1344" s="424"/>
      <c r="L1344" s="301">
        <f>VLOOKUP(B1344,KQtrangIOE!$B$2:$D$2509,3,FALSE)</f>
        <v>1310</v>
      </c>
      <c r="M1344" s="301"/>
      <c r="N1344" s="301">
        <f>VLOOKUP(IF(G1344&lt;&gt;"",G1344,F1344),ThongkeKQ!$A$4:$P$43,COUNTA(ThongkeKQ!$A$4:$P$4),FALSE)</f>
        <v>38</v>
      </c>
      <c r="O1344" s="301" t="str">
        <f t="shared" si="88"/>
        <v>38.9</v>
      </c>
      <c r="P1344" s="285" t="str">
        <f t="shared" si="90"/>
        <v>38</v>
      </c>
      <c r="Q1344" s="285" t="str">
        <f t="shared" si="91"/>
        <v>9</v>
      </c>
    </row>
    <row r="1345" spans="1:17" s="285" customFormat="1" hidden="1">
      <c r="A1345" s="315">
        <f>SUBTOTAL(3,$B$20:B1345)</f>
        <v>436</v>
      </c>
      <c r="B1345" s="371">
        <v>1223010132</v>
      </c>
      <c r="C1345" s="301" t="str">
        <f>VLOOKUP(B1345,'ds thisinh'!$B$5:$C$2298,2,FALSE)</f>
        <v>Phạm Thị Mai  Duyên</v>
      </c>
      <c r="D1345" s="371" t="s">
        <v>2097</v>
      </c>
      <c r="E1345" s="371">
        <v>9</v>
      </c>
      <c r="F1345" s="371" t="s">
        <v>705</v>
      </c>
      <c r="G1345" s="429" t="s">
        <v>10</v>
      </c>
      <c r="H1345" s="371">
        <v>9</v>
      </c>
      <c r="I1345" s="439">
        <v>1220</v>
      </c>
      <c r="J1345" s="560"/>
      <c r="K1345" s="579"/>
      <c r="L1345" s="301">
        <f>VLOOKUP(B1345,KQtrangIOE!$B$2:$D$2509,3,FALSE)</f>
        <v>1220</v>
      </c>
      <c r="M1345" s="301" t="str">
        <f t="shared" ref="M1345:M1366" si="94">IF(L1345&lt;&gt;I1345,1,"")</f>
        <v/>
      </c>
      <c r="N1345" s="301">
        <f>VLOOKUP(IF(G1345&lt;&gt;"",G1345,F1345),ThongkeKQ!$A$4:$P$43,COUNTA(ThongkeKQ!$A$4:$P$4),FALSE)</f>
        <v>32</v>
      </c>
      <c r="O1345" s="301" t="str">
        <f t="shared" si="88"/>
        <v>32.9</v>
      </c>
      <c r="P1345" s="285" t="str">
        <f t="shared" si="90"/>
        <v>32</v>
      </c>
      <c r="Q1345" s="285" t="str">
        <f t="shared" si="91"/>
        <v>9</v>
      </c>
    </row>
    <row r="1346" spans="1:17" s="285" customFormat="1" hidden="1">
      <c r="A1346" s="315">
        <f>SUBTOTAL(3,$B$20:B1346)</f>
        <v>436</v>
      </c>
      <c r="B1346" s="403">
        <v>1224523771</v>
      </c>
      <c r="C1346" s="301" t="str">
        <f>VLOOKUP(B1346,'ds thisinh'!$B$5:$C$2298,2,FALSE)</f>
        <v>Hoàng Đăng Khoa </v>
      </c>
      <c r="D1346" s="403" t="s">
        <v>1055</v>
      </c>
      <c r="E1346" s="303" t="s">
        <v>1046</v>
      </c>
      <c r="F1346" s="303" t="s">
        <v>977</v>
      </c>
      <c r="G1346" s="315" t="s">
        <v>91</v>
      </c>
      <c r="H1346" s="303">
        <v>9</v>
      </c>
      <c r="I1346" s="344">
        <v>1210</v>
      </c>
      <c r="J1346" s="446"/>
      <c r="K1346" s="424"/>
      <c r="L1346" s="301">
        <f>VLOOKUP(B1346,KQtrangIOE!$B$2:$D$2509,3,FALSE)</f>
        <v>1210</v>
      </c>
      <c r="M1346" s="301" t="str">
        <f t="shared" si="94"/>
        <v/>
      </c>
      <c r="N1346" s="301">
        <f>VLOOKUP(IF(G1346&lt;&gt;"",G1346,F1346),ThongkeKQ!$A$4:$P$43,COUNTA(ThongkeKQ!$A$4:$P$4),FALSE)</f>
        <v>35</v>
      </c>
      <c r="O1346" s="301" t="str">
        <f t="shared" si="88"/>
        <v>35.9</v>
      </c>
      <c r="P1346" s="285" t="str">
        <f t="shared" si="90"/>
        <v>35</v>
      </c>
      <c r="Q1346" s="285" t="str">
        <f t="shared" si="91"/>
        <v>9</v>
      </c>
    </row>
    <row r="1347" spans="1:17" s="285" customFormat="1" hidden="1">
      <c r="A1347" s="315">
        <f>SUBTOTAL(3,$B$20:B1347)</f>
        <v>436</v>
      </c>
      <c r="B1347" s="303">
        <v>1226040629</v>
      </c>
      <c r="C1347" s="301" t="str">
        <f>VLOOKUP(B1347,'ds thisinh'!$B$5:$C$2298,2,FALSE)</f>
        <v>Nguyễn Thị Mỹ Linh</v>
      </c>
      <c r="D1347" s="303" t="s">
        <v>1068</v>
      </c>
      <c r="E1347" s="303" t="s">
        <v>1053</v>
      </c>
      <c r="F1347" s="303" t="s">
        <v>930</v>
      </c>
      <c r="G1347" s="315" t="s">
        <v>91</v>
      </c>
      <c r="H1347" s="303">
        <v>9</v>
      </c>
      <c r="I1347" s="344">
        <v>1210</v>
      </c>
      <c r="J1347" s="446"/>
      <c r="K1347" s="424"/>
      <c r="L1347" s="301">
        <f>VLOOKUP(B1347,KQtrangIOE!$B$2:$D$2509,3,FALSE)</f>
        <v>1210</v>
      </c>
      <c r="M1347" s="301" t="str">
        <f t="shared" si="94"/>
        <v/>
      </c>
      <c r="N1347" s="301">
        <f>VLOOKUP(IF(G1347&lt;&gt;"",G1347,F1347),ThongkeKQ!$A$4:$P$43,COUNTA(ThongkeKQ!$A$4:$P$4),FALSE)</f>
        <v>35</v>
      </c>
      <c r="O1347" s="301" t="str">
        <f t="shared" si="88"/>
        <v>35.9</v>
      </c>
      <c r="P1347" s="285" t="str">
        <f t="shared" si="90"/>
        <v>35</v>
      </c>
      <c r="Q1347" s="285" t="str">
        <f t="shared" si="91"/>
        <v>9</v>
      </c>
    </row>
    <row r="1348" spans="1:17" s="285" customFormat="1" hidden="1">
      <c r="A1348" s="315">
        <f>SUBTOTAL(3,$B$20:B1348)</f>
        <v>436</v>
      </c>
      <c r="B1348" s="371">
        <v>1213608616</v>
      </c>
      <c r="C1348" s="301" t="str">
        <f>VLOOKUP(B1348,'ds thisinh'!$B$5:$C$2298,2,FALSE)</f>
        <v>Nguyễn Vân  Anh</v>
      </c>
      <c r="D1348" s="371" t="s">
        <v>2087</v>
      </c>
      <c r="E1348" s="371">
        <v>9</v>
      </c>
      <c r="F1348" s="371" t="s">
        <v>705</v>
      </c>
      <c r="G1348" s="429" t="s">
        <v>10</v>
      </c>
      <c r="H1348" s="371">
        <v>9</v>
      </c>
      <c r="I1348" s="439">
        <v>1210</v>
      </c>
      <c r="J1348" s="560"/>
      <c r="K1348" s="579"/>
      <c r="L1348" s="301">
        <f>VLOOKUP(B1348,KQtrangIOE!$B$2:$D$2509,3,FALSE)</f>
        <v>1210</v>
      </c>
      <c r="M1348" s="301" t="str">
        <f t="shared" si="94"/>
        <v/>
      </c>
      <c r="N1348" s="301">
        <f>VLOOKUP(IF(G1348&lt;&gt;"",G1348,F1348),ThongkeKQ!$A$4:$P$43,COUNTA(ThongkeKQ!$A$4:$P$4),FALSE)</f>
        <v>32</v>
      </c>
      <c r="O1348" s="301" t="str">
        <f t="shared" si="88"/>
        <v>32.9</v>
      </c>
      <c r="P1348" s="285" t="str">
        <f t="shared" si="90"/>
        <v>32</v>
      </c>
      <c r="Q1348" s="285" t="str">
        <f t="shared" si="91"/>
        <v>9</v>
      </c>
    </row>
    <row r="1349" spans="1:17" s="285" customFormat="1" hidden="1">
      <c r="A1349" s="315">
        <f>SUBTOTAL(3,$B$20:B1349)</f>
        <v>436</v>
      </c>
      <c r="B1349" s="433">
        <v>1227615433</v>
      </c>
      <c r="C1349" s="301" t="str">
        <f>VLOOKUP(B1349,'ds thisinh'!$B$5:$C$2298,2,FALSE)</f>
        <v>Nguyễn Duy Hải</v>
      </c>
      <c r="D1349" s="371" t="s">
        <v>2094</v>
      </c>
      <c r="E1349" s="370">
        <v>9</v>
      </c>
      <c r="F1349" s="370" t="s">
        <v>1383</v>
      </c>
      <c r="G1349" s="429" t="s">
        <v>10</v>
      </c>
      <c r="H1349" s="370">
        <v>9</v>
      </c>
      <c r="I1349" s="439">
        <v>1210</v>
      </c>
      <c r="J1349" s="560"/>
      <c r="K1349" s="579"/>
      <c r="L1349" s="301">
        <f>VLOOKUP(B1349,KQtrangIOE!$B$2:$D$2509,3,FALSE)</f>
        <v>1210</v>
      </c>
      <c r="M1349" s="301" t="str">
        <f t="shared" si="94"/>
        <v/>
      </c>
      <c r="N1349" s="301">
        <f>VLOOKUP(IF(G1349&lt;&gt;"",G1349,F1349),ThongkeKQ!$A$4:$P$43,COUNTA(ThongkeKQ!$A$4:$P$4),FALSE)</f>
        <v>32</v>
      </c>
      <c r="O1349" s="301" t="str">
        <f t="shared" si="88"/>
        <v>32.9</v>
      </c>
      <c r="P1349" s="285" t="str">
        <f t="shared" si="90"/>
        <v>32</v>
      </c>
      <c r="Q1349" s="285" t="str">
        <f t="shared" si="91"/>
        <v>9</v>
      </c>
    </row>
    <row r="1350" spans="1:17" s="285" customFormat="1" hidden="1">
      <c r="A1350" s="315">
        <f>SUBTOTAL(3,$B$20:B1350)</f>
        <v>436</v>
      </c>
      <c r="B1350" s="371">
        <v>1221644752</v>
      </c>
      <c r="C1350" s="301" t="str">
        <f>VLOOKUP(B1350,'ds thisinh'!$B$5:$C$2298,2,FALSE)</f>
        <v>Lê Thị Cẩm Vân</v>
      </c>
      <c r="D1350" s="371" t="s">
        <v>2095</v>
      </c>
      <c r="E1350" s="371">
        <v>9</v>
      </c>
      <c r="F1350" s="371" t="s">
        <v>705</v>
      </c>
      <c r="G1350" s="429" t="s">
        <v>10</v>
      </c>
      <c r="H1350" s="371">
        <v>9</v>
      </c>
      <c r="I1350" s="439">
        <v>1210</v>
      </c>
      <c r="J1350" s="560"/>
      <c r="K1350" s="579"/>
      <c r="L1350" s="301">
        <f>VLOOKUP(B1350,KQtrangIOE!$B$2:$D$2509,3,FALSE)</f>
        <v>1210</v>
      </c>
      <c r="M1350" s="301" t="str">
        <f t="shared" si="94"/>
        <v/>
      </c>
      <c r="N1350" s="301">
        <f>VLOOKUP(IF(G1350&lt;&gt;"",G1350,F1350),ThongkeKQ!$A$4:$P$43,COUNTA(ThongkeKQ!$A$4:$P$4),FALSE)</f>
        <v>32</v>
      </c>
      <c r="O1350" s="301" t="str">
        <f t="shared" si="88"/>
        <v>32.9</v>
      </c>
      <c r="P1350" s="285" t="str">
        <f t="shared" si="90"/>
        <v>32</v>
      </c>
      <c r="Q1350" s="285" t="str">
        <f t="shared" si="91"/>
        <v>9</v>
      </c>
    </row>
    <row r="1351" spans="1:17" s="285" customFormat="1" hidden="1">
      <c r="A1351" s="315">
        <f>SUBTOTAL(3,$B$20:B1351)</f>
        <v>436</v>
      </c>
      <c r="B1351" s="316">
        <v>1221575142</v>
      </c>
      <c r="C1351" s="301" t="str">
        <f>VLOOKUP(B1351,'ds thisinh'!$B$5:$C$2298,2,FALSE)</f>
        <v>Hoàng Hải Hà </v>
      </c>
      <c r="D1351" s="316" t="s">
        <v>812</v>
      </c>
      <c r="E1351" s="301">
        <v>9</v>
      </c>
      <c r="F1351" s="301" t="s">
        <v>2693</v>
      </c>
      <c r="G1351" s="303" t="s">
        <v>188</v>
      </c>
      <c r="H1351" s="303">
        <v>9</v>
      </c>
      <c r="I1351" s="316">
        <v>1200</v>
      </c>
      <c r="J1351" s="507"/>
      <c r="K1351" s="424"/>
      <c r="L1351" s="301">
        <f>VLOOKUP(B1351,KQtrangIOE!$B$2:$D$2509,3,FALSE)</f>
        <v>1200</v>
      </c>
      <c r="M1351" s="301" t="str">
        <f t="shared" si="94"/>
        <v/>
      </c>
      <c r="N1351" s="301">
        <f>VLOOKUP(IF(G1351&lt;&gt;"",G1351,F1351),ThongkeKQ!$A$4:$P$43,COUNTA(ThongkeKQ!$A$4:$P$4),FALSE)</f>
        <v>34</v>
      </c>
      <c r="O1351" s="301" t="str">
        <f t="shared" si="88"/>
        <v>34.9</v>
      </c>
      <c r="P1351" s="285" t="str">
        <f t="shared" si="90"/>
        <v>34</v>
      </c>
      <c r="Q1351" s="285" t="str">
        <f t="shared" si="91"/>
        <v>9</v>
      </c>
    </row>
    <row r="1352" spans="1:17" s="285" customFormat="1" hidden="1">
      <c r="A1352" s="315">
        <f>SUBTOTAL(3,$B$20:B1352)</f>
        <v>436</v>
      </c>
      <c r="B1352" s="303">
        <v>1224399395</v>
      </c>
      <c r="C1352" s="301" t="str">
        <f>VLOOKUP(B1352,'ds thisinh'!$B$5:$C$2298,2,FALSE)</f>
        <v>Lê Nguyễn Thủy Tiên</v>
      </c>
      <c r="D1352" s="303" t="s">
        <v>1058</v>
      </c>
      <c r="E1352" s="303" t="s">
        <v>1045</v>
      </c>
      <c r="F1352" s="303" t="s">
        <v>933</v>
      </c>
      <c r="G1352" s="315" t="s">
        <v>91</v>
      </c>
      <c r="H1352" s="303">
        <v>9</v>
      </c>
      <c r="I1352" s="344">
        <v>1200</v>
      </c>
      <c r="J1352" s="446"/>
      <c r="K1352" s="424"/>
      <c r="L1352" s="301">
        <f>VLOOKUP(B1352,KQtrangIOE!$B$2:$D$2509,3,FALSE)</f>
        <v>1200</v>
      </c>
      <c r="M1352" s="301" t="str">
        <f t="shared" si="94"/>
        <v/>
      </c>
      <c r="N1352" s="301">
        <f>VLOOKUP(IF(G1352&lt;&gt;"",G1352,F1352),ThongkeKQ!$A$4:$P$43,COUNTA(ThongkeKQ!$A$4:$P$4),FALSE)</f>
        <v>35</v>
      </c>
      <c r="O1352" s="301" t="str">
        <f t="shared" si="88"/>
        <v>35.9</v>
      </c>
      <c r="P1352" s="285" t="str">
        <f t="shared" si="90"/>
        <v>35</v>
      </c>
      <c r="Q1352" s="285" t="str">
        <f t="shared" si="91"/>
        <v>9</v>
      </c>
    </row>
    <row r="1353" spans="1:17" s="285" customFormat="1" hidden="1">
      <c r="A1353" s="315">
        <f>SUBTOTAL(3,$B$20:B1353)</f>
        <v>436</v>
      </c>
      <c r="B1353" s="326">
        <v>69195962</v>
      </c>
      <c r="C1353" s="301" t="str">
        <f>VLOOKUP(B1353,'ds thisinh'!$B$5:$C$2298,2,FALSE)</f>
        <v>Nguyễn Thị Thu Phương</v>
      </c>
      <c r="D1353" s="303" t="s">
        <v>1059</v>
      </c>
      <c r="E1353" s="303" t="s">
        <v>1060</v>
      </c>
      <c r="F1353" s="303" t="s">
        <v>989</v>
      </c>
      <c r="G1353" s="315" t="s">
        <v>91</v>
      </c>
      <c r="H1353" s="303">
        <v>9</v>
      </c>
      <c r="I1353" s="344">
        <v>1200</v>
      </c>
      <c r="J1353" s="446"/>
      <c r="K1353" s="424"/>
      <c r="L1353" s="301">
        <f>VLOOKUP(B1353,KQtrangIOE!$B$2:$D$2509,3,FALSE)</f>
        <v>1200</v>
      </c>
      <c r="M1353" s="301" t="str">
        <f t="shared" si="94"/>
        <v/>
      </c>
      <c r="N1353" s="301">
        <f>VLOOKUP(IF(G1353&lt;&gt;"",G1353,F1353),ThongkeKQ!$A$4:$P$43,COUNTA(ThongkeKQ!$A$4:$P$4),FALSE)</f>
        <v>35</v>
      </c>
      <c r="O1353" s="301" t="str">
        <f t="shared" si="88"/>
        <v>35.9</v>
      </c>
      <c r="P1353" s="285" t="str">
        <f t="shared" si="90"/>
        <v>35</v>
      </c>
      <c r="Q1353" s="285" t="str">
        <f t="shared" si="91"/>
        <v>9</v>
      </c>
    </row>
    <row r="1354" spans="1:17" s="285" customFormat="1" hidden="1">
      <c r="A1354" s="315">
        <f>SUBTOTAL(3,$B$20:B1354)</f>
        <v>436</v>
      </c>
      <c r="B1354" s="301">
        <v>1222224216</v>
      </c>
      <c r="C1354" s="301" t="str">
        <f>VLOOKUP(B1354,'ds thisinh'!$B$5:$C$2298,2,FALSE)</f>
        <v>Nguyễn Tuấn Tiệp</v>
      </c>
      <c r="D1354" s="301" t="s">
        <v>800</v>
      </c>
      <c r="E1354" s="303">
        <v>9</v>
      </c>
      <c r="F1354" s="303" t="s">
        <v>2694</v>
      </c>
      <c r="G1354" s="303" t="s">
        <v>188</v>
      </c>
      <c r="H1354" s="303">
        <v>9</v>
      </c>
      <c r="I1354" s="301">
        <v>1170</v>
      </c>
      <c r="J1354" s="505"/>
      <c r="K1354" s="424"/>
      <c r="L1354" s="301">
        <f>VLOOKUP(B1354,KQtrangIOE!$B$2:$D$2509,3,FALSE)</f>
        <v>1170</v>
      </c>
      <c r="M1354" s="301" t="str">
        <f t="shared" si="94"/>
        <v/>
      </c>
      <c r="N1354" s="301">
        <f>VLOOKUP(IF(G1354&lt;&gt;"",G1354,F1354),ThongkeKQ!$A$4:$P$43,COUNTA(ThongkeKQ!$A$4:$P$4),FALSE)</f>
        <v>34</v>
      </c>
      <c r="O1354" s="301" t="str">
        <f t="shared" si="88"/>
        <v>34.9</v>
      </c>
      <c r="P1354" s="285" t="str">
        <f t="shared" si="90"/>
        <v>34</v>
      </c>
      <c r="Q1354" s="285" t="str">
        <f t="shared" si="91"/>
        <v>9</v>
      </c>
    </row>
    <row r="1355" spans="1:17" s="285" customFormat="1" hidden="1">
      <c r="A1355" s="315">
        <f>SUBTOTAL(3,$B$20:B1355)</f>
        <v>436</v>
      </c>
      <c r="B1355" s="326">
        <v>1223018631</v>
      </c>
      <c r="C1355" s="301" t="str">
        <f>VLOOKUP(B1355,'ds thisinh'!$B$5:$C$2298,2,FALSE)</f>
        <v>Hoàng Ngọc Sâm</v>
      </c>
      <c r="D1355" s="303" t="s">
        <v>796</v>
      </c>
      <c r="E1355" s="301">
        <v>9</v>
      </c>
      <c r="F1355" s="405" t="s">
        <v>930</v>
      </c>
      <c r="G1355" s="303" t="s">
        <v>188</v>
      </c>
      <c r="H1355" s="303">
        <v>9</v>
      </c>
      <c r="I1355" s="303">
        <v>1170</v>
      </c>
      <c r="J1355" s="359"/>
      <c r="K1355" s="424"/>
      <c r="L1355" s="301">
        <f>VLOOKUP(B1355,KQtrangIOE!$B$2:$D$2509,3,FALSE)</f>
        <v>1170</v>
      </c>
      <c r="M1355" s="301" t="str">
        <f t="shared" si="94"/>
        <v/>
      </c>
      <c r="N1355" s="301">
        <f>VLOOKUP(IF(G1355&lt;&gt;"",G1355,F1355),ThongkeKQ!$A$4:$P$43,COUNTA(ThongkeKQ!$A$4:$P$4),FALSE)</f>
        <v>34</v>
      </c>
      <c r="O1355" s="301" t="str">
        <f t="shared" si="88"/>
        <v>34.9</v>
      </c>
      <c r="P1355" s="285" t="str">
        <f t="shared" si="90"/>
        <v>34</v>
      </c>
      <c r="Q1355" s="285" t="str">
        <f t="shared" si="91"/>
        <v>9</v>
      </c>
    </row>
    <row r="1356" spans="1:17" s="285" customFormat="1" hidden="1">
      <c r="A1356" s="315">
        <f>SUBTOTAL(3,$B$20:B1356)</f>
        <v>436</v>
      </c>
      <c r="B1356" s="371">
        <v>1223153302</v>
      </c>
      <c r="C1356" s="301" t="str">
        <f>VLOOKUP(B1356,'ds thisinh'!$B$5:$C$2298,2,FALSE)</f>
        <v>Nguyễn Minh  Hiếu</v>
      </c>
      <c r="D1356" s="371" t="s">
        <v>2088</v>
      </c>
      <c r="E1356" s="371">
        <v>9</v>
      </c>
      <c r="F1356" s="371" t="s">
        <v>705</v>
      </c>
      <c r="G1356" s="429" t="s">
        <v>10</v>
      </c>
      <c r="H1356" s="371">
        <v>9</v>
      </c>
      <c r="I1356" s="439">
        <v>1170</v>
      </c>
      <c r="J1356" s="439"/>
      <c r="K1356" s="378"/>
      <c r="L1356" s="301">
        <f>VLOOKUP(B1356,KQtrangIOE!$B$2:$D$2509,3,FALSE)</f>
        <v>1170</v>
      </c>
      <c r="M1356" s="301" t="str">
        <f t="shared" si="94"/>
        <v/>
      </c>
      <c r="N1356" s="301">
        <f>VLOOKUP(IF(G1356&lt;&gt;"",G1356,F1356),ThongkeKQ!$A$4:$P$43,COUNTA(ThongkeKQ!$A$4:$P$4),FALSE)</f>
        <v>32</v>
      </c>
      <c r="O1356" s="301" t="str">
        <f t="shared" si="88"/>
        <v>32.9</v>
      </c>
      <c r="P1356" s="285" t="str">
        <f t="shared" si="90"/>
        <v>32</v>
      </c>
      <c r="Q1356" s="285" t="str">
        <f t="shared" si="91"/>
        <v>9</v>
      </c>
    </row>
    <row r="1357" spans="1:17" s="285" customFormat="1" hidden="1">
      <c r="A1357" s="315">
        <f>SUBTOTAL(3,$B$20:B1357)</f>
        <v>436</v>
      </c>
      <c r="B1357" s="326">
        <v>1221631998</v>
      </c>
      <c r="C1357" s="301" t="str">
        <f>VLOOKUP(B1357,'ds thisinh'!$B$5:$C$2298,2,FALSE)</f>
        <v>Nguyễn Thị Ngọc Mai</v>
      </c>
      <c r="D1357" s="303" t="s">
        <v>1334</v>
      </c>
      <c r="E1357" s="303" t="s">
        <v>1050</v>
      </c>
      <c r="F1357" s="303" t="s">
        <v>1259</v>
      </c>
      <c r="G1357" s="303" t="s">
        <v>180</v>
      </c>
      <c r="H1357" s="301">
        <v>9</v>
      </c>
      <c r="I1357" s="301">
        <v>1160</v>
      </c>
      <c r="J1357" s="505"/>
      <c r="K1357" s="424"/>
      <c r="L1357" s="301">
        <f>VLOOKUP(B1357,KQtrangIOE!$B$2:$D$2509,3,FALSE)</f>
        <v>1160</v>
      </c>
      <c r="M1357" s="301" t="str">
        <f t="shared" si="94"/>
        <v/>
      </c>
      <c r="N1357" s="301">
        <f>VLOOKUP(IF(G1357&lt;&gt;"",G1357,F1357),ThongkeKQ!$A$4:$P$43,COUNTA(ThongkeKQ!$A$4:$P$4),FALSE)</f>
        <v>36</v>
      </c>
      <c r="O1357" s="301" t="str">
        <f t="shared" si="88"/>
        <v>36.9</v>
      </c>
      <c r="P1357" s="285" t="str">
        <f t="shared" si="90"/>
        <v>36</v>
      </c>
      <c r="Q1357" s="285" t="str">
        <f t="shared" si="91"/>
        <v>9</v>
      </c>
    </row>
    <row r="1358" spans="1:17" s="285" customFormat="1" hidden="1">
      <c r="A1358" s="315">
        <f>SUBTOTAL(3,$B$20:B1358)</f>
        <v>436</v>
      </c>
      <c r="B1358" s="433">
        <v>1222598729</v>
      </c>
      <c r="C1358" s="301" t="str">
        <f>VLOOKUP(B1358,'ds thisinh'!$B$5:$C$2298,2,FALSE)</f>
        <v>Phan Quang Đạt</v>
      </c>
      <c r="D1358" s="369" t="s">
        <v>2085</v>
      </c>
      <c r="E1358" s="370">
        <v>9</v>
      </c>
      <c r="F1358" s="370" t="s">
        <v>1383</v>
      </c>
      <c r="G1358" s="429" t="s">
        <v>10</v>
      </c>
      <c r="H1358" s="370">
        <v>9</v>
      </c>
      <c r="I1358" s="439">
        <v>1150</v>
      </c>
      <c r="J1358" s="439"/>
      <c r="K1358" s="378"/>
      <c r="L1358" s="301">
        <f>VLOOKUP(B1358,KQtrangIOE!$B$2:$D$2509,3,FALSE)</f>
        <v>1150</v>
      </c>
      <c r="M1358" s="301" t="str">
        <f t="shared" si="94"/>
        <v/>
      </c>
      <c r="N1358" s="301">
        <f>VLOOKUP(IF(G1358&lt;&gt;"",G1358,F1358),ThongkeKQ!$A$4:$P$43,COUNTA(ThongkeKQ!$A$4:$P$4),FALSE)</f>
        <v>32</v>
      </c>
      <c r="O1358" s="301" t="str">
        <f t="shared" si="88"/>
        <v>32.9</v>
      </c>
      <c r="P1358" s="285" t="str">
        <f t="shared" si="90"/>
        <v>32</v>
      </c>
      <c r="Q1358" s="285" t="str">
        <f t="shared" si="91"/>
        <v>9</v>
      </c>
    </row>
    <row r="1359" spans="1:17" s="285" customFormat="1" hidden="1">
      <c r="A1359" s="315">
        <f>SUBTOTAL(3,$B$20:B1359)</f>
        <v>436</v>
      </c>
      <c r="B1359" s="453">
        <v>1222713356</v>
      </c>
      <c r="C1359" s="301" t="str">
        <f>VLOOKUP(B1359,'ds thisinh'!$B$5:$C$2298,2,FALSE)</f>
        <v>Bùi Diễm Quỳnh</v>
      </c>
      <c r="D1359" s="361" t="s">
        <v>1196</v>
      </c>
      <c r="E1359" s="361" t="s">
        <v>1197</v>
      </c>
      <c r="F1359" s="361" t="s">
        <v>1166</v>
      </c>
      <c r="G1359" s="361" t="s">
        <v>1108</v>
      </c>
      <c r="H1359" s="304">
        <v>9</v>
      </c>
      <c r="I1359" s="301">
        <v>1140</v>
      </c>
      <c r="J1359" s="505"/>
      <c r="K1359" s="585">
        <v>1222713356</v>
      </c>
      <c r="L1359" s="301">
        <f>VLOOKUP(B1359,KQtrangIOE!$B$2:$D$2509,3,FALSE)</f>
        <v>1140</v>
      </c>
      <c r="M1359" s="301" t="str">
        <f t="shared" si="94"/>
        <v/>
      </c>
      <c r="N1359" s="301">
        <f>VLOOKUP(IF(G1359&lt;&gt;"",G1359,F1359),ThongkeKQ!$A$4:$P$43,COUNTA(ThongkeKQ!$A$4:$P$4),FALSE)</f>
        <v>39</v>
      </c>
      <c r="O1359" s="301" t="str">
        <f t="shared" si="88"/>
        <v>39.9</v>
      </c>
      <c r="P1359" s="285" t="str">
        <f t="shared" si="90"/>
        <v>39</v>
      </c>
      <c r="Q1359" s="285" t="str">
        <f t="shared" si="91"/>
        <v>9</v>
      </c>
    </row>
    <row r="1360" spans="1:17" s="285" customFormat="1" hidden="1">
      <c r="A1360" s="315">
        <f>SUBTOTAL(3,$B$20:B1360)</f>
        <v>436</v>
      </c>
      <c r="B1360" s="318">
        <v>1223303349</v>
      </c>
      <c r="C1360" s="301" t="str">
        <f>VLOOKUP(B1360,'ds thisinh'!$B$5:$C$2298,2,FALSE)</f>
        <v>Võ Diệu Viên</v>
      </c>
      <c r="D1360" s="318" t="s">
        <v>1801</v>
      </c>
      <c r="E1360" s="315" t="s">
        <v>1400</v>
      </c>
      <c r="F1360" s="315" t="s">
        <v>1381</v>
      </c>
      <c r="G1360" s="325" t="s">
        <v>1342</v>
      </c>
      <c r="H1360" s="325">
        <v>9</v>
      </c>
      <c r="I1360" s="344">
        <v>1140</v>
      </c>
      <c r="J1360" s="446"/>
      <c r="K1360" s="424"/>
      <c r="L1360" s="301">
        <f>VLOOKUP(B1360,KQtrangIOE!$B$2:$D$2509,3,FALSE)</f>
        <v>1140</v>
      </c>
      <c r="M1360" s="301" t="str">
        <f t="shared" si="94"/>
        <v/>
      </c>
      <c r="N1360" s="301">
        <f>VLOOKUP(IF(G1360&lt;&gt;"",G1360,F1360),ThongkeKQ!$A$4:$P$43,COUNTA(ThongkeKQ!$A$4:$P$4),FALSE)</f>
        <v>38</v>
      </c>
      <c r="O1360" s="301" t="str">
        <f t="shared" si="88"/>
        <v>38.9</v>
      </c>
      <c r="P1360" s="285" t="str">
        <f t="shared" si="90"/>
        <v>38</v>
      </c>
      <c r="Q1360" s="285" t="str">
        <f t="shared" si="91"/>
        <v>9</v>
      </c>
    </row>
    <row r="1361" spans="1:17" s="285" customFormat="1" hidden="1">
      <c r="A1361" s="315">
        <f>SUBTOTAL(3,$B$20:B1361)</f>
        <v>436</v>
      </c>
      <c r="B1361" s="302">
        <v>1223652440</v>
      </c>
      <c r="C1361" s="301" t="str">
        <f>VLOOKUP(B1361,'ds thisinh'!$B$5:$C$2298,2,FALSE)</f>
        <v>Nguyễn Tấn Đạt</v>
      </c>
      <c r="D1361" s="354" t="s">
        <v>2329</v>
      </c>
      <c r="E1361" s="303" t="s">
        <v>1328</v>
      </c>
      <c r="F1361" s="303" t="s">
        <v>1189</v>
      </c>
      <c r="G1361" s="425" t="s">
        <v>2262</v>
      </c>
      <c r="H1361" s="303">
        <v>9</v>
      </c>
      <c r="I1361" s="301">
        <v>1140</v>
      </c>
      <c r="J1361" s="505"/>
      <c r="K1361" s="424"/>
      <c r="L1361" s="301">
        <f>VLOOKUP(B1361,KQtrangIOE!$B$2:$D$2509,3,FALSE)</f>
        <v>1140</v>
      </c>
      <c r="M1361" s="301" t="str">
        <f t="shared" si="94"/>
        <v/>
      </c>
      <c r="N1361" s="301">
        <f>VLOOKUP(IF(G1361&lt;&gt;"",G1361,F1361),ThongkeKQ!$A$4:$P$43,COUNTA(ThongkeKQ!$A$4:$P$4),FALSE)</f>
        <v>37</v>
      </c>
      <c r="O1361" s="301" t="str">
        <f t="shared" si="88"/>
        <v>37.9</v>
      </c>
      <c r="P1361" s="285" t="str">
        <f t="shared" si="90"/>
        <v>37</v>
      </c>
      <c r="Q1361" s="285" t="str">
        <f t="shared" si="91"/>
        <v>9</v>
      </c>
    </row>
    <row r="1362" spans="1:17" s="285" customFormat="1" hidden="1">
      <c r="A1362" s="315">
        <f>SUBTOTAL(3,$B$20:B1362)</f>
        <v>436</v>
      </c>
      <c r="B1362" s="371">
        <v>69975099</v>
      </c>
      <c r="C1362" s="301" t="str">
        <f>VLOOKUP(B1362,'ds thisinh'!$B$5:$C$2298,2,FALSE)</f>
        <v>Vũ Ngọc Tuấn</v>
      </c>
      <c r="D1362" s="369" t="s">
        <v>2079</v>
      </c>
      <c r="E1362" s="371">
        <v>9</v>
      </c>
      <c r="F1362" s="371" t="s">
        <v>1951</v>
      </c>
      <c r="G1362" s="429" t="s">
        <v>10</v>
      </c>
      <c r="H1362" s="371">
        <v>9</v>
      </c>
      <c r="I1362" s="439">
        <v>1140</v>
      </c>
      <c r="J1362" s="560"/>
      <c r="K1362" s="579"/>
      <c r="L1362" s="301">
        <f>VLOOKUP(B1362,KQtrangIOE!$B$2:$D$2509,3,FALSE)</f>
        <v>1140</v>
      </c>
      <c r="M1362" s="301" t="str">
        <f t="shared" si="94"/>
        <v/>
      </c>
      <c r="N1362" s="301">
        <f>VLOOKUP(IF(G1362&lt;&gt;"",G1362,F1362),ThongkeKQ!$A$4:$P$43,COUNTA(ThongkeKQ!$A$4:$P$4),FALSE)</f>
        <v>32</v>
      </c>
      <c r="O1362" s="301" t="str">
        <f t="shared" si="88"/>
        <v>32.9</v>
      </c>
      <c r="P1362" s="285" t="str">
        <f t="shared" si="90"/>
        <v>32</v>
      </c>
      <c r="Q1362" s="285" t="str">
        <f t="shared" si="91"/>
        <v>9</v>
      </c>
    </row>
    <row r="1363" spans="1:17" s="285" customFormat="1" hidden="1">
      <c r="A1363" s="315">
        <f>SUBTOTAL(3,$B$20:B1363)</f>
        <v>436</v>
      </c>
      <c r="B1363" s="433">
        <v>107829987</v>
      </c>
      <c r="C1363" s="301" t="str">
        <f>VLOOKUP(B1363,'ds thisinh'!$B$5:$C$2298,2,FALSE)</f>
        <v>Ngô Văn Hiếu</v>
      </c>
      <c r="D1363" s="371" t="s">
        <v>2089</v>
      </c>
      <c r="E1363" s="370">
        <v>9</v>
      </c>
      <c r="F1363" s="370" t="s">
        <v>1383</v>
      </c>
      <c r="G1363" s="429" t="s">
        <v>10</v>
      </c>
      <c r="H1363" s="370">
        <v>9</v>
      </c>
      <c r="I1363" s="439">
        <v>1140</v>
      </c>
      <c r="J1363" s="560"/>
      <c r="K1363" s="579"/>
      <c r="L1363" s="301">
        <f>VLOOKUP(B1363,KQtrangIOE!$B$2:$D$2509,3,FALSE)</f>
        <v>1140</v>
      </c>
      <c r="M1363" s="301" t="str">
        <f t="shared" si="94"/>
        <v/>
      </c>
      <c r="N1363" s="301">
        <f>VLOOKUP(IF(G1363&lt;&gt;"",G1363,F1363),ThongkeKQ!$A$4:$P$43,COUNTA(ThongkeKQ!$A$4:$P$4),FALSE)</f>
        <v>32</v>
      </c>
      <c r="O1363" s="301" t="str">
        <f t="shared" si="88"/>
        <v>32.9</v>
      </c>
      <c r="P1363" s="285" t="str">
        <f t="shared" si="90"/>
        <v>32</v>
      </c>
      <c r="Q1363" s="285" t="str">
        <f t="shared" si="91"/>
        <v>9</v>
      </c>
    </row>
    <row r="1364" spans="1:17" s="285" customFormat="1" hidden="1">
      <c r="A1364" s="315">
        <f>SUBTOTAL(3,$B$20:B1364)</f>
        <v>436</v>
      </c>
      <c r="B1364" s="433">
        <v>1228312688</v>
      </c>
      <c r="C1364" s="301" t="str">
        <f>VLOOKUP(B1364,'ds thisinh'!$B$5:$C$2298,2,FALSE)</f>
        <v>Dương Văn Phước</v>
      </c>
      <c r="D1364" s="369" t="s">
        <v>2096</v>
      </c>
      <c r="E1364" s="370">
        <v>9</v>
      </c>
      <c r="F1364" s="370" t="s">
        <v>1383</v>
      </c>
      <c r="G1364" s="429" t="s">
        <v>10</v>
      </c>
      <c r="H1364" s="370">
        <v>9</v>
      </c>
      <c r="I1364" s="439">
        <v>1130</v>
      </c>
      <c r="J1364" s="560"/>
      <c r="K1364" s="579"/>
      <c r="L1364" s="301">
        <f>VLOOKUP(B1364,KQtrangIOE!$B$2:$D$2509,3,FALSE)</f>
        <v>1130</v>
      </c>
      <c r="M1364" s="301" t="str">
        <f t="shared" si="94"/>
        <v/>
      </c>
      <c r="N1364" s="301">
        <f>VLOOKUP(IF(G1364&lt;&gt;"",G1364,F1364),ThongkeKQ!$A$4:$P$43,COUNTA(ThongkeKQ!$A$4:$P$4),FALSE)</f>
        <v>32</v>
      </c>
      <c r="O1364" s="301" t="str">
        <f t="shared" ref="O1364:O1427" si="95">N1364&amp;"."&amp;IF(I1364&lt;&gt;"",H1364,"")</f>
        <v>32.9</v>
      </c>
      <c r="P1364" s="285" t="str">
        <f t="shared" si="90"/>
        <v>32</v>
      </c>
      <c r="Q1364" s="285" t="str">
        <f t="shared" si="91"/>
        <v>9</v>
      </c>
    </row>
    <row r="1365" spans="1:17" s="285" customFormat="1" hidden="1">
      <c r="A1365" s="315">
        <f>SUBTOTAL(3,$B$20:B1365)</f>
        <v>436</v>
      </c>
      <c r="B1365" s="315">
        <v>1211484417</v>
      </c>
      <c r="C1365" s="301" t="str">
        <f>VLOOKUP(B1365,'ds thisinh'!$B$5:$C$2298,2,FALSE)</f>
        <v>Nguyễn Thị Thúy Hiền</v>
      </c>
      <c r="D1365" s="301" t="s">
        <v>2198</v>
      </c>
      <c r="E1365" s="301" t="s">
        <v>1402</v>
      </c>
      <c r="F1365" s="303" t="s">
        <v>1189</v>
      </c>
      <c r="G1365" s="301" t="s">
        <v>2167</v>
      </c>
      <c r="H1365" s="301">
        <v>9</v>
      </c>
      <c r="I1365" s="387">
        <v>1120</v>
      </c>
      <c r="J1365" s="555"/>
      <c r="K1365" s="424"/>
      <c r="L1365" s="301">
        <f>VLOOKUP(B1365,KQtrangIOE!$B$2:$D$2509,3,FALSE)</f>
        <v>1120</v>
      </c>
      <c r="M1365" s="301" t="str">
        <f t="shared" si="94"/>
        <v/>
      </c>
      <c r="N1365" s="301">
        <f>VLOOKUP(IF(G1365&lt;&gt;"",G1365,F1365),ThongkeKQ!$A$4:$P$43,COUNTA(ThongkeKQ!$A$4:$P$4),FALSE)</f>
        <v>33</v>
      </c>
      <c r="O1365" s="301" t="str">
        <f t="shared" si="95"/>
        <v>33.9</v>
      </c>
      <c r="P1365" s="285" t="str">
        <f t="shared" ref="P1365:P1428" si="96">N1365&amp;J1365</f>
        <v>33</v>
      </c>
      <c r="Q1365" s="285" t="str">
        <f t="shared" ref="Q1365:Q1428" si="97">H1365&amp;J1365</f>
        <v>9</v>
      </c>
    </row>
    <row r="1366" spans="1:17" s="285" customFormat="1" hidden="1">
      <c r="A1366" s="315">
        <f>SUBTOTAL(3,$B$20:B1366)</f>
        <v>436</v>
      </c>
      <c r="B1366" s="318">
        <v>1224648446</v>
      </c>
      <c r="C1366" s="301" t="str">
        <f>VLOOKUP(B1366,'ds thisinh'!$B$5:$C$2298,2,FALSE)</f>
        <v>Đinh Viết Vũ </v>
      </c>
      <c r="D1366" s="318" t="s">
        <v>1802</v>
      </c>
      <c r="E1366" s="315" t="s">
        <v>1401</v>
      </c>
      <c r="F1366" s="315" t="s">
        <v>1189</v>
      </c>
      <c r="G1366" s="325" t="s">
        <v>1342</v>
      </c>
      <c r="H1366" s="325">
        <v>9</v>
      </c>
      <c r="I1366" s="344">
        <v>1120</v>
      </c>
      <c r="J1366" s="446"/>
      <c r="K1366" s="424"/>
      <c r="L1366" s="301">
        <f>VLOOKUP(B1366,KQtrangIOE!$B$2:$D$2509,3,FALSE)</f>
        <v>1120</v>
      </c>
      <c r="M1366" s="301" t="str">
        <f t="shared" si="94"/>
        <v/>
      </c>
      <c r="N1366" s="301">
        <f>VLOOKUP(IF(G1366&lt;&gt;"",G1366,F1366),ThongkeKQ!$A$4:$P$43,COUNTA(ThongkeKQ!$A$4:$P$4),FALSE)</f>
        <v>38</v>
      </c>
      <c r="O1366" s="301" t="str">
        <f t="shared" si="95"/>
        <v>38.9</v>
      </c>
      <c r="P1366" s="285" t="str">
        <f t="shared" si="96"/>
        <v>38</v>
      </c>
      <c r="Q1366" s="285" t="str">
        <f t="shared" si="97"/>
        <v>9</v>
      </c>
    </row>
    <row r="1367" spans="1:17" s="285" customFormat="1" hidden="1">
      <c r="A1367" s="315">
        <f>SUBTOTAL(3,$B$20:B1367)</f>
        <v>436</v>
      </c>
      <c r="B1367" s="318">
        <v>1230190634</v>
      </c>
      <c r="C1367" s="301" t="str">
        <f>VLOOKUP(B1367,'ds thisinh'!$B$5:$C$2298,2,FALSE)</f>
        <v>Phan Lê Anh Thư </v>
      </c>
      <c r="D1367" s="318" t="s">
        <v>1800</v>
      </c>
      <c r="E1367" s="315" t="s">
        <v>1067</v>
      </c>
      <c r="F1367" s="315" t="s">
        <v>1189</v>
      </c>
      <c r="G1367" s="325" t="s">
        <v>1342</v>
      </c>
      <c r="H1367" s="325">
        <v>9</v>
      </c>
      <c r="I1367" s="344">
        <v>1100</v>
      </c>
      <c r="J1367" s="446"/>
      <c r="K1367" s="424"/>
      <c r="L1367" s="301">
        <f>VLOOKUP(B1367,KQtrangIOE!$B$2:$D$2509,3,FALSE)</f>
        <v>1160</v>
      </c>
      <c r="M1367" s="301"/>
      <c r="N1367" s="301">
        <f>VLOOKUP(IF(G1367&lt;&gt;"",G1367,F1367),ThongkeKQ!$A$4:$P$43,COUNTA(ThongkeKQ!$A$4:$P$4),FALSE)</f>
        <v>38</v>
      </c>
      <c r="O1367" s="301" t="str">
        <f t="shared" si="95"/>
        <v>38.9</v>
      </c>
      <c r="P1367" s="285" t="str">
        <f t="shared" si="96"/>
        <v>38</v>
      </c>
      <c r="Q1367" s="285" t="str">
        <f t="shared" si="97"/>
        <v>9</v>
      </c>
    </row>
    <row r="1368" spans="1:17" s="285" customFormat="1" hidden="1">
      <c r="A1368" s="315">
        <f>SUBTOTAL(3,$B$20:B1368)</f>
        <v>436</v>
      </c>
      <c r="B1368" s="315">
        <v>1230486261</v>
      </c>
      <c r="C1368" s="301" t="str">
        <f>VLOOKUP(B1368,'ds thisinh'!$B$5:$C$2298,2,FALSE)</f>
        <v>Đặng Thị Thanh Huyền</v>
      </c>
      <c r="D1368" s="301" t="s">
        <v>2206</v>
      </c>
      <c r="E1368" s="301" t="s">
        <v>1328</v>
      </c>
      <c r="F1368" s="303" t="s">
        <v>1189</v>
      </c>
      <c r="G1368" s="301" t="s">
        <v>2167</v>
      </c>
      <c r="H1368" s="301">
        <v>9</v>
      </c>
      <c r="I1368" s="387">
        <v>1090</v>
      </c>
      <c r="J1368" s="555"/>
      <c r="K1368" s="424"/>
      <c r="L1368" s="301">
        <f>VLOOKUP(B1368,KQtrangIOE!$B$2:$D$2509,3,FALSE)</f>
        <v>1090</v>
      </c>
      <c r="M1368" s="301" t="str">
        <f>IF(L1368&lt;&gt;I1368,1,"")</f>
        <v/>
      </c>
      <c r="N1368" s="301">
        <f>VLOOKUP(IF(G1368&lt;&gt;"",G1368,F1368),ThongkeKQ!$A$4:$P$43,COUNTA(ThongkeKQ!$A$4:$P$4),FALSE)</f>
        <v>33</v>
      </c>
      <c r="O1368" s="301" t="str">
        <f t="shared" si="95"/>
        <v>33.9</v>
      </c>
      <c r="P1368" s="285" t="str">
        <f t="shared" si="96"/>
        <v>33</v>
      </c>
      <c r="Q1368" s="285" t="str">
        <f t="shared" si="97"/>
        <v>9</v>
      </c>
    </row>
    <row r="1369" spans="1:17" s="285" customFormat="1" hidden="1">
      <c r="A1369" s="315">
        <f>SUBTOTAL(3,$B$20:B1369)</f>
        <v>436</v>
      </c>
      <c r="B1369" s="318">
        <v>1225189324</v>
      </c>
      <c r="C1369" s="301" t="str">
        <f>VLOOKUP(B1369,'ds thisinh'!$B$5:$C$2298,2,FALSE)</f>
        <v>Trần Đoàn Phương</v>
      </c>
      <c r="D1369" s="318" t="s">
        <v>1810</v>
      </c>
      <c r="E1369" s="315" t="s">
        <v>1404</v>
      </c>
      <c r="F1369" s="315" t="s">
        <v>1383</v>
      </c>
      <c r="G1369" s="325" t="s">
        <v>1342</v>
      </c>
      <c r="H1369" s="325">
        <v>9</v>
      </c>
      <c r="I1369" s="344">
        <v>1090</v>
      </c>
      <c r="J1369" s="446"/>
      <c r="K1369" s="424"/>
      <c r="L1369" s="301">
        <f>VLOOKUP(B1369,KQtrangIOE!$B$2:$D$2509,3,FALSE)</f>
        <v>1010</v>
      </c>
      <c r="M1369" s="301"/>
      <c r="N1369" s="301">
        <f>VLOOKUP(IF(G1369&lt;&gt;"",G1369,F1369),ThongkeKQ!$A$4:$P$43,COUNTA(ThongkeKQ!$A$4:$P$4),FALSE)</f>
        <v>38</v>
      </c>
      <c r="O1369" s="301" t="str">
        <f t="shared" si="95"/>
        <v>38.9</v>
      </c>
      <c r="P1369" s="285" t="str">
        <f t="shared" si="96"/>
        <v>38</v>
      </c>
      <c r="Q1369" s="285" t="str">
        <f t="shared" si="97"/>
        <v>9</v>
      </c>
    </row>
    <row r="1370" spans="1:17" s="285" customFormat="1" hidden="1">
      <c r="A1370" s="315">
        <f>SUBTOTAL(3,$B$20:B1370)</f>
        <v>436</v>
      </c>
      <c r="B1370" s="433">
        <v>1223186148</v>
      </c>
      <c r="C1370" s="301" t="str">
        <f>VLOOKUP(B1370,'ds thisinh'!$B$5:$C$2298,2,FALSE)</f>
        <v>Phạm Đức Truyền</v>
      </c>
      <c r="D1370" s="371" t="s">
        <v>2090</v>
      </c>
      <c r="E1370" s="370">
        <v>9</v>
      </c>
      <c r="F1370" s="370" t="s">
        <v>1383</v>
      </c>
      <c r="G1370" s="429" t="s">
        <v>10</v>
      </c>
      <c r="H1370" s="370">
        <v>9</v>
      </c>
      <c r="I1370" s="439">
        <v>1090</v>
      </c>
      <c r="J1370" s="560"/>
      <c r="K1370" s="579"/>
      <c r="L1370" s="301">
        <f>VLOOKUP(B1370,KQtrangIOE!$B$2:$D$2509,3,FALSE)</f>
        <v>1090</v>
      </c>
      <c r="M1370" s="301" t="str">
        <f t="shared" ref="M1370:M1381" si="98">IF(L1370&lt;&gt;I1370,1,"")</f>
        <v/>
      </c>
      <c r="N1370" s="301">
        <f>VLOOKUP(IF(G1370&lt;&gt;"",G1370,F1370),ThongkeKQ!$A$4:$P$43,COUNTA(ThongkeKQ!$A$4:$P$4),FALSE)</f>
        <v>32</v>
      </c>
      <c r="O1370" s="301" t="str">
        <f t="shared" si="95"/>
        <v>32.9</v>
      </c>
      <c r="P1370" s="285" t="str">
        <f t="shared" si="96"/>
        <v>32</v>
      </c>
      <c r="Q1370" s="285" t="str">
        <f t="shared" si="97"/>
        <v>9</v>
      </c>
    </row>
    <row r="1371" spans="1:17" s="285" customFormat="1" hidden="1">
      <c r="A1371" s="315">
        <f>SUBTOTAL(3,$B$20:B1371)</f>
        <v>436</v>
      </c>
      <c r="B1371" s="315">
        <v>1227392853</v>
      </c>
      <c r="C1371" s="301" t="str">
        <f>VLOOKUP(B1371,'ds thisinh'!$B$5:$C$2298,2,FALSE)</f>
        <v>Nguyễn Thị Thùy Linh</v>
      </c>
      <c r="D1371" s="315" t="s">
        <v>219</v>
      </c>
      <c r="E1371" s="301" t="s">
        <v>1328</v>
      </c>
      <c r="F1371" s="303" t="s">
        <v>2208</v>
      </c>
      <c r="G1371" s="301" t="s">
        <v>2167</v>
      </c>
      <c r="H1371" s="301">
        <v>9</v>
      </c>
      <c r="I1371" s="387">
        <v>1080</v>
      </c>
      <c r="J1371" s="555"/>
      <c r="K1371" s="424"/>
      <c r="L1371" s="301">
        <f>VLOOKUP(B1371,KQtrangIOE!$B$2:$D$2509,3,FALSE)</f>
        <v>1080</v>
      </c>
      <c r="M1371" s="301" t="str">
        <f t="shared" si="98"/>
        <v/>
      </c>
      <c r="N1371" s="301">
        <f>VLOOKUP(IF(G1371&lt;&gt;"",G1371,F1371),ThongkeKQ!$A$4:$P$43,COUNTA(ThongkeKQ!$A$4:$P$4),FALSE)</f>
        <v>33</v>
      </c>
      <c r="O1371" s="301" t="str">
        <f t="shared" si="95"/>
        <v>33.9</v>
      </c>
      <c r="P1371" s="285" t="str">
        <f t="shared" si="96"/>
        <v>33</v>
      </c>
      <c r="Q1371" s="285" t="str">
        <f t="shared" si="97"/>
        <v>9</v>
      </c>
    </row>
    <row r="1372" spans="1:17" s="285" customFormat="1" hidden="1">
      <c r="A1372" s="315">
        <f>SUBTOTAL(3,$B$20:B1372)</f>
        <v>436</v>
      </c>
      <c r="B1372" s="303">
        <v>1224268531</v>
      </c>
      <c r="C1372" s="301" t="str">
        <f>VLOOKUP(B1372,'ds thisinh'!$B$5:$C$2298,2,FALSE)</f>
        <v>Nguyễn Văn Tân </v>
      </c>
      <c r="D1372" s="303" t="s">
        <v>1063</v>
      </c>
      <c r="E1372" s="303" t="s">
        <v>1053</v>
      </c>
      <c r="F1372" s="303" t="s">
        <v>930</v>
      </c>
      <c r="G1372" s="315" t="s">
        <v>91</v>
      </c>
      <c r="H1372" s="303">
        <v>9</v>
      </c>
      <c r="I1372" s="344">
        <v>1080</v>
      </c>
      <c r="J1372" s="446"/>
      <c r="K1372" s="424"/>
      <c r="L1372" s="301">
        <f>VLOOKUP(B1372,KQtrangIOE!$B$2:$D$2509,3,FALSE)</f>
        <v>1080</v>
      </c>
      <c r="M1372" s="301" t="str">
        <f t="shared" si="98"/>
        <v/>
      </c>
      <c r="N1372" s="301">
        <f>VLOOKUP(IF(G1372&lt;&gt;"",G1372,F1372),ThongkeKQ!$A$4:$P$43,COUNTA(ThongkeKQ!$A$4:$P$4),FALSE)</f>
        <v>35</v>
      </c>
      <c r="O1372" s="301" t="str">
        <f t="shared" si="95"/>
        <v>35.9</v>
      </c>
      <c r="P1372" s="285" t="str">
        <f t="shared" si="96"/>
        <v>35</v>
      </c>
      <c r="Q1372" s="285" t="str">
        <f t="shared" si="97"/>
        <v>9</v>
      </c>
    </row>
    <row r="1373" spans="1:17" s="285" customFormat="1" hidden="1">
      <c r="A1373" s="315">
        <f>SUBTOTAL(3,$B$20:B1373)</f>
        <v>436</v>
      </c>
      <c r="B1373" s="301">
        <v>1225726642</v>
      </c>
      <c r="C1373" s="301" t="str">
        <f>VLOOKUP(B1373,'ds thisinh'!$B$5:$C$2298,2,FALSE)</f>
        <v>Đàm Thị Thanh Hằng</v>
      </c>
      <c r="D1373" s="303" t="s">
        <v>1327</v>
      </c>
      <c r="E1373" s="303" t="s">
        <v>1328</v>
      </c>
      <c r="F1373" s="303" t="s">
        <v>1292</v>
      </c>
      <c r="G1373" s="303" t="s">
        <v>180</v>
      </c>
      <c r="H1373" s="301">
        <v>9</v>
      </c>
      <c r="I1373" s="301">
        <v>1080</v>
      </c>
      <c r="J1373" s="505"/>
      <c r="K1373" s="424"/>
      <c r="L1373" s="301">
        <f>VLOOKUP(B1373,KQtrangIOE!$B$2:$D$2509,3,FALSE)</f>
        <v>1080</v>
      </c>
      <c r="M1373" s="301" t="str">
        <f t="shared" si="98"/>
        <v/>
      </c>
      <c r="N1373" s="301">
        <f>VLOOKUP(IF(G1373&lt;&gt;"",G1373,F1373),ThongkeKQ!$A$4:$P$43,COUNTA(ThongkeKQ!$A$4:$P$4),FALSE)</f>
        <v>36</v>
      </c>
      <c r="O1373" s="301" t="str">
        <f t="shared" si="95"/>
        <v>36.9</v>
      </c>
      <c r="P1373" s="285" t="str">
        <f t="shared" si="96"/>
        <v>36</v>
      </c>
      <c r="Q1373" s="285" t="str">
        <f t="shared" si="97"/>
        <v>9</v>
      </c>
    </row>
    <row r="1374" spans="1:17" s="285" customFormat="1" hidden="1">
      <c r="A1374" s="315">
        <f>SUBTOTAL(3,$B$20:B1374)</f>
        <v>436</v>
      </c>
      <c r="B1374" s="302">
        <v>1224188555</v>
      </c>
      <c r="C1374" s="301" t="str">
        <f>VLOOKUP(B1374,'ds thisinh'!$B$5:$C$2298,2,FALSE)</f>
        <v>Lê Trung Hiếu</v>
      </c>
      <c r="D1374" s="303" t="s">
        <v>1056</v>
      </c>
      <c r="E1374" s="303">
        <v>9</v>
      </c>
      <c r="F1374" s="303" t="s">
        <v>942</v>
      </c>
      <c r="G1374" s="315" t="s">
        <v>91</v>
      </c>
      <c r="H1374" s="303">
        <v>9</v>
      </c>
      <c r="I1374" s="344">
        <v>1060</v>
      </c>
      <c r="J1374" s="446"/>
      <c r="K1374" s="424"/>
      <c r="L1374" s="301">
        <f>VLOOKUP(B1374,KQtrangIOE!$B$2:$D$2509,3,FALSE)</f>
        <v>1060</v>
      </c>
      <c r="M1374" s="301" t="str">
        <f t="shared" si="98"/>
        <v/>
      </c>
      <c r="N1374" s="301">
        <f>VLOOKUP(IF(G1374&lt;&gt;"",G1374,F1374),ThongkeKQ!$A$4:$P$43,COUNTA(ThongkeKQ!$A$4:$P$4),FALSE)</f>
        <v>35</v>
      </c>
      <c r="O1374" s="301" t="str">
        <f t="shared" si="95"/>
        <v>35.9</v>
      </c>
      <c r="P1374" s="285" t="str">
        <f t="shared" si="96"/>
        <v>35</v>
      </c>
      <c r="Q1374" s="285" t="str">
        <f t="shared" si="97"/>
        <v>9</v>
      </c>
    </row>
    <row r="1375" spans="1:17" s="285" customFormat="1" hidden="1">
      <c r="A1375" s="315">
        <f>SUBTOTAL(3,$B$20:B1375)</f>
        <v>436</v>
      </c>
      <c r="B1375" s="318">
        <v>1225181451</v>
      </c>
      <c r="C1375" s="301" t="str">
        <f>VLOOKUP(B1375,'ds thisinh'!$B$5:$C$2298,2,FALSE)</f>
        <v>Bùi Minh Hiếu</v>
      </c>
      <c r="D1375" s="318" t="s">
        <v>1804</v>
      </c>
      <c r="E1375" s="315" t="s">
        <v>1053</v>
      </c>
      <c r="F1375" s="315" t="s">
        <v>1383</v>
      </c>
      <c r="G1375" s="325" t="s">
        <v>1342</v>
      </c>
      <c r="H1375" s="325">
        <v>9</v>
      </c>
      <c r="I1375" s="344">
        <v>1060</v>
      </c>
      <c r="J1375" s="446"/>
      <c r="K1375" s="424"/>
      <c r="L1375" s="301">
        <f>VLOOKUP(B1375,KQtrangIOE!$B$2:$D$2509,3,FALSE)</f>
        <v>1060</v>
      </c>
      <c r="M1375" s="301" t="str">
        <f t="shared" si="98"/>
        <v/>
      </c>
      <c r="N1375" s="301">
        <f>VLOOKUP(IF(G1375&lt;&gt;"",G1375,F1375),ThongkeKQ!$A$4:$P$43,COUNTA(ThongkeKQ!$A$4:$P$4),FALSE)</f>
        <v>38</v>
      </c>
      <c r="O1375" s="301" t="str">
        <f t="shared" si="95"/>
        <v>38.9</v>
      </c>
      <c r="P1375" s="285" t="str">
        <f t="shared" si="96"/>
        <v>38</v>
      </c>
      <c r="Q1375" s="285" t="str">
        <f t="shared" si="97"/>
        <v>9</v>
      </c>
    </row>
    <row r="1376" spans="1:17" s="285" customFormat="1" hidden="1">
      <c r="A1376" s="315">
        <f>SUBTOTAL(3,$B$20:B1376)</f>
        <v>436</v>
      </c>
      <c r="B1376" s="318">
        <v>1223543053</v>
      </c>
      <c r="C1376" s="301" t="str">
        <f>VLOOKUP(B1376,'ds thisinh'!$B$5:$C$2298,2,FALSE)</f>
        <v>Trịnh Thị Thu  Trang</v>
      </c>
      <c r="D1376" s="318" t="s">
        <v>1806</v>
      </c>
      <c r="E1376" s="315" t="s">
        <v>1050</v>
      </c>
      <c r="F1376" s="315" t="s">
        <v>1369</v>
      </c>
      <c r="G1376" s="325" t="s">
        <v>1342</v>
      </c>
      <c r="H1376" s="325">
        <v>9</v>
      </c>
      <c r="I1376" s="344">
        <v>1050</v>
      </c>
      <c r="J1376" s="446"/>
      <c r="K1376" s="424"/>
      <c r="L1376" s="301">
        <f>VLOOKUP(B1376,KQtrangIOE!$B$2:$D$2509,3,FALSE)</f>
        <v>1050</v>
      </c>
      <c r="M1376" s="301" t="str">
        <f t="shared" si="98"/>
        <v/>
      </c>
      <c r="N1376" s="301">
        <f>VLOOKUP(IF(G1376&lt;&gt;"",G1376,F1376),ThongkeKQ!$A$4:$P$43,COUNTA(ThongkeKQ!$A$4:$P$4),FALSE)</f>
        <v>38</v>
      </c>
      <c r="O1376" s="301" t="str">
        <f t="shared" si="95"/>
        <v>38.9</v>
      </c>
      <c r="P1376" s="285" t="str">
        <f t="shared" si="96"/>
        <v>38</v>
      </c>
      <c r="Q1376" s="285" t="str">
        <f t="shared" si="97"/>
        <v>9</v>
      </c>
    </row>
    <row r="1377" spans="1:17" s="285" customFormat="1" hidden="1">
      <c r="A1377" s="315">
        <f>SUBTOTAL(3,$B$20:B1377)</f>
        <v>436</v>
      </c>
      <c r="B1377" s="326">
        <v>1228686205</v>
      </c>
      <c r="C1377" s="301" t="str">
        <f>VLOOKUP(B1377,'ds thisinh'!$B$5:$C$2298,2,FALSE)</f>
        <v>Lê Thị Hồng</v>
      </c>
      <c r="D1377" s="303" t="s">
        <v>1066</v>
      </c>
      <c r="E1377" s="303" t="s">
        <v>1067</v>
      </c>
      <c r="F1377" s="303" t="s">
        <v>989</v>
      </c>
      <c r="G1377" s="315" t="s">
        <v>91</v>
      </c>
      <c r="H1377" s="303">
        <v>9</v>
      </c>
      <c r="I1377" s="344">
        <v>1040</v>
      </c>
      <c r="J1377" s="446"/>
      <c r="K1377" s="424"/>
      <c r="L1377" s="301">
        <f>VLOOKUP(B1377,KQtrangIOE!$B$2:$D$2509,3,FALSE)</f>
        <v>1040</v>
      </c>
      <c r="M1377" s="301" t="str">
        <f t="shared" si="98"/>
        <v/>
      </c>
      <c r="N1377" s="301">
        <f>VLOOKUP(IF(G1377&lt;&gt;"",G1377,F1377),ThongkeKQ!$A$4:$P$43,COUNTA(ThongkeKQ!$A$4:$P$4),FALSE)</f>
        <v>35</v>
      </c>
      <c r="O1377" s="301" t="str">
        <f t="shared" si="95"/>
        <v>35.9</v>
      </c>
      <c r="P1377" s="285" t="str">
        <f t="shared" si="96"/>
        <v>35</v>
      </c>
      <c r="Q1377" s="285" t="str">
        <f t="shared" si="97"/>
        <v>9</v>
      </c>
    </row>
    <row r="1378" spans="1:17" s="285" customFormat="1" hidden="1">
      <c r="A1378" s="315">
        <f>SUBTOTAL(3,$B$20:B1378)</f>
        <v>436</v>
      </c>
      <c r="B1378" s="318">
        <v>1228571704</v>
      </c>
      <c r="C1378" s="301" t="str">
        <f>VLOOKUP(B1378,'ds thisinh'!$B$5:$C$2298,2,FALSE)</f>
        <v>Hồ Thị Thùy Trang</v>
      </c>
      <c r="D1378" s="303" t="s">
        <v>2230</v>
      </c>
      <c r="E1378" s="301" t="s">
        <v>1328</v>
      </c>
      <c r="F1378" s="303" t="s">
        <v>763</v>
      </c>
      <c r="G1378" s="301" t="s">
        <v>2167</v>
      </c>
      <c r="H1378" s="301">
        <v>9</v>
      </c>
      <c r="I1378" s="387">
        <v>1030</v>
      </c>
      <c r="J1378" s="555"/>
      <c r="K1378" s="424"/>
      <c r="L1378" s="301">
        <f>VLOOKUP(B1378,KQtrangIOE!$B$2:$D$2509,3,FALSE)</f>
        <v>1030</v>
      </c>
      <c r="M1378" s="301" t="str">
        <f t="shared" si="98"/>
        <v/>
      </c>
      <c r="N1378" s="301">
        <f>VLOOKUP(IF(G1378&lt;&gt;"",G1378,F1378),ThongkeKQ!$A$4:$P$43,COUNTA(ThongkeKQ!$A$4:$P$4),FALSE)</f>
        <v>33</v>
      </c>
      <c r="O1378" s="301" t="str">
        <f t="shared" si="95"/>
        <v>33.9</v>
      </c>
      <c r="P1378" s="285" t="str">
        <f t="shared" si="96"/>
        <v>33</v>
      </c>
      <c r="Q1378" s="285" t="str">
        <f t="shared" si="97"/>
        <v>9</v>
      </c>
    </row>
    <row r="1379" spans="1:17" s="285" customFormat="1" hidden="1">
      <c r="A1379" s="315">
        <f>SUBTOTAL(3,$B$20:B1379)</f>
        <v>436</v>
      </c>
      <c r="B1379" s="318">
        <v>1228990121</v>
      </c>
      <c r="C1379" s="301" t="str">
        <f>VLOOKUP(B1379,'ds thisinh'!$B$5:$C$2298,2,FALSE)</f>
        <v>Lê Nguyễn Cẩm Nhung</v>
      </c>
      <c r="D1379" s="318" t="s">
        <v>1808</v>
      </c>
      <c r="E1379" s="315" t="s">
        <v>1067</v>
      </c>
      <c r="F1379" s="315" t="s">
        <v>1189</v>
      </c>
      <c r="G1379" s="325" t="s">
        <v>1342</v>
      </c>
      <c r="H1379" s="325">
        <v>9</v>
      </c>
      <c r="I1379" s="344">
        <v>1020</v>
      </c>
      <c r="J1379" s="446"/>
      <c r="K1379" s="424"/>
      <c r="L1379" s="301">
        <f>VLOOKUP(B1379,KQtrangIOE!$B$2:$D$2509,3,FALSE)</f>
        <v>1020</v>
      </c>
      <c r="M1379" s="301" t="str">
        <f t="shared" si="98"/>
        <v/>
      </c>
      <c r="N1379" s="301">
        <f>VLOOKUP(IF(G1379&lt;&gt;"",G1379,F1379),ThongkeKQ!$A$4:$P$43,COUNTA(ThongkeKQ!$A$4:$P$4),FALSE)</f>
        <v>38</v>
      </c>
      <c r="O1379" s="301" t="str">
        <f t="shared" si="95"/>
        <v>38.9</v>
      </c>
      <c r="P1379" s="285" t="str">
        <f t="shared" si="96"/>
        <v>38</v>
      </c>
      <c r="Q1379" s="285" t="str">
        <f t="shared" si="97"/>
        <v>9</v>
      </c>
    </row>
    <row r="1380" spans="1:17" s="285" customFormat="1" hidden="1">
      <c r="A1380" s="315">
        <f>SUBTOTAL(3,$B$20:B1380)</f>
        <v>436</v>
      </c>
      <c r="B1380" s="301">
        <v>1228592235</v>
      </c>
      <c r="C1380" s="301" t="str">
        <f>VLOOKUP(B1380,'ds thisinh'!$B$5:$C$2298,2,FALSE)</f>
        <v>Đỗ Đức Đông</v>
      </c>
      <c r="D1380" s="301" t="s">
        <v>804</v>
      </c>
      <c r="E1380" s="303">
        <v>9</v>
      </c>
      <c r="F1380" s="303" t="s">
        <v>2694</v>
      </c>
      <c r="G1380" s="303" t="s">
        <v>188</v>
      </c>
      <c r="H1380" s="303">
        <v>9</v>
      </c>
      <c r="I1380" s="301">
        <v>1010</v>
      </c>
      <c r="J1380" s="505"/>
      <c r="K1380" s="424"/>
      <c r="L1380" s="301">
        <f>VLOOKUP(B1380,KQtrangIOE!$B$2:$D$2509,3,FALSE)</f>
        <v>1010</v>
      </c>
      <c r="M1380" s="301" t="str">
        <f t="shared" si="98"/>
        <v/>
      </c>
      <c r="N1380" s="301">
        <f>VLOOKUP(IF(G1380&lt;&gt;"",G1380,F1380),ThongkeKQ!$A$4:$P$43,COUNTA(ThongkeKQ!$A$4:$P$4),FALSE)</f>
        <v>34</v>
      </c>
      <c r="O1380" s="301" t="str">
        <f t="shared" si="95"/>
        <v>34.9</v>
      </c>
      <c r="P1380" s="285" t="str">
        <f t="shared" si="96"/>
        <v>34</v>
      </c>
      <c r="Q1380" s="285" t="str">
        <f t="shared" si="97"/>
        <v>9</v>
      </c>
    </row>
    <row r="1381" spans="1:17" s="285" customFormat="1" hidden="1">
      <c r="A1381" s="315">
        <f>SUBTOTAL(3,$B$20:B1381)</f>
        <v>436</v>
      </c>
      <c r="B1381" s="371">
        <v>1228326706</v>
      </c>
      <c r="C1381" s="301" t="str">
        <f>VLOOKUP(B1381,'ds thisinh'!$B$5:$C$2298,2,FALSE)</f>
        <v>Huỳnh Ngọc Diễm Quỳnh</v>
      </c>
      <c r="D1381" s="374" t="s">
        <v>2098</v>
      </c>
      <c r="E1381" s="371">
        <v>9</v>
      </c>
      <c r="F1381" s="370" t="s">
        <v>724</v>
      </c>
      <c r="G1381" s="429" t="s">
        <v>10</v>
      </c>
      <c r="H1381" s="371">
        <v>9</v>
      </c>
      <c r="I1381" s="439">
        <v>1010</v>
      </c>
      <c r="J1381" s="560"/>
      <c r="K1381" s="588">
        <v>1228326706</v>
      </c>
      <c r="L1381" s="301">
        <f>VLOOKUP(B1381,KQtrangIOE!$B$2:$D$2509,3,FALSE)</f>
        <v>1010</v>
      </c>
      <c r="M1381" s="301" t="str">
        <f t="shared" si="98"/>
        <v/>
      </c>
      <c r="N1381" s="301">
        <f>VLOOKUP(IF(G1381&lt;&gt;"",G1381,F1381),ThongkeKQ!$A$4:$P$43,COUNTA(ThongkeKQ!$A$4:$P$4),FALSE)</f>
        <v>32</v>
      </c>
      <c r="O1381" s="301" t="str">
        <f t="shared" si="95"/>
        <v>32.9</v>
      </c>
      <c r="P1381" s="285" t="str">
        <f t="shared" si="96"/>
        <v>32</v>
      </c>
      <c r="Q1381" s="285" t="str">
        <f t="shared" si="97"/>
        <v>9</v>
      </c>
    </row>
    <row r="1382" spans="1:17" s="285" customFormat="1" hidden="1">
      <c r="A1382" s="315">
        <f>SUBTOTAL(3,$B$20:B1382)</f>
        <v>436</v>
      </c>
      <c r="B1382" s="318">
        <v>1224769659</v>
      </c>
      <c r="C1382" s="301" t="str">
        <f>VLOOKUP(B1382,'ds thisinh'!$B$5:$C$2298,2,FALSE)</f>
        <v>Cao Thị Nhàn </v>
      </c>
      <c r="D1382" s="318" t="s">
        <v>1807</v>
      </c>
      <c r="E1382" s="315" t="s">
        <v>1197</v>
      </c>
      <c r="F1382" s="315" t="s">
        <v>1189</v>
      </c>
      <c r="G1382" s="325" t="s">
        <v>1342</v>
      </c>
      <c r="H1382" s="325">
        <v>9</v>
      </c>
      <c r="I1382" s="344">
        <v>990</v>
      </c>
      <c r="J1382" s="446"/>
      <c r="K1382" s="424"/>
      <c r="L1382" s="301">
        <f>VLOOKUP(B1382,KQtrangIOE!$B$2:$D$2509,3,FALSE)</f>
        <v>1030</v>
      </c>
      <c r="M1382" s="301"/>
      <c r="N1382" s="301">
        <f>VLOOKUP(IF(G1382&lt;&gt;"",G1382,F1382),ThongkeKQ!$A$4:$P$43,COUNTA(ThongkeKQ!$A$4:$P$4),FALSE)</f>
        <v>38</v>
      </c>
      <c r="O1382" s="301" t="str">
        <f t="shared" si="95"/>
        <v>38.9</v>
      </c>
      <c r="P1382" s="285" t="str">
        <f t="shared" si="96"/>
        <v>38</v>
      </c>
      <c r="Q1382" s="285" t="str">
        <f t="shared" si="97"/>
        <v>9</v>
      </c>
    </row>
    <row r="1383" spans="1:17" s="285" customFormat="1" hidden="1">
      <c r="A1383" s="315">
        <f>SUBTOTAL(3,$B$20:B1383)</f>
        <v>436</v>
      </c>
      <c r="B1383" s="371">
        <v>1223059225</v>
      </c>
      <c r="C1383" s="301" t="str">
        <f>VLOOKUP(B1383,'ds thisinh'!$B$5:$C$2298,2,FALSE)</f>
        <v>Lê Hồng Anh</v>
      </c>
      <c r="D1383" s="371" t="s">
        <v>2093</v>
      </c>
      <c r="E1383" s="371">
        <v>9</v>
      </c>
      <c r="F1383" s="371" t="s">
        <v>1951</v>
      </c>
      <c r="G1383" s="429" t="s">
        <v>10</v>
      </c>
      <c r="H1383" s="371">
        <v>9</v>
      </c>
      <c r="I1383" s="439">
        <v>990</v>
      </c>
      <c r="J1383" s="560"/>
      <c r="K1383" s="579"/>
      <c r="L1383" s="301">
        <f>VLOOKUP(B1383,KQtrangIOE!$B$2:$D$2509,3,FALSE)</f>
        <v>990</v>
      </c>
      <c r="M1383" s="301" t="str">
        <f>IF(L1383&lt;&gt;I1383,1,"")</f>
        <v/>
      </c>
      <c r="N1383" s="301">
        <f>VLOOKUP(IF(G1383&lt;&gt;"",G1383,F1383),ThongkeKQ!$A$4:$P$43,COUNTA(ThongkeKQ!$A$4:$P$4),FALSE)</f>
        <v>32</v>
      </c>
      <c r="O1383" s="301" t="str">
        <f t="shared" si="95"/>
        <v>32.9</v>
      </c>
      <c r="P1383" s="285" t="str">
        <f t="shared" si="96"/>
        <v>32</v>
      </c>
      <c r="Q1383" s="285" t="str">
        <f t="shared" si="97"/>
        <v>9</v>
      </c>
    </row>
    <row r="1384" spans="1:17" s="285" customFormat="1" hidden="1">
      <c r="A1384" s="315">
        <f>SUBTOTAL(3,$B$20:B1384)</f>
        <v>436</v>
      </c>
      <c r="B1384" s="326">
        <v>1211813086</v>
      </c>
      <c r="C1384" s="301" t="str">
        <f>VLOOKUP(B1384,'ds thisinh'!$B$5:$C$2298,2,FALSE)</f>
        <v>Lâm Thị Bích Ngọc</v>
      </c>
      <c r="D1384" s="303" t="s">
        <v>797</v>
      </c>
      <c r="E1384" s="303">
        <v>9</v>
      </c>
      <c r="F1384" s="303" t="s">
        <v>2700</v>
      </c>
      <c r="G1384" s="303" t="s">
        <v>188</v>
      </c>
      <c r="H1384" s="303">
        <v>9</v>
      </c>
      <c r="I1384" s="303">
        <v>980</v>
      </c>
      <c r="J1384" s="359"/>
      <c r="K1384" s="424"/>
      <c r="L1384" s="301">
        <f>VLOOKUP(B1384,KQtrangIOE!$B$2:$D$2509,3,FALSE)</f>
        <v>980</v>
      </c>
      <c r="M1384" s="301" t="str">
        <f>IF(L1384&lt;&gt;I1384,1,"")</f>
        <v/>
      </c>
      <c r="N1384" s="301">
        <f>VLOOKUP(IF(G1384&lt;&gt;"",G1384,F1384),ThongkeKQ!$A$4:$P$43,COUNTA(ThongkeKQ!$A$4:$P$4),FALSE)</f>
        <v>34</v>
      </c>
      <c r="O1384" s="301" t="str">
        <f t="shared" si="95"/>
        <v>34.9</v>
      </c>
      <c r="P1384" s="285" t="str">
        <f t="shared" si="96"/>
        <v>34</v>
      </c>
      <c r="Q1384" s="285" t="str">
        <f t="shared" si="97"/>
        <v>9</v>
      </c>
    </row>
    <row r="1385" spans="1:17" s="285" customFormat="1" hidden="1">
      <c r="A1385" s="315">
        <f>SUBTOTAL(3,$B$20:B1385)</f>
        <v>436</v>
      </c>
      <c r="B1385" s="318">
        <v>1220059741</v>
      </c>
      <c r="C1385" s="301" t="str">
        <f>VLOOKUP(B1385,'ds thisinh'!$B$5:$C$2298,2,FALSE)</f>
        <v>Đỗ Thị Mỹ Duyên </v>
      </c>
      <c r="D1385" s="318" t="s">
        <v>1814</v>
      </c>
      <c r="E1385" s="315" t="s">
        <v>1067</v>
      </c>
      <c r="F1385" s="315" t="s">
        <v>1189</v>
      </c>
      <c r="G1385" s="325" t="s">
        <v>1342</v>
      </c>
      <c r="H1385" s="325">
        <v>9</v>
      </c>
      <c r="I1385" s="344">
        <v>980</v>
      </c>
      <c r="J1385" s="446"/>
      <c r="K1385" s="424"/>
      <c r="L1385" s="301">
        <f>VLOOKUP(B1385,KQtrangIOE!$B$2:$D$2509,3,FALSE)</f>
        <v>910</v>
      </c>
      <c r="M1385" s="301"/>
      <c r="N1385" s="301">
        <f>VLOOKUP(IF(G1385&lt;&gt;"",G1385,F1385),ThongkeKQ!$A$4:$P$43,COUNTA(ThongkeKQ!$A$4:$P$4),FALSE)</f>
        <v>38</v>
      </c>
      <c r="O1385" s="301" t="str">
        <f t="shared" si="95"/>
        <v>38.9</v>
      </c>
      <c r="P1385" s="285" t="str">
        <f t="shared" si="96"/>
        <v>38</v>
      </c>
      <c r="Q1385" s="285" t="str">
        <f t="shared" si="97"/>
        <v>9</v>
      </c>
    </row>
    <row r="1386" spans="1:17" s="285" customFormat="1" hidden="1">
      <c r="A1386" s="315">
        <f>SUBTOTAL(3,$B$20:B1386)</f>
        <v>436</v>
      </c>
      <c r="B1386" s="318">
        <v>1223477920</v>
      </c>
      <c r="C1386" s="301" t="str">
        <f>VLOOKUP(B1386,'ds thisinh'!$B$5:$C$2298,2,FALSE)</f>
        <v>Nguyễn Thị Phước Tường</v>
      </c>
      <c r="D1386" s="318" t="s">
        <v>1813</v>
      </c>
      <c r="E1386" s="315" t="s">
        <v>1399</v>
      </c>
      <c r="F1386" s="315" t="s">
        <v>1375</v>
      </c>
      <c r="G1386" s="325" t="s">
        <v>1342</v>
      </c>
      <c r="H1386" s="325">
        <v>9</v>
      </c>
      <c r="I1386" s="344">
        <v>980</v>
      </c>
      <c r="J1386" s="446"/>
      <c r="K1386" s="424"/>
      <c r="L1386" s="301">
        <f>VLOOKUP(B1386,KQtrangIOE!$B$2:$D$2509,3,FALSE)</f>
        <v>930</v>
      </c>
      <c r="M1386" s="301"/>
      <c r="N1386" s="301">
        <f>VLOOKUP(IF(G1386&lt;&gt;"",G1386,F1386),ThongkeKQ!$A$4:$P$43,COUNTA(ThongkeKQ!$A$4:$P$4),FALSE)</f>
        <v>38</v>
      </c>
      <c r="O1386" s="301" t="str">
        <f t="shared" si="95"/>
        <v>38.9</v>
      </c>
      <c r="P1386" s="285" t="str">
        <f t="shared" si="96"/>
        <v>38</v>
      </c>
      <c r="Q1386" s="285" t="str">
        <f t="shared" si="97"/>
        <v>9</v>
      </c>
    </row>
    <row r="1387" spans="1:17" s="285" customFormat="1" hidden="1">
      <c r="A1387" s="315">
        <f>SUBTOTAL(3,$B$20:B1387)</f>
        <v>436</v>
      </c>
      <c r="B1387" s="326">
        <v>1224411236</v>
      </c>
      <c r="C1387" s="301" t="str">
        <f>VLOOKUP(B1387,'ds thisinh'!$B$5:$C$2298,2,FALSE)</f>
        <v>Lăng Thị Bình</v>
      </c>
      <c r="D1387" s="303" t="s">
        <v>802</v>
      </c>
      <c r="E1387" s="303">
        <v>9</v>
      </c>
      <c r="F1387" s="303" t="s">
        <v>2700</v>
      </c>
      <c r="G1387" s="303" t="s">
        <v>188</v>
      </c>
      <c r="H1387" s="303">
        <v>9</v>
      </c>
      <c r="I1387" s="303">
        <v>960</v>
      </c>
      <c r="J1387" s="359"/>
      <c r="K1387" s="424"/>
      <c r="L1387" s="301">
        <f>VLOOKUP(B1387,KQtrangIOE!$B$2:$D$2509,3,FALSE)</f>
        <v>960</v>
      </c>
      <c r="M1387" s="301" t="str">
        <f>IF(L1387&lt;&gt;I1387,1,"")</f>
        <v/>
      </c>
      <c r="N1387" s="301">
        <f>VLOOKUP(IF(G1387&lt;&gt;"",G1387,F1387),ThongkeKQ!$A$4:$P$43,COUNTA(ThongkeKQ!$A$4:$P$4),FALSE)</f>
        <v>34</v>
      </c>
      <c r="O1387" s="301" t="str">
        <f t="shared" si="95"/>
        <v>34.9</v>
      </c>
      <c r="P1387" s="285" t="str">
        <f t="shared" si="96"/>
        <v>34</v>
      </c>
      <c r="Q1387" s="285" t="str">
        <f t="shared" si="97"/>
        <v>9</v>
      </c>
    </row>
    <row r="1388" spans="1:17" s="285" customFormat="1" hidden="1">
      <c r="A1388" s="315">
        <f>SUBTOTAL(3,$B$20:B1388)</f>
        <v>436</v>
      </c>
      <c r="B1388" s="301">
        <v>88928854</v>
      </c>
      <c r="C1388" s="301" t="str">
        <f>VLOOKUP(B1388,'ds thisinh'!$B$5:$C$2298,2,FALSE)</f>
        <v>Nguyễn Thiếu Lâm</v>
      </c>
      <c r="D1388" s="301" t="s">
        <v>806</v>
      </c>
      <c r="E1388" s="303">
        <v>9</v>
      </c>
      <c r="F1388" s="303" t="s">
        <v>2694</v>
      </c>
      <c r="G1388" s="303" t="s">
        <v>188</v>
      </c>
      <c r="H1388" s="303">
        <v>9</v>
      </c>
      <c r="I1388" s="301">
        <v>950</v>
      </c>
      <c r="J1388" s="505"/>
      <c r="K1388" s="424"/>
      <c r="L1388" s="301">
        <f>VLOOKUP(B1388,KQtrangIOE!$B$2:$D$2509,3,FALSE)</f>
        <v>950</v>
      </c>
      <c r="M1388" s="301" t="str">
        <f>IF(L1388&lt;&gt;I1388,1,"")</f>
        <v/>
      </c>
      <c r="N1388" s="301">
        <f>VLOOKUP(IF(G1388&lt;&gt;"",G1388,F1388),ThongkeKQ!$A$4:$P$43,COUNTA(ThongkeKQ!$A$4:$P$4),FALSE)</f>
        <v>34</v>
      </c>
      <c r="O1388" s="301" t="str">
        <f t="shared" si="95"/>
        <v>34.9</v>
      </c>
      <c r="P1388" s="285" t="str">
        <f t="shared" si="96"/>
        <v>34</v>
      </c>
      <c r="Q1388" s="285" t="str">
        <f t="shared" si="97"/>
        <v>9</v>
      </c>
    </row>
    <row r="1389" spans="1:17" s="285" customFormat="1" hidden="1">
      <c r="A1389" s="315">
        <f>SUBTOTAL(3,$B$20:B1389)</f>
        <v>436</v>
      </c>
      <c r="B1389" s="318">
        <v>1228202626</v>
      </c>
      <c r="C1389" s="301" t="str">
        <f>VLOOKUP(B1389,'ds thisinh'!$B$5:$C$2298,2,FALSE)</f>
        <v>Lê Phương  Duy</v>
      </c>
      <c r="D1389" s="318" t="s">
        <v>1819</v>
      </c>
      <c r="E1389" s="315" t="s">
        <v>1067</v>
      </c>
      <c r="F1389" s="315" t="s">
        <v>1189</v>
      </c>
      <c r="G1389" s="325" t="s">
        <v>1342</v>
      </c>
      <c r="H1389" s="325">
        <v>9</v>
      </c>
      <c r="I1389" s="344">
        <v>950</v>
      </c>
      <c r="J1389" s="446"/>
      <c r="K1389" s="424"/>
      <c r="L1389" s="301">
        <f>VLOOKUP(B1389,KQtrangIOE!$B$2:$D$2509,3,FALSE)</f>
        <v>870</v>
      </c>
      <c r="M1389" s="301"/>
      <c r="N1389" s="301">
        <f>VLOOKUP(IF(G1389&lt;&gt;"",G1389,F1389),ThongkeKQ!$A$4:$P$43,COUNTA(ThongkeKQ!$A$4:$P$4),FALSE)</f>
        <v>38</v>
      </c>
      <c r="O1389" s="301" t="str">
        <f t="shared" si="95"/>
        <v>38.9</v>
      </c>
      <c r="P1389" s="285" t="str">
        <f t="shared" si="96"/>
        <v>38</v>
      </c>
      <c r="Q1389" s="285" t="str">
        <f t="shared" si="97"/>
        <v>9</v>
      </c>
    </row>
    <row r="1390" spans="1:17" s="285" customFormat="1" hidden="1">
      <c r="A1390" s="315">
        <f>SUBTOTAL(3,$B$20:B1390)</f>
        <v>436</v>
      </c>
      <c r="B1390" s="318">
        <v>1229391741</v>
      </c>
      <c r="C1390" s="301" t="str">
        <f>VLOOKUP(B1390,'ds thisinh'!$B$5:$C$2298,2,FALSE)</f>
        <v>Phạm Hữu  Hưng</v>
      </c>
      <c r="D1390" s="318" t="s">
        <v>1820</v>
      </c>
      <c r="E1390" s="315" t="s">
        <v>1400</v>
      </c>
      <c r="F1390" s="315" t="s">
        <v>1369</v>
      </c>
      <c r="G1390" s="325" t="s">
        <v>1342</v>
      </c>
      <c r="H1390" s="325">
        <v>9</v>
      </c>
      <c r="I1390" s="344">
        <v>950</v>
      </c>
      <c r="J1390" s="446"/>
      <c r="K1390" s="424"/>
      <c r="L1390" s="301">
        <f>VLOOKUP(B1390,KQtrangIOE!$B$2:$D$2509,3,FALSE)</f>
        <v>850</v>
      </c>
      <c r="M1390" s="301"/>
      <c r="N1390" s="301">
        <f>VLOOKUP(IF(G1390&lt;&gt;"",G1390,F1390),ThongkeKQ!$A$4:$P$43,COUNTA(ThongkeKQ!$A$4:$P$4),FALSE)</f>
        <v>38</v>
      </c>
      <c r="O1390" s="301" t="str">
        <f t="shared" si="95"/>
        <v>38.9</v>
      </c>
      <c r="P1390" s="285" t="str">
        <f t="shared" si="96"/>
        <v>38</v>
      </c>
      <c r="Q1390" s="285" t="str">
        <f t="shared" si="97"/>
        <v>9</v>
      </c>
    </row>
    <row r="1391" spans="1:17" s="285" customFormat="1" hidden="1">
      <c r="A1391" s="315">
        <f>SUBTOTAL(3,$B$20:B1391)</f>
        <v>436</v>
      </c>
      <c r="B1391" s="329">
        <v>1223112249</v>
      </c>
      <c r="C1391" s="301" t="str">
        <f>VLOOKUP(B1391,'ds thisinh'!$B$5:$C$2298,2,FALSE)</f>
        <v>Phạm Thị Thanh Bình</v>
      </c>
      <c r="D1391" s="301" t="s">
        <v>803</v>
      </c>
      <c r="E1391" s="301">
        <v>9</v>
      </c>
      <c r="F1391" s="405" t="s">
        <v>930</v>
      </c>
      <c r="G1391" s="303" t="s">
        <v>188</v>
      </c>
      <c r="H1391" s="303">
        <v>9</v>
      </c>
      <c r="I1391" s="303">
        <v>940</v>
      </c>
      <c r="J1391" s="359"/>
      <c r="K1391" s="424"/>
      <c r="L1391" s="301">
        <f>VLOOKUP(B1391,KQtrangIOE!$B$2:$D$2509,3,FALSE)</f>
        <v>940</v>
      </c>
      <c r="M1391" s="301" t="str">
        <f>IF(L1391&lt;&gt;I1391,1,"")</f>
        <v/>
      </c>
      <c r="N1391" s="301">
        <f>VLOOKUP(IF(G1391&lt;&gt;"",G1391,F1391),ThongkeKQ!$A$4:$P$43,COUNTA(ThongkeKQ!$A$4:$P$4),FALSE)</f>
        <v>34</v>
      </c>
      <c r="O1391" s="301" t="str">
        <f t="shared" si="95"/>
        <v>34.9</v>
      </c>
      <c r="P1391" s="285" t="str">
        <f t="shared" si="96"/>
        <v>34</v>
      </c>
      <c r="Q1391" s="285" t="str">
        <f t="shared" si="97"/>
        <v>9</v>
      </c>
    </row>
    <row r="1392" spans="1:17" s="285" customFormat="1" hidden="1">
      <c r="A1392" s="315">
        <f>SUBTOTAL(3,$B$20:B1392)</f>
        <v>436</v>
      </c>
      <c r="B1392" s="318">
        <v>1223658928</v>
      </c>
      <c r="C1392" s="301" t="str">
        <f>VLOOKUP(B1392,'ds thisinh'!$B$5:$C$2298,2,FALSE)</f>
        <v>Nguyễn Tuấn Kiệt </v>
      </c>
      <c r="D1392" s="318" t="s">
        <v>1803</v>
      </c>
      <c r="E1392" s="315" t="s">
        <v>1402</v>
      </c>
      <c r="F1392" s="315" t="s">
        <v>1189</v>
      </c>
      <c r="G1392" s="325" t="s">
        <v>1342</v>
      </c>
      <c r="H1392" s="325">
        <v>9</v>
      </c>
      <c r="I1392" s="344">
        <v>940</v>
      </c>
      <c r="J1392" s="446"/>
      <c r="K1392" s="424"/>
      <c r="L1392" s="301">
        <f>VLOOKUP(B1392,KQtrangIOE!$B$2:$D$2509,3,FALSE)</f>
        <v>1090</v>
      </c>
      <c r="M1392" s="301"/>
      <c r="N1392" s="301">
        <f>VLOOKUP(IF(G1392&lt;&gt;"",G1392,F1392),ThongkeKQ!$A$4:$P$43,COUNTA(ThongkeKQ!$A$4:$P$4),FALSE)</f>
        <v>38</v>
      </c>
      <c r="O1392" s="301" t="str">
        <f t="shared" si="95"/>
        <v>38.9</v>
      </c>
      <c r="P1392" s="285" t="str">
        <f t="shared" si="96"/>
        <v>38</v>
      </c>
      <c r="Q1392" s="285" t="str">
        <f t="shared" si="97"/>
        <v>9</v>
      </c>
    </row>
    <row r="1393" spans="1:17" s="285" customFormat="1" hidden="1">
      <c r="A1393" s="315">
        <f>SUBTOTAL(3,$B$20:B1393)</f>
        <v>436</v>
      </c>
      <c r="B1393" s="396">
        <v>1225357098</v>
      </c>
      <c r="C1393" s="301" t="str">
        <f>VLOOKUP(B1393,'ds thisinh'!$B$5:$C$2298,2,FALSE)</f>
        <v>Tiêu Thị Mỹ Huế</v>
      </c>
      <c r="D1393" s="303" t="s">
        <v>2200</v>
      </c>
      <c r="E1393" s="301" t="s">
        <v>1328</v>
      </c>
      <c r="F1393" s="303" t="s">
        <v>2201</v>
      </c>
      <c r="G1393" s="301" t="s">
        <v>2167</v>
      </c>
      <c r="H1393" s="301">
        <v>9</v>
      </c>
      <c r="I1393" s="387">
        <v>930</v>
      </c>
      <c r="J1393" s="555"/>
      <c r="K1393" s="424"/>
      <c r="L1393" s="301">
        <f>VLOOKUP(B1393,KQtrangIOE!$B$2:$D$2509,3,FALSE)</f>
        <v>930</v>
      </c>
      <c r="M1393" s="301" t="str">
        <f>IF(L1393&lt;&gt;I1393,1,"")</f>
        <v/>
      </c>
      <c r="N1393" s="301">
        <f>VLOOKUP(IF(G1393&lt;&gt;"",G1393,F1393),ThongkeKQ!$A$4:$P$43,COUNTA(ThongkeKQ!$A$4:$P$4),FALSE)</f>
        <v>33</v>
      </c>
      <c r="O1393" s="301" t="str">
        <f t="shared" si="95"/>
        <v>33.9</v>
      </c>
      <c r="P1393" s="285" t="str">
        <f t="shared" si="96"/>
        <v>33</v>
      </c>
      <c r="Q1393" s="285" t="str">
        <f t="shared" si="97"/>
        <v>9</v>
      </c>
    </row>
    <row r="1394" spans="1:17" s="285" customFormat="1" hidden="1">
      <c r="A1394" s="315">
        <f>SUBTOTAL(3,$B$20:B1394)</f>
        <v>436</v>
      </c>
      <c r="B1394" s="453">
        <v>1229178455</v>
      </c>
      <c r="C1394" s="301" t="str">
        <f>VLOOKUP(B1394,'ds thisinh'!$B$5:$C$2298,2,FALSE)</f>
        <v>Trương Văn Đại</v>
      </c>
      <c r="D1394" s="361" t="s">
        <v>1199</v>
      </c>
      <c r="E1394" s="361" t="s">
        <v>1197</v>
      </c>
      <c r="F1394" s="361" t="s">
        <v>1166</v>
      </c>
      <c r="G1394" s="361" t="s">
        <v>1108</v>
      </c>
      <c r="H1394" s="304">
        <v>9</v>
      </c>
      <c r="I1394" s="301">
        <v>930</v>
      </c>
      <c r="J1394" s="505"/>
      <c r="K1394" s="424"/>
      <c r="L1394" s="301">
        <f>VLOOKUP(B1394,KQtrangIOE!$B$2:$D$2509,3,FALSE)</f>
        <v>930</v>
      </c>
      <c r="M1394" s="301" t="str">
        <f>IF(L1394&lt;&gt;I1394,1,"")</f>
        <v/>
      </c>
      <c r="N1394" s="301">
        <f>VLOOKUP(IF(G1394&lt;&gt;"",G1394,F1394),ThongkeKQ!$A$4:$P$43,COUNTA(ThongkeKQ!$A$4:$P$4),FALSE)</f>
        <v>39</v>
      </c>
      <c r="O1394" s="301" t="str">
        <f t="shared" si="95"/>
        <v>39.9</v>
      </c>
      <c r="P1394" s="285" t="str">
        <f t="shared" si="96"/>
        <v>39</v>
      </c>
      <c r="Q1394" s="285" t="str">
        <f t="shared" si="97"/>
        <v>9</v>
      </c>
    </row>
    <row r="1395" spans="1:17" s="285" customFormat="1" hidden="1">
      <c r="A1395" s="315">
        <f>SUBTOTAL(3,$B$20:B1395)</f>
        <v>436</v>
      </c>
      <c r="B1395" s="318">
        <v>1226925880</v>
      </c>
      <c r="C1395" s="301" t="str">
        <f>VLOOKUP(B1395,'ds thisinh'!$B$5:$C$2298,2,FALSE)</f>
        <v>Trần Thị Thu Nga </v>
      </c>
      <c r="D1395" s="318" t="s">
        <v>1809</v>
      </c>
      <c r="E1395" s="315" t="s">
        <v>1403</v>
      </c>
      <c r="F1395" s="315" t="s">
        <v>1189</v>
      </c>
      <c r="G1395" s="325" t="s">
        <v>1342</v>
      </c>
      <c r="H1395" s="325">
        <v>9</v>
      </c>
      <c r="I1395" s="344">
        <v>920</v>
      </c>
      <c r="J1395" s="446"/>
      <c r="K1395" s="424"/>
      <c r="L1395" s="301">
        <f>VLOOKUP(B1395,KQtrangIOE!$B$2:$D$2509,3,FALSE)</f>
        <v>1020</v>
      </c>
      <c r="M1395" s="301"/>
      <c r="N1395" s="301">
        <f>VLOOKUP(IF(G1395&lt;&gt;"",G1395,F1395),ThongkeKQ!$A$4:$P$43,COUNTA(ThongkeKQ!$A$4:$P$4),FALSE)</f>
        <v>38</v>
      </c>
      <c r="O1395" s="301" t="str">
        <f t="shared" si="95"/>
        <v>38.9</v>
      </c>
      <c r="P1395" s="285" t="str">
        <f t="shared" si="96"/>
        <v>38</v>
      </c>
      <c r="Q1395" s="285" t="str">
        <f t="shared" si="97"/>
        <v>9</v>
      </c>
    </row>
    <row r="1396" spans="1:17" s="285" customFormat="1" hidden="1">
      <c r="A1396" s="315">
        <f>SUBTOTAL(3,$B$20:B1396)</f>
        <v>436</v>
      </c>
      <c r="B1396" s="318">
        <v>1227491474</v>
      </c>
      <c r="C1396" s="301" t="str">
        <f>VLOOKUP(B1396,'ds thisinh'!$B$5:$C$2298,2,FALSE)</f>
        <v>Đặng Thị Yến  Nhi</v>
      </c>
      <c r="D1396" s="318" t="s">
        <v>1818</v>
      </c>
      <c r="E1396" s="315" t="s">
        <v>1050</v>
      </c>
      <c r="F1396" s="315" t="s">
        <v>1369</v>
      </c>
      <c r="G1396" s="325" t="s">
        <v>1342</v>
      </c>
      <c r="H1396" s="325">
        <v>9</v>
      </c>
      <c r="I1396" s="344">
        <v>920</v>
      </c>
      <c r="J1396" s="446"/>
      <c r="K1396" s="424"/>
      <c r="L1396" s="301">
        <f>VLOOKUP(B1396,KQtrangIOE!$B$2:$D$2509,3,FALSE)</f>
        <v>880</v>
      </c>
      <c r="M1396" s="301"/>
      <c r="N1396" s="301">
        <f>VLOOKUP(IF(G1396&lt;&gt;"",G1396,F1396),ThongkeKQ!$A$4:$P$43,COUNTA(ThongkeKQ!$A$4:$P$4),FALSE)</f>
        <v>38</v>
      </c>
      <c r="O1396" s="301" t="str">
        <f t="shared" si="95"/>
        <v>38.9</v>
      </c>
      <c r="P1396" s="285" t="str">
        <f t="shared" si="96"/>
        <v>38</v>
      </c>
      <c r="Q1396" s="285" t="str">
        <f t="shared" si="97"/>
        <v>9</v>
      </c>
    </row>
    <row r="1397" spans="1:17" s="285" customFormat="1" hidden="1">
      <c r="A1397" s="315">
        <f>SUBTOTAL(3,$B$20:B1397)</f>
        <v>436</v>
      </c>
      <c r="B1397" s="453">
        <v>1225456940</v>
      </c>
      <c r="C1397" s="301" t="str">
        <f>VLOOKUP(B1397,'ds thisinh'!$B$5:$C$2298,2,FALSE)</f>
        <v>Vũ Quốc Tân</v>
      </c>
      <c r="D1397" s="361" t="s">
        <v>1198</v>
      </c>
      <c r="E1397" s="361" t="s">
        <v>1197</v>
      </c>
      <c r="F1397" s="361" t="s">
        <v>1166</v>
      </c>
      <c r="G1397" s="361" t="s">
        <v>1108</v>
      </c>
      <c r="H1397" s="304">
        <v>9</v>
      </c>
      <c r="I1397" s="301">
        <v>900</v>
      </c>
      <c r="J1397" s="505"/>
      <c r="K1397" s="424"/>
      <c r="L1397" s="301">
        <f>VLOOKUP(B1397,KQtrangIOE!$B$2:$D$2509,3,FALSE)</f>
        <v>900</v>
      </c>
      <c r="M1397" s="301" t="str">
        <f>IF(L1397&lt;&gt;I1397,1,"")</f>
        <v/>
      </c>
      <c r="N1397" s="301">
        <f>VLOOKUP(IF(G1397&lt;&gt;"",G1397,F1397),ThongkeKQ!$A$4:$P$43,COUNTA(ThongkeKQ!$A$4:$P$4),FALSE)</f>
        <v>39</v>
      </c>
      <c r="O1397" s="301" t="str">
        <f t="shared" si="95"/>
        <v>39.9</v>
      </c>
      <c r="P1397" s="285" t="str">
        <f t="shared" si="96"/>
        <v>39</v>
      </c>
      <c r="Q1397" s="285" t="str">
        <f t="shared" si="97"/>
        <v>9</v>
      </c>
    </row>
    <row r="1398" spans="1:17" s="285" customFormat="1" hidden="1">
      <c r="A1398" s="315">
        <f>SUBTOTAL(3,$B$20:B1398)</f>
        <v>436</v>
      </c>
      <c r="B1398" s="318">
        <v>1223579143</v>
      </c>
      <c r="C1398" s="301" t="str">
        <f>VLOOKUP(B1398,'ds thisinh'!$B$5:$C$2298,2,FALSE)</f>
        <v>Nguyễn Quang Huy</v>
      </c>
      <c r="D1398" s="318" t="s">
        <v>959</v>
      </c>
      <c r="E1398" s="315" t="s">
        <v>1067</v>
      </c>
      <c r="F1398" s="315" t="s">
        <v>1189</v>
      </c>
      <c r="G1398" s="325" t="s">
        <v>1342</v>
      </c>
      <c r="H1398" s="325">
        <v>9</v>
      </c>
      <c r="I1398" s="344">
        <v>900</v>
      </c>
      <c r="J1398" s="446"/>
      <c r="K1398" s="424"/>
      <c r="L1398" s="301">
        <f>VLOOKUP(B1398,KQtrangIOE!$B$2:$D$2509,3,FALSE)</f>
        <v>1020</v>
      </c>
      <c r="M1398" s="301"/>
      <c r="N1398" s="301">
        <f>VLOOKUP(IF(G1398&lt;&gt;"",G1398,F1398),ThongkeKQ!$A$4:$P$43,COUNTA(ThongkeKQ!$A$4:$P$4),FALSE)</f>
        <v>38</v>
      </c>
      <c r="O1398" s="301" t="str">
        <f t="shared" si="95"/>
        <v>38.9</v>
      </c>
      <c r="P1398" s="285" t="str">
        <f t="shared" si="96"/>
        <v>38</v>
      </c>
      <c r="Q1398" s="285" t="str">
        <f t="shared" si="97"/>
        <v>9</v>
      </c>
    </row>
    <row r="1399" spans="1:17" s="285" customFormat="1" hidden="1">
      <c r="A1399" s="315">
        <f>SUBTOTAL(3,$B$20:B1399)</f>
        <v>436</v>
      </c>
      <c r="B1399" s="318">
        <v>1230258238</v>
      </c>
      <c r="C1399" s="301" t="str">
        <f>VLOOKUP(B1399,'ds thisinh'!$B$5:$C$2298,2,FALSE)</f>
        <v>Lưu Thị Hồng Thắm</v>
      </c>
      <c r="D1399" s="318" t="s">
        <v>1812</v>
      </c>
      <c r="E1399" s="315" t="s">
        <v>1067</v>
      </c>
      <c r="F1399" s="315" t="s">
        <v>1189</v>
      </c>
      <c r="G1399" s="325" t="s">
        <v>1342</v>
      </c>
      <c r="H1399" s="325">
        <v>9</v>
      </c>
      <c r="I1399" s="344">
        <v>900</v>
      </c>
      <c r="J1399" s="446"/>
      <c r="K1399" s="424"/>
      <c r="L1399" s="301">
        <f>VLOOKUP(B1399,KQtrangIOE!$B$2:$D$2509,3,FALSE)</f>
        <v>950</v>
      </c>
      <c r="M1399" s="301"/>
      <c r="N1399" s="301">
        <f>VLOOKUP(IF(G1399&lt;&gt;"",G1399,F1399),ThongkeKQ!$A$4:$P$43,COUNTA(ThongkeKQ!$A$4:$P$4),FALSE)</f>
        <v>38</v>
      </c>
      <c r="O1399" s="301" t="str">
        <f t="shared" si="95"/>
        <v>38.9</v>
      </c>
      <c r="P1399" s="285" t="str">
        <f t="shared" si="96"/>
        <v>38</v>
      </c>
      <c r="Q1399" s="285" t="str">
        <f t="shared" si="97"/>
        <v>9</v>
      </c>
    </row>
    <row r="1400" spans="1:17" s="285" customFormat="1" hidden="1">
      <c r="A1400" s="315">
        <f>SUBTOTAL(3,$B$20:B1400)</f>
        <v>436</v>
      </c>
      <c r="B1400" s="318">
        <v>1222944461</v>
      </c>
      <c r="C1400" s="301" t="str">
        <f>VLOOKUP(B1400,'ds thisinh'!$B$5:$C$2298,2,FALSE)</f>
        <v>Hoàng Huy  Hiệu</v>
      </c>
      <c r="D1400" s="318" t="s">
        <v>1824</v>
      </c>
      <c r="E1400" s="315" t="s">
        <v>1400</v>
      </c>
      <c r="F1400" s="315" t="s">
        <v>1371</v>
      </c>
      <c r="G1400" s="325" t="s">
        <v>1342</v>
      </c>
      <c r="H1400" s="325">
        <v>9</v>
      </c>
      <c r="I1400" s="344">
        <v>900</v>
      </c>
      <c r="J1400" s="446"/>
      <c r="K1400" s="424"/>
      <c r="L1400" s="301">
        <f>VLOOKUP(B1400,KQtrangIOE!$B$2:$D$2509,3,FALSE)</f>
        <v>820</v>
      </c>
      <c r="M1400" s="301"/>
      <c r="N1400" s="301">
        <f>VLOOKUP(IF(G1400&lt;&gt;"",G1400,F1400),ThongkeKQ!$A$4:$P$43,COUNTA(ThongkeKQ!$A$4:$P$4),FALSE)</f>
        <v>38</v>
      </c>
      <c r="O1400" s="301" t="str">
        <f t="shared" si="95"/>
        <v>38.9</v>
      </c>
      <c r="P1400" s="285" t="str">
        <f t="shared" si="96"/>
        <v>38</v>
      </c>
      <c r="Q1400" s="285" t="str">
        <f t="shared" si="97"/>
        <v>9</v>
      </c>
    </row>
    <row r="1401" spans="1:17" s="285" customFormat="1" hidden="1">
      <c r="A1401" s="315">
        <f>SUBTOTAL(3,$B$20:B1401)</f>
        <v>436</v>
      </c>
      <c r="B1401" s="326">
        <v>1227573463</v>
      </c>
      <c r="C1401" s="301" t="str">
        <f>VLOOKUP(B1401,'ds thisinh'!$B$5:$C$2298,2,FALSE)</f>
        <v>Nguyễn Thị Hồng Duyên</v>
      </c>
      <c r="D1401" s="303" t="s">
        <v>811</v>
      </c>
      <c r="E1401" s="301">
        <v>9</v>
      </c>
      <c r="F1401" s="405" t="s">
        <v>930</v>
      </c>
      <c r="G1401" s="303" t="s">
        <v>188</v>
      </c>
      <c r="H1401" s="303">
        <v>9</v>
      </c>
      <c r="I1401" s="303">
        <v>890</v>
      </c>
      <c r="J1401" s="359"/>
      <c r="K1401" s="424"/>
      <c r="L1401" s="301">
        <f>VLOOKUP(B1401,KQtrangIOE!$B$2:$D$2509,3,FALSE)</f>
        <v>890</v>
      </c>
      <c r="M1401" s="301" t="str">
        <f>IF(L1401&lt;&gt;I1401,1,"")</f>
        <v/>
      </c>
      <c r="N1401" s="301">
        <f>VLOOKUP(IF(G1401&lt;&gt;"",G1401,F1401),ThongkeKQ!$A$4:$P$43,COUNTA(ThongkeKQ!$A$4:$P$4),FALSE)</f>
        <v>34</v>
      </c>
      <c r="O1401" s="301" t="str">
        <f t="shared" si="95"/>
        <v>34.9</v>
      </c>
      <c r="P1401" s="285" t="str">
        <f t="shared" si="96"/>
        <v>34</v>
      </c>
      <c r="Q1401" s="285" t="str">
        <f t="shared" si="97"/>
        <v>9</v>
      </c>
    </row>
    <row r="1402" spans="1:17" s="285" customFormat="1" ht="15.75" hidden="1" thickBot="1">
      <c r="A1402" s="315">
        <f>SUBTOTAL(3,$B$20:B1402)</f>
        <v>436</v>
      </c>
      <c r="B1402" s="318">
        <v>1227515887</v>
      </c>
      <c r="C1402" s="301" t="str">
        <f>VLOOKUP(B1402,'ds thisinh'!$B$5:$C$2298,2,FALSE)</f>
        <v>Nguyễn Huỳnh Thu An </v>
      </c>
      <c r="D1402" s="318" t="s">
        <v>1815</v>
      </c>
      <c r="E1402" s="315" t="s">
        <v>1067</v>
      </c>
      <c r="F1402" s="315" t="s">
        <v>1189</v>
      </c>
      <c r="G1402" s="325" t="s">
        <v>1342</v>
      </c>
      <c r="H1402" s="325">
        <v>9</v>
      </c>
      <c r="I1402" s="344">
        <v>890</v>
      </c>
      <c r="J1402" s="447"/>
      <c r="K1402" s="582"/>
      <c r="L1402" s="301">
        <f>VLOOKUP(B1402,KQtrangIOE!$B$2:$D$2509,3,FALSE)</f>
        <v>900</v>
      </c>
      <c r="M1402" s="301"/>
      <c r="N1402" s="301">
        <f>VLOOKUP(IF(G1402&lt;&gt;"",G1402,F1402),ThongkeKQ!$A$4:$P$43,COUNTA(ThongkeKQ!$A$4:$P$4),FALSE)</f>
        <v>38</v>
      </c>
      <c r="O1402" s="301" t="str">
        <f t="shared" si="95"/>
        <v>38.9</v>
      </c>
      <c r="P1402" s="285" t="str">
        <f t="shared" si="96"/>
        <v>38</v>
      </c>
      <c r="Q1402" s="285" t="str">
        <f t="shared" si="97"/>
        <v>9</v>
      </c>
    </row>
    <row r="1403" spans="1:17" s="285" customFormat="1" hidden="1">
      <c r="A1403" s="315">
        <f>SUBTOTAL(3,$B$20:B1403)</f>
        <v>436</v>
      </c>
      <c r="B1403" s="318">
        <v>1229566664</v>
      </c>
      <c r="C1403" s="301" t="str">
        <f>VLOOKUP(B1403,'ds thisinh'!$B$5:$C$2298,2,FALSE)</f>
        <v>Nguyễn Hồng Khánh </v>
      </c>
      <c r="D1403" s="318" t="s">
        <v>1825</v>
      </c>
      <c r="E1403" s="315" t="s">
        <v>1067</v>
      </c>
      <c r="F1403" s="315" t="s">
        <v>1189</v>
      </c>
      <c r="G1403" s="325" t="s">
        <v>1342</v>
      </c>
      <c r="H1403" s="325">
        <v>9</v>
      </c>
      <c r="I1403" s="344">
        <v>870</v>
      </c>
      <c r="J1403" s="446"/>
      <c r="K1403" s="424"/>
      <c r="L1403" s="301">
        <f>VLOOKUP(B1403,KQtrangIOE!$B$2:$D$2509,3,FALSE)</f>
        <v>800</v>
      </c>
      <c r="M1403" s="301"/>
      <c r="N1403" s="301">
        <f>VLOOKUP(IF(G1403&lt;&gt;"",G1403,F1403),ThongkeKQ!$A$4:$P$43,COUNTA(ThongkeKQ!$A$4:$P$4),FALSE)</f>
        <v>38</v>
      </c>
      <c r="O1403" s="301" t="str">
        <f t="shared" si="95"/>
        <v>38.9</v>
      </c>
      <c r="P1403" s="285" t="str">
        <f t="shared" si="96"/>
        <v>38</v>
      </c>
      <c r="Q1403" s="285" t="str">
        <f t="shared" si="97"/>
        <v>9</v>
      </c>
    </row>
    <row r="1404" spans="1:17" s="285" customFormat="1" hidden="1">
      <c r="A1404" s="315">
        <f>SUBTOTAL(3,$B$20:B1404)</f>
        <v>436</v>
      </c>
      <c r="B1404" s="318">
        <v>1230258972</v>
      </c>
      <c r="C1404" s="301" t="str">
        <f>VLOOKUP(B1404,'ds thisinh'!$B$5:$C$2298,2,FALSE)</f>
        <v>Thi Minh Thắng </v>
      </c>
      <c r="D1404" s="318" t="s">
        <v>1811</v>
      </c>
      <c r="E1404" s="315" t="s">
        <v>1067</v>
      </c>
      <c r="F1404" s="315" t="s">
        <v>1189</v>
      </c>
      <c r="G1404" s="325" t="s">
        <v>1342</v>
      </c>
      <c r="H1404" s="325">
        <v>9</v>
      </c>
      <c r="I1404" s="344">
        <v>860</v>
      </c>
      <c r="J1404" s="446"/>
      <c r="K1404" s="424"/>
      <c r="L1404" s="301">
        <f>VLOOKUP(B1404,KQtrangIOE!$B$2:$D$2509,3,FALSE)</f>
        <v>970</v>
      </c>
      <c r="M1404" s="301"/>
      <c r="N1404" s="301">
        <f>VLOOKUP(IF(G1404&lt;&gt;"",G1404,F1404),ThongkeKQ!$A$4:$P$43,COUNTA(ThongkeKQ!$A$4:$P$4),FALSE)</f>
        <v>38</v>
      </c>
      <c r="O1404" s="301" t="str">
        <f t="shared" si="95"/>
        <v>38.9</v>
      </c>
      <c r="P1404" s="285" t="str">
        <f t="shared" si="96"/>
        <v>38</v>
      </c>
      <c r="Q1404" s="285" t="str">
        <f t="shared" si="97"/>
        <v>9</v>
      </c>
    </row>
    <row r="1405" spans="1:17" s="285" customFormat="1" hidden="1">
      <c r="A1405" s="315">
        <f>SUBTOTAL(3,$B$20:B1405)</f>
        <v>436</v>
      </c>
      <c r="B1405" s="318">
        <v>1224148902</v>
      </c>
      <c r="C1405" s="301" t="str">
        <f>VLOOKUP(B1405,'ds thisinh'!$B$5:$C$2298,2,FALSE)</f>
        <v>Đỗ Thế  Văn</v>
      </c>
      <c r="D1405" s="318" t="s">
        <v>1805</v>
      </c>
      <c r="E1405" s="315" t="s">
        <v>1046</v>
      </c>
      <c r="F1405" s="315" t="s">
        <v>1371</v>
      </c>
      <c r="G1405" s="325" t="s">
        <v>1342</v>
      </c>
      <c r="H1405" s="325">
        <v>9</v>
      </c>
      <c r="I1405" s="344">
        <v>860</v>
      </c>
      <c r="J1405" s="446"/>
      <c r="K1405" s="424"/>
      <c r="L1405" s="301">
        <f>VLOOKUP(B1405,KQtrangIOE!$B$2:$D$2509,3,FALSE)</f>
        <v>1050</v>
      </c>
      <c r="M1405" s="301"/>
      <c r="N1405" s="301">
        <f>VLOOKUP(IF(G1405&lt;&gt;"",G1405,F1405),ThongkeKQ!$A$4:$P$43,COUNTA(ThongkeKQ!$A$4:$P$4),FALSE)</f>
        <v>38</v>
      </c>
      <c r="O1405" s="301" t="str">
        <f t="shared" si="95"/>
        <v>38.9</v>
      </c>
      <c r="P1405" s="285" t="str">
        <f t="shared" si="96"/>
        <v>38</v>
      </c>
      <c r="Q1405" s="285" t="str">
        <f t="shared" si="97"/>
        <v>9</v>
      </c>
    </row>
    <row r="1406" spans="1:17" s="285" customFormat="1" hidden="1">
      <c r="A1406" s="315">
        <f>SUBTOTAL(3,$B$20:B1406)</f>
        <v>436</v>
      </c>
      <c r="B1406" s="371">
        <v>1223139573</v>
      </c>
      <c r="C1406" s="301" t="str">
        <f>VLOOKUP(B1406,'ds thisinh'!$B$5:$C$2298,2,FALSE)</f>
        <v>Huỳnh Thị  Chinh</v>
      </c>
      <c r="D1406" s="371" t="s">
        <v>2092</v>
      </c>
      <c r="E1406" s="371">
        <v>9</v>
      </c>
      <c r="F1406" s="371" t="s">
        <v>705</v>
      </c>
      <c r="G1406" s="429" t="s">
        <v>10</v>
      </c>
      <c r="H1406" s="371">
        <v>9</v>
      </c>
      <c r="I1406" s="439">
        <v>840</v>
      </c>
      <c r="J1406" s="560"/>
      <c r="K1406" s="579"/>
      <c r="L1406" s="301">
        <f>VLOOKUP(B1406,KQtrangIOE!$B$2:$D$2509,3,FALSE)</f>
        <v>840</v>
      </c>
      <c r="M1406" s="301" t="str">
        <f>IF(L1406&lt;&gt;I1406,1,"")</f>
        <v/>
      </c>
      <c r="N1406" s="301">
        <f>VLOOKUP(IF(G1406&lt;&gt;"",G1406,F1406),ThongkeKQ!$A$4:$P$43,COUNTA(ThongkeKQ!$A$4:$P$4),FALSE)</f>
        <v>32</v>
      </c>
      <c r="O1406" s="301" t="str">
        <f t="shared" si="95"/>
        <v>32.9</v>
      </c>
      <c r="P1406" s="285" t="str">
        <f t="shared" si="96"/>
        <v>32</v>
      </c>
      <c r="Q1406" s="285" t="str">
        <f t="shared" si="97"/>
        <v>9</v>
      </c>
    </row>
    <row r="1407" spans="1:17" s="285" customFormat="1" hidden="1">
      <c r="A1407" s="315">
        <f>SUBTOTAL(3,$B$20:B1407)</f>
        <v>436</v>
      </c>
      <c r="B1407" s="315">
        <v>1226683448</v>
      </c>
      <c r="C1407" s="301" t="str">
        <f>VLOOKUP(B1407,'ds thisinh'!$B$5:$C$2298,2,FALSE)</f>
        <v>Lê Thị Thúy Hằng</v>
      </c>
      <c r="D1407" s="301" t="s">
        <v>2196</v>
      </c>
      <c r="E1407" s="301" t="s">
        <v>1328</v>
      </c>
      <c r="F1407" s="303" t="s">
        <v>1189</v>
      </c>
      <c r="G1407" s="301" t="s">
        <v>2167</v>
      </c>
      <c r="H1407" s="301">
        <v>9</v>
      </c>
      <c r="I1407" s="387">
        <v>810</v>
      </c>
      <c r="J1407" s="555"/>
      <c r="K1407" s="424"/>
      <c r="L1407" s="301">
        <f>VLOOKUP(B1407,KQtrangIOE!$B$2:$D$2509,3,FALSE)</f>
        <v>810</v>
      </c>
      <c r="M1407" s="301" t="str">
        <f>IF(L1407&lt;&gt;I1407,1,"")</f>
        <v/>
      </c>
      <c r="N1407" s="301">
        <f>VLOOKUP(IF(G1407&lt;&gt;"",G1407,F1407),ThongkeKQ!$A$4:$P$43,COUNTA(ThongkeKQ!$A$4:$P$4),FALSE)</f>
        <v>33</v>
      </c>
      <c r="O1407" s="301" t="str">
        <f t="shared" si="95"/>
        <v>33.9</v>
      </c>
      <c r="P1407" s="285" t="str">
        <f t="shared" si="96"/>
        <v>33</v>
      </c>
      <c r="Q1407" s="285" t="str">
        <f t="shared" si="97"/>
        <v>9</v>
      </c>
    </row>
    <row r="1408" spans="1:17" s="285" customFormat="1" hidden="1">
      <c r="A1408" s="315">
        <f>SUBTOTAL(3,$B$20:B1408)</f>
        <v>436</v>
      </c>
      <c r="B1408" s="315">
        <v>1225013804</v>
      </c>
      <c r="C1408" s="301" t="str">
        <f>VLOOKUP(B1408,'ds thisinh'!$B$5:$C$2298,2,FALSE)</f>
        <v>Vũ Thị Phương Loan</v>
      </c>
      <c r="D1408" s="301" t="s">
        <v>2209</v>
      </c>
      <c r="E1408" s="301" t="s">
        <v>1328</v>
      </c>
      <c r="F1408" s="303" t="s">
        <v>1189</v>
      </c>
      <c r="G1408" s="301" t="s">
        <v>2167</v>
      </c>
      <c r="H1408" s="301">
        <v>9</v>
      </c>
      <c r="I1408" s="387">
        <v>810</v>
      </c>
      <c r="J1408" s="555"/>
      <c r="K1408" s="424"/>
      <c r="L1408" s="301">
        <f>VLOOKUP(B1408,KQtrangIOE!$B$2:$D$2509,3,FALSE)</f>
        <v>810</v>
      </c>
      <c r="M1408" s="301" t="str">
        <f>IF(L1408&lt;&gt;I1408,1,"")</f>
        <v/>
      </c>
      <c r="N1408" s="301">
        <f>VLOOKUP(IF(G1408&lt;&gt;"",G1408,F1408),ThongkeKQ!$A$4:$P$43,COUNTA(ThongkeKQ!$A$4:$P$4),FALSE)</f>
        <v>33</v>
      </c>
      <c r="O1408" s="301" t="str">
        <f t="shared" si="95"/>
        <v>33.9</v>
      </c>
      <c r="P1408" s="285" t="str">
        <f t="shared" si="96"/>
        <v>33</v>
      </c>
      <c r="Q1408" s="285" t="str">
        <f t="shared" si="97"/>
        <v>9</v>
      </c>
    </row>
    <row r="1409" spans="1:18" s="285" customFormat="1" hidden="1">
      <c r="A1409" s="315">
        <f>SUBTOTAL(3,$B$20:B1409)</f>
        <v>436</v>
      </c>
      <c r="B1409" s="318">
        <v>1226102954</v>
      </c>
      <c r="C1409" s="301" t="str">
        <f>VLOOKUP(B1409,'ds thisinh'!$B$5:$C$2298,2,FALSE)</f>
        <v>Nguyễn Hồng Bảo  Ngân</v>
      </c>
      <c r="D1409" s="318" t="s">
        <v>1817</v>
      </c>
      <c r="E1409" s="315" t="s">
        <v>1067</v>
      </c>
      <c r="F1409" s="315" t="s">
        <v>1376</v>
      </c>
      <c r="G1409" s="325" t="s">
        <v>1342</v>
      </c>
      <c r="H1409" s="325">
        <v>9</v>
      </c>
      <c r="I1409" s="344">
        <v>800</v>
      </c>
      <c r="J1409" s="446"/>
      <c r="K1409" s="424"/>
      <c r="L1409" s="301">
        <f>VLOOKUP(B1409,KQtrangIOE!$B$2:$D$2509,3,FALSE)</f>
        <v>880</v>
      </c>
      <c r="M1409" s="301"/>
      <c r="N1409" s="301">
        <f>VLOOKUP(IF(G1409&lt;&gt;"",G1409,F1409),ThongkeKQ!$A$4:$P$43,COUNTA(ThongkeKQ!$A$4:$P$4),FALSE)</f>
        <v>38</v>
      </c>
      <c r="O1409" s="301" t="str">
        <f t="shared" si="95"/>
        <v>38.9</v>
      </c>
      <c r="P1409" s="285" t="str">
        <f t="shared" si="96"/>
        <v>38</v>
      </c>
      <c r="Q1409" s="285" t="str">
        <f t="shared" si="97"/>
        <v>9</v>
      </c>
    </row>
    <row r="1410" spans="1:18" s="285" customFormat="1" hidden="1">
      <c r="A1410" s="315">
        <f>SUBTOTAL(3,$B$20:B1410)</f>
        <v>436</v>
      </c>
      <c r="B1410" s="318">
        <v>1227823771</v>
      </c>
      <c r="C1410" s="301" t="str">
        <f>VLOOKUP(B1410,'ds thisinh'!$B$5:$C$2298,2,FALSE)</f>
        <v>Nguyễn Thị Kim Thanh</v>
      </c>
      <c r="D1410" s="318" t="s">
        <v>1823</v>
      </c>
      <c r="E1410" s="315" t="s">
        <v>1045</v>
      </c>
      <c r="F1410" s="315" t="s">
        <v>1369</v>
      </c>
      <c r="G1410" s="325" t="s">
        <v>1342</v>
      </c>
      <c r="H1410" s="325">
        <v>9</v>
      </c>
      <c r="I1410" s="344">
        <v>770</v>
      </c>
      <c r="J1410" s="446"/>
      <c r="K1410" s="424"/>
      <c r="L1410" s="301">
        <f>VLOOKUP(B1410,KQtrangIOE!$B$2:$D$2509,3,FALSE)</f>
        <v>830</v>
      </c>
      <c r="M1410" s="301"/>
      <c r="N1410" s="301">
        <f>VLOOKUP(IF(G1410&lt;&gt;"",G1410,F1410),ThongkeKQ!$A$4:$P$43,COUNTA(ThongkeKQ!$A$4:$P$4),FALSE)</f>
        <v>38</v>
      </c>
      <c r="O1410" s="301" t="str">
        <f t="shared" si="95"/>
        <v>38.9</v>
      </c>
      <c r="P1410" s="285" t="str">
        <f t="shared" si="96"/>
        <v>38</v>
      </c>
      <c r="Q1410" s="285" t="str">
        <f t="shared" si="97"/>
        <v>9</v>
      </c>
    </row>
    <row r="1411" spans="1:18" s="285" customFormat="1" hidden="1">
      <c r="A1411" s="315">
        <f>SUBTOTAL(3,$B$20:B1411)</f>
        <v>436</v>
      </c>
      <c r="B1411" s="318">
        <v>1222698835</v>
      </c>
      <c r="C1411" s="301" t="str">
        <f>VLOOKUP(B1411,'ds thisinh'!$B$5:$C$2298,2,FALSE)</f>
        <v>Đinh Nguyễn Hoàng Huy</v>
      </c>
      <c r="D1411" s="318" t="s">
        <v>1816</v>
      </c>
      <c r="E1411" s="315" t="s">
        <v>1067</v>
      </c>
      <c r="F1411" s="315" t="s">
        <v>1389</v>
      </c>
      <c r="G1411" s="325" t="s">
        <v>1342</v>
      </c>
      <c r="H1411" s="325">
        <v>9</v>
      </c>
      <c r="I1411" s="344">
        <v>760</v>
      </c>
      <c r="J1411" s="446"/>
      <c r="K1411" s="424"/>
      <c r="L1411" s="301">
        <f>VLOOKUP(B1411,KQtrangIOE!$B$2:$D$2509,3,FALSE)</f>
        <v>880</v>
      </c>
      <c r="M1411" s="301"/>
      <c r="N1411" s="301">
        <f>VLOOKUP(IF(G1411&lt;&gt;"",G1411,F1411),ThongkeKQ!$A$4:$P$43,COUNTA(ThongkeKQ!$A$4:$P$4),FALSE)</f>
        <v>38</v>
      </c>
      <c r="O1411" s="301" t="str">
        <f t="shared" si="95"/>
        <v>38.9</v>
      </c>
      <c r="P1411" s="285" t="str">
        <f t="shared" si="96"/>
        <v>38</v>
      </c>
      <c r="Q1411" s="285" t="str">
        <f t="shared" si="97"/>
        <v>9</v>
      </c>
    </row>
    <row r="1412" spans="1:18" s="285" customFormat="1" hidden="1">
      <c r="A1412" s="315">
        <f>SUBTOTAL(3,$B$20:B1412)</f>
        <v>436</v>
      </c>
      <c r="B1412" s="271">
        <v>1225334246</v>
      </c>
      <c r="C1412" s="301" t="str">
        <f>VLOOKUP(B1412,'ds thisinh'!$B$5:$C$2298,2,FALSE)</f>
        <v>Phạm Phương Thảo</v>
      </c>
      <c r="D1412" s="301" t="s">
        <v>2225</v>
      </c>
      <c r="E1412" s="301" t="s">
        <v>1402</v>
      </c>
      <c r="F1412" s="303" t="s">
        <v>1189</v>
      </c>
      <c r="G1412" s="301" t="s">
        <v>2167</v>
      </c>
      <c r="H1412" s="301">
        <v>9</v>
      </c>
      <c r="I1412" s="387">
        <v>750</v>
      </c>
      <c r="J1412" s="555"/>
      <c r="K1412" s="424"/>
      <c r="L1412" s="301">
        <f>VLOOKUP(B1412,KQtrangIOE!$B$2:$D$2509,3,FALSE)</f>
        <v>750</v>
      </c>
      <c r="M1412" s="301" t="str">
        <f>IF(L1412&lt;&gt;I1412,1,"")</f>
        <v/>
      </c>
      <c r="N1412" s="301">
        <f>VLOOKUP(IF(G1412&lt;&gt;"",G1412,F1412),ThongkeKQ!$A$4:$P$43,COUNTA(ThongkeKQ!$A$4:$P$4),FALSE)</f>
        <v>33</v>
      </c>
      <c r="O1412" s="301" t="str">
        <f t="shared" si="95"/>
        <v>33.9</v>
      </c>
      <c r="P1412" s="285" t="str">
        <f t="shared" si="96"/>
        <v>33</v>
      </c>
      <c r="Q1412" s="285" t="str">
        <f t="shared" si="97"/>
        <v>9</v>
      </c>
    </row>
    <row r="1413" spans="1:18" s="285" customFormat="1" hidden="1">
      <c r="A1413" s="315">
        <f>SUBTOTAL(3,$B$20:B1413)</f>
        <v>436</v>
      </c>
      <c r="B1413" s="318">
        <v>1229220063</v>
      </c>
      <c r="C1413" s="301" t="str">
        <f>VLOOKUP(B1413,'ds thisinh'!$B$5:$C$2298,2,FALSE)</f>
        <v>Phan Gia Huy </v>
      </c>
      <c r="D1413" s="318" t="s">
        <v>1821</v>
      </c>
      <c r="E1413" s="315" t="s">
        <v>1403</v>
      </c>
      <c r="F1413" s="315" t="s">
        <v>1189</v>
      </c>
      <c r="G1413" s="325" t="s">
        <v>1342</v>
      </c>
      <c r="H1413" s="325">
        <v>9</v>
      </c>
      <c r="I1413" s="344">
        <v>740</v>
      </c>
      <c r="J1413" s="446"/>
      <c r="K1413" s="424"/>
      <c r="L1413" s="301">
        <f>VLOOKUP(B1413,KQtrangIOE!$B$2:$D$2509,3,FALSE)</f>
        <v>840</v>
      </c>
      <c r="M1413" s="301"/>
      <c r="N1413" s="301">
        <f>VLOOKUP(IF(G1413&lt;&gt;"",G1413,F1413),ThongkeKQ!$A$4:$P$43,COUNTA(ThongkeKQ!$A$4:$P$4),FALSE)</f>
        <v>38</v>
      </c>
      <c r="O1413" s="301" t="str">
        <f t="shared" si="95"/>
        <v>38.9</v>
      </c>
      <c r="P1413" s="285" t="str">
        <f t="shared" si="96"/>
        <v>38</v>
      </c>
      <c r="Q1413" s="285" t="str">
        <f t="shared" si="97"/>
        <v>9</v>
      </c>
    </row>
    <row r="1414" spans="1:18" s="285" customFormat="1" hidden="1">
      <c r="A1414" s="315">
        <f>SUBTOTAL(3,$B$20:B1414)</f>
        <v>436</v>
      </c>
      <c r="B1414" s="407">
        <v>1222444479</v>
      </c>
      <c r="C1414" s="301" t="str">
        <f>VLOOKUP(B1414,'ds thisinh'!$B$5:$C$2298,2,FALSE)</f>
        <v>Hoàng Việt Hùng</v>
      </c>
      <c r="D1414" s="327" t="s">
        <v>809</v>
      </c>
      <c r="E1414" s="327">
        <v>9</v>
      </c>
      <c r="F1414" s="327" t="s">
        <v>942</v>
      </c>
      <c r="G1414" s="303" t="s">
        <v>188</v>
      </c>
      <c r="H1414" s="303">
        <v>9</v>
      </c>
      <c r="I1414" s="327">
        <v>730</v>
      </c>
      <c r="J1414" s="568"/>
      <c r="K1414" s="424"/>
      <c r="L1414" s="301">
        <f>VLOOKUP(B1414,KQtrangIOE!$B$2:$D$2509,3,FALSE)</f>
        <v>730</v>
      </c>
      <c r="M1414" s="301" t="str">
        <f>IF(L1414&lt;&gt;I1414,1,"")</f>
        <v/>
      </c>
      <c r="N1414" s="301">
        <f>VLOOKUP(IF(G1414&lt;&gt;"",G1414,F1414),ThongkeKQ!$A$4:$P$43,COUNTA(ThongkeKQ!$A$4:$P$4),FALSE)</f>
        <v>34</v>
      </c>
      <c r="O1414" s="301" t="str">
        <f t="shared" si="95"/>
        <v>34.9</v>
      </c>
      <c r="P1414" s="285" t="str">
        <f t="shared" si="96"/>
        <v>34</v>
      </c>
      <c r="Q1414" s="285" t="str">
        <f t="shared" si="97"/>
        <v>9</v>
      </c>
    </row>
    <row r="1415" spans="1:18" s="285" customFormat="1" hidden="1">
      <c r="A1415" s="315">
        <f>SUBTOTAL(3,$B$20:B1415)</f>
        <v>436</v>
      </c>
      <c r="B1415" s="318">
        <v>1216124539</v>
      </c>
      <c r="C1415" s="301" t="str">
        <f>VLOOKUP(B1415,'ds thisinh'!$B$5:$C$2298,2,FALSE)</f>
        <v>Nguyễn Thị Minh  Nhật</v>
      </c>
      <c r="D1415" s="318" t="s">
        <v>1822</v>
      </c>
      <c r="E1415" s="315" t="s">
        <v>1046</v>
      </c>
      <c r="F1415" s="315" t="s">
        <v>1371</v>
      </c>
      <c r="G1415" s="325" t="s">
        <v>1342</v>
      </c>
      <c r="H1415" s="325">
        <v>9</v>
      </c>
      <c r="I1415" s="344">
        <v>670</v>
      </c>
      <c r="J1415" s="446"/>
      <c r="K1415" s="424"/>
      <c r="L1415" s="301">
        <f>VLOOKUP(B1415,KQtrangIOE!$B$2:$D$2509,3,FALSE)</f>
        <v>840</v>
      </c>
      <c r="M1415" s="301"/>
      <c r="N1415" s="301">
        <f>VLOOKUP(IF(G1415&lt;&gt;"",G1415,F1415),ThongkeKQ!$A$4:$P$43,COUNTA(ThongkeKQ!$A$4:$P$4),FALSE)</f>
        <v>38</v>
      </c>
      <c r="O1415" s="301" t="str">
        <f t="shared" si="95"/>
        <v>38.9</v>
      </c>
      <c r="P1415" s="285" t="str">
        <f t="shared" si="96"/>
        <v>38</v>
      </c>
      <c r="Q1415" s="285" t="str">
        <f t="shared" si="97"/>
        <v>9</v>
      </c>
    </row>
    <row r="1416" spans="1:18" s="285" customFormat="1" hidden="1">
      <c r="A1416" s="315">
        <f>SUBTOTAL(3,$B$20:B1416)</f>
        <v>436</v>
      </c>
      <c r="B1416" s="303">
        <v>1222082004</v>
      </c>
      <c r="C1416" s="301" t="str">
        <f>VLOOKUP(B1416,'ds thisinh'!$B$5:$C$2298,2,FALSE)</f>
        <v xml:space="preserve">Trần Thị Ánh Vân </v>
      </c>
      <c r="D1416" s="303" t="s">
        <v>2328</v>
      </c>
      <c r="E1416" s="303" t="s">
        <v>1399</v>
      </c>
      <c r="F1416" s="303" t="s">
        <v>705</v>
      </c>
      <c r="G1416" s="425" t="s">
        <v>2262</v>
      </c>
      <c r="H1416" s="303">
        <v>9</v>
      </c>
      <c r="I1416" s="301">
        <v>490</v>
      </c>
      <c r="J1416" s="505"/>
      <c r="K1416" s="424"/>
      <c r="L1416" s="301">
        <f>VLOOKUP(B1416,KQtrangIOE!$B$2:$D$2509,3,FALSE)</f>
        <v>490</v>
      </c>
      <c r="M1416" s="301" t="str">
        <f t="shared" ref="M1416:M1447" si="99">IF(L1416&lt;&gt;I1416,1,"")</f>
        <v/>
      </c>
      <c r="N1416" s="301">
        <f>VLOOKUP(IF(G1416&lt;&gt;"",G1416,F1416),ThongkeKQ!$A$4:$P$43,COUNTA(ThongkeKQ!$A$4:$P$4),FALSE)</f>
        <v>37</v>
      </c>
      <c r="O1416" s="301" t="str">
        <f t="shared" si="95"/>
        <v>37.9</v>
      </c>
      <c r="P1416" s="285" t="str">
        <f t="shared" si="96"/>
        <v>37</v>
      </c>
      <c r="Q1416" s="285" t="str">
        <f t="shared" si="97"/>
        <v>9</v>
      </c>
    </row>
    <row r="1417" spans="1:18" s="285" customFormat="1" ht="30">
      <c r="A1417" s="630">
        <f>SUBTOTAL(3,$B$20:B1417)</f>
        <v>437</v>
      </c>
      <c r="B1417" s="715">
        <v>86893941</v>
      </c>
      <c r="C1417" s="301" t="str">
        <f>VLOOKUP(B1417,'ds thisinh'!$B$5:$C$2298,2,FALSE)</f>
        <v>Phạm Quang Duy</v>
      </c>
      <c r="D1417" s="630" t="s">
        <v>255</v>
      </c>
      <c r="E1417" s="630" t="s">
        <v>256</v>
      </c>
      <c r="F1417" s="630" t="s">
        <v>210</v>
      </c>
      <c r="G1417" s="630"/>
      <c r="H1417" s="630">
        <v>10</v>
      </c>
      <c r="I1417" s="630">
        <v>1760</v>
      </c>
      <c r="J1417" s="630" t="s">
        <v>5521</v>
      </c>
      <c r="K1417" s="714"/>
      <c r="L1417" s="301">
        <f>VLOOKUP(B1417,KQtrangIOE!$B$2:$D$2509,3,FALSE)</f>
        <v>1760</v>
      </c>
      <c r="M1417" s="301" t="str">
        <f t="shared" si="99"/>
        <v/>
      </c>
      <c r="N1417" s="301">
        <f>VLOOKUP(IF(G1417&lt;&gt;"",G1417,F1417),ThongkeKQ!$A$4:$P$43,COUNTA(ThongkeKQ!$A$4:$P$4),FALSE)</f>
        <v>3</v>
      </c>
      <c r="O1417" s="301" t="str">
        <f t="shared" si="95"/>
        <v>3.10</v>
      </c>
      <c r="P1417" s="285" t="str">
        <f t="shared" si="96"/>
        <v>3Nhất</v>
      </c>
      <c r="Q1417" s="285" t="str">
        <f t="shared" si="97"/>
        <v>10Nhất</v>
      </c>
      <c r="R1417" s="285">
        <f>VLOOKUP(B1417,'ds thisinh'!B$5:J$2299,COUNTA('ds thisinh'!$B$5:$J$5),FALSE)</f>
        <v>1700</v>
      </c>
    </row>
    <row r="1418" spans="1:18" s="285" customFormat="1">
      <c r="A1418" s="630">
        <f>SUBTOTAL(3,$B$20:B1418)</f>
        <v>438</v>
      </c>
      <c r="B1418" s="679">
        <v>1210326548</v>
      </c>
      <c r="C1418" s="301" t="str">
        <f>VLOOKUP(B1418,'ds thisinh'!$B$5:$C$2298,2,FALSE)</f>
        <v>Đỗ Hải Nguyên</v>
      </c>
      <c r="D1418" s="630" t="s">
        <v>34</v>
      </c>
      <c r="E1418" s="630" t="s">
        <v>94</v>
      </c>
      <c r="F1418" s="630" t="s">
        <v>9</v>
      </c>
      <c r="G1418" s="630"/>
      <c r="H1418" s="630">
        <v>10</v>
      </c>
      <c r="I1418" s="630">
        <v>1650</v>
      </c>
      <c r="J1418" s="630" t="s">
        <v>5521</v>
      </c>
      <c r="K1418" s="714"/>
      <c r="L1418" s="301">
        <f>VLOOKUP(B1418,KQtrangIOE!$B$2:$D$2509,3,FALSE)</f>
        <v>1650</v>
      </c>
      <c r="M1418" s="301" t="str">
        <f t="shared" si="99"/>
        <v/>
      </c>
      <c r="N1418" s="301">
        <f>VLOOKUP(IF(G1418&lt;&gt;"",G1418,F1418),ThongkeKQ!$A$4:$P$43,COUNTA(ThongkeKQ!$A$4:$P$4),FALSE)</f>
        <v>1</v>
      </c>
      <c r="O1418" s="301" t="str">
        <f t="shared" si="95"/>
        <v>1.10</v>
      </c>
      <c r="P1418" s="285" t="str">
        <f t="shared" si="96"/>
        <v>1Nhất</v>
      </c>
      <c r="Q1418" s="285" t="str">
        <f t="shared" si="97"/>
        <v>10Nhất</v>
      </c>
      <c r="R1418" s="285">
        <f>VLOOKUP(B1418,'ds thisinh'!B$5:J$2299,COUNTA('ds thisinh'!$B$5:$J$5),FALSE)</f>
        <v>1530</v>
      </c>
    </row>
    <row r="1419" spans="1:18" s="285" customFormat="1" ht="30">
      <c r="A1419" s="630">
        <f>SUBTOTAL(3,$B$20:B1419)</f>
        <v>439</v>
      </c>
      <c r="B1419" s="715">
        <v>106178182</v>
      </c>
      <c r="C1419" s="301" t="str">
        <f>VLOOKUP(B1419,'ds thisinh'!$B$5:$C$2298,2,FALSE)</f>
        <v>Huỳnh Tiến Đạt</v>
      </c>
      <c r="D1419" s="630" t="s">
        <v>257</v>
      </c>
      <c r="E1419" s="630" t="s">
        <v>256</v>
      </c>
      <c r="F1419" s="630" t="s">
        <v>210</v>
      </c>
      <c r="G1419" s="630"/>
      <c r="H1419" s="630">
        <v>10</v>
      </c>
      <c r="I1419" s="630">
        <v>1620</v>
      </c>
      <c r="J1419" s="630" t="s">
        <v>5521</v>
      </c>
      <c r="K1419" s="714"/>
      <c r="L1419" s="301">
        <f>VLOOKUP(B1419,KQtrangIOE!$B$2:$D$2509,3,FALSE)</f>
        <v>1620</v>
      </c>
      <c r="M1419" s="301" t="str">
        <f t="shared" si="99"/>
        <v/>
      </c>
      <c r="N1419" s="301">
        <f>VLOOKUP(IF(G1419&lt;&gt;"",G1419,F1419),ThongkeKQ!$A$4:$P$43,COUNTA(ThongkeKQ!$A$4:$P$4),FALSE)</f>
        <v>3</v>
      </c>
      <c r="O1419" s="301" t="str">
        <f t="shared" si="95"/>
        <v>3.10</v>
      </c>
      <c r="P1419" s="285" t="str">
        <f t="shared" si="96"/>
        <v>3Nhất</v>
      </c>
      <c r="Q1419" s="285" t="str">
        <f t="shared" si="97"/>
        <v>10Nhất</v>
      </c>
      <c r="R1419" s="285">
        <f>VLOOKUP(B1419,'ds thisinh'!B$5:J$2299,COUNTA('ds thisinh'!$B$5:$J$5),FALSE)</f>
        <v>1580</v>
      </c>
    </row>
    <row r="1420" spans="1:18" s="285" customFormat="1">
      <c r="A1420" s="630">
        <f>SUBTOTAL(3,$B$20:B1420)</f>
        <v>440</v>
      </c>
      <c r="B1420" s="666">
        <v>1223710937</v>
      </c>
      <c r="C1420" s="301" t="str">
        <f>VLOOKUP(B1420,'ds thisinh'!$B$5:$C$2298,2,FALSE)</f>
        <v>Trần Thị Ngọc Quỳnh</v>
      </c>
      <c r="D1420" s="630" t="s">
        <v>2122</v>
      </c>
      <c r="E1420" s="630" t="s">
        <v>2120</v>
      </c>
      <c r="F1420" s="630" t="s">
        <v>553</v>
      </c>
      <c r="G1420" s="630"/>
      <c r="H1420" s="630">
        <v>10</v>
      </c>
      <c r="I1420" s="630">
        <v>1560</v>
      </c>
      <c r="J1420" s="630" t="s">
        <v>5521</v>
      </c>
      <c r="K1420" s="721"/>
      <c r="L1420" s="301">
        <f>VLOOKUP(B1420,KQtrangIOE!$B$2:$D$2509,3,FALSE)</f>
        <v>1560</v>
      </c>
      <c r="M1420" s="301" t="str">
        <f t="shared" si="99"/>
        <v/>
      </c>
      <c r="N1420" s="301">
        <f>VLOOKUP(IF(G1420&lt;&gt;"",G1420,F1420),ThongkeKQ!$A$4:$P$43,COUNTA(ThongkeKQ!$A$4:$P$4),FALSE)</f>
        <v>7</v>
      </c>
      <c r="O1420" s="301" t="str">
        <f t="shared" si="95"/>
        <v>7.10</v>
      </c>
      <c r="P1420" s="285" t="str">
        <f t="shared" si="96"/>
        <v>7Nhất</v>
      </c>
      <c r="Q1420" s="285" t="str">
        <f t="shared" si="97"/>
        <v>10Nhất</v>
      </c>
      <c r="R1420" s="285">
        <f>VLOOKUP(B1420,'ds thisinh'!B$5:J$2299,COUNTA('ds thisinh'!$B$5:$J$5),FALSE)</f>
        <v>1500</v>
      </c>
    </row>
    <row r="1421" spans="1:18" s="285" customFormat="1">
      <c r="A1421" s="630">
        <f>SUBTOTAL(3,$B$20:B1421)</f>
        <v>441</v>
      </c>
      <c r="B1421" s="716">
        <v>1222150041</v>
      </c>
      <c r="C1421" s="301" t="str">
        <f>VLOOKUP(B1421,'ds thisinh'!$B$5:$C$2298,2,FALSE)</f>
        <v>Ngô Thị Yến Nhi</v>
      </c>
      <c r="D1421" s="630" t="s">
        <v>2634</v>
      </c>
      <c r="E1421" s="630">
        <v>10</v>
      </c>
      <c r="F1421" s="630" t="s">
        <v>561</v>
      </c>
      <c r="G1421" s="630"/>
      <c r="H1421" s="630">
        <v>10</v>
      </c>
      <c r="I1421" s="630">
        <v>1490</v>
      </c>
      <c r="J1421" s="630" t="s">
        <v>5521</v>
      </c>
      <c r="K1421" s="721"/>
      <c r="L1421" s="301">
        <f>VLOOKUP(B1421,KQtrangIOE!$B$2:$D$2509,3,FALSE)</f>
        <v>1490</v>
      </c>
      <c r="M1421" s="301" t="str">
        <f t="shared" si="99"/>
        <v/>
      </c>
      <c r="N1421" s="301">
        <f>VLOOKUP(IF(G1421&lt;&gt;"",G1421,F1421),ThongkeKQ!$A$4:$P$43,COUNTA(ThongkeKQ!$A$4:$P$4),FALSE)</f>
        <v>18</v>
      </c>
      <c r="O1421" s="301" t="str">
        <f t="shared" si="95"/>
        <v>18.10</v>
      </c>
      <c r="P1421" s="285" t="str">
        <f t="shared" si="96"/>
        <v>18Nhất</v>
      </c>
      <c r="Q1421" s="285" t="str">
        <f t="shared" si="97"/>
        <v>10Nhất</v>
      </c>
      <c r="R1421" s="285">
        <f>VLOOKUP(B1421,'ds thisinh'!B$5:J$2299,COUNTA('ds thisinh'!$B$5:$J$5),FALSE)</f>
        <v>1280</v>
      </c>
    </row>
    <row r="1422" spans="1:18" s="285" customFormat="1" ht="30">
      <c r="A1422" s="630">
        <f>SUBTOTAL(3,$B$20:B1422)</f>
        <v>442</v>
      </c>
      <c r="B1422" s="717">
        <v>1223562935</v>
      </c>
      <c r="C1422" s="301" t="str">
        <f>VLOOKUP(B1422,'ds thisinh'!$B$5:$C$2298,2,FALSE)</f>
        <v>Đặng Hoàng Đông Phương</v>
      </c>
      <c r="D1422" s="653" t="s">
        <v>418</v>
      </c>
      <c r="E1422" s="654" t="s">
        <v>416</v>
      </c>
      <c r="F1422" s="655" t="s">
        <v>417</v>
      </c>
      <c r="G1422" s="655"/>
      <c r="H1422" s="630">
        <v>10</v>
      </c>
      <c r="I1422" s="630">
        <v>1490</v>
      </c>
      <c r="J1422" s="630" t="s">
        <v>5521</v>
      </c>
      <c r="K1422" s="722"/>
      <c r="L1422" s="301">
        <f>VLOOKUP(B1422,KQtrangIOE!$B$2:$D$2509,3,FALSE)</f>
        <v>1490</v>
      </c>
      <c r="M1422" s="301" t="str">
        <f t="shared" si="99"/>
        <v/>
      </c>
      <c r="N1422" s="301">
        <f>VLOOKUP(IF(G1422&lt;&gt;"",G1422,F1422),ThongkeKQ!$A$4:$P$43,COUNTA(ThongkeKQ!$A$4:$P$4),FALSE)</f>
        <v>14</v>
      </c>
      <c r="O1422" s="301" t="str">
        <f t="shared" si="95"/>
        <v>14.10</v>
      </c>
      <c r="P1422" s="285" t="str">
        <f t="shared" si="96"/>
        <v>14Nhất</v>
      </c>
      <c r="Q1422" s="285" t="str">
        <f t="shared" si="97"/>
        <v>10Nhất</v>
      </c>
      <c r="R1422" s="285">
        <f>VLOOKUP(B1422,'ds thisinh'!B$5:J$2299,COUNTA('ds thisinh'!$B$5:$J$5),FALSE)</f>
        <v>1360</v>
      </c>
    </row>
    <row r="1423" spans="1:18" s="285" customFormat="1" ht="30">
      <c r="A1423" s="630">
        <f>SUBTOTAL(3,$B$20:B1423)</f>
        <v>443</v>
      </c>
      <c r="B1423" s="715">
        <v>1224430835</v>
      </c>
      <c r="C1423" s="301" t="str">
        <f>VLOOKUP(B1423,'ds thisinh'!$B$5:$C$2298,2,FALSE)</f>
        <v>Trần Đình Thăng </v>
      </c>
      <c r="D1423" s="630" t="s">
        <v>262</v>
      </c>
      <c r="E1423" s="630" t="s">
        <v>256</v>
      </c>
      <c r="F1423" s="630" t="s">
        <v>210</v>
      </c>
      <c r="G1423" s="630"/>
      <c r="H1423" s="630">
        <v>10</v>
      </c>
      <c r="I1423" s="630">
        <v>1480</v>
      </c>
      <c r="J1423" s="630" t="s">
        <v>5521</v>
      </c>
      <c r="K1423" s="714"/>
      <c r="L1423" s="301">
        <f>VLOOKUP(B1423,KQtrangIOE!$B$2:$D$2509,3,FALSE)</f>
        <v>1480</v>
      </c>
      <c r="M1423" s="301" t="str">
        <f t="shared" si="99"/>
        <v/>
      </c>
      <c r="N1423" s="301">
        <f>VLOOKUP(IF(G1423&lt;&gt;"",G1423,F1423),ThongkeKQ!$A$4:$P$43,COUNTA(ThongkeKQ!$A$4:$P$4),FALSE)</f>
        <v>3</v>
      </c>
      <c r="O1423" s="301" t="str">
        <f t="shared" si="95"/>
        <v>3.10</v>
      </c>
      <c r="P1423" s="285" t="str">
        <f t="shared" si="96"/>
        <v>3Nhất</v>
      </c>
      <c r="Q1423" s="285" t="str">
        <f t="shared" si="97"/>
        <v>10Nhất</v>
      </c>
      <c r="R1423" s="285">
        <f>VLOOKUP(B1423,'ds thisinh'!B$5:J$2299,COUNTA('ds thisinh'!$B$5:$J$5),FALSE)</f>
        <v>1370</v>
      </c>
    </row>
    <row r="1424" spans="1:18" s="285" customFormat="1">
      <c r="A1424" s="630">
        <f>SUBTOTAL(3,$B$20:B1424)</f>
        <v>444</v>
      </c>
      <c r="B1424" s="662">
        <v>1222474727</v>
      </c>
      <c r="C1424" s="301" t="str">
        <f>VLOOKUP(B1424,'ds thisinh'!$B$5:$C$2298,2,FALSE)</f>
        <v>Phạm Ngọc Minh</v>
      </c>
      <c r="D1424" s="630" t="s">
        <v>302</v>
      </c>
      <c r="E1424" s="630" t="s">
        <v>111</v>
      </c>
      <c r="F1424" s="630" t="s">
        <v>301</v>
      </c>
      <c r="G1424" s="630"/>
      <c r="H1424" s="641">
        <v>10</v>
      </c>
      <c r="I1424" s="630">
        <v>1480</v>
      </c>
      <c r="J1424" s="630" t="s">
        <v>5521</v>
      </c>
      <c r="K1424" s="721"/>
      <c r="L1424" s="301">
        <f>VLOOKUP(B1424,KQtrangIOE!$B$2:$D$2509,3,FALSE)</f>
        <v>1480</v>
      </c>
      <c r="M1424" s="301" t="str">
        <f t="shared" si="99"/>
        <v/>
      </c>
      <c r="N1424" s="301">
        <f>VLOOKUP(IF(G1424&lt;&gt;"",G1424,F1424),ThongkeKQ!$A$4:$P$43,COUNTA(ThongkeKQ!$A$4:$P$4),FALSE)</f>
        <v>4</v>
      </c>
      <c r="O1424" s="301" t="str">
        <f t="shared" si="95"/>
        <v>4.10</v>
      </c>
      <c r="P1424" s="285" t="str">
        <f t="shared" si="96"/>
        <v>4Nhất</v>
      </c>
      <c r="Q1424" s="285" t="str">
        <f t="shared" si="97"/>
        <v>10Nhất</v>
      </c>
      <c r="R1424" s="285">
        <f>VLOOKUP(B1424,'ds thisinh'!B$5:J$2299,COUNTA('ds thisinh'!$B$5:$J$5),FALSE)</f>
        <v>1220</v>
      </c>
    </row>
    <row r="1425" spans="1:18" s="285" customFormat="1">
      <c r="A1425" s="630">
        <f>SUBTOTAL(3,$B$20:B1425)</f>
        <v>445</v>
      </c>
      <c r="B1425" s="717">
        <v>1224887730</v>
      </c>
      <c r="C1425" s="301" t="str">
        <f>VLOOKUP(B1425,'ds thisinh'!$B$5:$C$2298,2,FALSE)</f>
        <v>Nguyễn Đạt</v>
      </c>
      <c r="D1425" s="653" t="s">
        <v>412</v>
      </c>
      <c r="E1425" s="654" t="s">
        <v>416</v>
      </c>
      <c r="F1425" s="655" t="s">
        <v>417</v>
      </c>
      <c r="G1425" s="655"/>
      <c r="H1425" s="630">
        <v>10</v>
      </c>
      <c r="I1425" s="630">
        <v>1450</v>
      </c>
      <c r="J1425" s="630" t="s">
        <v>5521</v>
      </c>
      <c r="K1425" s="722"/>
      <c r="L1425" s="301">
        <f>VLOOKUP(B1425,KQtrangIOE!$B$2:$D$2509,3,FALSE)</f>
        <v>1450</v>
      </c>
      <c r="M1425" s="301" t="str">
        <f t="shared" si="99"/>
        <v/>
      </c>
      <c r="N1425" s="301">
        <f>VLOOKUP(IF(G1425&lt;&gt;"",G1425,F1425),ThongkeKQ!$A$4:$P$43,COUNTA(ThongkeKQ!$A$4:$P$4),FALSE)</f>
        <v>14</v>
      </c>
      <c r="O1425" s="301" t="str">
        <f t="shared" si="95"/>
        <v>14.10</v>
      </c>
      <c r="P1425" s="285" t="str">
        <f t="shared" si="96"/>
        <v>14Nhất</v>
      </c>
      <c r="Q1425" s="285" t="str">
        <f t="shared" si="97"/>
        <v>10Nhất</v>
      </c>
      <c r="R1425" s="285">
        <f>VLOOKUP(B1425,'ds thisinh'!B$5:J$2299,COUNTA('ds thisinh'!$B$5:$J$5),FALSE)</f>
        <v>1490</v>
      </c>
    </row>
    <row r="1426" spans="1:18" s="285" customFormat="1">
      <c r="A1426" s="630">
        <f>SUBTOTAL(3,$B$20:B1426)</f>
        <v>446</v>
      </c>
      <c r="B1426" s="679">
        <v>72830670</v>
      </c>
      <c r="C1426" s="301" t="str">
        <f>VLOOKUP(B1426,'ds thisinh'!$B$5:$C$2298,2,FALSE)</f>
        <v>Nguyễn Hoài Bảo Anh</v>
      </c>
      <c r="D1426" s="630" t="s">
        <v>1088</v>
      </c>
      <c r="E1426" s="630" t="s">
        <v>94</v>
      </c>
      <c r="F1426" s="630" t="s">
        <v>560</v>
      </c>
      <c r="G1426" s="631"/>
      <c r="H1426" s="630">
        <v>10</v>
      </c>
      <c r="I1426" s="630">
        <v>1440</v>
      </c>
      <c r="J1426" s="630" t="s">
        <v>5521</v>
      </c>
      <c r="K1426" s="721"/>
      <c r="L1426" s="301">
        <f>VLOOKUP(B1426,KQtrangIOE!$B$2:$D$2509,3,FALSE)</f>
        <v>1440</v>
      </c>
      <c r="M1426" s="301" t="str">
        <f t="shared" si="99"/>
        <v/>
      </c>
      <c r="N1426" s="301">
        <f>VLOOKUP(IF(G1426&lt;&gt;"",G1426,F1426),ThongkeKQ!$A$4:$P$43,COUNTA(ThongkeKQ!$A$4:$P$4),FALSE)</f>
        <v>17</v>
      </c>
      <c r="O1426" s="301" t="str">
        <f t="shared" si="95"/>
        <v>17.10</v>
      </c>
      <c r="P1426" s="285" t="str">
        <f t="shared" si="96"/>
        <v>17Nhất</v>
      </c>
      <c r="Q1426" s="285" t="str">
        <f t="shared" si="97"/>
        <v>10Nhất</v>
      </c>
      <c r="R1426" s="285">
        <f>VLOOKUP(B1426,'ds thisinh'!B$5:J$2299,COUNTA('ds thisinh'!$B$5:$J$5),FALSE)</f>
        <v>1320</v>
      </c>
    </row>
    <row r="1427" spans="1:18" s="285" customFormat="1">
      <c r="A1427" s="630">
        <f>SUBTOTAL(3,$B$20:B1427)</f>
        <v>447</v>
      </c>
      <c r="B1427" s="666">
        <v>1223914346</v>
      </c>
      <c r="C1427" s="301" t="str">
        <f>VLOOKUP(B1427,'ds thisinh'!$B$5:$C$2298,2,FALSE)</f>
        <v>Nguyễn Thị Ngọc Lành</v>
      </c>
      <c r="D1427" s="630" t="s">
        <v>2121</v>
      </c>
      <c r="E1427" s="630" t="s">
        <v>2120</v>
      </c>
      <c r="F1427" s="630" t="s">
        <v>553</v>
      </c>
      <c r="G1427" s="630"/>
      <c r="H1427" s="630">
        <v>10</v>
      </c>
      <c r="I1427" s="630">
        <v>1440</v>
      </c>
      <c r="J1427" s="630" t="s">
        <v>5521</v>
      </c>
      <c r="K1427" s="721"/>
      <c r="L1427" s="301">
        <f>VLOOKUP(B1427,KQtrangIOE!$B$2:$D$2509,3,FALSE)</f>
        <v>1440</v>
      </c>
      <c r="M1427" s="301" t="str">
        <f t="shared" si="99"/>
        <v/>
      </c>
      <c r="N1427" s="301">
        <f>VLOOKUP(IF(G1427&lt;&gt;"",G1427,F1427),ThongkeKQ!$A$4:$P$43,COUNTA(ThongkeKQ!$A$4:$P$4),FALSE)</f>
        <v>7</v>
      </c>
      <c r="O1427" s="301" t="str">
        <f t="shared" si="95"/>
        <v>7.10</v>
      </c>
      <c r="P1427" s="285" t="str">
        <f t="shared" si="96"/>
        <v>7Nhất</v>
      </c>
      <c r="Q1427" s="285" t="str">
        <f t="shared" si="97"/>
        <v>10Nhất</v>
      </c>
      <c r="R1427" s="285">
        <f>VLOOKUP(B1427,'ds thisinh'!B$5:J$2299,COUNTA('ds thisinh'!$B$5:$J$5),FALSE)</f>
        <v>1080</v>
      </c>
    </row>
    <row r="1428" spans="1:18" s="285" customFormat="1" ht="30">
      <c r="A1428" s="630">
        <f>SUBTOTAL(3,$B$20:B1428)</f>
        <v>448</v>
      </c>
      <c r="B1428" s="715">
        <v>88852395</v>
      </c>
      <c r="C1428" s="301" t="str">
        <f>VLOOKUP(B1428,'ds thisinh'!$B$5:$C$2298,2,FALSE)</f>
        <v>Phạm Đào Gia Long </v>
      </c>
      <c r="D1428" s="630" t="s">
        <v>268</v>
      </c>
      <c r="E1428" s="630" t="s">
        <v>256</v>
      </c>
      <c r="F1428" s="630" t="s">
        <v>210</v>
      </c>
      <c r="G1428" s="630"/>
      <c r="H1428" s="630">
        <v>10</v>
      </c>
      <c r="I1428" s="630">
        <v>1420</v>
      </c>
      <c r="J1428" s="630" t="s">
        <v>5521</v>
      </c>
      <c r="K1428" s="679"/>
      <c r="L1428" s="301">
        <f>VLOOKUP(B1428,KQtrangIOE!$B$2:$D$2509,3,FALSE)</f>
        <v>1420</v>
      </c>
      <c r="M1428" s="301" t="str">
        <f t="shared" si="99"/>
        <v/>
      </c>
      <c r="N1428" s="301">
        <f>VLOOKUP(IF(G1428&lt;&gt;"",G1428,F1428),ThongkeKQ!$A$4:$P$43,COUNTA(ThongkeKQ!$A$4:$P$4),FALSE)</f>
        <v>3</v>
      </c>
      <c r="O1428" s="301" t="str">
        <f t="shared" ref="O1428:O1491" si="100">N1428&amp;"."&amp;IF(I1428&lt;&gt;"",H1428,"")</f>
        <v>3.10</v>
      </c>
      <c r="P1428" s="285" t="str">
        <f t="shared" si="96"/>
        <v>3Nhất</v>
      </c>
      <c r="Q1428" s="285" t="str">
        <f t="shared" si="97"/>
        <v>10Nhất</v>
      </c>
      <c r="R1428" s="285">
        <f>VLOOKUP(B1428,'ds thisinh'!B$5:J$2299,COUNTA('ds thisinh'!$B$5:$J$5),FALSE)</f>
        <v>1270</v>
      </c>
    </row>
    <row r="1429" spans="1:18" s="285" customFormat="1">
      <c r="A1429" s="630">
        <f>SUBTOTAL(3,$B$20:B1429)</f>
        <v>449</v>
      </c>
      <c r="B1429" s="718">
        <v>1225231355</v>
      </c>
      <c r="C1429" s="301" t="str">
        <f>VLOOKUP(B1429,'ds thisinh'!$B$5:$C$2298,2,FALSE)</f>
        <v>Vi Thị Thanh</v>
      </c>
      <c r="D1429" s="630" t="s">
        <v>2657</v>
      </c>
      <c r="E1429" s="630">
        <v>10</v>
      </c>
      <c r="F1429" s="371" t="s">
        <v>570</v>
      </c>
      <c r="G1429" s="631"/>
      <c r="H1429" s="630">
        <v>10</v>
      </c>
      <c r="I1429" s="630">
        <v>1420</v>
      </c>
      <c r="J1429" s="630" t="s">
        <v>5521</v>
      </c>
      <c r="K1429" s="663"/>
      <c r="L1429" s="301">
        <f>VLOOKUP(B1429,KQtrangIOE!$B$2:$D$2509,3,FALSE)</f>
        <v>1420</v>
      </c>
      <c r="M1429" s="301" t="str">
        <f t="shared" si="99"/>
        <v/>
      </c>
      <c r="N1429" s="301">
        <f>VLOOKUP(IF(G1429&lt;&gt;"",G1429,F1429),ThongkeKQ!$A$4:$P$43,COUNTA(ThongkeKQ!$A$4:$P$4),FALSE)</f>
        <v>30</v>
      </c>
      <c r="O1429" s="301" t="str">
        <f t="shared" si="100"/>
        <v>30.10</v>
      </c>
      <c r="P1429" s="285" t="str">
        <f t="shared" ref="P1429:P1492" si="101">N1429&amp;J1429</f>
        <v>30Nhất</v>
      </c>
      <c r="Q1429" s="285" t="str">
        <f t="shared" ref="Q1429:Q1492" si="102">H1429&amp;J1429</f>
        <v>10Nhất</v>
      </c>
      <c r="R1429" s="285">
        <f>VLOOKUP(B1429,'ds thisinh'!B$5:J$2299,COUNTA('ds thisinh'!$B$5:$J$5),FALSE)</f>
        <v>1380</v>
      </c>
    </row>
    <row r="1430" spans="1:18" s="285" customFormat="1" ht="30">
      <c r="A1430" s="630">
        <f>SUBTOTAL(3,$B$20:B1430)</f>
        <v>450</v>
      </c>
      <c r="B1430" s="715">
        <v>1227312965</v>
      </c>
      <c r="C1430" s="301" t="str">
        <f>VLOOKUP(B1430,'ds thisinh'!$B$5:$C$2298,2,FALSE)</f>
        <v>Nguyễn Lê Băng Giang</v>
      </c>
      <c r="D1430" s="630" t="s">
        <v>259</v>
      </c>
      <c r="E1430" s="630" t="s">
        <v>260</v>
      </c>
      <c r="F1430" s="630" t="s">
        <v>210</v>
      </c>
      <c r="G1430" s="630"/>
      <c r="H1430" s="630">
        <v>10</v>
      </c>
      <c r="I1430" s="630">
        <v>1400</v>
      </c>
      <c r="J1430" s="630" t="s">
        <v>5521</v>
      </c>
      <c r="K1430" s="714"/>
      <c r="L1430" s="301">
        <f>VLOOKUP(B1430,KQtrangIOE!$B$2:$D$2509,3,FALSE)</f>
        <v>1400</v>
      </c>
      <c r="M1430" s="301" t="str">
        <f t="shared" si="99"/>
        <v/>
      </c>
      <c r="N1430" s="301">
        <f>VLOOKUP(IF(G1430&lt;&gt;"",G1430,F1430),ThongkeKQ!$A$4:$P$43,COUNTA(ThongkeKQ!$A$4:$P$4),FALSE)</f>
        <v>3</v>
      </c>
      <c r="O1430" s="301" t="str">
        <f t="shared" si="100"/>
        <v>3.10</v>
      </c>
      <c r="P1430" s="285" t="str">
        <f t="shared" si="101"/>
        <v>3Nhất</v>
      </c>
      <c r="Q1430" s="285" t="str">
        <f t="shared" si="102"/>
        <v>10Nhất</v>
      </c>
      <c r="R1430" s="285">
        <f>VLOOKUP(B1430,'ds thisinh'!B$5:J$2299,COUNTA('ds thisinh'!$B$5:$J$5),FALSE)</f>
        <v>1460</v>
      </c>
    </row>
    <row r="1431" spans="1:18" s="285" customFormat="1" ht="30">
      <c r="A1431" s="630">
        <f>SUBTOTAL(3,$B$20:B1431)</f>
        <v>451</v>
      </c>
      <c r="B1431" s="715">
        <v>1222850847</v>
      </c>
      <c r="C1431" s="301" t="str">
        <f>VLOOKUP(B1431,'ds thisinh'!$B$5:$C$2298,2,FALSE)</f>
        <v>Trương Kim Ánh </v>
      </c>
      <c r="D1431" s="630" t="s">
        <v>261</v>
      </c>
      <c r="E1431" s="630" t="s">
        <v>260</v>
      </c>
      <c r="F1431" s="630" t="s">
        <v>210</v>
      </c>
      <c r="G1431" s="630"/>
      <c r="H1431" s="630">
        <v>10</v>
      </c>
      <c r="I1431" s="630">
        <v>1400</v>
      </c>
      <c r="J1431" s="630" t="s">
        <v>5521</v>
      </c>
      <c r="K1431" s="714"/>
      <c r="L1431" s="301">
        <f>VLOOKUP(B1431,KQtrangIOE!$B$2:$D$2509,3,FALSE)</f>
        <v>1400</v>
      </c>
      <c r="M1431" s="301" t="str">
        <f t="shared" si="99"/>
        <v/>
      </c>
      <c r="N1431" s="301">
        <f>VLOOKUP(IF(G1431&lt;&gt;"",G1431,F1431),ThongkeKQ!$A$4:$P$43,COUNTA(ThongkeKQ!$A$4:$P$4),FALSE)</f>
        <v>3</v>
      </c>
      <c r="O1431" s="301" t="str">
        <f t="shared" si="100"/>
        <v>3.10</v>
      </c>
      <c r="P1431" s="285" t="str">
        <f t="shared" si="101"/>
        <v>3Nhất</v>
      </c>
      <c r="Q1431" s="285" t="str">
        <f t="shared" si="102"/>
        <v>10Nhất</v>
      </c>
      <c r="R1431" s="285">
        <f>VLOOKUP(B1431,'ds thisinh'!B$5:J$2299,COUNTA('ds thisinh'!$B$5:$J$5),FALSE)</f>
        <v>1410</v>
      </c>
    </row>
    <row r="1432" spans="1:18" s="285" customFormat="1">
      <c r="A1432" s="630">
        <f>SUBTOTAL(3,$B$20:B1432)</f>
        <v>452</v>
      </c>
      <c r="B1432" s="677">
        <v>1230796740</v>
      </c>
      <c r="C1432" s="301" t="str">
        <f>VLOOKUP(B1432,'ds thisinh'!$B$5:$C$2298,2,FALSE)</f>
        <v>Nguyễn Hồng Hà Nhi</v>
      </c>
      <c r="D1432" s="639" t="s">
        <v>95</v>
      </c>
      <c r="E1432" s="630" t="s">
        <v>94</v>
      </c>
      <c r="F1432" s="630" t="s">
        <v>90</v>
      </c>
      <c r="G1432" s="630"/>
      <c r="H1432" s="630">
        <v>10</v>
      </c>
      <c r="I1432" s="630">
        <v>1370</v>
      </c>
      <c r="J1432" s="630" t="s">
        <v>5522</v>
      </c>
      <c r="K1432" s="723"/>
      <c r="L1432" s="301">
        <f>VLOOKUP(B1432,KQtrangIOE!$B$2:$D$2509,3,FALSE)</f>
        <v>1370</v>
      </c>
      <c r="M1432" s="301" t="str">
        <f t="shared" si="99"/>
        <v/>
      </c>
      <c r="N1432" s="301">
        <f>VLOOKUP(IF(G1432&lt;&gt;"",G1432,F1432),ThongkeKQ!$A$4:$P$43,COUNTA(ThongkeKQ!$A$4:$P$4),FALSE)</f>
        <v>13</v>
      </c>
      <c r="O1432" s="301" t="str">
        <f t="shared" si="100"/>
        <v>13.10</v>
      </c>
      <c r="P1432" s="285" t="str">
        <f t="shared" si="101"/>
        <v>13Nhì</v>
      </c>
      <c r="Q1432" s="285" t="str">
        <f t="shared" si="102"/>
        <v>10Nhì</v>
      </c>
      <c r="R1432" s="285">
        <f>VLOOKUP(B1432,'ds thisinh'!B$5:J$2299,COUNTA('ds thisinh'!$B$5:$J$5),FALSE)</f>
        <v>1340</v>
      </c>
    </row>
    <row r="1433" spans="1:18" s="285" customFormat="1">
      <c r="A1433" s="630">
        <f>SUBTOTAL(3,$B$20:B1433)</f>
        <v>453</v>
      </c>
      <c r="B1433" s="662">
        <v>1228209331</v>
      </c>
      <c r="C1433" s="301" t="str">
        <f>VLOOKUP(B1433,'ds thisinh'!$B$5:$C$2298,2,FALSE)</f>
        <v>Phạm Quốc Quang</v>
      </c>
      <c r="D1433" s="630" t="s">
        <v>306</v>
      </c>
      <c r="E1433" s="630" t="s">
        <v>111</v>
      </c>
      <c r="F1433" s="630" t="s">
        <v>301</v>
      </c>
      <c r="G1433" s="630"/>
      <c r="H1433" s="641">
        <v>10</v>
      </c>
      <c r="I1433" s="630">
        <v>1360</v>
      </c>
      <c r="J1433" s="630" t="s">
        <v>5522</v>
      </c>
      <c r="K1433" s="721"/>
      <c r="L1433" s="301">
        <f>VLOOKUP(B1433,KQtrangIOE!$B$2:$D$2509,3,FALSE)</f>
        <v>1360</v>
      </c>
      <c r="M1433" s="301" t="str">
        <f t="shared" si="99"/>
        <v/>
      </c>
      <c r="N1433" s="301">
        <f>VLOOKUP(IF(G1433&lt;&gt;"",G1433,F1433),ThongkeKQ!$A$4:$P$43,COUNTA(ThongkeKQ!$A$4:$P$4),FALSE)</f>
        <v>4</v>
      </c>
      <c r="O1433" s="301" t="str">
        <f t="shared" si="100"/>
        <v>4.10</v>
      </c>
      <c r="P1433" s="285" t="str">
        <f t="shared" si="101"/>
        <v>4Nhì</v>
      </c>
      <c r="Q1433" s="285" t="str">
        <f t="shared" si="102"/>
        <v>10Nhì</v>
      </c>
      <c r="R1433" s="285">
        <f>VLOOKUP(B1433,'ds thisinh'!B$5:J$2299,COUNTA('ds thisinh'!$B$5:$J$5),FALSE)</f>
        <v>1080</v>
      </c>
    </row>
    <row r="1434" spans="1:18" s="285" customFormat="1">
      <c r="A1434" s="630">
        <f>SUBTOTAL(3,$B$20:B1434)</f>
        <v>454</v>
      </c>
      <c r="B1434" s="679">
        <v>1232685298</v>
      </c>
      <c r="C1434" s="301" t="str">
        <f>VLOOKUP(B1434,'ds thisinh'!$B$5:$C$2298,2,FALSE)</f>
        <v>Hồ Thị Nhật Minh</v>
      </c>
      <c r="D1434" s="630" t="s">
        <v>1091</v>
      </c>
      <c r="E1434" s="630" t="s">
        <v>94</v>
      </c>
      <c r="F1434" s="630" t="s">
        <v>560</v>
      </c>
      <c r="G1434" s="631"/>
      <c r="H1434" s="630">
        <v>10</v>
      </c>
      <c r="I1434" s="630">
        <v>1360</v>
      </c>
      <c r="J1434" s="630" t="s">
        <v>5522</v>
      </c>
      <c r="K1434" s="724">
        <v>1232685298</v>
      </c>
      <c r="L1434" s="301">
        <f>VLOOKUP(K1434,KQtrangIOE!$B$2:$D$2509,3,FALSE)</f>
        <v>1360</v>
      </c>
      <c r="M1434" s="301" t="str">
        <f t="shared" si="99"/>
        <v/>
      </c>
      <c r="N1434" s="301">
        <f>VLOOKUP(IF(G1434&lt;&gt;"",G1434,F1434),ThongkeKQ!$A$4:$P$43,COUNTA(ThongkeKQ!$A$4:$P$4),FALSE)</f>
        <v>17</v>
      </c>
      <c r="O1434" s="301" t="str">
        <f t="shared" si="100"/>
        <v>17.10</v>
      </c>
      <c r="P1434" s="285" t="str">
        <f t="shared" si="101"/>
        <v>17Nhì</v>
      </c>
      <c r="Q1434" s="285" t="str">
        <f t="shared" si="102"/>
        <v>10Nhì</v>
      </c>
      <c r="R1434" s="285">
        <f>VLOOKUP(B1434,'ds thisinh'!B$5:J$2299,COUNTA('ds thisinh'!$B$5:$J$5),FALSE)</f>
        <v>1230</v>
      </c>
    </row>
    <row r="1435" spans="1:18" s="285" customFormat="1">
      <c r="A1435" s="630">
        <f>SUBTOTAL(3,$B$20:B1435)</f>
        <v>455</v>
      </c>
      <c r="B1435" s="679">
        <v>1221954340</v>
      </c>
      <c r="C1435" s="301" t="str">
        <f>VLOOKUP(B1435,'ds thisinh'!$B$5:$C$2298,2,FALSE)</f>
        <v>Mai Nhật Thiện</v>
      </c>
      <c r="D1435" s="630" t="s">
        <v>1093</v>
      </c>
      <c r="E1435" s="630" t="s">
        <v>94</v>
      </c>
      <c r="F1435" s="630" t="s">
        <v>560</v>
      </c>
      <c r="G1435" s="631"/>
      <c r="H1435" s="630">
        <v>10</v>
      </c>
      <c r="I1435" s="630">
        <v>1340</v>
      </c>
      <c r="J1435" s="630" t="s">
        <v>5522</v>
      </c>
      <c r="K1435" s="721"/>
      <c r="L1435" s="301">
        <f>VLOOKUP(B1435,KQtrangIOE!$B$2:$D$2509,3,FALSE)</f>
        <v>1340</v>
      </c>
      <c r="M1435" s="301" t="str">
        <f t="shared" si="99"/>
        <v/>
      </c>
      <c r="N1435" s="301">
        <f>VLOOKUP(IF(G1435&lt;&gt;"",G1435,F1435),ThongkeKQ!$A$4:$P$43,COUNTA(ThongkeKQ!$A$4:$P$4),FALSE)</f>
        <v>17</v>
      </c>
      <c r="O1435" s="301" t="str">
        <f t="shared" si="100"/>
        <v>17.10</v>
      </c>
      <c r="P1435" s="285" t="str">
        <f t="shared" si="101"/>
        <v>17Nhì</v>
      </c>
      <c r="Q1435" s="285" t="str">
        <f t="shared" si="102"/>
        <v>10Nhì</v>
      </c>
      <c r="R1435" s="285">
        <f>VLOOKUP(B1435,'ds thisinh'!B$5:J$2299,COUNTA('ds thisinh'!$B$5:$J$5),FALSE)</f>
        <v>1270</v>
      </c>
    </row>
    <row r="1436" spans="1:18" s="285" customFormat="1">
      <c r="A1436" s="630">
        <f>SUBTOTAL(3,$B$20:B1436)</f>
        <v>456</v>
      </c>
      <c r="B1436" s="717">
        <v>1225709711</v>
      </c>
      <c r="C1436" s="301" t="str">
        <f>VLOOKUP(B1436,'ds thisinh'!$B$5:$C$2298,2,FALSE)</f>
        <v>Phan Văn Nghĩa</v>
      </c>
      <c r="D1436" s="653" t="s">
        <v>420</v>
      </c>
      <c r="E1436" s="654" t="s">
        <v>421</v>
      </c>
      <c r="F1436" s="655" t="s">
        <v>417</v>
      </c>
      <c r="G1436" s="655"/>
      <c r="H1436" s="630">
        <v>10</v>
      </c>
      <c r="I1436" s="630">
        <v>1340</v>
      </c>
      <c r="J1436" s="630" t="s">
        <v>5522</v>
      </c>
      <c r="K1436" s="722"/>
      <c r="L1436" s="301">
        <f>VLOOKUP(B1436,KQtrangIOE!$B$2:$D$2509,3,FALSE)</f>
        <v>1340</v>
      </c>
      <c r="M1436" s="301" t="str">
        <f t="shared" si="99"/>
        <v/>
      </c>
      <c r="N1436" s="301">
        <f>VLOOKUP(IF(G1436&lt;&gt;"",G1436,F1436),ThongkeKQ!$A$4:$P$43,COUNTA(ThongkeKQ!$A$4:$P$4),FALSE)</f>
        <v>14</v>
      </c>
      <c r="O1436" s="301" t="str">
        <f t="shared" si="100"/>
        <v>14.10</v>
      </c>
      <c r="P1436" s="285" t="str">
        <f t="shared" si="101"/>
        <v>14Nhì</v>
      </c>
      <c r="Q1436" s="285" t="str">
        <f t="shared" si="102"/>
        <v>10Nhì</v>
      </c>
      <c r="R1436" s="285">
        <f>VLOOKUP(B1436,'ds thisinh'!B$5:J$2299,COUNTA('ds thisinh'!$B$5:$J$5),FALSE)</f>
        <v>1340</v>
      </c>
    </row>
    <row r="1437" spans="1:18" s="285" customFormat="1" ht="30">
      <c r="A1437" s="630">
        <f>SUBTOTAL(3,$B$20:B1437)</f>
        <v>457</v>
      </c>
      <c r="B1437" s="715">
        <v>1227497696</v>
      </c>
      <c r="C1437" s="301" t="str">
        <f>VLOOKUP(B1437,'ds thisinh'!$B$5:$C$2298,2,FALSE)</f>
        <v>Nguyễn Thị Yên Bình </v>
      </c>
      <c r="D1437" s="630" t="s">
        <v>258</v>
      </c>
      <c r="E1437" s="630" t="s">
        <v>256</v>
      </c>
      <c r="F1437" s="630" t="s">
        <v>210</v>
      </c>
      <c r="G1437" s="630"/>
      <c r="H1437" s="630">
        <v>10</v>
      </c>
      <c r="I1437" s="630">
        <v>1330</v>
      </c>
      <c r="J1437" s="630" t="s">
        <v>5522</v>
      </c>
      <c r="K1437" s="714"/>
      <c r="L1437" s="301">
        <f>VLOOKUP(B1437,KQtrangIOE!$B$2:$D$2509,3,FALSE)</f>
        <v>1330</v>
      </c>
      <c r="M1437" s="301" t="str">
        <f t="shared" si="99"/>
        <v/>
      </c>
      <c r="N1437" s="301">
        <f>VLOOKUP(IF(G1437&lt;&gt;"",G1437,F1437),ThongkeKQ!$A$4:$P$43,COUNTA(ThongkeKQ!$A$4:$P$4),FALSE)</f>
        <v>3</v>
      </c>
      <c r="O1437" s="301" t="str">
        <f t="shared" si="100"/>
        <v>3.10</v>
      </c>
      <c r="P1437" s="285" t="str">
        <f t="shared" si="101"/>
        <v>3Nhì</v>
      </c>
      <c r="Q1437" s="285" t="str">
        <f t="shared" si="102"/>
        <v>10Nhì</v>
      </c>
      <c r="R1437" s="285">
        <f>VLOOKUP(B1437,'ds thisinh'!B$5:J$2299,COUNTA('ds thisinh'!$B$5:$J$5),FALSE)</f>
        <v>1490</v>
      </c>
    </row>
    <row r="1438" spans="1:18" s="285" customFormat="1">
      <c r="A1438" s="630">
        <f>SUBTOTAL(3,$B$20:B1438)</f>
        <v>458</v>
      </c>
      <c r="B1438" s="717">
        <v>1222304020</v>
      </c>
      <c r="C1438" s="301" t="str">
        <f>VLOOKUP(B1438,'ds thisinh'!$B$5:$C$2298,2,FALSE)</f>
        <v>Trần Mai Thương</v>
      </c>
      <c r="D1438" s="653" t="s">
        <v>430</v>
      </c>
      <c r="E1438" s="654" t="s">
        <v>421</v>
      </c>
      <c r="F1438" s="655" t="s">
        <v>417</v>
      </c>
      <c r="G1438" s="655"/>
      <c r="H1438" s="630">
        <v>10</v>
      </c>
      <c r="I1438" s="630">
        <v>1320</v>
      </c>
      <c r="J1438" s="630" t="s">
        <v>5522</v>
      </c>
      <c r="K1438" s="722"/>
      <c r="L1438" s="301">
        <f>VLOOKUP(B1438,KQtrangIOE!$B$2:$D$2509,3,FALSE)</f>
        <v>1320</v>
      </c>
      <c r="M1438" s="301" t="str">
        <f t="shared" si="99"/>
        <v/>
      </c>
      <c r="N1438" s="301">
        <f>VLOOKUP(IF(G1438&lt;&gt;"",G1438,F1438),ThongkeKQ!$A$4:$P$43,COUNTA(ThongkeKQ!$A$4:$P$4),FALSE)</f>
        <v>14</v>
      </c>
      <c r="O1438" s="301" t="str">
        <f t="shared" si="100"/>
        <v>14.10</v>
      </c>
      <c r="P1438" s="285" t="str">
        <f t="shared" si="101"/>
        <v>14Nhì</v>
      </c>
      <c r="Q1438" s="285" t="str">
        <f t="shared" si="102"/>
        <v>10Nhì</v>
      </c>
      <c r="R1438" s="285">
        <f>VLOOKUP(B1438,'ds thisinh'!B$5:J$2299,COUNTA('ds thisinh'!$B$5:$J$5),FALSE)</f>
        <v>1060</v>
      </c>
    </row>
    <row r="1439" spans="1:18" s="285" customFormat="1" ht="30">
      <c r="A1439" s="630">
        <f>SUBTOTAL(3,$B$20:B1439)</f>
        <v>459</v>
      </c>
      <c r="B1439" s="719">
        <v>1226512893</v>
      </c>
      <c r="C1439" s="301" t="str">
        <f>VLOOKUP(B1439,'ds thisinh'!$B$5:$C$2298,2,FALSE)</f>
        <v>Nguyễn Thị Linh Đan</v>
      </c>
      <c r="D1439" s="656" t="s">
        <v>2649</v>
      </c>
      <c r="E1439" s="642" t="s">
        <v>256</v>
      </c>
      <c r="F1439" s="642" t="s">
        <v>210</v>
      </c>
      <c r="G1439" s="630"/>
      <c r="H1439" s="630">
        <v>10</v>
      </c>
      <c r="I1439" s="630">
        <v>1310</v>
      </c>
      <c r="J1439" s="630" t="s">
        <v>5522</v>
      </c>
      <c r="K1439" s="714"/>
      <c r="L1439" s="301">
        <f>VLOOKUP(B1439,KQtrangIOE!$B$2:$D$2509,3,FALSE)</f>
        <v>1310</v>
      </c>
      <c r="M1439" s="301" t="str">
        <f t="shared" si="99"/>
        <v/>
      </c>
      <c r="N1439" s="301">
        <f>VLOOKUP(IF(G1439&lt;&gt;"",G1439,F1439),ThongkeKQ!$A$4:$P$43,COUNTA(ThongkeKQ!$A$4:$P$4),FALSE)</f>
        <v>3</v>
      </c>
      <c r="O1439" s="301" t="str">
        <f t="shared" si="100"/>
        <v>3.10</v>
      </c>
      <c r="P1439" s="285" t="str">
        <f t="shared" si="101"/>
        <v>3Nhì</v>
      </c>
      <c r="Q1439" s="285" t="str">
        <f t="shared" si="102"/>
        <v>10Nhì</v>
      </c>
      <c r="R1439" s="285">
        <f>VLOOKUP(B1439,'ds thisinh'!B$5:J$2299,COUNTA('ds thisinh'!$B$5:$J$5),FALSE)</f>
        <v>0</v>
      </c>
    </row>
    <row r="1440" spans="1:18" s="285" customFormat="1">
      <c r="A1440" s="630">
        <f>SUBTOTAL(3,$B$20:B1440)</f>
        <v>460</v>
      </c>
      <c r="B1440" s="720">
        <v>1224392004</v>
      </c>
      <c r="C1440" s="301" t="str">
        <f>VLOOKUP(B1440,'ds thisinh'!$B$5:$C$2298,2,FALSE)</f>
        <v>Nguyễn Quốc Việt</v>
      </c>
      <c r="D1440" s="657" t="s">
        <v>2334</v>
      </c>
      <c r="E1440" s="657" t="s">
        <v>94</v>
      </c>
      <c r="F1440" s="630" t="s">
        <v>551</v>
      </c>
      <c r="G1440" s="641"/>
      <c r="H1440" s="641">
        <v>10</v>
      </c>
      <c r="I1440" s="641">
        <v>1310</v>
      </c>
      <c r="J1440" s="630" t="s">
        <v>5522</v>
      </c>
      <c r="K1440" s="714"/>
      <c r="L1440" s="301">
        <f>VLOOKUP(B1440,KQtrangIOE!$B$2:$D$2509,3,FALSE)</f>
        <v>1310</v>
      </c>
      <c r="M1440" s="301" t="str">
        <f t="shared" si="99"/>
        <v/>
      </c>
      <c r="N1440" s="301">
        <f>VLOOKUP(IF(G1440&lt;&gt;"",G1440,F1440),ThongkeKQ!$A$4:$P$43,COUNTA(ThongkeKQ!$A$4:$P$4),FALSE)</f>
        <v>5</v>
      </c>
      <c r="O1440" s="301" t="str">
        <f t="shared" si="100"/>
        <v>5.10</v>
      </c>
      <c r="P1440" s="285" t="str">
        <f t="shared" si="101"/>
        <v>5Nhì</v>
      </c>
      <c r="Q1440" s="285" t="str">
        <f t="shared" si="102"/>
        <v>10Nhì</v>
      </c>
      <c r="R1440" s="285">
        <f>VLOOKUP(B1440,'ds thisinh'!B$5:J$2299,COUNTA('ds thisinh'!$B$5:$J$5),FALSE)</f>
        <v>580</v>
      </c>
    </row>
    <row r="1441" spans="1:18" s="285" customFormat="1" ht="30">
      <c r="A1441" s="630">
        <f>SUBTOTAL(3,$B$20:B1441)</f>
        <v>461</v>
      </c>
      <c r="B1441" s="715">
        <v>1224055633</v>
      </c>
      <c r="C1441" s="301" t="str">
        <f>VLOOKUP(B1441,'ds thisinh'!$B$5:$C$2298,2,FALSE)</f>
        <v>Lê Trung Hiếu </v>
      </c>
      <c r="D1441" s="630" t="s">
        <v>266</v>
      </c>
      <c r="E1441" s="630" t="s">
        <v>267</v>
      </c>
      <c r="F1441" s="630" t="s">
        <v>210</v>
      </c>
      <c r="G1441" s="630"/>
      <c r="H1441" s="630">
        <v>10</v>
      </c>
      <c r="I1441" s="630">
        <v>1300</v>
      </c>
      <c r="J1441" s="630" t="s">
        <v>5522</v>
      </c>
      <c r="K1441" s="714"/>
      <c r="L1441" s="301">
        <f>VLOOKUP(B1441,KQtrangIOE!$B$2:$D$2509,3,FALSE)</f>
        <v>1300</v>
      </c>
      <c r="M1441" s="301" t="str">
        <f t="shared" si="99"/>
        <v/>
      </c>
      <c r="N1441" s="301">
        <f>VLOOKUP(IF(G1441&lt;&gt;"",G1441,F1441),ThongkeKQ!$A$4:$P$43,COUNTA(ThongkeKQ!$A$4:$P$4),FALSE)</f>
        <v>3</v>
      </c>
      <c r="O1441" s="301" t="str">
        <f t="shared" si="100"/>
        <v>3.10</v>
      </c>
      <c r="P1441" s="285" t="str">
        <f t="shared" si="101"/>
        <v>3Nhì</v>
      </c>
      <c r="Q1441" s="285" t="str">
        <f t="shared" si="102"/>
        <v>10Nhì</v>
      </c>
      <c r="R1441" s="285">
        <f>VLOOKUP(B1441,'ds thisinh'!B$5:J$2299,COUNTA('ds thisinh'!$B$5:$J$5),FALSE)</f>
        <v>1330</v>
      </c>
    </row>
    <row r="1442" spans="1:18" s="285" customFormat="1">
      <c r="A1442" s="630">
        <f>SUBTOTAL(3,$B$20:B1442)</f>
        <v>462</v>
      </c>
      <c r="B1442" s="679">
        <v>104532234</v>
      </c>
      <c r="C1442" s="301" t="str">
        <f>VLOOKUP(B1442,'ds thisinh'!$B$5:$C$2298,2,FALSE)</f>
        <v>Trần Mạnh Long</v>
      </c>
      <c r="D1442" s="630" t="s">
        <v>1090</v>
      </c>
      <c r="E1442" s="630" t="s">
        <v>94</v>
      </c>
      <c r="F1442" s="630" t="s">
        <v>560</v>
      </c>
      <c r="G1442" s="631"/>
      <c r="H1442" s="630">
        <v>10</v>
      </c>
      <c r="I1442" s="630">
        <v>1300</v>
      </c>
      <c r="J1442" s="630" t="s">
        <v>5522</v>
      </c>
      <c r="K1442" s="721"/>
      <c r="L1442" s="301">
        <f>VLOOKUP(B1442,KQtrangIOE!$B$2:$D$2509,3,FALSE)</f>
        <v>1300</v>
      </c>
      <c r="M1442" s="301" t="str">
        <f t="shared" si="99"/>
        <v/>
      </c>
      <c r="N1442" s="301">
        <f>VLOOKUP(IF(G1442&lt;&gt;"",G1442,F1442),ThongkeKQ!$A$4:$P$43,COUNTA(ThongkeKQ!$A$4:$P$4),FALSE)</f>
        <v>17</v>
      </c>
      <c r="O1442" s="301" t="str">
        <f t="shared" si="100"/>
        <v>17.10</v>
      </c>
      <c r="P1442" s="285" t="str">
        <f t="shared" si="101"/>
        <v>17Nhì</v>
      </c>
      <c r="Q1442" s="285" t="str">
        <f t="shared" si="102"/>
        <v>10Nhì</v>
      </c>
      <c r="R1442" s="285">
        <f>VLOOKUP(B1442,'ds thisinh'!B$5:J$2299,COUNTA('ds thisinh'!$B$5:$J$5),FALSE)</f>
        <v>1180</v>
      </c>
    </row>
    <row r="1443" spans="1:18" s="285" customFormat="1" ht="30">
      <c r="A1443" s="630">
        <f>SUBTOTAL(3,$B$20:B1443)</f>
        <v>463</v>
      </c>
      <c r="B1443" s="715">
        <v>1229079477</v>
      </c>
      <c r="C1443" s="301" t="str">
        <f>VLOOKUP(B1443,'ds thisinh'!$B$5:$C$2298,2,FALSE)</f>
        <v>Nguyễn Trần Minh Tấn </v>
      </c>
      <c r="D1443" s="630" t="s">
        <v>264</v>
      </c>
      <c r="E1443" s="630" t="s">
        <v>256</v>
      </c>
      <c r="F1443" s="630" t="s">
        <v>210</v>
      </c>
      <c r="G1443" s="630"/>
      <c r="H1443" s="630">
        <v>10</v>
      </c>
      <c r="I1443" s="630">
        <v>1290</v>
      </c>
      <c r="J1443" s="630" t="s">
        <v>5522</v>
      </c>
      <c r="K1443" s="714"/>
      <c r="L1443" s="301">
        <f>VLOOKUP(B1443,KQtrangIOE!$B$2:$D$2509,3,FALSE)</f>
        <v>1290</v>
      </c>
      <c r="M1443" s="301" t="str">
        <f t="shared" si="99"/>
        <v/>
      </c>
      <c r="N1443" s="301">
        <f>VLOOKUP(IF(G1443&lt;&gt;"",G1443,F1443),ThongkeKQ!$A$4:$P$43,COUNTA(ThongkeKQ!$A$4:$P$4),FALSE)</f>
        <v>3</v>
      </c>
      <c r="O1443" s="301" t="str">
        <f t="shared" si="100"/>
        <v>3.10</v>
      </c>
      <c r="P1443" s="285" t="str">
        <f t="shared" si="101"/>
        <v>3Nhì</v>
      </c>
      <c r="Q1443" s="285" t="str">
        <f t="shared" si="102"/>
        <v>10Nhì</v>
      </c>
      <c r="R1443" s="285">
        <f>VLOOKUP(B1443,'ds thisinh'!B$5:J$2299,COUNTA('ds thisinh'!$B$5:$J$5),FALSE)</f>
        <v>1340</v>
      </c>
    </row>
    <row r="1444" spans="1:18" s="285" customFormat="1" ht="30">
      <c r="A1444" s="630">
        <f>SUBTOTAL(3,$B$20:B1444)</f>
        <v>464</v>
      </c>
      <c r="B1444" s="715">
        <v>1224762558</v>
      </c>
      <c r="C1444" s="301" t="str">
        <f>VLOOKUP(B1444,'ds thisinh'!$B$5:$C$2298,2,FALSE)</f>
        <v>Đào Thị Thu Uyên</v>
      </c>
      <c r="D1444" s="630" t="s">
        <v>271</v>
      </c>
      <c r="E1444" s="630" t="s">
        <v>260</v>
      </c>
      <c r="F1444" s="630" t="s">
        <v>210</v>
      </c>
      <c r="G1444" s="630"/>
      <c r="H1444" s="630">
        <v>10</v>
      </c>
      <c r="I1444" s="630">
        <v>1290</v>
      </c>
      <c r="J1444" s="630" t="s">
        <v>5522</v>
      </c>
      <c r="K1444" s="714"/>
      <c r="L1444" s="301">
        <f>VLOOKUP(B1444,KQtrangIOE!$B$2:$D$2509,3,FALSE)</f>
        <v>1290</v>
      </c>
      <c r="M1444" s="301" t="str">
        <f t="shared" si="99"/>
        <v/>
      </c>
      <c r="N1444" s="301">
        <f>VLOOKUP(IF(G1444&lt;&gt;"",G1444,F1444),ThongkeKQ!$A$4:$P$43,COUNTA(ThongkeKQ!$A$4:$P$4),FALSE)</f>
        <v>3</v>
      </c>
      <c r="O1444" s="301" t="str">
        <f t="shared" si="100"/>
        <v>3.10</v>
      </c>
      <c r="P1444" s="285" t="str">
        <f t="shared" si="101"/>
        <v>3Nhì</v>
      </c>
      <c r="Q1444" s="285" t="str">
        <f t="shared" si="102"/>
        <v>10Nhì</v>
      </c>
      <c r="R1444" s="285">
        <f>VLOOKUP(B1444,'ds thisinh'!B$5:J$2299,COUNTA('ds thisinh'!$B$5:$J$5),FALSE)</f>
        <v>1210</v>
      </c>
    </row>
    <row r="1445" spans="1:18" s="285" customFormat="1">
      <c r="A1445" s="630">
        <f>SUBTOTAL(3,$B$20:B1445)</f>
        <v>465</v>
      </c>
      <c r="B1445" s="679">
        <v>1210299507</v>
      </c>
      <c r="C1445" s="301" t="str">
        <f>VLOOKUP(B1445,'ds thisinh'!$B$5:$C$2298,2,FALSE)</f>
        <v>Lê Thị Mỹ Linh</v>
      </c>
      <c r="D1445" s="630" t="s">
        <v>80</v>
      </c>
      <c r="E1445" s="630" t="s">
        <v>94</v>
      </c>
      <c r="F1445" s="630" t="s">
        <v>560</v>
      </c>
      <c r="G1445" s="631"/>
      <c r="H1445" s="630">
        <v>10</v>
      </c>
      <c r="I1445" s="630">
        <v>1290</v>
      </c>
      <c r="J1445" s="630" t="s">
        <v>5522</v>
      </c>
      <c r="K1445" s="721"/>
      <c r="L1445" s="301">
        <f>VLOOKUP(B1445,KQtrangIOE!$B$2:$D$2509,3,FALSE)</f>
        <v>1290</v>
      </c>
      <c r="M1445" s="301" t="str">
        <f t="shared" si="99"/>
        <v/>
      </c>
      <c r="N1445" s="301">
        <f>VLOOKUP(IF(G1445&lt;&gt;"",G1445,F1445),ThongkeKQ!$A$4:$P$43,COUNTA(ThongkeKQ!$A$4:$P$4),FALSE)</f>
        <v>17</v>
      </c>
      <c r="O1445" s="301" t="str">
        <f t="shared" si="100"/>
        <v>17.10</v>
      </c>
      <c r="P1445" s="285" t="str">
        <f t="shared" si="101"/>
        <v>17Nhì</v>
      </c>
      <c r="Q1445" s="285" t="str">
        <f t="shared" si="102"/>
        <v>10Nhì</v>
      </c>
      <c r="R1445" s="285">
        <f>VLOOKUP(B1445,'ds thisinh'!B$5:J$2299,COUNTA('ds thisinh'!$B$5:$J$5),FALSE)</f>
        <v>1280</v>
      </c>
    </row>
    <row r="1446" spans="1:18" s="285" customFormat="1">
      <c r="A1446" s="630">
        <f>SUBTOTAL(3,$B$20:B1446)</f>
        <v>466</v>
      </c>
      <c r="B1446" s="717">
        <v>1223114318</v>
      </c>
      <c r="C1446" s="301" t="str">
        <f>VLOOKUP(B1446,'ds thisinh'!$B$5:$C$2298,2,FALSE)</f>
        <v>Đặng Phan Vân Anh</v>
      </c>
      <c r="D1446" s="653" t="s">
        <v>429</v>
      </c>
      <c r="E1446" s="654" t="s">
        <v>421</v>
      </c>
      <c r="F1446" s="655" t="s">
        <v>417</v>
      </c>
      <c r="G1446" s="655"/>
      <c r="H1446" s="630">
        <v>10</v>
      </c>
      <c r="I1446" s="630">
        <v>1260</v>
      </c>
      <c r="J1446" s="630" t="s">
        <v>5522</v>
      </c>
      <c r="K1446" s="722"/>
      <c r="L1446" s="301">
        <f>VLOOKUP(B1446,KQtrangIOE!$B$2:$D$2509,3,FALSE)</f>
        <v>1260</v>
      </c>
      <c r="M1446" s="301" t="str">
        <f t="shared" si="99"/>
        <v/>
      </c>
      <c r="N1446" s="301">
        <f>VLOOKUP(IF(G1446&lt;&gt;"",G1446,F1446),ThongkeKQ!$A$4:$P$43,COUNTA(ThongkeKQ!$A$4:$P$4),FALSE)</f>
        <v>14</v>
      </c>
      <c r="O1446" s="301" t="str">
        <f t="shared" si="100"/>
        <v>14.10</v>
      </c>
      <c r="P1446" s="285" t="str">
        <f t="shared" si="101"/>
        <v>14Nhì</v>
      </c>
      <c r="Q1446" s="285" t="str">
        <f t="shared" si="102"/>
        <v>10Nhì</v>
      </c>
      <c r="R1446" s="285">
        <f>VLOOKUP(B1446,'ds thisinh'!B$5:J$2299,COUNTA('ds thisinh'!$B$5:$J$5),FALSE)</f>
        <v>1120</v>
      </c>
    </row>
    <row r="1447" spans="1:18" s="285" customFormat="1">
      <c r="A1447" s="630">
        <f>SUBTOTAL(3,$B$20:B1447)</f>
        <v>467</v>
      </c>
      <c r="B1447" s="717">
        <v>1223184846</v>
      </c>
      <c r="C1447" s="301" t="str">
        <f>VLOOKUP(B1447,'ds thisinh'!$B$5:$C$2298,2,FALSE)</f>
        <v>Hoàng Gia Huy</v>
      </c>
      <c r="D1447" s="653" t="s">
        <v>422</v>
      </c>
      <c r="E1447" s="654" t="s">
        <v>416</v>
      </c>
      <c r="F1447" s="655" t="s">
        <v>417</v>
      </c>
      <c r="G1447" s="655"/>
      <c r="H1447" s="630">
        <v>10</v>
      </c>
      <c r="I1447" s="630">
        <v>1260</v>
      </c>
      <c r="J1447" s="630" t="s">
        <v>5522</v>
      </c>
      <c r="K1447" s="722"/>
      <c r="L1447" s="301">
        <f>VLOOKUP(B1447,KQtrangIOE!$B$2:$D$2509,3,FALSE)</f>
        <v>1260</v>
      </c>
      <c r="M1447" s="301" t="str">
        <f t="shared" si="99"/>
        <v/>
      </c>
      <c r="N1447" s="301">
        <f>VLOOKUP(IF(G1447&lt;&gt;"",G1447,F1447),ThongkeKQ!$A$4:$P$43,COUNTA(ThongkeKQ!$A$4:$P$4),FALSE)</f>
        <v>14</v>
      </c>
      <c r="O1447" s="301" t="str">
        <f t="shared" si="100"/>
        <v>14.10</v>
      </c>
      <c r="P1447" s="285" t="str">
        <f t="shared" si="101"/>
        <v>14Nhì</v>
      </c>
      <c r="Q1447" s="285" t="str">
        <f t="shared" si="102"/>
        <v>10Nhì</v>
      </c>
      <c r="R1447" s="285">
        <f>VLOOKUP(B1447,'ds thisinh'!B$5:J$2299,COUNTA('ds thisinh'!$B$5:$J$5),FALSE)</f>
        <v>1260</v>
      </c>
    </row>
    <row r="1448" spans="1:18" s="285" customFormat="1" ht="30">
      <c r="A1448" s="630">
        <f>SUBTOTAL(3,$B$20:B1448)</f>
        <v>468</v>
      </c>
      <c r="B1448" s="715">
        <v>1210570506</v>
      </c>
      <c r="C1448" s="301" t="str">
        <f>VLOOKUP(B1448,'ds thisinh'!$B$5:$C$2298,2,FALSE)</f>
        <v>Nguyễn Đắc Bình </v>
      </c>
      <c r="D1448" s="630" t="s">
        <v>263</v>
      </c>
      <c r="E1448" s="630" t="s">
        <v>256</v>
      </c>
      <c r="F1448" s="630" t="s">
        <v>210</v>
      </c>
      <c r="G1448" s="630"/>
      <c r="H1448" s="630">
        <v>10</v>
      </c>
      <c r="I1448" s="630">
        <v>1250</v>
      </c>
      <c r="J1448" s="630" t="s">
        <v>5522</v>
      </c>
      <c r="K1448" s="714"/>
      <c r="L1448" s="301">
        <f>VLOOKUP(B1448,KQtrangIOE!$B$2:$D$2509,3,FALSE)</f>
        <v>1250</v>
      </c>
      <c r="M1448" s="301" t="str">
        <f t="shared" ref="M1448:M1479" si="103">IF(L1448&lt;&gt;I1448,1,"")</f>
        <v/>
      </c>
      <c r="N1448" s="301">
        <f>VLOOKUP(IF(G1448&lt;&gt;"",G1448,F1448),ThongkeKQ!$A$4:$P$43,COUNTA(ThongkeKQ!$A$4:$P$4),FALSE)</f>
        <v>3</v>
      </c>
      <c r="O1448" s="301" t="str">
        <f t="shared" si="100"/>
        <v>3.10</v>
      </c>
      <c r="P1448" s="285" t="str">
        <f t="shared" si="101"/>
        <v>3Nhì</v>
      </c>
      <c r="Q1448" s="285" t="str">
        <f t="shared" si="102"/>
        <v>10Nhì</v>
      </c>
      <c r="R1448" s="285">
        <f>VLOOKUP(B1448,'ds thisinh'!B$5:J$2299,COUNTA('ds thisinh'!$B$5:$J$5),FALSE)</f>
        <v>1350</v>
      </c>
    </row>
    <row r="1449" spans="1:18" s="285" customFormat="1" ht="30">
      <c r="A1449" s="630">
        <f>SUBTOTAL(3,$B$20:B1449)</f>
        <v>469</v>
      </c>
      <c r="B1449" s="715">
        <v>1221915038</v>
      </c>
      <c r="C1449" s="301" t="str">
        <f>VLOOKUP(B1449,'ds thisinh'!$B$5:$C$2298,2,FALSE)</f>
        <v>Lê Quốc Phương Anh</v>
      </c>
      <c r="D1449" s="630" t="s">
        <v>277</v>
      </c>
      <c r="E1449" s="630" t="s">
        <v>256</v>
      </c>
      <c r="F1449" s="630" t="s">
        <v>210</v>
      </c>
      <c r="G1449" s="630"/>
      <c r="H1449" s="630">
        <v>10</v>
      </c>
      <c r="I1449" s="630">
        <v>1240</v>
      </c>
      <c r="J1449" s="630" t="s">
        <v>5522</v>
      </c>
      <c r="K1449" s="714"/>
      <c r="L1449" s="301">
        <f>VLOOKUP(B1449,KQtrangIOE!$B$2:$D$2509,3,FALSE)</f>
        <v>1240</v>
      </c>
      <c r="M1449" s="301" t="str">
        <f t="shared" si="103"/>
        <v/>
      </c>
      <c r="N1449" s="301">
        <f>VLOOKUP(IF(G1449&lt;&gt;"",G1449,F1449),ThongkeKQ!$A$4:$P$43,COUNTA(ThongkeKQ!$A$4:$P$4),FALSE)</f>
        <v>3</v>
      </c>
      <c r="O1449" s="301" t="str">
        <f t="shared" si="100"/>
        <v>3.10</v>
      </c>
      <c r="P1449" s="285" t="str">
        <f t="shared" si="101"/>
        <v>3Nhì</v>
      </c>
      <c r="Q1449" s="285" t="str">
        <f t="shared" si="102"/>
        <v>10Nhì</v>
      </c>
      <c r="R1449" s="285">
        <f>VLOOKUP(B1449,'ds thisinh'!B$5:J$2299,COUNTA('ds thisinh'!$B$5:$J$5),FALSE)</f>
        <v>1080</v>
      </c>
    </row>
    <row r="1450" spans="1:18" s="285" customFormat="1">
      <c r="A1450" s="630">
        <f>SUBTOTAL(3,$B$20:B1450)</f>
        <v>470</v>
      </c>
      <c r="B1450" s="716">
        <v>1232666038</v>
      </c>
      <c r="C1450" s="301" t="str">
        <f>VLOOKUP(B1450,'ds thisinh'!$B$5:$C$2298,2,FALSE)</f>
        <v>Trương Văn Nam</v>
      </c>
      <c r="D1450" s="630" t="s">
        <v>2632</v>
      </c>
      <c r="E1450" s="630">
        <v>10</v>
      </c>
      <c r="F1450" s="630" t="s">
        <v>561</v>
      </c>
      <c r="G1450" s="630"/>
      <c r="H1450" s="630">
        <v>10</v>
      </c>
      <c r="I1450" s="630">
        <v>1240</v>
      </c>
      <c r="J1450" s="630" t="s">
        <v>5522</v>
      </c>
      <c r="K1450" s="721"/>
      <c r="L1450" s="301">
        <f>VLOOKUP(B1450,KQtrangIOE!$B$2:$D$2509,3,FALSE)</f>
        <v>1240</v>
      </c>
      <c r="M1450" s="301" t="str">
        <f t="shared" si="103"/>
        <v/>
      </c>
      <c r="N1450" s="301">
        <f>VLOOKUP(IF(G1450&lt;&gt;"",G1450,F1450),ThongkeKQ!$A$4:$P$43,COUNTA(ThongkeKQ!$A$4:$P$4),FALSE)</f>
        <v>18</v>
      </c>
      <c r="O1450" s="301" t="str">
        <f t="shared" si="100"/>
        <v>18.10</v>
      </c>
      <c r="P1450" s="285" t="str">
        <f t="shared" si="101"/>
        <v>18Nhì</v>
      </c>
      <c r="Q1450" s="285" t="str">
        <f t="shared" si="102"/>
        <v>10Nhì</v>
      </c>
      <c r="R1450" s="285">
        <f>VLOOKUP(B1450,'ds thisinh'!B$5:J$2299,COUNTA('ds thisinh'!$B$5:$J$5),FALSE)</f>
        <v>960</v>
      </c>
    </row>
    <row r="1451" spans="1:18" s="285" customFormat="1">
      <c r="A1451" s="630">
        <f>SUBTOTAL(3,$B$20:B1451)</f>
        <v>471</v>
      </c>
      <c r="B1451" s="666">
        <v>1232574938</v>
      </c>
      <c r="C1451" s="301" t="str">
        <f>VLOOKUP(B1451,'ds thisinh'!$B$5:$C$2298,2,FALSE)</f>
        <v>Trần Thị Thanh Thúy</v>
      </c>
      <c r="D1451" s="630" t="s">
        <v>2124</v>
      </c>
      <c r="E1451" s="630" t="s">
        <v>2120</v>
      </c>
      <c r="F1451" s="630" t="s">
        <v>553</v>
      </c>
      <c r="G1451" s="630"/>
      <c r="H1451" s="630">
        <v>10</v>
      </c>
      <c r="I1451" s="630">
        <v>1240</v>
      </c>
      <c r="J1451" s="630" t="s">
        <v>5522</v>
      </c>
      <c r="K1451" s="721"/>
      <c r="L1451" s="301">
        <f>VLOOKUP(B1451,KQtrangIOE!$B$2:$D$2509,3,FALSE)</f>
        <v>1240</v>
      </c>
      <c r="M1451" s="301" t="str">
        <f t="shared" si="103"/>
        <v/>
      </c>
      <c r="N1451" s="301">
        <f>VLOOKUP(IF(G1451&lt;&gt;"",G1451,F1451),ThongkeKQ!$A$4:$P$43,COUNTA(ThongkeKQ!$A$4:$P$4),FALSE)</f>
        <v>7</v>
      </c>
      <c r="O1451" s="301" t="str">
        <f t="shared" si="100"/>
        <v>7.10</v>
      </c>
      <c r="P1451" s="285" t="str">
        <f t="shared" si="101"/>
        <v>7Nhì</v>
      </c>
      <c r="Q1451" s="285" t="str">
        <f t="shared" si="102"/>
        <v>10Nhì</v>
      </c>
      <c r="R1451" s="285">
        <f>VLOOKUP(B1451,'ds thisinh'!B$5:J$2299,COUNTA('ds thisinh'!$B$5:$J$5),FALSE)</f>
        <v>1170</v>
      </c>
    </row>
    <row r="1452" spans="1:18" s="285" customFormat="1" ht="30">
      <c r="A1452" s="630">
        <f>SUBTOTAL(3,$B$20:B1452)</f>
        <v>472</v>
      </c>
      <c r="B1452" s="715">
        <v>1231132783</v>
      </c>
      <c r="C1452" s="301" t="str">
        <f>VLOOKUP(B1452,'ds thisinh'!$B$5:$C$2298,2,FALSE)</f>
        <v>Nguyễn Thị Hà Ly </v>
      </c>
      <c r="D1452" s="630" t="s">
        <v>270</v>
      </c>
      <c r="E1452" s="630" t="s">
        <v>256</v>
      </c>
      <c r="F1452" s="630" t="s">
        <v>210</v>
      </c>
      <c r="G1452" s="630"/>
      <c r="H1452" s="630">
        <v>10</v>
      </c>
      <c r="I1452" s="630">
        <v>1230</v>
      </c>
      <c r="J1452" s="630" t="s">
        <v>5522</v>
      </c>
      <c r="K1452" s="714"/>
      <c r="L1452" s="301">
        <f>VLOOKUP(B1452,KQtrangIOE!$B$2:$D$2509,3,FALSE)</f>
        <v>1230</v>
      </c>
      <c r="M1452" s="301" t="str">
        <f t="shared" si="103"/>
        <v/>
      </c>
      <c r="N1452" s="301">
        <f>VLOOKUP(IF(G1452&lt;&gt;"",G1452,F1452),ThongkeKQ!$A$4:$P$43,COUNTA(ThongkeKQ!$A$4:$P$4),FALSE)</f>
        <v>3</v>
      </c>
      <c r="O1452" s="301" t="str">
        <f t="shared" si="100"/>
        <v>3.10</v>
      </c>
      <c r="P1452" s="285" t="str">
        <f t="shared" si="101"/>
        <v>3Nhì</v>
      </c>
      <c r="Q1452" s="285" t="str">
        <f t="shared" si="102"/>
        <v>10Nhì</v>
      </c>
      <c r="R1452" s="285">
        <f>VLOOKUP(B1452,'ds thisinh'!B$5:J$2299,COUNTA('ds thisinh'!$B$5:$J$5),FALSE)</f>
        <v>1240</v>
      </c>
    </row>
    <row r="1453" spans="1:18" s="285" customFormat="1" ht="30">
      <c r="A1453" s="630">
        <f>SUBTOTAL(3,$B$20:B1453)</f>
        <v>473</v>
      </c>
      <c r="B1453" s="715">
        <v>1223537943</v>
      </c>
      <c r="C1453" s="301" t="str">
        <f>VLOOKUP(B1453,'ds thisinh'!$B$5:$C$2298,2,FALSE)</f>
        <v>Lê Thị Bích Hường </v>
      </c>
      <c r="D1453" s="630" t="s">
        <v>265</v>
      </c>
      <c r="E1453" s="630" t="s">
        <v>256</v>
      </c>
      <c r="F1453" s="630" t="s">
        <v>210</v>
      </c>
      <c r="G1453" s="630"/>
      <c r="H1453" s="630">
        <v>10</v>
      </c>
      <c r="I1453" s="630">
        <v>1220</v>
      </c>
      <c r="J1453" s="630" t="s">
        <v>5522</v>
      </c>
      <c r="K1453" s="714"/>
      <c r="L1453" s="301">
        <f>VLOOKUP(B1453,KQtrangIOE!$B$2:$D$2509,3,FALSE)</f>
        <v>1220</v>
      </c>
      <c r="M1453" s="301" t="str">
        <f t="shared" si="103"/>
        <v/>
      </c>
      <c r="N1453" s="301">
        <f>VLOOKUP(IF(G1453&lt;&gt;"",G1453,F1453),ThongkeKQ!$A$4:$P$43,COUNTA(ThongkeKQ!$A$4:$P$4),FALSE)</f>
        <v>3</v>
      </c>
      <c r="O1453" s="301" t="str">
        <f t="shared" si="100"/>
        <v>3.10</v>
      </c>
      <c r="P1453" s="285" t="str">
        <f t="shared" si="101"/>
        <v>3Nhì</v>
      </c>
      <c r="Q1453" s="285" t="str">
        <f t="shared" si="102"/>
        <v>10Nhì</v>
      </c>
      <c r="R1453" s="285">
        <f>VLOOKUP(B1453,'ds thisinh'!B$5:J$2299,COUNTA('ds thisinh'!$B$5:$J$5),FALSE)</f>
        <v>1330</v>
      </c>
    </row>
    <row r="1454" spans="1:18" s="285" customFormat="1">
      <c r="A1454" s="630">
        <f>SUBTOTAL(3,$B$20:B1454)</f>
        <v>474</v>
      </c>
      <c r="B1454" s="662">
        <v>107276390</v>
      </c>
      <c r="C1454" s="301" t="str">
        <f>VLOOKUP(B1454,'ds thisinh'!$B$5:$C$2298,2,FALSE)</f>
        <v>Phan Viết Thuận </v>
      </c>
      <c r="D1454" s="630" t="s">
        <v>304</v>
      </c>
      <c r="E1454" s="630" t="s">
        <v>111</v>
      </c>
      <c r="F1454" s="630" t="s">
        <v>301</v>
      </c>
      <c r="G1454" s="630"/>
      <c r="H1454" s="641">
        <v>10</v>
      </c>
      <c r="I1454" s="630">
        <v>1220</v>
      </c>
      <c r="J1454" s="630" t="s">
        <v>5522</v>
      </c>
      <c r="K1454" s="721"/>
      <c r="L1454" s="301">
        <f>VLOOKUP(B1454,KQtrangIOE!$B$2:$D$2509,3,FALSE)</f>
        <v>1220</v>
      </c>
      <c r="M1454" s="301" t="str">
        <f t="shared" si="103"/>
        <v/>
      </c>
      <c r="N1454" s="301">
        <f>VLOOKUP(IF(G1454&lt;&gt;"",G1454,F1454),ThongkeKQ!$A$4:$P$43,COUNTA(ThongkeKQ!$A$4:$P$4),FALSE)</f>
        <v>4</v>
      </c>
      <c r="O1454" s="301" t="str">
        <f t="shared" si="100"/>
        <v>4.10</v>
      </c>
      <c r="P1454" s="285" t="str">
        <f t="shared" si="101"/>
        <v>4Nhì</v>
      </c>
      <c r="Q1454" s="285" t="str">
        <f t="shared" si="102"/>
        <v>10Nhì</v>
      </c>
      <c r="R1454" s="285">
        <f>VLOOKUP(B1454,'ds thisinh'!B$5:J$2299,COUNTA('ds thisinh'!$B$5:$J$5),FALSE)</f>
        <v>1130</v>
      </c>
    </row>
    <row r="1455" spans="1:18" s="285" customFormat="1">
      <c r="A1455" s="630">
        <f>SUBTOTAL(3,$B$20:B1455)</f>
        <v>475</v>
      </c>
      <c r="B1455" s="679">
        <v>1209720717</v>
      </c>
      <c r="C1455" s="301" t="str">
        <f>VLOOKUP(B1455,'ds thisinh'!$B$5:$C$2298,2,FALSE)</f>
        <v>Bùi Quang Nhật</v>
      </c>
      <c r="D1455" s="630" t="s">
        <v>1092</v>
      </c>
      <c r="E1455" s="630" t="s">
        <v>94</v>
      </c>
      <c r="F1455" s="630" t="s">
        <v>560</v>
      </c>
      <c r="G1455" s="631"/>
      <c r="H1455" s="630">
        <v>10</v>
      </c>
      <c r="I1455" s="630">
        <v>1210</v>
      </c>
      <c r="J1455" s="630" t="s">
        <v>5522</v>
      </c>
      <c r="K1455" s="721"/>
      <c r="L1455" s="301">
        <f>VLOOKUP(B1455,KQtrangIOE!$B$2:$D$2509,3,FALSE)</f>
        <v>1210</v>
      </c>
      <c r="M1455" s="301" t="str">
        <f t="shared" si="103"/>
        <v/>
      </c>
      <c r="N1455" s="301">
        <f>VLOOKUP(IF(G1455&lt;&gt;"",G1455,F1455),ThongkeKQ!$A$4:$P$43,COUNTA(ThongkeKQ!$A$4:$P$4),FALSE)</f>
        <v>17</v>
      </c>
      <c r="O1455" s="301" t="str">
        <f t="shared" si="100"/>
        <v>17.10</v>
      </c>
      <c r="P1455" s="285" t="str">
        <f t="shared" si="101"/>
        <v>17Nhì</v>
      </c>
      <c r="Q1455" s="285" t="str">
        <f t="shared" si="102"/>
        <v>10Nhì</v>
      </c>
      <c r="R1455" s="285">
        <f>VLOOKUP(B1455,'ds thisinh'!B$5:J$2299,COUNTA('ds thisinh'!$B$5:$J$5),FALSE)</f>
        <v>1080</v>
      </c>
    </row>
    <row r="1456" spans="1:18" s="285" customFormat="1">
      <c r="A1456" s="630">
        <f>SUBTOTAL(3,$B$20:B1456)</f>
        <v>476</v>
      </c>
      <c r="B1456" s="679">
        <v>1216440893</v>
      </c>
      <c r="C1456" s="301" t="str">
        <f>VLOOKUP(B1456,'ds thisinh'!$B$5:$C$2298,2,FALSE)</f>
        <v>Phan Trung Dũng</v>
      </c>
      <c r="D1456" s="630" t="s">
        <v>35</v>
      </c>
      <c r="E1456" s="630" t="s">
        <v>94</v>
      </c>
      <c r="F1456" s="630" t="s">
        <v>9</v>
      </c>
      <c r="G1456" s="630"/>
      <c r="H1456" s="630">
        <v>10</v>
      </c>
      <c r="I1456" s="630">
        <v>1200</v>
      </c>
      <c r="J1456" s="630" t="s">
        <v>5522</v>
      </c>
      <c r="K1456" s="714"/>
      <c r="L1456" s="301">
        <f>VLOOKUP(B1456,KQtrangIOE!$B$2:$D$2509,3,FALSE)</f>
        <v>1200</v>
      </c>
      <c r="M1456" s="301" t="str">
        <f t="shared" si="103"/>
        <v/>
      </c>
      <c r="N1456" s="301">
        <f>VLOOKUP(IF(G1456&lt;&gt;"",G1456,F1456),ThongkeKQ!$A$4:$P$43,COUNTA(ThongkeKQ!$A$4:$P$4),FALSE)</f>
        <v>1</v>
      </c>
      <c r="O1456" s="301" t="str">
        <f t="shared" si="100"/>
        <v>1.10</v>
      </c>
      <c r="P1456" s="285" t="str">
        <f t="shared" si="101"/>
        <v>1Nhì</v>
      </c>
      <c r="Q1456" s="285" t="str">
        <f t="shared" si="102"/>
        <v>10Nhì</v>
      </c>
      <c r="R1456" s="285">
        <f>VLOOKUP(B1456,'ds thisinh'!B$5:J$2299,COUNTA('ds thisinh'!$B$5:$J$5),FALSE)</f>
        <v>1060</v>
      </c>
    </row>
    <row r="1457" spans="1:18" s="285" customFormat="1">
      <c r="A1457" s="630">
        <f>SUBTOTAL(3,$B$20:B1457)</f>
        <v>477</v>
      </c>
      <c r="B1457" s="720">
        <v>1222758519</v>
      </c>
      <c r="C1457" s="301" t="str">
        <f>VLOOKUP(B1457,'ds thisinh'!$B$5:$C$2298,2,FALSE)</f>
        <v>Đặng Phương Anh</v>
      </c>
      <c r="D1457" s="657" t="s">
        <v>2333</v>
      </c>
      <c r="E1457" s="657" t="s">
        <v>94</v>
      </c>
      <c r="F1457" s="630" t="s">
        <v>551</v>
      </c>
      <c r="G1457" s="641"/>
      <c r="H1457" s="641">
        <v>10</v>
      </c>
      <c r="I1457" s="641">
        <v>1190</v>
      </c>
      <c r="J1457" s="630" t="s">
        <v>5522</v>
      </c>
      <c r="K1457" s="714"/>
      <c r="L1457" s="301">
        <f>VLOOKUP(B1457,KQtrangIOE!$B$2:$D$2509,3,FALSE)</f>
        <v>1190</v>
      </c>
      <c r="M1457" s="301" t="str">
        <f t="shared" si="103"/>
        <v/>
      </c>
      <c r="N1457" s="301">
        <f>VLOOKUP(IF(G1457&lt;&gt;"",G1457,F1457),ThongkeKQ!$A$4:$P$43,COUNTA(ThongkeKQ!$A$4:$P$4),FALSE)</f>
        <v>5</v>
      </c>
      <c r="O1457" s="301" t="str">
        <f t="shared" si="100"/>
        <v>5.10</v>
      </c>
      <c r="P1457" s="285" t="str">
        <f t="shared" si="101"/>
        <v>5Nhì</v>
      </c>
      <c r="Q1457" s="285" t="str">
        <f t="shared" si="102"/>
        <v>10Nhì</v>
      </c>
      <c r="R1457" s="285">
        <f>VLOOKUP(B1457,'ds thisinh'!B$5:J$2299,COUNTA('ds thisinh'!$B$5:$J$5),FALSE)</f>
        <v>680</v>
      </c>
    </row>
    <row r="1458" spans="1:18" s="285" customFormat="1">
      <c r="A1458" s="630">
        <f>SUBTOTAL(3,$B$20:B1458)</f>
        <v>478</v>
      </c>
      <c r="B1458" s="666">
        <v>1232637704</v>
      </c>
      <c r="C1458" s="301" t="str">
        <f>VLOOKUP(B1458,'ds thisinh'!$B$5:$C$2298,2,FALSE)</f>
        <v>Lê Trần Quỳnh Hương</v>
      </c>
      <c r="D1458" s="630" t="s">
        <v>2123</v>
      </c>
      <c r="E1458" s="630" t="s">
        <v>2120</v>
      </c>
      <c r="F1458" s="630" t="s">
        <v>553</v>
      </c>
      <c r="G1458" s="630"/>
      <c r="H1458" s="630">
        <v>10</v>
      </c>
      <c r="I1458" s="630">
        <v>1180</v>
      </c>
      <c r="J1458" s="630" t="s">
        <v>5522</v>
      </c>
      <c r="K1458" s="721"/>
      <c r="L1458" s="301">
        <f>VLOOKUP(B1458,KQtrangIOE!$B$2:$D$2509,3,FALSE)</f>
        <v>1180</v>
      </c>
      <c r="M1458" s="301" t="str">
        <f t="shared" si="103"/>
        <v/>
      </c>
      <c r="N1458" s="301">
        <f>VLOOKUP(IF(G1458&lt;&gt;"",G1458,F1458),ThongkeKQ!$A$4:$P$43,COUNTA(ThongkeKQ!$A$4:$P$4),FALSE)</f>
        <v>7</v>
      </c>
      <c r="O1458" s="301" t="str">
        <f t="shared" si="100"/>
        <v>7.10</v>
      </c>
      <c r="P1458" s="285" t="str">
        <f t="shared" si="101"/>
        <v>7Nhì</v>
      </c>
      <c r="Q1458" s="285" t="str">
        <f t="shared" si="102"/>
        <v>10Nhì</v>
      </c>
      <c r="R1458" s="285">
        <f>VLOOKUP(B1458,'ds thisinh'!B$5:J$2299,COUNTA('ds thisinh'!$B$5:$J$5),FALSE)</f>
        <v>1410</v>
      </c>
    </row>
    <row r="1459" spans="1:18" s="285" customFormat="1">
      <c r="A1459" s="630">
        <f>SUBTOTAL(3,$B$20:B1459)</f>
        <v>479</v>
      </c>
      <c r="B1459" s="662">
        <v>1211722543</v>
      </c>
      <c r="C1459" s="301" t="str">
        <f>VLOOKUP(B1459,'ds thisinh'!$B$5:$C$2298,2,FALSE)</f>
        <v>Nguyễn Hoài Nam </v>
      </c>
      <c r="D1459" s="630" t="s">
        <v>300</v>
      </c>
      <c r="E1459" s="630" t="s">
        <v>111</v>
      </c>
      <c r="F1459" s="630" t="s">
        <v>301</v>
      </c>
      <c r="G1459" s="630"/>
      <c r="H1459" s="641">
        <v>10</v>
      </c>
      <c r="I1459" s="630">
        <v>1170</v>
      </c>
      <c r="J1459" s="630" t="s">
        <v>5522</v>
      </c>
      <c r="K1459" s="721"/>
      <c r="L1459" s="301">
        <f>VLOOKUP(B1459,KQtrangIOE!$B$2:$D$2509,3,FALSE)</f>
        <v>1170</v>
      </c>
      <c r="M1459" s="301" t="str">
        <f t="shared" si="103"/>
        <v/>
      </c>
      <c r="N1459" s="301">
        <f>VLOOKUP(IF(G1459&lt;&gt;"",G1459,F1459),ThongkeKQ!$A$4:$P$43,COUNTA(ThongkeKQ!$A$4:$P$4),FALSE)</f>
        <v>4</v>
      </c>
      <c r="O1459" s="301" t="str">
        <f t="shared" si="100"/>
        <v>4.10</v>
      </c>
      <c r="P1459" s="285" t="str">
        <f t="shared" si="101"/>
        <v>4Nhì</v>
      </c>
      <c r="Q1459" s="285" t="str">
        <f t="shared" si="102"/>
        <v>10Nhì</v>
      </c>
      <c r="R1459" s="285">
        <f>VLOOKUP(B1459,'ds thisinh'!B$5:J$2299,COUNTA('ds thisinh'!$B$5:$J$5),FALSE)</f>
        <v>1230</v>
      </c>
    </row>
    <row r="1460" spans="1:18" s="285" customFormat="1" ht="30">
      <c r="A1460" s="630">
        <f>SUBTOTAL(3,$B$20:B1460)</f>
        <v>480</v>
      </c>
      <c r="B1460" s="715">
        <v>69547128</v>
      </c>
      <c r="C1460" s="301" t="str">
        <f>VLOOKUP(B1460,'ds thisinh'!$B$5:$C$2298,2,FALSE)</f>
        <v>Tăng Đạt Phong </v>
      </c>
      <c r="D1460" s="630" t="s">
        <v>269</v>
      </c>
      <c r="E1460" s="630" t="s">
        <v>256</v>
      </c>
      <c r="F1460" s="630" t="s">
        <v>210</v>
      </c>
      <c r="G1460" s="630"/>
      <c r="H1460" s="630">
        <v>10</v>
      </c>
      <c r="I1460" s="630">
        <v>1160</v>
      </c>
      <c r="J1460" s="630" t="s">
        <v>5522</v>
      </c>
      <c r="K1460" s="714"/>
      <c r="L1460" s="301">
        <f>VLOOKUP(B1460,KQtrangIOE!$B$2:$D$2509,3,FALSE)</f>
        <v>1160</v>
      </c>
      <c r="M1460" s="301" t="str">
        <f t="shared" si="103"/>
        <v/>
      </c>
      <c r="N1460" s="301">
        <f>VLOOKUP(IF(G1460&lt;&gt;"",G1460,F1460),ThongkeKQ!$A$4:$P$43,COUNTA(ThongkeKQ!$A$4:$P$4),FALSE)</f>
        <v>3</v>
      </c>
      <c r="O1460" s="301" t="str">
        <f t="shared" si="100"/>
        <v>3.10</v>
      </c>
      <c r="P1460" s="285" t="str">
        <f t="shared" si="101"/>
        <v>3Nhì</v>
      </c>
      <c r="Q1460" s="285" t="str">
        <f t="shared" si="102"/>
        <v>10Nhì</v>
      </c>
      <c r="R1460" s="285">
        <f>VLOOKUP(B1460,'ds thisinh'!B$5:J$2299,COUNTA('ds thisinh'!$B$5:$J$5),FALSE)</f>
        <v>1240</v>
      </c>
    </row>
    <row r="1461" spans="1:18" s="285" customFormat="1" ht="30">
      <c r="A1461" s="630">
        <f>SUBTOTAL(3,$B$20:B1461)</f>
        <v>481</v>
      </c>
      <c r="B1461" s="715">
        <v>87193057</v>
      </c>
      <c r="C1461" s="301" t="str">
        <f>VLOOKUP(B1461,'ds thisinh'!$B$5:$C$2298,2,FALSE)</f>
        <v>Lưu Thị Ngọc Anh</v>
      </c>
      <c r="D1461" s="630" t="s">
        <v>285</v>
      </c>
      <c r="E1461" s="630" t="s">
        <v>260</v>
      </c>
      <c r="F1461" s="630" t="s">
        <v>210</v>
      </c>
      <c r="G1461" s="630"/>
      <c r="H1461" s="630">
        <v>10</v>
      </c>
      <c r="I1461" s="630">
        <v>1160</v>
      </c>
      <c r="J1461" s="630" t="s">
        <v>5522</v>
      </c>
      <c r="K1461" s="714"/>
      <c r="L1461" s="301">
        <f>VLOOKUP(B1461,KQtrangIOE!$B$2:$D$2509,3,FALSE)</f>
        <v>1160</v>
      </c>
      <c r="M1461" s="301" t="str">
        <f t="shared" si="103"/>
        <v/>
      </c>
      <c r="N1461" s="301">
        <f>VLOOKUP(IF(G1461&lt;&gt;"",G1461,F1461),ThongkeKQ!$A$4:$P$43,COUNTA(ThongkeKQ!$A$4:$P$4),FALSE)</f>
        <v>3</v>
      </c>
      <c r="O1461" s="301" t="str">
        <f t="shared" si="100"/>
        <v>3.10</v>
      </c>
      <c r="P1461" s="285" t="str">
        <f t="shared" si="101"/>
        <v>3Nhì</v>
      </c>
      <c r="Q1461" s="285" t="str">
        <f t="shared" si="102"/>
        <v>10Nhì</v>
      </c>
      <c r="R1461" s="285">
        <f>VLOOKUP(B1461,'ds thisinh'!B$5:J$2299,COUNTA('ds thisinh'!$B$5:$J$5),FALSE)</f>
        <v>940</v>
      </c>
    </row>
    <row r="1462" spans="1:18" s="285" customFormat="1">
      <c r="A1462" s="630">
        <f>SUBTOTAL(3,$B$20:B1462)</f>
        <v>482</v>
      </c>
      <c r="B1462" s="664">
        <v>1223419139</v>
      </c>
      <c r="C1462" s="301" t="str">
        <f>VLOOKUP(B1462,'ds thisinh'!$B$5:$C$2298,2,FALSE)</f>
        <v>Ngô Trọng Nguyên</v>
      </c>
      <c r="D1462" s="634" t="s">
        <v>2541</v>
      </c>
      <c r="E1462" s="634" t="s">
        <v>111</v>
      </c>
      <c r="F1462" s="632" t="s">
        <v>563</v>
      </c>
      <c r="G1462" s="632"/>
      <c r="H1462" s="634" t="s">
        <v>111</v>
      </c>
      <c r="I1462" s="632">
        <v>1150</v>
      </c>
      <c r="J1462" s="632" t="s">
        <v>5523</v>
      </c>
      <c r="K1462" s="725"/>
      <c r="L1462" s="301">
        <f>VLOOKUP(B1462,KQtrangIOE!$B$2:$D$2509,3,FALSE)</f>
        <v>1150</v>
      </c>
      <c r="M1462" s="301" t="str">
        <f t="shared" si="103"/>
        <v/>
      </c>
      <c r="N1462" s="301">
        <f>VLOOKUP(IF(G1462&lt;&gt;"",G1462,F1462),ThongkeKQ!$A$4:$P$43,COUNTA(ThongkeKQ!$A$4:$P$4),FALSE)</f>
        <v>21</v>
      </c>
      <c r="O1462" s="301" t="str">
        <f t="shared" si="100"/>
        <v>21.10</v>
      </c>
      <c r="P1462" s="285" t="str">
        <f t="shared" si="101"/>
        <v>21Ba</v>
      </c>
      <c r="Q1462" s="285" t="str">
        <f t="shared" si="102"/>
        <v>10Ba</v>
      </c>
      <c r="R1462" s="285">
        <f>VLOOKUP(B1462,'ds thisinh'!B$5:J$2299,COUNTA('ds thisinh'!$B$5:$J$5),FALSE)</f>
        <v>970</v>
      </c>
    </row>
    <row r="1463" spans="1:18" s="285" customFormat="1" ht="30">
      <c r="A1463" s="630">
        <f>SUBTOTAL(3,$B$20:B1463)</f>
        <v>483</v>
      </c>
      <c r="B1463" s="715">
        <v>1222942319</v>
      </c>
      <c r="C1463" s="301" t="str">
        <f>VLOOKUP(B1463,'ds thisinh'!$B$5:$C$2298,2,FALSE)</f>
        <v>Phan Hạnh Uyên </v>
      </c>
      <c r="D1463" s="630" t="s">
        <v>272</v>
      </c>
      <c r="E1463" s="630" t="s">
        <v>256</v>
      </c>
      <c r="F1463" s="630" t="s">
        <v>210</v>
      </c>
      <c r="G1463" s="630"/>
      <c r="H1463" s="630">
        <v>10</v>
      </c>
      <c r="I1463" s="630">
        <v>1150</v>
      </c>
      <c r="J1463" s="632" t="s">
        <v>5523</v>
      </c>
      <c r="K1463" s="714"/>
      <c r="L1463" s="301">
        <f>VLOOKUP(B1463,KQtrangIOE!$B$2:$D$2509,3,FALSE)</f>
        <v>1150</v>
      </c>
      <c r="M1463" s="301" t="str">
        <f t="shared" si="103"/>
        <v/>
      </c>
      <c r="N1463" s="301">
        <f>VLOOKUP(IF(G1463&lt;&gt;"",G1463,F1463),ThongkeKQ!$A$4:$P$43,COUNTA(ThongkeKQ!$A$4:$P$4),FALSE)</f>
        <v>3</v>
      </c>
      <c r="O1463" s="301" t="str">
        <f t="shared" si="100"/>
        <v>3.10</v>
      </c>
      <c r="P1463" s="285" t="str">
        <f t="shared" si="101"/>
        <v>3Ba</v>
      </c>
      <c r="Q1463" s="285" t="str">
        <f t="shared" si="102"/>
        <v>10Ba</v>
      </c>
      <c r="R1463" s="285">
        <f>VLOOKUP(B1463,'ds thisinh'!B$5:J$2299,COUNTA('ds thisinh'!$B$5:$J$5),FALSE)</f>
        <v>1200</v>
      </c>
    </row>
    <row r="1464" spans="1:18" s="285" customFormat="1" ht="30">
      <c r="A1464" s="630">
        <f>SUBTOTAL(3,$B$20:B1464)</f>
        <v>484</v>
      </c>
      <c r="B1464" s="715">
        <v>1223227517</v>
      </c>
      <c r="C1464" s="301" t="str">
        <f>VLOOKUP(B1464,'ds thisinh'!$B$5:$C$2298,2,FALSE)</f>
        <v>Huỳnh Phạm Minh Nhựt</v>
      </c>
      <c r="D1464" s="630" t="s">
        <v>281</v>
      </c>
      <c r="E1464" s="630" t="s">
        <v>275</v>
      </c>
      <c r="F1464" s="630" t="s">
        <v>210</v>
      </c>
      <c r="G1464" s="630"/>
      <c r="H1464" s="630">
        <v>10</v>
      </c>
      <c r="I1464" s="630">
        <v>1150</v>
      </c>
      <c r="J1464" s="632" t="s">
        <v>5523</v>
      </c>
      <c r="K1464" s="714"/>
      <c r="L1464" s="301">
        <f>VLOOKUP(B1464,KQtrangIOE!$B$2:$D$2509,3,FALSE)</f>
        <v>1150</v>
      </c>
      <c r="M1464" s="301" t="str">
        <f t="shared" si="103"/>
        <v/>
      </c>
      <c r="N1464" s="301">
        <f>VLOOKUP(IF(G1464&lt;&gt;"",G1464,F1464),ThongkeKQ!$A$4:$P$43,COUNTA(ThongkeKQ!$A$4:$P$4),FALSE)</f>
        <v>3</v>
      </c>
      <c r="O1464" s="301" t="str">
        <f t="shared" si="100"/>
        <v>3.10</v>
      </c>
      <c r="P1464" s="285" t="str">
        <f t="shared" si="101"/>
        <v>3Ba</v>
      </c>
      <c r="Q1464" s="285" t="str">
        <f t="shared" si="102"/>
        <v>10Ba</v>
      </c>
      <c r="R1464" s="285">
        <f>VLOOKUP(B1464,'ds thisinh'!B$5:J$2299,COUNTA('ds thisinh'!$B$5:$J$5),FALSE)</f>
        <v>980</v>
      </c>
    </row>
    <row r="1465" spans="1:18" s="285" customFormat="1">
      <c r="A1465" s="630">
        <f>SUBTOTAL(3,$B$20:B1465)</f>
        <v>485</v>
      </c>
      <c r="B1465" s="662">
        <v>1222579306</v>
      </c>
      <c r="C1465" s="301" t="str">
        <f>VLOOKUP(B1465,'ds thisinh'!$B$5:$C$2298,2,FALSE)</f>
        <v>Đào Thị Hương Ly </v>
      </c>
      <c r="D1465" s="630" t="s">
        <v>308</v>
      </c>
      <c r="E1465" s="630" t="s">
        <v>111</v>
      </c>
      <c r="F1465" s="630" t="s">
        <v>301</v>
      </c>
      <c r="G1465" s="630"/>
      <c r="H1465" s="641">
        <v>10</v>
      </c>
      <c r="I1465" s="630">
        <v>1150</v>
      </c>
      <c r="J1465" s="632" t="s">
        <v>5523</v>
      </c>
      <c r="K1465" s="721"/>
      <c r="L1465" s="301">
        <f>VLOOKUP(B1465,KQtrangIOE!$B$2:$D$2509,3,FALSE)</f>
        <v>1150</v>
      </c>
      <c r="M1465" s="301" t="str">
        <f t="shared" si="103"/>
        <v/>
      </c>
      <c r="N1465" s="301">
        <f>VLOOKUP(IF(G1465&lt;&gt;"",G1465,F1465),ThongkeKQ!$A$4:$P$43,COUNTA(ThongkeKQ!$A$4:$P$4),FALSE)</f>
        <v>4</v>
      </c>
      <c r="O1465" s="301" t="str">
        <f t="shared" si="100"/>
        <v>4.10</v>
      </c>
      <c r="P1465" s="285" t="str">
        <f t="shared" si="101"/>
        <v>4Ba</v>
      </c>
      <c r="Q1465" s="285" t="str">
        <f t="shared" si="102"/>
        <v>10Ba</v>
      </c>
      <c r="R1465" s="285">
        <f>VLOOKUP(B1465,'ds thisinh'!B$5:J$2299,COUNTA('ds thisinh'!$B$5:$J$5),FALSE)</f>
        <v>960</v>
      </c>
    </row>
    <row r="1466" spans="1:18" s="285" customFormat="1">
      <c r="A1466" s="630">
        <f>SUBTOTAL(3,$B$20:B1466)</f>
        <v>486</v>
      </c>
      <c r="B1466" s="716">
        <v>1232660976</v>
      </c>
      <c r="C1466" s="301" t="str">
        <f>VLOOKUP(B1466,'ds thisinh'!$B$5:$C$2298,2,FALSE)</f>
        <v>Nguyễn Bảo Quyên</v>
      </c>
      <c r="D1466" s="630" t="s">
        <v>2641</v>
      </c>
      <c r="E1466" s="630">
        <v>10</v>
      </c>
      <c r="F1466" s="630" t="s">
        <v>561</v>
      </c>
      <c r="G1466" s="630"/>
      <c r="H1466" s="630">
        <v>10</v>
      </c>
      <c r="I1466" s="630">
        <v>1150</v>
      </c>
      <c r="J1466" s="632" t="s">
        <v>5523</v>
      </c>
      <c r="K1466" s="721"/>
      <c r="L1466" s="301">
        <f>VLOOKUP(B1466,KQtrangIOE!$B$2:$D$2509,3,FALSE)</f>
        <v>1150</v>
      </c>
      <c r="M1466" s="301" t="str">
        <f t="shared" si="103"/>
        <v/>
      </c>
      <c r="N1466" s="301">
        <f>VLOOKUP(IF(G1466&lt;&gt;"",G1466,F1466),ThongkeKQ!$A$4:$P$43,COUNTA(ThongkeKQ!$A$4:$P$4),FALSE)</f>
        <v>18</v>
      </c>
      <c r="O1466" s="301" t="str">
        <f t="shared" si="100"/>
        <v>18.10</v>
      </c>
      <c r="P1466" s="285" t="str">
        <f t="shared" si="101"/>
        <v>18Ba</v>
      </c>
      <c r="Q1466" s="285" t="str">
        <f t="shared" si="102"/>
        <v>10Ba</v>
      </c>
      <c r="R1466" s="285">
        <f>VLOOKUP(B1466,'ds thisinh'!B$5:J$2299,COUNTA('ds thisinh'!$B$5:$J$5),FALSE)</f>
        <v>710</v>
      </c>
    </row>
    <row r="1467" spans="1:18" s="285" customFormat="1">
      <c r="A1467" s="630">
        <f>SUBTOTAL(3,$B$20:B1467)</f>
        <v>487</v>
      </c>
      <c r="B1467" s="665">
        <v>1224815544</v>
      </c>
      <c r="C1467" s="301" t="str">
        <f>VLOOKUP(B1467,'ds thisinh'!$B$5:$C$2298,2,FALSE)</f>
        <v>Bùi Hồ Khánh Uyên</v>
      </c>
      <c r="D1467" s="634" t="s">
        <v>2462</v>
      </c>
      <c r="E1467" s="630" t="s">
        <v>2463</v>
      </c>
      <c r="F1467" s="630" t="s">
        <v>557</v>
      </c>
      <c r="G1467" s="630"/>
      <c r="H1467" s="630">
        <v>10</v>
      </c>
      <c r="I1467" s="630">
        <v>1150</v>
      </c>
      <c r="J1467" s="632" t="s">
        <v>5523</v>
      </c>
      <c r="K1467" s="714"/>
      <c r="L1467" s="301">
        <f>VLOOKUP(B1467,KQtrangIOE!$B$2:$D$2509,3,FALSE)</f>
        <v>1150</v>
      </c>
      <c r="M1467" s="301" t="str">
        <f t="shared" si="103"/>
        <v/>
      </c>
      <c r="N1467" s="301">
        <f>VLOOKUP(IF(G1467&lt;&gt;"",G1467,F1467),ThongkeKQ!$A$4:$P$43,COUNTA(ThongkeKQ!$A$4:$P$4),FALSE)</f>
        <v>11</v>
      </c>
      <c r="O1467" s="301" t="str">
        <f t="shared" si="100"/>
        <v>11.10</v>
      </c>
      <c r="P1467" s="285" t="str">
        <f t="shared" si="101"/>
        <v>11Ba</v>
      </c>
      <c r="Q1467" s="285" t="str">
        <f t="shared" si="102"/>
        <v>10Ba</v>
      </c>
      <c r="R1467" s="285">
        <f>VLOOKUP(B1467,'ds thisinh'!B$5:J$2299,COUNTA('ds thisinh'!$B$5:$J$5),FALSE)</f>
        <v>1080</v>
      </c>
    </row>
    <row r="1468" spans="1:18" s="285" customFormat="1" ht="30">
      <c r="A1468" s="630">
        <f>SUBTOTAL(3,$B$20:B1468)</f>
        <v>488</v>
      </c>
      <c r="B1468" s="679">
        <v>1223489677</v>
      </c>
      <c r="C1468" s="301" t="str">
        <f>VLOOKUP(B1468,'ds thisinh'!$B$5:$C$2298,2,FALSE)</f>
        <v>Nguyễn Trần Hoàng Thương</v>
      </c>
      <c r="D1468" s="630" t="s">
        <v>1094</v>
      </c>
      <c r="E1468" s="630" t="s">
        <v>94</v>
      </c>
      <c r="F1468" s="630" t="s">
        <v>560</v>
      </c>
      <c r="G1468" s="631"/>
      <c r="H1468" s="630">
        <v>10</v>
      </c>
      <c r="I1468" s="630">
        <v>1140</v>
      </c>
      <c r="J1468" s="632" t="s">
        <v>5523</v>
      </c>
      <c r="K1468" s="721"/>
      <c r="L1468" s="301">
        <f>VLOOKUP(B1468,KQtrangIOE!$B$2:$D$2509,3,FALSE)</f>
        <v>1140</v>
      </c>
      <c r="M1468" s="301" t="str">
        <f t="shared" si="103"/>
        <v/>
      </c>
      <c r="N1468" s="301">
        <f>VLOOKUP(IF(G1468&lt;&gt;"",G1468,F1468),ThongkeKQ!$A$4:$P$43,COUNTA(ThongkeKQ!$A$4:$P$4),FALSE)</f>
        <v>17</v>
      </c>
      <c r="O1468" s="301" t="str">
        <f t="shared" si="100"/>
        <v>17.10</v>
      </c>
      <c r="P1468" s="285" t="str">
        <f t="shared" si="101"/>
        <v>17Ba</v>
      </c>
      <c r="Q1468" s="285" t="str">
        <f t="shared" si="102"/>
        <v>10Ba</v>
      </c>
      <c r="R1468" s="285">
        <f>VLOOKUP(B1468,'ds thisinh'!B$5:J$2299,COUNTA('ds thisinh'!$B$5:$J$5),FALSE)</f>
        <v>1000</v>
      </c>
    </row>
    <row r="1469" spans="1:18" s="285" customFormat="1">
      <c r="A1469" s="630">
        <f>SUBTOTAL(3,$B$20:B1469)</f>
        <v>489</v>
      </c>
      <c r="B1469" s="679">
        <v>1222624251</v>
      </c>
      <c r="C1469" s="301" t="str">
        <f>VLOOKUP(B1469,'ds thisinh'!$B$5:$C$2298,2,FALSE)</f>
        <v>Trịnh Thị Minh Thương</v>
      </c>
      <c r="D1469" s="630" t="s">
        <v>1095</v>
      </c>
      <c r="E1469" s="630" t="s">
        <v>94</v>
      </c>
      <c r="F1469" s="630" t="s">
        <v>560</v>
      </c>
      <c r="G1469" s="631"/>
      <c r="H1469" s="630">
        <v>10</v>
      </c>
      <c r="I1469" s="630">
        <v>1140</v>
      </c>
      <c r="J1469" s="632" t="s">
        <v>5523</v>
      </c>
      <c r="K1469" s="721"/>
      <c r="L1469" s="301">
        <f>VLOOKUP(B1469,KQtrangIOE!$B$2:$D$2509,3,FALSE)</f>
        <v>1140</v>
      </c>
      <c r="M1469" s="301" t="str">
        <f t="shared" si="103"/>
        <v/>
      </c>
      <c r="N1469" s="301">
        <f>VLOOKUP(IF(G1469&lt;&gt;"",G1469,F1469),ThongkeKQ!$A$4:$P$43,COUNTA(ThongkeKQ!$A$4:$P$4),FALSE)</f>
        <v>17</v>
      </c>
      <c r="O1469" s="301" t="str">
        <f t="shared" si="100"/>
        <v>17.10</v>
      </c>
      <c r="P1469" s="285" t="str">
        <f t="shared" si="101"/>
        <v>17Ba</v>
      </c>
      <c r="Q1469" s="285" t="str">
        <f t="shared" si="102"/>
        <v>10Ba</v>
      </c>
      <c r="R1469" s="285">
        <f>VLOOKUP(B1469,'ds thisinh'!B$5:J$2299,COUNTA('ds thisinh'!$B$5:$J$5),FALSE)</f>
        <v>1060</v>
      </c>
    </row>
    <row r="1470" spans="1:18" s="285" customFormat="1">
      <c r="A1470" s="630">
        <f>SUBTOTAL(3,$B$20:B1470)</f>
        <v>490</v>
      </c>
      <c r="B1470" s="679">
        <v>1222759840</v>
      </c>
      <c r="C1470" s="301" t="str">
        <f>VLOOKUP(B1470,'ds thisinh'!$B$5:$C$2298,2,FALSE)</f>
        <v>Lê Phương Thảo</v>
      </c>
      <c r="D1470" s="643" t="s">
        <v>2508</v>
      </c>
      <c r="E1470" s="630" t="s">
        <v>179</v>
      </c>
      <c r="F1470" s="630" t="s">
        <v>185</v>
      </c>
      <c r="G1470" s="630"/>
      <c r="H1470" s="631">
        <v>10</v>
      </c>
      <c r="I1470" s="630">
        <v>1130</v>
      </c>
      <c r="J1470" s="632" t="s">
        <v>5523</v>
      </c>
      <c r="K1470" s="714"/>
      <c r="L1470" s="301">
        <f>VLOOKUP(B1470,KQtrangIOE!$B$2:$D$2509,3,FALSE)</f>
        <v>1130</v>
      </c>
      <c r="M1470" s="301" t="str">
        <f t="shared" si="103"/>
        <v/>
      </c>
      <c r="N1470" s="301">
        <f>VLOOKUP(IF(G1470&lt;&gt;"",G1470,F1470),ThongkeKQ!$A$4:$P$43,COUNTA(ThongkeKQ!$A$4:$P$4),FALSE)</f>
        <v>23</v>
      </c>
      <c r="O1470" s="301" t="str">
        <f t="shared" si="100"/>
        <v>23.10</v>
      </c>
      <c r="P1470" s="285" t="str">
        <f t="shared" si="101"/>
        <v>23Ba</v>
      </c>
      <c r="Q1470" s="285" t="str">
        <f t="shared" si="102"/>
        <v>10Ba</v>
      </c>
      <c r="R1470" s="285">
        <f>VLOOKUP(B1470,'ds thisinh'!B$5:J$2299,COUNTA('ds thisinh'!$B$5:$J$5),FALSE)</f>
        <v>910</v>
      </c>
    </row>
    <row r="1471" spans="1:18" s="285" customFormat="1" ht="30">
      <c r="A1471" s="630">
        <f>SUBTOTAL(3,$B$20:B1471)</f>
        <v>491</v>
      </c>
      <c r="B1471" s="715">
        <v>1225574161</v>
      </c>
      <c r="C1471" s="301" t="str">
        <f>VLOOKUP(B1471,'ds thisinh'!$B$5:$C$2298,2,FALSE)</f>
        <v>Nguyễn Thị Thu Thủy </v>
      </c>
      <c r="D1471" s="630" t="s">
        <v>247</v>
      </c>
      <c r="E1471" s="630" t="s">
        <v>256</v>
      </c>
      <c r="F1471" s="630" t="s">
        <v>210</v>
      </c>
      <c r="G1471" s="630"/>
      <c r="H1471" s="630">
        <v>10</v>
      </c>
      <c r="I1471" s="630">
        <v>1130</v>
      </c>
      <c r="J1471" s="632" t="s">
        <v>5523</v>
      </c>
      <c r="K1471" s="714"/>
      <c r="L1471" s="301">
        <f>VLOOKUP(B1471,KQtrangIOE!$B$2:$D$2509,3,FALSE)</f>
        <v>1130</v>
      </c>
      <c r="M1471" s="301" t="str">
        <f t="shared" si="103"/>
        <v/>
      </c>
      <c r="N1471" s="301">
        <f>VLOOKUP(IF(G1471&lt;&gt;"",G1471,F1471),ThongkeKQ!$A$4:$P$43,COUNTA(ThongkeKQ!$A$4:$P$4),FALSE)</f>
        <v>3</v>
      </c>
      <c r="O1471" s="301" t="str">
        <f t="shared" si="100"/>
        <v>3.10</v>
      </c>
      <c r="P1471" s="285" t="str">
        <f t="shared" si="101"/>
        <v>3Ba</v>
      </c>
      <c r="Q1471" s="285" t="str">
        <f t="shared" si="102"/>
        <v>10Ba</v>
      </c>
      <c r="R1471" s="285">
        <f>VLOOKUP(B1471,'ds thisinh'!B$5:J$2299,COUNTA('ds thisinh'!$B$5:$J$5),FALSE)</f>
        <v>990</v>
      </c>
    </row>
    <row r="1472" spans="1:18" s="285" customFormat="1">
      <c r="A1472" s="630">
        <f>SUBTOTAL(3,$B$20:B1472)</f>
        <v>492</v>
      </c>
      <c r="B1472" s="718">
        <v>1225272623</v>
      </c>
      <c r="C1472" s="301" t="str">
        <f>VLOOKUP(B1472,'ds thisinh'!$B$5:$C$2298,2,FALSE)</f>
        <v>Cao Thị Vân Trinh</v>
      </c>
      <c r="D1472" s="630" t="s">
        <v>2658</v>
      </c>
      <c r="E1472" s="630">
        <v>10</v>
      </c>
      <c r="F1472" s="371" t="s">
        <v>570</v>
      </c>
      <c r="G1472" s="631"/>
      <c r="H1472" s="630">
        <v>10</v>
      </c>
      <c r="I1472" s="630">
        <v>1130</v>
      </c>
      <c r="J1472" s="632" t="s">
        <v>5523</v>
      </c>
      <c r="K1472" s="726"/>
      <c r="L1472" s="301">
        <f>VLOOKUP(B1472,KQtrangIOE!$B$2:$D$2509,3,FALSE)</f>
        <v>1130</v>
      </c>
      <c r="M1472" s="301" t="str">
        <f t="shared" si="103"/>
        <v/>
      </c>
      <c r="N1472" s="301">
        <f>VLOOKUP(IF(G1472&lt;&gt;"",G1472,F1472),ThongkeKQ!$A$4:$P$43,COUNTA(ThongkeKQ!$A$4:$P$4),FALSE)</f>
        <v>30</v>
      </c>
      <c r="O1472" s="301" t="str">
        <f t="shared" si="100"/>
        <v>30.10</v>
      </c>
      <c r="P1472" s="285" t="str">
        <f t="shared" si="101"/>
        <v>30Ba</v>
      </c>
      <c r="Q1472" s="285" t="str">
        <f t="shared" si="102"/>
        <v>10Ba</v>
      </c>
      <c r="R1472" s="285">
        <f>VLOOKUP(B1472,'ds thisinh'!B$5:J$2299,COUNTA('ds thisinh'!$B$5:$J$5),FALSE)</f>
        <v>1150</v>
      </c>
    </row>
    <row r="1473" spans="1:18" s="285" customFormat="1" ht="30">
      <c r="A1473" s="630">
        <f>SUBTOTAL(3,$B$20:B1473)</f>
        <v>493</v>
      </c>
      <c r="B1473" s="715">
        <v>1223485990</v>
      </c>
      <c r="C1473" s="301" t="str">
        <f>VLOOKUP(B1473,'ds thisinh'!$B$5:$C$2298,2,FALSE)</f>
        <v>Nguyễn Thị Vân Anh </v>
      </c>
      <c r="D1473" s="630" t="s">
        <v>279</v>
      </c>
      <c r="E1473" s="630" t="s">
        <v>260</v>
      </c>
      <c r="F1473" s="630" t="s">
        <v>210</v>
      </c>
      <c r="G1473" s="630"/>
      <c r="H1473" s="630">
        <v>10</v>
      </c>
      <c r="I1473" s="630">
        <v>1120</v>
      </c>
      <c r="J1473" s="632" t="s">
        <v>5523</v>
      </c>
      <c r="K1473" s="714"/>
      <c r="L1473" s="301">
        <f>VLOOKUP(B1473,KQtrangIOE!$B$2:$D$2509,3,FALSE)</f>
        <v>1120</v>
      </c>
      <c r="M1473" s="301" t="str">
        <f t="shared" si="103"/>
        <v/>
      </c>
      <c r="N1473" s="301">
        <f>VLOOKUP(IF(G1473&lt;&gt;"",G1473,F1473),ThongkeKQ!$A$4:$P$43,COUNTA(ThongkeKQ!$A$4:$P$4),FALSE)</f>
        <v>3</v>
      </c>
      <c r="O1473" s="301" t="str">
        <f t="shared" si="100"/>
        <v>3.10</v>
      </c>
      <c r="P1473" s="285" t="str">
        <f t="shared" si="101"/>
        <v>3Ba</v>
      </c>
      <c r="Q1473" s="285" t="str">
        <f t="shared" si="102"/>
        <v>10Ba</v>
      </c>
      <c r="R1473" s="285">
        <f>VLOOKUP(B1473,'ds thisinh'!B$5:J$2299,COUNTA('ds thisinh'!$B$5:$J$5),FALSE)</f>
        <v>1000</v>
      </c>
    </row>
    <row r="1474" spans="1:18" s="285" customFormat="1">
      <c r="A1474" s="630">
        <f>SUBTOTAL(3,$B$20:B1474)</f>
        <v>494</v>
      </c>
      <c r="B1474" s="677">
        <v>1222863267</v>
      </c>
      <c r="C1474" s="301" t="str">
        <f>VLOOKUP(B1474,'ds thisinh'!$B$5:$C$2298,2,FALSE)</f>
        <v>Nguyễn Như Quỳnh</v>
      </c>
      <c r="D1474" s="639" t="s">
        <v>104</v>
      </c>
      <c r="E1474" s="630" t="s">
        <v>106</v>
      </c>
      <c r="F1474" s="630" t="s">
        <v>90</v>
      </c>
      <c r="G1474" s="630"/>
      <c r="H1474" s="630">
        <v>10</v>
      </c>
      <c r="I1474" s="630">
        <v>1110</v>
      </c>
      <c r="J1474" s="632" t="s">
        <v>5523</v>
      </c>
      <c r="K1474" s="723"/>
      <c r="L1474" s="301">
        <f>VLOOKUP(B1474,KQtrangIOE!$B$2:$D$2509,3,FALSE)</f>
        <v>1110</v>
      </c>
      <c r="M1474" s="301" t="str">
        <f t="shared" si="103"/>
        <v/>
      </c>
      <c r="N1474" s="301">
        <f>VLOOKUP(IF(G1474&lt;&gt;"",G1474,F1474),ThongkeKQ!$A$4:$P$43,COUNTA(ThongkeKQ!$A$4:$P$4),FALSE)</f>
        <v>13</v>
      </c>
      <c r="O1474" s="301" t="str">
        <f t="shared" si="100"/>
        <v>13.10</v>
      </c>
      <c r="P1474" s="285" t="str">
        <f t="shared" si="101"/>
        <v>13Ba</v>
      </c>
      <c r="Q1474" s="285" t="str">
        <f t="shared" si="102"/>
        <v>10Ba</v>
      </c>
      <c r="R1474" s="285">
        <f>VLOOKUP(B1474,'ds thisinh'!B$5:J$2299,COUNTA('ds thisinh'!$B$5:$J$5),FALSE)</f>
        <v>1030</v>
      </c>
    </row>
    <row r="1475" spans="1:18" s="285" customFormat="1">
      <c r="A1475" s="630">
        <f>SUBTOTAL(3,$B$20:B1475)</f>
        <v>495</v>
      </c>
      <c r="B1475" s="717">
        <v>1226676669</v>
      </c>
      <c r="C1475" s="301" t="str">
        <f>VLOOKUP(B1475,'ds thisinh'!$B$5:$C$2298,2,FALSE)</f>
        <v>Phan Thị Hoàng Hà</v>
      </c>
      <c r="D1475" s="653" t="s">
        <v>433</v>
      </c>
      <c r="E1475" s="654" t="s">
        <v>421</v>
      </c>
      <c r="F1475" s="655" t="s">
        <v>417</v>
      </c>
      <c r="G1475" s="655"/>
      <c r="H1475" s="630">
        <v>10</v>
      </c>
      <c r="I1475" s="630">
        <v>1110</v>
      </c>
      <c r="J1475" s="632" t="s">
        <v>5523</v>
      </c>
      <c r="K1475" s="722"/>
      <c r="L1475" s="301">
        <f>VLOOKUP(B1475,KQtrangIOE!$B$2:$D$2509,3,FALSE)</f>
        <v>1110</v>
      </c>
      <c r="M1475" s="301" t="str">
        <f t="shared" si="103"/>
        <v/>
      </c>
      <c r="N1475" s="301">
        <f>VLOOKUP(IF(G1475&lt;&gt;"",G1475,F1475),ThongkeKQ!$A$4:$P$43,COUNTA(ThongkeKQ!$A$4:$P$4),FALSE)</f>
        <v>14</v>
      </c>
      <c r="O1475" s="301" t="str">
        <f t="shared" si="100"/>
        <v>14.10</v>
      </c>
      <c r="P1475" s="285" t="str">
        <f t="shared" si="101"/>
        <v>14Ba</v>
      </c>
      <c r="Q1475" s="285" t="str">
        <f t="shared" si="102"/>
        <v>10Ba</v>
      </c>
      <c r="R1475" s="285">
        <f>VLOOKUP(B1475,'ds thisinh'!B$5:J$2299,COUNTA('ds thisinh'!$B$5:$J$5),FALSE)</f>
        <v>1050</v>
      </c>
    </row>
    <row r="1476" spans="1:18" s="285" customFormat="1">
      <c r="A1476" s="630">
        <f>SUBTOTAL(3,$B$20:B1476)</f>
        <v>496</v>
      </c>
      <c r="B1476" s="679">
        <v>1222361922</v>
      </c>
      <c r="C1476" s="301" t="str">
        <f>VLOOKUP(B1476,'ds thisinh'!$B$5:$C$2298,2,FALSE)</f>
        <v>Ngô Thị Mai Trinh</v>
      </c>
      <c r="D1476" s="630" t="s">
        <v>92</v>
      </c>
      <c r="E1476" s="630" t="s">
        <v>94</v>
      </c>
      <c r="F1476" s="630" t="s">
        <v>90</v>
      </c>
      <c r="G1476" s="630"/>
      <c r="H1476" s="630">
        <v>10</v>
      </c>
      <c r="I1476" s="630">
        <v>1100</v>
      </c>
      <c r="J1476" s="632" t="s">
        <v>5523</v>
      </c>
      <c r="K1476" s="723"/>
      <c r="L1476" s="301">
        <f>VLOOKUP(B1476,KQtrangIOE!$B$2:$D$2509,3,FALSE)</f>
        <v>1100</v>
      </c>
      <c r="M1476" s="301" t="str">
        <f t="shared" si="103"/>
        <v/>
      </c>
      <c r="N1476" s="301">
        <f>VLOOKUP(IF(G1476&lt;&gt;"",G1476,F1476),ThongkeKQ!$A$4:$P$43,COUNTA(ThongkeKQ!$A$4:$P$4),FALSE)</f>
        <v>13</v>
      </c>
      <c r="O1476" s="301" t="str">
        <f t="shared" si="100"/>
        <v>13.10</v>
      </c>
      <c r="P1476" s="285" t="str">
        <f t="shared" si="101"/>
        <v>13Ba</v>
      </c>
      <c r="Q1476" s="285" t="str">
        <f t="shared" si="102"/>
        <v>10Ba</v>
      </c>
      <c r="R1476" s="285">
        <f>VLOOKUP(B1476,'ds thisinh'!B$5:J$2299,COUNTA('ds thisinh'!$B$5:$J$5),FALSE)</f>
        <v>1350</v>
      </c>
    </row>
    <row r="1477" spans="1:18" s="285" customFormat="1">
      <c r="A1477" s="630">
        <f>SUBTOTAL(3,$B$20:B1477)</f>
        <v>497</v>
      </c>
      <c r="B1477" s="716">
        <v>1232659689</v>
      </c>
      <c r="C1477" s="301" t="str">
        <f>VLOOKUP(B1477,'ds thisinh'!$B$5:$C$2298,2,FALSE)</f>
        <v>Nguyễn Ngụy Như Quyên</v>
      </c>
      <c r="D1477" s="630" t="s">
        <v>2636</v>
      </c>
      <c r="E1477" s="630">
        <v>10</v>
      </c>
      <c r="F1477" s="630" t="s">
        <v>561</v>
      </c>
      <c r="G1477" s="630"/>
      <c r="H1477" s="630">
        <v>10</v>
      </c>
      <c r="I1477" s="630">
        <v>1090</v>
      </c>
      <c r="J1477" s="632" t="s">
        <v>5523</v>
      </c>
      <c r="K1477" s="721"/>
      <c r="L1477" s="301">
        <f>VLOOKUP(B1477,KQtrangIOE!$B$2:$D$2509,3,FALSE)</f>
        <v>1090</v>
      </c>
      <c r="M1477" s="301" t="str">
        <f t="shared" si="103"/>
        <v/>
      </c>
      <c r="N1477" s="301">
        <f>VLOOKUP(IF(G1477&lt;&gt;"",G1477,F1477),ThongkeKQ!$A$4:$P$43,COUNTA(ThongkeKQ!$A$4:$P$4),FALSE)</f>
        <v>18</v>
      </c>
      <c r="O1477" s="301" t="str">
        <f t="shared" si="100"/>
        <v>18.10</v>
      </c>
      <c r="P1477" s="285" t="str">
        <f t="shared" si="101"/>
        <v>18Ba</v>
      </c>
      <c r="Q1477" s="285" t="str">
        <f t="shared" si="102"/>
        <v>10Ba</v>
      </c>
      <c r="R1477" s="285">
        <f>VLOOKUP(B1477,'ds thisinh'!B$5:J$2299,COUNTA('ds thisinh'!$B$5:$J$5),FALSE)</f>
        <v>840</v>
      </c>
    </row>
    <row r="1478" spans="1:18" s="285" customFormat="1">
      <c r="A1478" s="630">
        <f>SUBTOTAL(3,$B$20:B1478)</f>
        <v>498</v>
      </c>
      <c r="B1478" s="717">
        <v>1222782367</v>
      </c>
      <c r="C1478" s="301" t="str">
        <f>VLOOKUP(B1478,'ds thisinh'!$B$5:$C$2298,2,FALSE)</f>
        <v>Nguyễn Xuân Thục Anh</v>
      </c>
      <c r="D1478" s="653" t="s">
        <v>426</v>
      </c>
      <c r="E1478" s="654" t="s">
        <v>416</v>
      </c>
      <c r="F1478" s="655" t="s">
        <v>417</v>
      </c>
      <c r="G1478" s="655"/>
      <c r="H1478" s="630">
        <v>10</v>
      </c>
      <c r="I1478" s="630">
        <v>1080</v>
      </c>
      <c r="J1478" s="632" t="s">
        <v>5523</v>
      </c>
      <c r="K1478" s="722"/>
      <c r="L1478" s="301">
        <f>VLOOKUP(B1478,KQtrangIOE!$B$2:$D$2509,3,FALSE)</f>
        <v>1080</v>
      </c>
      <c r="M1478" s="301" t="str">
        <f t="shared" si="103"/>
        <v/>
      </c>
      <c r="N1478" s="301">
        <f>VLOOKUP(IF(G1478&lt;&gt;"",G1478,F1478),ThongkeKQ!$A$4:$P$43,COUNTA(ThongkeKQ!$A$4:$P$4),FALSE)</f>
        <v>14</v>
      </c>
      <c r="O1478" s="301" t="str">
        <f t="shared" si="100"/>
        <v>14.10</v>
      </c>
      <c r="P1478" s="285" t="str">
        <f t="shared" si="101"/>
        <v>14Ba</v>
      </c>
      <c r="Q1478" s="285" t="str">
        <f t="shared" si="102"/>
        <v>10Ba</v>
      </c>
      <c r="R1478" s="285">
        <f>VLOOKUP(B1478,'ds thisinh'!B$5:J$2299,COUNTA('ds thisinh'!$B$5:$J$5),FALSE)</f>
        <v>1180</v>
      </c>
    </row>
    <row r="1479" spans="1:18" s="285" customFormat="1">
      <c r="A1479" s="630">
        <f>SUBTOTAL(3,$B$20:B1479)</f>
        <v>499</v>
      </c>
      <c r="B1479" s="690">
        <v>1222162222</v>
      </c>
      <c r="C1479" s="301" t="str">
        <f>VLOOKUP(B1479,'ds thisinh'!$B$5:$C$2298,2,FALSE)</f>
        <v>Trần Thị Ba</v>
      </c>
      <c r="D1479" s="630" t="s">
        <v>2635</v>
      </c>
      <c r="E1479" s="630">
        <v>10</v>
      </c>
      <c r="F1479" s="630" t="s">
        <v>561</v>
      </c>
      <c r="G1479" s="630"/>
      <c r="H1479" s="630">
        <v>10</v>
      </c>
      <c r="I1479" s="630">
        <v>1070</v>
      </c>
      <c r="J1479" s="632" t="s">
        <v>5523</v>
      </c>
      <c r="K1479" s="721"/>
      <c r="L1479" s="301">
        <f>VLOOKUP(B1479,KQtrangIOE!$B$2:$D$2509,3,FALSE)</f>
        <v>1070</v>
      </c>
      <c r="M1479" s="301" t="str">
        <f t="shared" si="103"/>
        <v/>
      </c>
      <c r="N1479" s="301">
        <f>VLOOKUP(IF(G1479&lt;&gt;"",G1479,F1479),ThongkeKQ!$A$4:$P$43,COUNTA(ThongkeKQ!$A$4:$P$4),FALSE)</f>
        <v>18</v>
      </c>
      <c r="O1479" s="301" t="str">
        <f t="shared" si="100"/>
        <v>18.10</v>
      </c>
      <c r="P1479" s="285" t="str">
        <f t="shared" si="101"/>
        <v>18Ba</v>
      </c>
      <c r="Q1479" s="285" t="str">
        <f t="shared" si="102"/>
        <v>10Ba</v>
      </c>
      <c r="R1479" s="285">
        <f>VLOOKUP(B1479,'ds thisinh'!B$5:J$2299,COUNTA('ds thisinh'!$B$5:$J$5),FALSE)</f>
        <v>810</v>
      </c>
    </row>
    <row r="1480" spans="1:18" s="285" customFormat="1">
      <c r="A1480" s="630">
        <f>SUBTOTAL(3,$B$20:B1480)</f>
        <v>500</v>
      </c>
      <c r="B1480" s="679">
        <v>1222270227</v>
      </c>
      <c r="C1480" s="301" t="str">
        <f>VLOOKUP(B1480,'ds thisinh'!$B$5:$C$2298,2,FALSE)</f>
        <v>Lê Quang Huy</v>
      </c>
      <c r="D1480" s="630" t="s">
        <v>36</v>
      </c>
      <c r="E1480" s="630" t="s">
        <v>94</v>
      </c>
      <c r="F1480" s="630" t="s">
        <v>9</v>
      </c>
      <c r="G1480" s="630"/>
      <c r="H1480" s="630">
        <v>10</v>
      </c>
      <c r="I1480" s="630">
        <v>1060</v>
      </c>
      <c r="J1480" s="632" t="s">
        <v>5523</v>
      </c>
      <c r="K1480" s="714"/>
      <c r="L1480" s="301">
        <f>VLOOKUP(B1480,KQtrangIOE!$B$2:$D$2509,3,FALSE)</f>
        <v>1060</v>
      </c>
      <c r="M1480" s="301" t="str">
        <f t="shared" ref="M1480:M1482" si="104">IF(L1480&lt;&gt;I1480,1,"")</f>
        <v/>
      </c>
      <c r="N1480" s="301">
        <f>VLOOKUP(IF(G1480&lt;&gt;"",G1480,F1480),ThongkeKQ!$A$4:$P$43,COUNTA(ThongkeKQ!$A$4:$P$4),FALSE)</f>
        <v>1</v>
      </c>
      <c r="O1480" s="301" t="str">
        <f t="shared" si="100"/>
        <v>1.10</v>
      </c>
      <c r="P1480" s="285" t="str">
        <f t="shared" si="101"/>
        <v>1Ba</v>
      </c>
      <c r="Q1480" s="285" t="str">
        <f t="shared" si="102"/>
        <v>10Ba</v>
      </c>
      <c r="R1480" s="285">
        <f>VLOOKUP(B1480,'ds thisinh'!B$5:J$2299,COUNTA('ds thisinh'!$B$5:$J$5),FALSE)</f>
        <v>1020</v>
      </c>
    </row>
    <row r="1481" spans="1:18" s="285" customFormat="1">
      <c r="A1481" s="630">
        <f>SUBTOTAL(3,$B$20:B1481)</f>
        <v>501</v>
      </c>
      <c r="B1481" s="677">
        <v>1222373558</v>
      </c>
      <c r="C1481" s="301" t="str">
        <f>VLOOKUP(B1481,'ds thisinh'!$B$5:$C$2298,2,FALSE)</f>
        <v>Đào Thu Thảo</v>
      </c>
      <c r="D1481" s="639" t="s">
        <v>98</v>
      </c>
      <c r="E1481" s="630" t="s">
        <v>94</v>
      </c>
      <c r="F1481" s="630" t="s">
        <v>90</v>
      </c>
      <c r="G1481" s="630"/>
      <c r="H1481" s="630">
        <v>10</v>
      </c>
      <c r="I1481" s="630">
        <v>1060</v>
      </c>
      <c r="J1481" s="632" t="s">
        <v>5523</v>
      </c>
      <c r="K1481" s="723"/>
      <c r="L1481" s="301">
        <f>VLOOKUP(B1481,KQtrangIOE!$B$2:$D$2509,3,FALSE)</f>
        <v>1060</v>
      </c>
      <c r="M1481" s="301" t="str">
        <f t="shared" si="104"/>
        <v/>
      </c>
      <c r="N1481" s="301">
        <f>VLOOKUP(IF(G1481&lt;&gt;"",G1481,F1481),ThongkeKQ!$A$4:$P$43,COUNTA(ThongkeKQ!$A$4:$P$4),FALSE)</f>
        <v>13</v>
      </c>
      <c r="O1481" s="301" t="str">
        <f t="shared" si="100"/>
        <v>13.10</v>
      </c>
      <c r="P1481" s="285" t="str">
        <f t="shared" si="101"/>
        <v>13Ba</v>
      </c>
      <c r="Q1481" s="285" t="str">
        <f t="shared" si="102"/>
        <v>10Ba</v>
      </c>
      <c r="R1481" s="285">
        <f>VLOOKUP(B1481,'ds thisinh'!B$5:J$2299,COUNTA('ds thisinh'!$B$5:$J$5),FALSE)</f>
        <v>1060</v>
      </c>
    </row>
    <row r="1482" spans="1:18" s="285" customFormat="1">
      <c r="A1482" s="630">
        <f>SUBTOTAL(3,$B$20:B1482)</f>
        <v>502</v>
      </c>
      <c r="B1482" s="717">
        <v>1222721874</v>
      </c>
      <c r="C1482" s="301" t="str">
        <f>VLOOKUP(B1482,'ds thisinh'!$B$5:$C$2298,2,FALSE)</f>
        <v>Trần Thị Thanh Huyền</v>
      </c>
      <c r="D1482" s="653" t="s">
        <v>434</v>
      </c>
      <c r="E1482" s="654" t="s">
        <v>425</v>
      </c>
      <c r="F1482" s="655" t="s">
        <v>417</v>
      </c>
      <c r="G1482" s="655"/>
      <c r="H1482" s="630">
        <v>10</v>
      </c>
      <c r="I1482" s="630">
        <v>1060</v>
      </c>
      <c r="J1482" s="632" t="s">
        <v>5523</v>
      </c>
      <c r="K1482" s="722"/>
      <c r="L1482" s="301">
        <f>VLOOKUP(B1482,KQtrangIOE!$B$2:$D$2509,3,FALSE)</f>
        <v>1060</v>
      </c>
      <c r="M1482" s="301" t="str">
        <f t="shared" si="104"/>
        <v/>
      </c>
      <c r="N1482" s="301">
        <f>VLOOKUP(IF(G1482&lt;&gt;"",G1482,F1482),ThongkeKQ!$A$4:$P$43,COUNTA(ThongkeKQ!$A$4:$P$4),FALSE)</f>
        <v>14</v>
      </c>
      <c r="O1482" s="301" t="str">
        <f t="shared" si="100"/>
        <v>14.10</v>
      </c>
      <c r="P1482" s="285" t="str">
        <f t="shared" si="101"/>
        <v>14Ba</v>
      </c>
      <c r="Q1482" s="285" t="str">
        <f t="shared" si="102"/>
        <v>10Ba</v>
      </c>
      <c r="R1482" s="285">
        <f>VLOOKUP(B1482,'ds thisinh'!B$5:J$2299,COUNTA('ds thisinh'!$B$5:$J$5),FALSE)</f>
        <v>1040</v>
      </c>
    </row>
    <row r="1483" spans="1:18" s="285" customFormat="1">
      <c r="A1483" s="630">
        <f>SUBTOTAL(3,$B$20:B1483)</f>
        <v>503</v>
      </c>
      <c r="B1483" s="666">
        <v>1223749669</v>
      </c>
      <c r="C1483" s="301" t="str">
        <f>VLOOKUP(B1483,'ds thisinh'!$B$5:$C$2298,2,FALSE)</f>
        <v>Trần Mỹ Vy</v>
      </c>
      <c r="D1483" s="630" t="s">
        <v>2119</v>
      </c>
      <c r="E1483" s="630" t="s">
        <v>2120</v>
      </c>
      <c r="F1483" s="630" t="s">
        <v>553</v>
      </c>
      <c r="G1483" s="630"/>
      <c r="H1483" s="630">
        <v>10</v>
      </c>
      <c r="I1483" s="630">
        <v>1050</v>
      </c>
      <c r="J1483" s="632" t="s">
        <v>5523</v>
      </c>
      <c r="K1483" s="721"/>
      <c r="L1483" s="301">
        <f>VLOOKUP(B1483,KQtrangIOE!$B$2:$D$2509,3,FALSE)</f>
        <v>1080</v>
      </c>
      <c r="M1483" s="301"/>
      <c r="N1483" s="301">
        <f>VLOOKUP(IF(G1483&lt;&gt;"",G1483,F1483),ThongkeKQ!$A$4:$P$43,COUNTA(ThongkeKQ!$A$4:$P$4),FALSE)</f>
        <v>7</v>
      </c>
      <c r="O1483" s="301" t="str">
        <f t="shared" si="100"/>
        <v>7.10</v>
      </c>
      <c r="P1483" s="285" t="str">
        <f t="shared" si="101"/>
        <v>7Ba</v>
      </c>
      <c r="Q1483" s="285" t="str">
        <f t="shared" si="102"/>
        <v>10Ba</v>
      </c>
      <c r="R1483" s="285">
        <f>VLOOKUP(B1483,'ds thisinh'!B$5:J$2299,COUNTA('ds thisinh'!$B$5:$J$5),FALSE)</f>
        <v>1300</v>
      </c>
    </row>
    <row r="1484" spans="1:18" s="285" customFormat="1">
      <c r="A1484" s="630">
        <f>SUBTOTAL(3,$B$20:B1484)</f>
        <v>504</v>
      </c>
      <c r="B1484" s="716">
        <v>105954200</v>
      </c>
      <c r="C1484" s="301" t="str">
        <f>VLOOKUP(B1484,'ds thisinh'!$B$5:$C$2298,2,FALSE)</f>
        <v>Chu Thị Hảo</v>
      </c>
      <c r="D1484" s="630" t="s">
        <v>2645</v>
      </c>
      <c r="E1484" s="630">
        <v>10</v>
      </c>
      <c r="F1484" s="630" t="s">
        <v>561</v>
      </c>
      <c r="G1484" s="630"/>
      <c r="H1484" s="630">
        <v>10</v>
      </c>
      <c r="I1484" s="630">
        <v>1040</v>
      </c>
      <c r="J1484" s="632" t="s">
        <v>5523</v>
      </c>
      <c r="K1484" s="721"/>
      <c r="L1484" s="301">
        <f>VLOOKUP(B1484,KQtrangIOE!$B$2:$D$2509,3,FALSE)</f>
        <v>1040</v>
      </c>
      <c r="M1484" s="301" t="str">
        <f t="shared" ref="M1484:M1515" si="105">IF(L1484&lt;&gt;I1484,1,"")</f>
        <v/>
      </c>
      <c r="N1484" s="301">
        <f>VLOOKUP(IF(G1484&lt;&gt;"",G1484,F1484),ThongkeKQ!$A$4:$P$43,COUNTA(ThongkeKQ!$A$4:$P$4),FALSE)</f>
        <v>18</v>
      </c>
      <c r="O1484" s="301" t="str">
        <f t="shared" si="100"/>
        <v>18.10</v>
      </c>
      <c r="P1484" s="285" t="str">
        <f t="shared" si="101"/>
        <v>18Ba</v>
      </c>
      <c r="Q1484" s="285" t="str">
        <f t="shared" si="102"/>
        <v>10Ba</v>
      </c>
      <c r="R1484" s="285">
        <f>VLOOKUP(B1484,'ds thisinh'!B$5:J$2299,COUNTA('ds thisinh'!$B$5:$J$5),FALSE)</f>
        <v>980</v>
      </c>
    </row>
    <row r="1485" spans="1:18" s="285" customFormat="1">
      <c r="A1485" s="630">
        <f>SUBTOTAL(3,$B$20:B1485)</f>
        <v>505</v>
      </c>
      <c r="B1485" s="717">
        <v>1227431209</v>
      </c>
      <c r="C1485" s="301" t="str">
        <f>VLOOKUP(B1485,'ds thisinh'!$B$5:$C$2298,2,FALSE)</f>
        <v>Vũ Thành Tân</v>
      </c>
      <c r="D1485" s="653" t="s">
        <v>437</v>
      </c>
      <c r="E1485" s="654" t="s">
        <v>416</v>
      </c>
      <c r="F1485" s="655" t="s">
        <v>417</v>
      </c>
      <c r="G1485" s="655"/>
      <c r="H1485" s="630">
        <v>10</v>
      </c>
      <c r="I1485" s="630">
        <v>1040</v>
      </c>
      <c r="J1485" s="632" t="s">
        <v>5523</v>
      </c>
      <c r="K1485" s="722"/>
      <c r="L1485" s="301">
        <f>VLOOKUP(B1485,KQtrangIOE!$B$2:$D$2509,3,FALSE)</f>
        <v>1040</v>
      </c>
      <c r="M1485" s="301" t="str">
        <f t="shared" si="105"/>
        <v/>
      </c>
      <c r="N1485" s="301">
        <f>VLOOKUP(IF(G1485&lt;&gt;"",G1485,F1485),ThongkeKQ!$A$4:$P$43,COUNTA(ThongkeKQ!$A$4:$P$4),FALSE)</f>
        <v>14</v>
      </c>
      <c r="O1485" s="301" t="str">
        <f t="shared" si="100"/>
        <v>14.10</v>
      </c>
      <c r="P1485" s="285" t="str">
        <f t="shared" si="101"/>
        <v>14Ba</v>
      </c>
      <c r="Q1485" s="285" t="str">
        <f t="shared" si="102"/>
        <v>10Ba</v>
      </c>
      <c r="R1485" s="285">
        <f>VLOOKUP(B1485,'ds thisinh'!B$5:J$2299,COUNTA('ds thisinh'!$B$5:$J$5),FALSE)</f>
        <v>910</v>
      </c>
    </row>
    <row r="1486" spans="1:18" s="285" customFormat="1">
      <c r="A1486" s="630">
        <f>SUBTOTAL(3,$B$20:B1486)</f>
        <v>506</v>
      </c>
      <c r="B1486" s="679">
        <v>1225201132</v>
      </c>
      <c r="C1486" s="301" t="str">
        <f>VLOOKUP(B1486,'ds thisinh'!$B$5:$C$2298,2,FALSE)</f>
        <v>Bùi Nguyễn Quân</v>
      </c>
      <c r="D1486" s="630" t="s">
        <v>2498</v>
      </c>
      <c r="E1486" s="630" t="s">
        <v>94</v>
      </c>
      <c r="F1486" s="630" t="s">
        <v>9</v>
      </c>
      <c r="G1486" s="630"/>
      <c r="H1486" s="630">
        <v>10</v>
      </c>
      <c r="I1486" s="630">
        <v>1030</v>
      </c>
      <c r="J1486" s="632" t="s">
        <v>5523</v>
      </c>
      <c r="K1486" s="714"/>
      <c r="L1486" s="301">
        <f>VLOOKUP(B1486,KQtrangIOE!$B$2:$D$2509,3,FALSE)</f>
        <v>1030</v>
      </c>
      <c r="M1486" s="301" t="str">
        <f t="shared" si="105"/>
        <v/>
      </c>
      <c r="N1486" s="301">
        <f>VLOOKUP(IF(G1486&lt;&gt;"",G1486,F1486),ThongkeKQ!$A$4:$P$43,COUNTA(ThongkeKQ!$A$4:$P$4),FALSE)</f>
        <v>1</v>
      </c>
      <c r="O1486" s="301" t="str">
        <f t="shared" si="100"/>
        <v>1.10</v>
      </c>
      <c r="P1486" s="285" t="str">
        <f t="shared" si="101"/>
        <v>1Ba</v>
      </c>
      <c r="Q1486" s="285" t="str">
        <f t="shared" si="102"/>
        <v>10Ba</v>
      </c>
      <c r="R1486" s="285">
        <f>VLOOKUP(B1486,'ds thisinh'!B$5:J$2299,COUNTA('ds thisinh'!$B$5:$J$5),FALSE)</f>
        <v>950</v>
      </c>
    </row>
    <row r="1487" spans="1:18" s="285" customFormat="1">
      <c r="A1487" s="630">
        <f>SUBTOTAL(3,$B$20:B1487)</f>
        <v>507</v>
      </c>
      <c r="B1487" s="664">
        <v>1226099533</v>
      </c>
      <c r="C1487" s="301" t="str">
        <f>VLOOKUP(B1487,'ds thisinh'!$B$5:$C$2298,2,FALSE)</f>
        <v>Lê Nguyên Nhật Long</v>
      </c>
      <c r="D1487" s="634" t="s">
        <v>2542</v>
      </c>
      <c r="E1487" s="634" t="s">
        <v>111</v>
      </c>
      <c r="F1487" s="632" t="s">
        <v>563</v>
      </c>
      <c r="G1487" s="632"/>
      <c r="H1487" s="634" t="s">
        <v>111</v>
      </c>
      <c r="I1487" s="632">
        <v>1030</v>
      </c>
      <c r="J1487" s="632" t="s">
        <v>5523</v>
      </c>
      <c r="K1487" s="725"/>
      <c r="L1487" s="301">
        <f>VLOOKUP(B1487,KQtrangIOE!$B$2:$D$2509,3,FALSE)</f>
        <v>1030</v>
      </c>
      <c r="M1487" s="301" t="str">
        <f t="shared" si="105"/>
        <v/>
      </c>
      <c r="N1487" s="301">
        <f>VLOOKUP(IF(G1487&lt;&gt;"",G1487,F1487),ThongkeKQ!$A$4:$P$43,COUNTA(ThongkeKQ!$A$4:$P$4),FALSE)</f>
        <v>21</v>
      </c>
      <c r="O1487" s="301" t="str">
        <f t="shared" si="100"/>
        <v>21.10</v>
      </c>
      <c r="P1487" s="285" t="str">
        <f t="shared" si="101"/>
        <v>21Ba</v>
      </c>
      <c r="Q1487" s="285" t="str">
        <f t="shared" si="102"/>
        <v>10Ba</v>
      </c>
      <c r="R1487" s="285">
        <f>VLOOKUP(B1487,'ds thisinh'!B$5:J$2299,COUNTA('ds thisinh'!$B$5:$J$5),FALSE)</f>
        <v>960</v>
      </c>
    </row>
    <row r="1488" spans="1:18" s="285" customFormat="1">
      <c r="A1488" s="630">
        <f>SUBTOTAL(3,$B$20:B1488)</f>
        <v>508</v>
      </c>
      <c r="B1488" s="664">
        <v>1224044047</v>
      </c>
      <c r="C1488" s="301" t="str">
        <f>VLOOKUP(B1488,'ds thisinh'!$B$5:$C$2298,2,FALSE)</f>
        <v>Trương Đình Úc</v>
      </c>
      <c r="D1488" s="634" t="s">
        <v>2547</v>
      </c>
      <c r="E1488" s="634" t="s">
        <v>111</v>
      </c>
      <c r="F1488" s="632" t="s">
        <v>563</v>
      </c>
      <c r="G1488" s="632"/>
      <c r="H1488" s="634" t="s">
        <v>111</v>
      </c>
      <c r="I1488" s="632">
        <v>1030</v>
      </c>
      <c r="J1488" s="632" t="s">
        <v>5523</v>
      </c>
      <c r="K1488" s="725"/>
      <c r="L1488" s="301">
        <f>VLOOKUP(B1488,KQtrangIOE!$B$2:$D$2509,3,FALSE)</f>
        <v>1030</v>
      </c>
      <c r="M1488" s="301" t="str">
        <f t="shared" si="105"/>
        <v/>
      </c>
      <c r="N1488" s="301">
        <f>VLOOKUP(IF(G1488&lt;&gt;"",G1488,F1488),ThongkeKQ!$A$4:$P$43,COUNTA(ThongkeKQ!$A$4:$P$4),FALSE)</f>
        <v>21</v>
      </c>
      <c r="O1488" s="301" t="str">
        <f t="shared" si="100"/>
        <v>21.10</v>
      </c>
      <c r="P1488" s="285" t="str">
        <f t="shared" si="101"/>
        <v>21Ba</v>
      </c>
      <c r="Q1488" s="285" t="str">
        <f t="shared" si="102"/>
        <v>10Ba</v>
      </c>
      <c r="R1488" s="285">
        <f>VLOOKUP(B1488,'ds thisinh'!B$5:J$2299,COUNTA('ds thisinh'!$B$5:$J$5),FALSE)</f>
        <v>870</v>
      </c>
    </row>
    <row r="1489" spans="1:18" s="285" customFormat="1" ht="30">
      <c r="A1489" s="630">
        <f>SUBTOTAL(3,$B$20:B1489)</f>
        <v>509</v>
      </c>
      <c r="B1489" s="715">
        <v>1225401502</v>
      </c>
      <c r="C1489" s="301" t="str">
        <f>VLOOKUP(B1489,'ds thisinh'!$B$5:$C$2298,2,FALSE)</f>
        <v>Lê Thị Bích Ngân</v>
      </c>
      <c r="D1489" s="630" t="s">
        <v>273</v>
      </c>
      <c r="E1489" s="630" t="s">
        <v>256</v>
      </c>
      <c r="F1489" s="630" t="s">
        <v>210</v>
      </c>
      <c r="G1489" s="630"/>
      <c r="H1489" s="630">
        <v>10</v>
      </c>
      <c r="I1489" s="630">
        <v>1030</v>
      </c>
      <c r="J1489" s="632" t="s">
        <v>5523</v>
      </c>
      <c r="K1489" s="714"/>
      <c r="L1489" s="301">
        <f>VLOOKUP(B1489,KQtrangIOE!$B$2:$D$2509,3,FALSE)</f>
        <v>1030</v>
      </c>
      <c r="M1489" s="301" t="str">
        <f t="shared" si="105"/>
        <v/>
      </c>
      <c r="N1489" s="301">
        <f>VLOOKUP(IF(G1489&lt;&gt;"",G1489,F1489),ThongkeKQ!$A$4:$P$43,COUNTA(ThongkeKQ!$A$4:$P$4),FALSE)</f>
        <v>3</v>
      </c>
      <c r="O1489" s="301" t="str">
        <f t="shared" si="100"/>
        <v>3.10</v>
      </c>
      <c r="P1489" s="285" t="str">
        <f t="shared" si="101"/>
        <v>3Ba</v>
      </c>
      <c r="Q1489" s="285" t="str">
        <f t="shared" si="102"/>
        <v>10Ba</v>
      </c>
      <c r="R1489" s="285">
        <f>VLOOKUP(B1489,'ds thisinh'!B$5:J$2299,COUNTA('ds thisinh'!$B$5:$J$5),FALSE)</f>
        <v>1130</v>
      </c>
    </row>
    <row r="1490" spans="1:18" s="285" customFormat="1" ht="30">
      <c r="A1490" s="630">
        <f>SUBTOTAL(3,$B$20:B1490)</f>
        <v>510</v>
      </c>
      <c r="B1490" s="715">
        <v>1223384752</v>
      </c>
      <c r="C1490" s="301" t="str">
        <f>VLOOKUP(B1490,'ds thisinh'!$B$5:$C$2298,2,FALSE)</f>
        <v>Trần Vũ Hà Linh</v>
      </c>
      <c r="D1490" s="630" t="s">
        <v>278</v>
      </c>
      <c r="E1490" s="630" t="s">
        <v>260</v>
      </c>
      <c r="F1490" s="630" t="s">
        <v>210</v>
      </c>
      <c r="G1490" s="630"/>
      <c r="H1490" s="630">
        <v>10</v>
      </c>
      <c r="I1490" s="630">
        <v>1030</v>
      </c>
      <c r="J1490" s="632" t="s">
        <v>5523</v>
      </c>
      <c r="K1490" s="714"/>
      <c r="L1490" s="301">
        <f>VLOOKUP(B1490,KQtrangIOE!$B$2:$D$2509,3,FALSE)</f>
        <v>1030</v>
      </c>
      <c r="M1490" s="301" t="str">
        <f t="shared" si="105"/>
        <v/>
      </c>
      <c r="N1490" s="301">
        <f>VLOOKUP(IF(G1490&lt;&gt;"",G1490,F1490),ThongkeKQ!$A$4:$P$43,COUNTA(ThongkeKQ!$A$4:$P$4),FALSE)</f>
        <v>3</v>
      </c>
      <c r="O1490" s="301" t="str">
        <f t="shared" si="100"/>
        <v>3.10</v>
      </c>
      <c r="P1490" s="285" t="str">
        <f t="shared" si="101"/>
        <v>3Ba</v>
      </c>
      <c r="Q1490" s="285" t="str">
        <f t="shared" si="102"/>
        <v>10Ba</v>
      </c>
      <c r="R1490" s="285">
        <f>VLOOKUP(B1490,'ds thisinh'!B$5:J$2299,COUNTA('ds thisinh'!$B$5:$J$5),FALSE)</f>
        <v>1040</v>
      </c>
    </row>
    <row r="1491" spans="1:18" s="285" customFormat="1" ht="30">
      <c r="A1491" s="630">
        <f>SUBTOTAL(3,$B$20:B1491)</f>
        <v>511</v>
      </c>
      <c r="B1491" s="715">
        <v>109430136</v>
      </c>
      <c r="C1491" s="301" t="str">
        <f>VLOOKUP(B1491,'ds thisinh'!$B$5:$C$2298,2,FALSE)</f>
        <v>Trần Hải Duy </v>
      </c>
      <c r="D1491" s="630" t="s">
        <v>283</v>
      </c>
      <c r="E1491" s="630" t="s">
        <v>260</v>
      </c>
      <c r="F1491" s="630" t="s">
        <v>210</v>
      </c>
      <c r="G1491" s="630"/>
      <c r="H1491" s="630">
        <v>10</v>
      </c>
      <c r="I1491" s="630">
        <v>1030</v>
      </c>
      <c r="J1491" s="632" t="s">
        <v>5523</v>
      </c>
      <c r="K1491" s="714"/>
      <c r="L1491" s="301">
        <f>VLOOKUP(B1491,KQtrangIOE!$B$2:$D$2509,3,FALSE)</f>
        <v>1030</v>
      </c>
      <c r="M1491" s="301" t="str">
        <f t="shared" si="105"/>
        <v/>
      </c>
      <c r="N1491" s="301">
        <f>VLOOKUP(IF(G1491&lt;&gt;"",G1491,F1491),ThongkeKQ!$A$4:$P$43,COUNTA(ThongkeKQ!$A$4:$P$4),FALSE)</f>
        <v>3</v>
      </c>
      <c r="O1491" s="301" t="str">
        <f t="shared" si="100"/>
        <v>3.10</v>
      </c>
      <c r="P1491" s="285" t="str">
        <f t="shared" si="101"/>
        <v>3Ba</v>
      </c>
      <c r="Q1491" s="285" t="str">
        <f t="shared" si="102"/>
        <v>10Ba</v>
      </c>
      <c r="R1491" s="285">
        <f>VLOOKUP(B1491,'ds thisinh'!B$5:J$2299,COUNTA('ds thisinh'!$B$5:$J$5),FALSE)</f>
        <v>970</v>
      </c>
    </row>
    <row r="1492" spans="1:18" s="285" customFormat="1">
      <c r="A1492" s="630">
        <f>SUBTOTAL(3,$B$20:B1492)</f>
        <v>512</v>
      </c>
      <c r="B1492" s="662">
        <v>1228338511</v>
      </c>
      <c r="C1492" s="301" t="str">
        <f>VLOOKUP(B1492,'ds thisinh'!$B$5:$C$2298,2,FALSE)</f>
        <v>Lê Hoàng Nghĩa</v>
      </c>
      <c r="D1492" s="634" t="s">
        <v>2484</v>
      </c>
      <c r="E1492" s="630" t="s">
        <v>2466</v>
      </c>
      <c r="F1492" s="630" t="s">
        <v>557</v>
      </c>
      <c r="G1492" s="630"/>
      <c r="H1492" s="630">
        <v>10</v>
      </c>
      <c r="I1492" s="630">
        <v>1030</v>
      </c>
      <c r="J1492" s="632" t="s">
        <v>5523</v>
      </c>
      <c r="K1492" s="714"/>
      <c r="L1492" s="301">
        <f>VLOOKUP(B1492,KQtrangIOE!$B$2:$D$2509,3,FALSE)</f>
        <v>1030</v>
      </c>
      <c r="M1492" s="301" t="str">
        <f t="shared" si="105"/>
        <v/>
      </c>
      <c r="N1492" s="301">
        <f>VLOOKUP(IF(G1492&lt;&gt;"",G1492,F1492),ThongkeKQ!$A$4:$P$43,COUNTA(ThongkeKQ!$A$4:$P$4),FALSE)</f>
        <v>11</v>
      </c>
      <c r="O1492" s="301" t="str">
        <f t="shared" ref="O1492:O1555" si="106">N1492&amp;"."&amp;IF(I1492&lt;&gt;"",H1492,"")</f>
        <v>11.10</v>
      </c>
      <c r="P1492" s="285" t="str">
        <f t="shared" si="101"/>
        <v>11Ba</v>
      </c>
      <c r="Q1492" s="285" t="str">
        <f t="shared" si="102"/>
        <v>10Ba</v>
      </c>
      <c r="R1492" s="285">
        <f>VLOOKUP(B1492,'ds thisinh'!B$5:J$2299,COUNTA('ds thisinh'!$B$5:$J$5),FALSE)</f>
        <v>1290</v>
      </c>
    </row>
    <row r="1493" spans="1:18" s="285" customFormat="1" ht="30">
      <c r="A1493" s="630">
        <f>SUBTOTAL(3,$B$20:B1493)</f>
        <v>513</v>
      </c>
      <c r="B1493" s="715">
        <v>1225802853</v>
      </c>
      <c r="C1493" s="301" t="str">
        <f>VLOOKUP(B1493,'ds thisinh'!$B$5:$C$2298,2,FALSE)</f>
        <v>Trần Thị Hương Ly</v>
      </c>
      <c r="D1493" s="630" t="s">
        <v>276</v>
      </c>
      <c r="E1493" s="630" t="s">
        <v>256</v>
      </c>
      <c r="F1493" s="630" t="s">
        <v>210</v>
      </c>
      <c r="G1493" s="630"/>
      <c r="H1493" s="630">
        <v>10</v>
      </c>
      <c r="I1493" s="630">
        <v>1010</v>
      </c>
      <c r="J1493" s="632" t="s">
        <v>5523</v>
      </c>
      <c r="K1493" s="714"/>
      <c r="L1493" s="301">
        <f>VLOOKUP(B1493,KQtrangIOE!$B$2:$D$2509,3,FALSE)</f>
        <v>1010</v>
      </c>
      <c r="M1493" s="301" t="str">
        <f t="shared" si="105"/>
        <v/>
      </c>
      <c r="N1493" s="301">
        <f>VLOOKUP(IF(G1493&lt;&gt;"",G1493,F1493),ThongkeKQ!$A$4:$P$43,COUNTA(ThongkeKQ!$A$4:$P$4),FALSE)</f>
        <v>3</v>
      </c>
      <c r="O1493" s="301" t="str">
        <f t="shared" si="106"/>
        <v>3.10</v>
      </c>
      <c r="P1493" s="285" t="str">
        <f t="shared" ref="P1493:P1556" si="107">N1493&amp;J1493</f>
        <v>3Ba</v>
      </c>
      <c r="Q1493" s="285" t="str">
        <f t="shared" ref="Q1493:Q1556" si="108">H1493&amp;J1493</f>
        <v>10Ba</v>
      </c>
      <c r="R1493" s="285">
        <f>VLOOKUP(B1493,'ds thisinh'!B$5:J$2299,COUNTA('ds thisinh'!$B$5:$J$5),FALSE)</f>
        <v>1090</v>
      </c>
    </row>
    <row r="1494" spans="1:18" s="285" customFormat="1">
      <c r="A1494" s="630">
        <f>SUBTOTAL(3,$B$20:B1494)</f>
        <v>514</v>
      </c>
      <c r="B1494" s="679">
        <v>1222634147</v>
      </c>
      <c r="C1494" s="301" t="str">
        <f>VLOOKUP(B1494,'ds thisinh'!$B$5:$C$2298,2,FALSE)</f>
        <v>Phạm Gia Nghĩa</v>
      </c>
      <c r="D1494" s="630" t="s">
        <v>38</v>
      </c>
      <c r="E1494" s="630" t="s">
        <v>94</v>
      </c>
      <c r="F1494" s="630" t="s">
        <v>9</v>
      </c>
      <c r="G1494" s="630"/>
      <c r="H1494" s="630">
        <v>10</v>
      </c>
      <c r="I1494" s="630">
        <v>990</v>
      </c>
      <c r="J1494" s="632" t="s">
        <v>5523</v>
      </c>
      <c r="K1494" s="714"/>
      <c r="L1494" s="301">
        <f>VLOOKUP(B1494,KQtrangIOE!$B$2:$D$2509,3,FALSE)</f>
        <v>990</v>
      </c>
      <c r="M1494" s="301" t="str">
        <f t="shared" si="105"/>
        <v/>
      </c>
      <c r="N1494" s="301">
        <f>VLOOKUP(IF(G1494&lt;&gt;"",G1494,F1494),ThongkeKQ!$A$4:$P$43,COUNTA(ThongkeKQ!$A$4:$P$4),FALSE)</f>
        <v>1</v>
      </c>
      <c r="O1494" s="301" t="str">
        <f t="shared" si="106"/>
        <v>1.10</v>
      </c>
      <c r="P1494" s="285" t="str">
        <f t="shared" si="107"/>
        <v>1Ba</v>
      </c>
      <c r="Q1494" s="285" t="str">
        <f t="shared" si="108"/>
        <v>10Ba</v>
      </c>
      <c r="R1494" s="285">
        <f>VLOOKUP(B1494,'ds thisinh'!B$5:J$2299,COUNTA('ds thisinh'!$B$5:$J$5),FALSE)</f>
        <v>860</v>
      </c>
    </row>
    <row r="1495" spans="1:18" s="285" customFormat="1">
      <c r="A1495" s="630">
        <f>SUBTOTAL(3,$B$20:B1495)</f>
        <v>515</v>
      </c>
      <c r="B1495" s="671">
        <v>1203984524</v>
      </c>
      <c r="C1495" s="301" t="str">
        <f>VLOOKUP(B1495,'ds thisinh'!$B$5:$C$2298,2,FALSE)</f>
        <v>Lê Duy Tuấn</v>
      </c>
      <c r="D1495" s="630" t="s">
        <v>387</v>
      </c>
      <c r="E1495" s="630" t="s">
        <v>94</v>
      </c>
      <c r="F1495" s="630" t="s">
        <v>388</v>
      </c>
      <c r="G1495" s="630"/>
      <c r="H1495" s="631">
        <v>10</v>
      </c>
      <c r="I1495" s="630">
        <v>990</v>
      </c>
      <c r="J1495" s="632" t="s">
        <v>5523</v>
      </c>
      <c r="K1495" s="714"/>
      <c r="L1495" s="301">
        <f>VLOOKUP(B1495,KQtrangIOE!$B$2:$D$2509,3,FALSE)</f>
        <v>990</v>
      </c>
      <c r="M1495" s="301" t="str">
        <f t="shared" si="105"/>
        <v/>
      </c>
      <c r="N1495" s="301">
        <f>VLOOKUP(IF(G1495&lt;&gt;"",G1495,F1495),ThongkeKQ!$A$4:$P$43,COUNTA(ThongkeKQ!$A$4:$P$4),FALSE)</f>
        <v>15</v>
      </c>
      <c r="O1495" s="301" t="str">
        <f t="shared" si="106"/>
        <v>15.10</v>
      </c>
      <c r="P1495" s="285" t="str">
        <f t="shared" si="107"/>
        <v>15Ba</v>
      </c>
      <c r="Q1495" s="285" t="str">
        <f t="shared" si="108"/>
        <v>10Ba</v>
      </c>
      <c r="R1495" s="285">
        <f>VLOOKUP(B1495,'ds thisinh'!B$5:J$2299,COUNTA('ds thisinh'!$B$5:$J$5),FALSE)</f>
        <v>1180</v>
      </c>
    </row>
    <row r="1496" spans="1:18" s="285" customFormat="1">
      <c r="A1496" s="630">
        <f>SUBTOTAL(3,$B$20:B1496)</f>
        <v>516</v>
      </c>
      <c r="B1496" s="717">
        <v>106029794</v>
      </c>
      <c r="C1496" s="301" t="str">
        <f>VLOOKUP(B1496,'ds thisinh'!$B$5:$C$2298,2,FALSE)</f>
        <v>Dương Thị An</v>
      </c>
      <c r="D1496" s="653" t="s">
        <v>435</v>
      </c>
      <c r="E1496" s="654" t="s">
        <v>421</v>
      </c>
      <c r="F1496" s="655" t="s">
        <v>417</v>
      </c>
      <c r="G1496" s="655"/>
      <c r="H1496" s="630">
        <v>10</v>
      </c>
      <c r="I1496" s="630">
        <v>990</v>
      </c>
      <c r="J1496" s="632" t="s">
        <v>5523</v>
      </c>
      <c r="K1496" s="722"/>
      <c r="L1496" s="301">
        <f>VLOOKUP(B1496,KQtrangIOE!$B$2:$D$2509,3,FALSE)</f>
        <v>990</v>
      </c>
      <c r="M1496" s="301" t="str">
        <f t="shared" si="105"/>
        <v/>
      </c>
      <c r="N1496" s="301">
        <f>VLOOKUP(IF(G1496&lt;&gt;"",G1496,F1496),ThongkeKQ!$A$4:$P$43,COUNTA(ThongkeKQ!$A$4:$P$4),FALSE)</f>
        <v>14</v>
      </c>
      <c r="O1496" s="301" t="str">
        <f t="shared" si="106"/>
        <v>14.10</v>
      </c>
      <c r="P1496" s="285" t="str">
        <f t="shared" si="107"/>
        <v>14Ba</v>
      </c>
      <c r="Q1496" s="285" t="str">
        <f t="shared" si="108"/>
        <v>10Ba</v>
      </c>
      <c r="R1496" s="285">
        <f>VLOOKUP(B1496,'ds thisinh'!B$5:J$2299,COUNTA('ds thisinh'!$B$5:$J$5),FALSE)</f>
        <v>1010</v>
      </c>
    </row>
    <row r="1497" spans="1:18" s="285" customFormat="1">
      <c r="A1497" s="630">
        <f>SUBTOTAL(3,$B$20:B1497)</f>
        <v>517</v>
      </c>
      <c r="B1497" s="665">
        <v>1226835435</v>
      </c>
      <c r="C1497" s="301" t="str">
        <f>VLOOKUP(B1497,'ds thisinh'!$B$5:$C$2298,2,FALSE)</f>
        <v>Lê Sỹ Đạt</v>
      </c>
      <c r="D1497" s="634" t="s">
        <v>2469</v>
      </c>
      <c r="E1497" s="630" t="s">
        <v>2463</v>
      </c>
      <c r="F1497" s="630" t="s">
        <v>557</v>
      </c>
      <c r="G1497" s="630"/>
      <c r="H1497" s="630">
        <v>10</v>
      </c>
      <c r="I1497" s="630">
        <v>990</v>
      </c>
      <c r="J1497" s="632" t="s">
        <v>5523</v>
      </c>
      <c r="K1497" s="714"/>
      <c r="L1497" s="301">
        <f>VLOOKUP(B1497,KQtrangIOE!$B$2:$D$2509,3,FALSE)</f>
        <v>990</v>
      </c>
      <c r="M1497" s="301" t="str">
        <f t="shared" si="105"/>
        <v/>
      </c>
      <c r="N1497" s="301">
        <f>VLOOKUP(IF(G1497&lt;&gt;"",G1497,F1497),ThongkeKQ!$A$4:$P$43,COUNTA(ThongkeKQ!$A$4:$P$4),FALSE)</f>
        <v>11</v>
      </c>
      <c r="O1497" s="301" t="str">
        <f t="shared" si="106"/>
        <v>11.10</v>
      </c>
      <c r="P1497" s="285" t="str">
        <f t="shared" si="107"/>
        <v>11Ba</v>
      </c>
      <c r="Q1497" s="285" t="str">
        <f t="shared" si="108"/>
        <v>10Ba</v>
      </c>
      <c r="R1497" s="285">
        <f>VLOOKUP(B1497,'ds thisinh'!B$5:J$2299,COUNTA('ds thisinh'!$B$5:$J$5),FALSE)</f>
        <v>940</v>
      </c>
    </row>
    <row r="1498" spans="1:18" s="285" customFormat="1">
      <c r="A1498" s="630">
        <f>SUBTOTAL(3,$B$20:B1498)</f>
        <v>518</v>
      </c>
      <c r="B1498" s="679">
        <v>1221765110</v>
      </c>
      <c r="C1498" s="301" t="str">
        <f>VLOOKUP(B1498,'ds thisinh'!$B$5:$C$2298,2,FALSE)</f>
        <v>Cam Gia Huy</v>
      </c>
      <c r="D1498" s="630" t="s">
        <v>39</v>
      </c>
      <c r="E1498" s="630" t="s">
        <v>440</v>
      </c>
      <c r="F1498" s="630" t="s">
        <v>9</v>
      </c>
      <c r="G1498" s="630"/>
      <c r="H1498" s="630">
        <v>10</v>
      </c>
      <c r="I1498" s="630">
        <v>980</v>
      </c>
      <c r="J1498" s="632" t="s">
        <v>5523</v>
      </c>
      <c r="K1498" s="714"/>
      <c r="L1498" s="301">
        <f>VLOOKUP(B1498,KQtrangIOE!$B$2:$D$2509,3,FALSE)</f>
        <v>980</v>
      </c>
      <c r="M1498" s="301" t="str">
        <f t="shared" si="105"/>
        <v/>
      </c>
      <c r="N1498" s="301">
        <f>VLOOKUP(IF(G1498&lt;&gt;"",G1498,F1498),ThongkeKQ!$A$4:$P$43,COUNTA(ThongkeKQ!$A$4:$P$4),FALSE)</f>
        <v>1</v>
      </c>
      <c r="O1498" s="301" t="str">
        <f t="shared" si="106"/>
        <v>1.10</v>
      </c>
      <c r="P1498" s="285" t="str">
        <f t="shared" si="107"/>
        <v>1Ba</v>
      </c>
      <c r="Q1498" s="285" t="str">
        <f t="shared" si="108"/>
        <v>10Ba</v>
      </c>
      <c r="R1498" s="285">
        <f>VLOOKUP(B1498,'ds thisinh'!B$5:J$2299,COUNTA('ds thisinh'!$B$5:$J$5),FALSE)</f>
        <v>850</v>
      </c>
    </row>
    <row r="1499" spans="1:18" s="285" customFormat="1">
      <c r="A1499" s="630">
        <f>SUBTOTAL(3,$B$20:B1499)</f>
        <v>519</v>
      </c>
      <c r="B1499" s="679">
        <v>1223770160</v>
      </c>
      <c r="C1499" s="301" t="str">
        <f>VLOOKUP(B1499,'ds thisinh'!$B$5:$C$2298,2,FALSE)</f>
        <v>Huỳnh Nhật Hà</v>
      </c>
      <c r="D1499" s="630" t="s">
        <v>47</v>
      </c>
      <c r="E1499" s="630" t="s">
        <v>94</v>
      </c>
      <c r="F1499" s="630" t="s">
        <v>9</v>
      </c>
      <c r="G1499" s="630"/>
      <c r="H1499" s="630">
        <v>10</v>
      </c>
      <c r="I1499" s="630">
        <v>980</v>
      </c>
      <c r="J1499" s="632" t="s">
        <v>5523</v>
      </c>
      <c r="K1499" s="714"/>
      <c r="L1499" s="301">
        <f>VLOOKUP(B1499,KQtrangIOE!$B$2:$D$2509,3,FALSE)</f>
        <v>980</v>
      </c>
      <c r="M1499" s="301" t="str">
        <f t="shared" si="105"/>
        <v/>
      </c>
      <c r="N1499" s="301">
        <f>VLOOKUP(IF(G1499&lt;&gt;"",G1499,F1499),ThongkeKQ!$A$4:$P$43,COUNTA(ThongkeKQ!$A$4:$P$4),FALSE)</f>
        <v>1</v>
      </c>
      <c r="O1499" s="301" t="str">
        <f t="shared" si="106"/>
        <v>1.10</v>
      </c>
      <c r="P1499" s="285" t="str">
        <f t="shared" si="107"/>
        <v>1Ba</v>
      </c>
      <c r="Q1499" s="285" t="str">
        <f t="shared" si="108"/>
        <v>10Ba</v>
      </c>
      <c r="R1499" s="285">
        <f>VLOOKUP(B1499,'ds thisinh'!B$5:J$2299,COUNTA('ds thisinh'!$B$5:$J$5),FALSE)</f>
        <v>760</v>
      </c>
    </row>
    <row r="1500" spans="1:18" s="285" customFormat="1">
      <c r="A1500" s="630">
        <f>SUBTOTAL(3,$B$20:B1500)</f>
        <v>520</v>
      </c>
      <c r="B1500" s="671">
        <v>1228146128</v>
      </c>
      <c r="C1500" s="301" t="str">
        <f>VLOOKUP(B1500,'ds thisinh'!$B$5:$C$2298,2,FALSE)</f>
        <v>Bùi Minh Khánh</v>
      </c>
      <c r="D1500" s="630" t="s">
        <v>397</v>
      </c>
      <c r="E1500" s="630" t="s">
        <v>94</v>
      </c>
      <c r="F1500" s="630" t="s">
        <v>388</v>
      </c>
      <c r="G1500" s="630"/>
      <c r="H1500" s="631">
        <v>10</v>
      </c>
      <c r="I1500" s="630">
        <v>970</v>
      </c>
      <c r="J1500" s="632" t="s">
        <v>5523</v>
      </c>
      <c r="K1500" s="714"/>
      <c r="L1500" s="301">
        <f>VLOOKUP(B1500,KQtrangIOE!$B$2:$D$2509,3,FALSE)</f>
        <v>970</v>
      </c>
      <c r="M1500" s="301" t="str">
        <f t="shared" si="105"/>
        <v/>
      </c>
      <c r="N1500" s="301">
        <f>VLOOKUP(IF(G1500&lt;&gt;"",G1500,F1500),ThongkeKQ!$A$4:$P$43,COUNTA(ThongkeKQ!$A$4:$P$4),FALSE)</f>
        <v>15</v>
      </c>
      <c r="O1500" s="301" t="str">
        <f t="shared" si="106"/>
        <v>15.10</v>
      </c>
      <c r="P1500" s="285" t="str">
        <f t="shared" si="107"/>
        <v>15Ba</v>
      </c>
      <c r="Q1500" s="285" t="str">
        <f t="shared" si="108"/>
        <v>10Ba</v>
      </c>
      <c r="R1500" s="285">
        <f>VLOOKUP(B1500,'ds thisinh'!B$5:J$2299,COUNTA('ds thisinh'!$B$5:$J$5),FALSE)</f>
        <v>630</v>
      </c>
    </row>
    <row r="1501" spans="1:18" s="285" customFormat="1">
      <c r="A1501" s="630">
        <f>SUBTOTAL(3,$B$20:B1501)</f>
        <v>521</v>
      </c>
      <c r="B1501" s="717">
        <v>1223021073</v>
      </c>
      <c r="C1501" s="301" t="str">
        <f>VLOOKUP(B1501,'ds thisinh'!$B$5:$C$2298,2,FALSE)</f>
        <v>Đặng Linh Tường Thụy</v>
      </c>
      <c r="D1501" s="653" t="s">
        <v>441</v>
      </c>
      <c r="E1501" s="654" t="s">
        <v>440</v>
      </c>
      <c r="F1501" s="655" t="s">
        <v>417</v>
      </c>
      <c r="G1501" s="655"/>
      <c r="H1501" s="630">
        <v>10</v>
      </c>
      <c r="I1501" s="630">
        <v>970</v>
      </c>
      <c r="J1501" s="632" t="s">
        <v>5523</v>
      </c>
      <c r="K1501" s="722"/>
      <c r="L1501" s="301">
        <f>VLOOKUP(B1501,KQtrangIOE!$B$2:$D$2509,3,FALSE)</f>
        <v>970</v>
      </c>
      <c r="M1501" s="301" t="str">
        <f t="shared" si="105"/>
        <v/>
      </c>
      <c r="N1501" s="301">
        <f>VLOOKUP(IF(G1501&lt;&gt;"",G1501,F1501),ThongkeKQ!$A$4:$P$43,COUNTA(ThongkeKQ!$A$4:$P$4),FALSE)</f>
        <v>14</v>
      </c>
      <c r="O1501" s="301" t="str">
        <f t="shared" si="106"/>
        <v>14.10</v>
      </c>
      <c r="P1501" s="285" t="str">
        <f t="shared" si="107"/>
        <v>14Ba</v>
      </c>
      <c r="Q1501" s="285" t="str">
        <f t="shared" si="108"/>
        <v>10Ba</v>
      </c>
      <c r="R1501" s="285">
        <f>VLOOKUP(B1501,'ds thisinh'!B$5:J$2299,COUNTA('ds thisinh'!$B$5:$J$5),FALSE)</f>
        <v>820</v>
      </c>
    </row>
    <row r="1502" spans="1:18" s="285" customFormat="1">
      <c r="A1502" s="630">
        <f>SUBTOTAL(3,$B$20:B1502)</f>
        <v>522</v>
      </c>
      <c r="B1502" s="677">
        <v>1222378633</v>
      </c>
      <c r="C1502" s="301" t="str">
        <f>VLOOKUP(B1502,'ds thisinh'!$B$5:$C$2298,2,FALSE)</f>
        <v>Dương Hoàng Nhật Minh</v>
      </c>
      <c r="D1502" s="639" t="s">
        <v>102</v>
      </c>
      <c r="E1502" s="630" t="s">
        <v>94</v>
      </c>
      <c r="F1502" s="630" t="s">
        <v>90</v>
      </c>
      <c r="G1502" s="630"/>
      <c r="H1502" s="630">
        <v>10</v>
      </c>
      <c r="I1502" s="630">
        <v>960</v>
      </c>
      <c r="J1502" s="632" t="s">
        <v>5523</v>
      </c>
      <c r="K1502" s="723"/>
      <c r="L1502" s="301">
        <f>VLOOKUP(B1502,KQtrangIOE!$B$2:$D$2509,3,FALSE)</f>
        <v>960</v>
      </c>
      <c r="M1502" s="301" t="str">
        <f t="shared" si="105"/>
        <v/>
      </c>
      <c r="N1502" s="301">
        <f>VLOOKUP(IF(G1502&lt;&gt;"",G1502,F1502),ThongkeKQ!$A$4:$P$43,COUNTA(ThongkeKQ!$A$4:$P$4),FALSE)</f>
        <v>13</v>
      </c>
      <c r="O1502" s="301" t="str">
        <f t="shared" si="106"/>
        <v>13.10</v>
      </c>
      <c r="P1502" s="285" t="str">
        <f t="shared" si="107"/>
        <v>13Ba</v>
      </c>
      <c r="Q1502" s="285" t="str">
        <f t="shared" si="108"/>
        <v>10Ba</v>
      </c>
      <c r="R1502" s="285">
        <f>VLOOKUP(B1502,'ds thisinh'!B$5:J$2299,COUNTA('ds thisinh'!$B$5:$J$5),FALSE)</f>
        <v>1030</v>
      </c>
    </row>
    <row r="1503" spans="1:18" s="285" customFormat="1" ht="30">
      <c r="A1503" s="630">
        <f>SUBTOTAL(3,$B$20:B1503)</f>
        <v>523</v>
      </c>
      <c r="B1503" s="715">
        <v>1225655530</v>
      </c>
      <c r="C1503" s="301" t="str">
        <f>VLOOKUP(B1503,'ds thisinh'!$B$5:$C$2298,2,FALSE)</f>
        <v>Lê Thị Kiều Oanh </v>
      </c>
      <c r="D1503" s="630" t="s">
        <v>280</v>
      </c>
      <c r="E1503" s="630" t="s">
        <v>256</v>
      </c>
      <c r="F1503" s="630" t="s">
        <v>210</v>
      </c>
      <c r="G1503" s="630"/>
      <c r="H1503" s="630">
        <v>10</v>
      </c>
      <c r="I1503" s="630">
        <v>960</v>
      </c>
      <c r="J1503" s="632" t="s">
        <v>5523</v>
      </c>
      <c r="K1503" s="714"/>
      <c r="L1503" s="301">
        <f>VLOOKUP(B1503,KQtrangIOE!$B$2:$D$2509,3,FALSE)</f>
        <v>960</v>
      </c>
      <c r="M1503" s="301" t="str">
        <f t="shared" si="105"/>
        <v/>
      </c>
      <c r="N1503" s="301">
        <f>VLOOKUP(IF(G1503&lt;&gt;"",G1503,F1503),ThongkeKQ!$A$4:$P$43,COUNTA(ThongkeKQ!$A$4:$P$4),FALSE)</f>
        <v>3</v>
      </c>
      <c r="O1503" s="301" t="str">
        <f t="shared" si="106"/>
        <v>3.10</v>
      </c>
      <c r="P1503" s="285" t="str">
        <f t="shared" si="107"/>
        <v>3Ba</v>
      </c>
      <c r="Q1503" s="285" t="str">
        <f t="shared" si="108"/>
        <v>10Ba</v>
      </c>
      <c r="R1503" s="285">
        <f>VLOOKUP(B1503,'ds thisinh'!B$5:J$2299,COUNTA('ds thisinh'!$B$5:$J$5),FALSE)</f>
        <v>980</v>
      </c>
    </row>
    <row r="1504" spans="1:18" s="285" customFormat="1" ht="30">
      <c r="A1504" s="630">
        <f>SUBTOTAL(3,$B$20:B1504)</f>
        <v>524</v>
      </c>
      <c r="B1504" s="715">
        <v>1232323548</v>
      </c>
      <c r="C1504" s="301" t="str">
        <f>VLOOKUP(B1504,'ds thisinh'!$B$5:$C$2298,2,FALSE)</f>
        <v>Mai Thị Hải </v>
      </c>
      <c r="D1504" s="630" t="s">
        <v>293</v>
      </c>
      <c r="E1504" s="630" t="s">
        <v>260</v>
      </c>
      <c r="F1504" s="630" t="s">
        <v>210</v>
      </c>
      <c r="G1504" s="630"/>
      <c r="H1504" s="630">
        <v>10</v>
      </c>
      <c r="I1504" s="630">
        <v>960</v>
      </c>
      <c r="J1504" s="632" t="s">
        <v>5523</v>
      </c>
      <c r="K1504" s="714"/>
      <c r="L1504" s="301">
        <f>VLOOKUP(B1504,KQtrangIOE!$B$2:$D$2509,3,FALSE)</f>
        <v>960</v>
      </c>
      <c r="M1504" s="301" t="str">
        <f t="shared" si="105"/>
        <v/>
      </c>
      <c r="N1504" s="301">
        <f>VLOOKUP(IF(G1504&lt;&gt;"",G1504,F1504),ThongkeKQ!$A$4:$P$43,COUNTA(ThongkeKQ!$A$4:$P$4),FALSE)</f>
        <v>3</v>
      </c>
      <c r="O1504" s="301" t="str">
        <f t="shared" si="106"/>
        <v>3.10</v>
      </c>
      <c r="P1504" s="285" t="str">
        <f t="shared" si="107"/>
        <v>3Ba</v>
      </c>
      <c r="Q1504" s="285" t="str">
        <f t="shared" si="108"/>
        <v>10Ba</v>
      </c>
      <c r="R1504" s="285">
        <f>VLOOKUP(B1504,'ds thisinh'!B$5:J$2299,COUNTA('ds thisinh'!$B$5:$J$5),FALSE)</f>
        <v>880</v>
      </c>
    </row>
    <row r="1505" spans="1:18" s="285" customFormat="1">
      <c r="A1505" s="630">
        <f>SUBTOTAL(3,$B$20:B1505)</f>
        <v>525</v>
      </c>
      <c r="B1505" s="716">
        <v>1225416279</v>
      </c>
      <c r="C1505" s="301" t="str">
        <f>VLOOKUP(B1505,'ds thisinh'!$B$5:$C$2298,2,FALSE)</f>
        <v>Mai Thi Xuân Quỳnh</v>
      </c>
      <c r="D1505" s="630" t="s">
        <v>2637</v>
      </c>
      <c r="E1505" s="630">
        <v>10</v>
      </c>
      <c r="F1505" s="630" t="s">
        <v>561</v>
      </c>
      <c r="G1505" s="630"/>
      <c r="H1505" s="630">
        <v>10</v>
      </c>
      <c r="I1505" s="630">
        <v>960</v>
      </c>
      <c r="J1505" s="632" t="s">
        <v>5523</v>
      </c>
      <c r="K1505" s="721"/>
      <c r="L1505" s="301">
        <f>VLOOKUP(B1505,KQtrangIOE!$B$2:$D$2509,3,FALSE)</f>
        <v>960</v>
      </c>
      <c r="M1505" s="301" t="str">
        <f t="shared" si="105"/>
        <v/>
      </c>
      <c r="N1505" s="301">
        <f>VLOOKUP(IF(G1505&lt;&gt;"",G1505,F1505),ThongkeKQ!$A$4:$P$43,COUNTA(ThongkeKQ!$A$4:$P$4),FALSE)</f>
        <v>18</v>
      </c>
      <c r="O1505" s="301" t="str">
        <f t="shared" si="106"/>
        <v>18.10</v>
      </c>
      <c r="P1505" s="285" t="str">
        <f t="shared" si="107"/>
        <v>18Ba</v>
      </c>
      <c r="Q1505" s="285" t="str">
        <f t="shared" si="108"/>
        <v>10Ba</v>
      </c>
      <c r="R1505" s="285">
        <f>VLOOKUP(B1505,'ds thisinh'!B$5:J$2299,COUNTA('ds thisinh'!$B$5:$J$5),FALSE)</f>
        <v>1190</v>
      </c>
    </row>
    <row r="1506" spans="1:18" s="285" customFormat="1" hidden="1">
      <c r="A1506" s="629">
        <f>SUBTOTAL(3,$B$20:B1506)</f>
        <v>525</v>
      </c>
      <c r="B1506" s="302">
        <v>1222520554</v>
      </c>
      <c r="C1506" s="301" t="str">
        <f>VLOOKUP(B1506,'ds thisinh'!$B$5:$C$2298,2,FALSE)</f>
        <v>Trần Thị Minh Hằng</v>
      </c>
      <c r="D1506" s="749" t="s">
        <v>110</v>
      </c>
      <c r="E1506" s="627" t="s">
        <v>94</v>
      </c>
      <c r="F1506" s="410" t="s">
        <v>90</v>
      </c>
      <c r="G1506" s="410"/>
      <c r="H1506" s="445">
        <v>10</v>
      </c>
      <c r="I1506" s="445">
        <v>950</v>
      </c>
      <c r="J1506" s="748"/>
      <c r="K1506" s="581"/>
      <c r="L1506" s="301">
        <f>VLOOKUP(B1506,KQtrangIOE!$B$2:$D$2509,3,FALSE)</f>
        <v>950</v>
      </c>
      <c r="M1506" s="301" t="str">
        <f t="shared" si="105"/>
        <v/>
      </c>
      <c r="N1506" s="301">
        <f>VLOOKUP(IF(G1506&lt;&gt;"",G1506,F1506),ThongkeKQ!$A$4:$P$43,COUNTA(ThongkeKQ!$A$4:$P$4),FALSE)</f>
        <v>13</v>
      </c>
      <c r="O1506" s="301" t="str">
        <f t="shared" si="106"/>
        <v>13.10</v>
      </c>
      <c r="P1506" s="285" t="str">
        <f t="shared" si="107"/>
        <v>13</v>
      </c>
      <c r="Q1506" s="285" t="str">
        <f t="shared" si="108"/>
        <v>10</v>
      </c>
    </row>
    <row r="1507" spans="1:18" s="285" customFormat="1" hidden="1">
      <c r="A1507" s="315">
        <f>SUBTOTAL(3,$B$20:B1507)</f>
        <v>525</v>
      </c>
      <c r="B1507" s="307">
        <v>1225468840</v>
      </c>
      <c r="C1507" s="301" t="str">
        <f>VLOOKUP(B1507,'ds thisinh'!$B$5:$C$2298,2,FALSE)</f>
        <v>Nguyễn Thị Nguyệt My </v>
      </c>
      <c r="D1507" s="307" t="s">
        <v>289</v>
      </c>
      <c r="E1507" s="315" t="s">
        <v>256</v>
      </c>
      <c r="F1507" s="301" t="s">
        <v>210</v>
      </c>
      <c r="G1507" s="301"/>
      <c r="H1507" s="301">
        <v>10</v>
      </c>
      <c r="I1507" s="389">
        <v>950</v>
      </c>
      <c r="J1507" s="561"/>
      <c r="K1507" s="424"/>
      <c r="L1507" s="301">
        <f>VLOOKUP(B1507,KQtrangIOE!$B$2:$D$2509,3,FALSE)</f>
        <v>950</v>
      </c>
      <c r="M1507" s="301" t="str">
        <f t="shared" si="105"/>
        <v/>
      </c>
      <c r="N1507" s="301">
        <f>VLOOKUP(IF(G1507&lt;&gt;"",G1507,F1507),ThongkeKQ!$A$4:$P$43,COUNTA(ThongkeKQ!$A$4:$P$4),FALSE)</f>
        <v>3</v>
      </c>
      <c r="O1507" s="301" t="str">
        <f t="shared" si="106"/>
        <v>3.10</v>
      </c>
      <c r="P1507" s="285" t="str">
        <f t="shared" si="107"/>
        <v>3</v>
      </c>
      <c r="Q1507" s="285" t="str">
        <f t="shared" si="108"/>
        <v>10</v>
      </c>
    </row>
    <row r="1508" spans="1:18" s="285" customFormat="1" hidden="1">
      <c r="A1508" s="315">
        <f>SUBTOTAL(3,$B$20:B1508)</f>
        <v>525</v>
      </c>
      <c r="B1508" s="399">
        <v>1222673994</v>
      </c>
      <c r="C1508" s="301" t="str">
        <f>VLOOKUP(B1508,'ds thisinh'!$B$5:$C$2298,2,FALSE)</f>
        <v>Trần Thị Thu Hằng</v>
      </c>
      <c r="D1508" s="494" t="s">
        <v>439</v>
      </c>
      <c r="E1508" s="400" t="s">
        <v>421</v>
      </c>
      <c r="F1508" s="401" t="s">
        <v>417</v>
      </c>
      <c r="G1508" s="401"/>
      <c r="H1508" s="315">
        <v>10</v>
      </c>
      <c r="I1508" s="301">
        <v>950</v>
      </c>
      <c r="J1508" s="505"/>
      <c r="K1508" s="578"/>
      <c r="L1508" s="301">
        <f>VLOOKUP(B1508,KQtrangIOE!$B$2:$D$2509,3,FALSE)</f>
        <v>950</v>
      </c>
      <c r="M1508" s="301" t="str">
        <f t="shared" si="105"/>
        <v/>
      </c>
      <c r="N1508" s="301">
        <f>VLOOKUP(IF(G1508&lt;&gt;"",G1508,F1508),ThongkeKQ!$A$4:$P$43,COUNTA(ThongkeKQ!$A$4:$P$4),FALSE)</f>
        <v>14</v>
      </c>
      <c r="O1508" s="301" t="str">
        <f t="shared" si="106"/>
        <v>14.10</v>
      </c>
      <c r="P1508" s="285" t="str">
        <f t="shared" si="107"/>
        <v>14</v>
      </c>
      <c r="Q1508" s="285" t="str">
        <f t="shared" si="108"/>
        <v>10</v>
      </c>
    </row>
    <row r="1509" spans="1:18" s="285" customFormat="1" hidden="1">
      <c r="A1509" s="315">
        <f>SUBTOTAL(3,$B$20:B1509)</f>
        <v>525</v>
      </c>
      <c r="B1509" s="307">
        <v>1224174737</v>
      </c>
      <c r="C1509" s="301" t="str">
        <f>VLOOKUP(B1509,'ds thisinh'!$B$5:$C$2298,2,FALSE)</f>
        <v>Huỳnh Thị Hồng Phúc</v>
      </c>
      <c r="D1509" s="307" t="s">
        <v>282</v>
      </c>
      <c r="E1509" s="315" t="s">
        <v>256</v>
      </c>
      <c r="F1509" s="301" t="s">
        <v>210</v>
      </c>
      <c r="G1509" s="301"/>
      <c r="H1509" s="301">
        <v>10</v>
      </c>
      <c r="I1509" s="389">
        <v>940</v>
      </c>
      <c r="J1509" s="561"/>
      <c r="K1509" s="424"/>
      <c r="L1509" s="301">
        <f>VLOOKUP(B1509,KQtrangIOE!$B$2:$D$2509,3,FALSE)</f>
        <v>940</v>
      </c>
      <c r="M1509" s="301" t="str">
        <f t="shared" si="105"/>
        <v/>
      </c>
      <c r="N1509" s="301">
        <f>VLOOKUP(IF(G1509&lt;&gt;"",G1509,F1509),ThongkeKQ!$A$4:$P$43,COUNTA(ThongkeKQ!$A$4:$P$4),FALSE)</f>
        <v>3</v>
      </c>
      <c r="O1509" s="301" t="str">
        <f t="shared" si="106"/>
        <v>3.10</v>
      </c>
      <c r="P1509" s="285" t="str">
        <f t="shared" si="107"/>
        <v>3</v>
      </c>
      <c r="Q1509" s="285" t="str">
        <f t="shared" si="108"/>
        <v>10</v>
      </c>
    </row>
    <row r="1510" spans="1:18" s="285" customFormat="1" hidden="1">
      <c r="A1510" s="315">
        <f>SUBTOTAL(3,$B$20:B1510)</f>
        <v>525</v>
      </c>
      <c r="B1510" s="316">
        <v>1212955872</v>
      </c>
      <c r="C1510" s="301" t="str">
        <f>VLOOKUP(B1510,'ds thisinh'!$B$5:$C$2298,2,FALSE)</f>
        <v>Nguyễn Đức Minh</v>
      </c>
      <c r="D1510" s="316" t="s">
        <v>303</v>
      </c>
      <c r="E1510" s="316" t="s">
        <v>111</v>
      </c>
      <c r="F1510" s="316" t="s">
        <v>301</v>
      </c>
      <c r="G1510" s="315"/>
      <c r="H1510" s="365">
        <v>10</v>
      </c>
      <c r="I1510" s="386">
        <v>940</v>
      </c>
      <c r="J1510" s="547"/>
      <c r="K1510" s="580"/>
      <c r="L1510" s="301">
        <f>VLOOKUP(B1510,KQtrangIOE!$B$2:$D$2509,3,FALSE)</f>
        <v>940</v>
      </c>
      <c r="M1510" s="301" t="str">
        <f t="shared" si="105"/>
        <v/>
      </c>
      <c r="N1510" s="301">
        <f>VLOOKUP(IF(G1510&lt;&gt;"",G1510,F1510),ThongkeKQ!$A$4:$P$43,COUNTA(ThongkeKQ!$A$4:$P$4),FALSE)</f>
        <v>4</v>
      </c>
      <c r="O1510" s="301" t="str">
        <f t="shared" si="106"/>
        <v>4.10</v>
      </c>
      <c r="P1510" s="285" t="str">
        <f t="shared" si="107"/>
        <v>4</v>
      </c>
      <c r="Q1510" s="285" t="str">
        <f t="shared" si="108"/>
        <v>10</v>
      </c>
    </row>
    <row r="1511" spans="1:18" s="285" customFormat="1" ht="15.75" hidden="1" thickBot="1">
      <c r="A1511" s="315">
        <f>SUBTOTAL(3,$B$20:B1511)</f>
        <v>525</v>
      </c>
      <c r="B1511" s="316">
        <v>1225572335</v>
      </c>
      <c r="C1511" s="301" t="str">
        <f>VLOOKUP(B1511,'ds thisinh'!$B$5:$C$2298,2,FALSE)</f>
        <v>Nguyễn Minh Thuần </v>
      </c>
      <c r="D1511" s="316" t="s">
        <v>2529</v>
      </c>
      <c r="E1511" s="316" t="s">
        <v>111</v>
      </c>
      <c r="F1511" s="316" t="s">
        <v>301</v>
      </c>
      <c r="G1511" s="315"/>
      <c r="H1511" s="365">
        <v>10</v>
      </c>
      <c r="I1511" s="386">
        <v>940</v>
      </c>
      <c r="J1511" s="441"/>
      <c r="K1511" s="589"/>
      <c r="L1511" s="301">
        <f>VLOOKUP(B1511,KQtrangIOE!$B$2:$D$2509,3,FALSE)</f>
        <v>940</v>
      </c>
      <c r="M1511" s="301" t="str">
        <f t="shared" si="105"/>
        <v/>
      </c>
      <c r="N1511" s="301">
        <f>VLOOKUP(IF(G1511&lt;&gt;"",G1511,F1511),ThongkeKQ!$A$4:$P$43,COUNTA(ThongkeKQ!$A$4:$P$4),FALSE)</f>
        <v>4</v>
      </c>
      <c r="O1511" s="301" t="str">
        <f t="shared" si="106"/>
        <v>4.10</v>
      </c>
      <c r="P1511" s="285" t="str">
        <f t="shared" si="107"/>
        <v>4</v>
      </c>
      <c r="Q1511" s="285" t="str">
        <f t="shared" si="108"/>
        <v>10</v>
      </c>
    </row>
    <row r="1512" spans="1:18" s="285" customFormat="1" hidden="1">
      <c r="A1512" s="315">
        <f>SUBTOTAL(3,$B$20:B1512)</f>
        <v>525</v>
      </c>
      <c r="B1512" s="396">
        <v>1232662323</v>
      </c>
      <c r="C1512" s="301" t="str">
        <f>VLOOKUP(B1512,'ds thisinh'!$B$5:$C$2298,2,FALSE)</f>
        <v>Lê Thị Kim Ngân</v>
      </c>
      <c r="D1512" s="271" t="s">
        <v>2639</v>
      </c>
      <c r="E1512" s="271">
        <v>10</v>
      </c>
      <c r="F1512" s="315" t="s">
        <v>561</v>
      </c>
      <c r="G1512" s="315"/>
      <c r="H1512" s="315">
        <v>10</v>
      </c>
      <c r="I1512" s="303">
        <v>940</v>
      </c>
      <c r="J1512" s="359"/>
      <c r="K1512" s="580"/>
      <c r="L1512" s="301">
        <f>VLOOKUP(B1512,KQtrangIOE!$B$2:$D$2509,3,FALSE)</f>
        <v>940</v>
      </c>
      <c r="M1512" s="301" t="str">
        <f t="shared" si="105"/>
        <v/>
      </c>
      <c r="N1512" s="301">
        <f>VLOOKUP(IF(G1512&lt;&gt;"",G1512,F1512),ThongkeKQ!$A$4:$P$43,COUNTA(ThongkeKQ!$A$4:$P$4),FALSE)</f>
        <v>18</v>
      </c>
      <c r="O1512" s="301" t="str">
        <f t="shared" si="106"/>
        <v>18.10</v>
      </c>
      <c r="P1512" s="285" t="str">
        <f t="shared" si="107"/>
        <v>18</v>
      </c>
      <c r="Q1512" s="285" t="str">
        <f t="shared" si="108"/>
        <v>10</v>
      </c>
    </row>
    <row r="1513" spans="1:18" s="285" customFormat="1" hidden="1">
      <c r="A1513" s="315">
        <f>SUBTOTAL(3,$B$20:B1513)</f>
        <v>525</v>
      </c>
      <c r="B1513" s="307">
        <v>1222831858</v>
      </c>
      <c r="C1513" s="301" t="str">
        <f>VLOOKUP(B1513,'ds thisinh'!$B$5:$C$2298,2,FALSE)</f>
        <v>Trần Thị Ngọc Duyên</v>
      </c>
      <c r="D1513" s="306" t="s">
        <v>2512</v>
      </c>
      <c r="E1513" s="315" t="s">
        <v>179</v>
      </c>
      <c r="F1513" s="325" t="s">
        <v>185</v>
      </c>
      <c r="G1513" s="301"/>
      <c r="H1513" s="304">
        <v>10</v>
      </c>
      <c r="I1513" s="384">
        <v>930</v>
      </c>
      <c r="J1513" s="567"/>
      <c r="K1513" s="424"/>
      <c r="L1513" s="301">
        <f>VLOOKUP(B1513,KQtrangIOE!$B$2:$D$2509,3,FALSE)</f>
        <v>930</v>
      </c>
      <c r="M1513" s="301" t="str">
        <f t="shared" si="105"/>
        <v/>
      </c>
      <c r="N1513" s="301">
        <f>VLOOKUP(IF(G1513&lt;&gt;"",G1513,F1513),ThongkeKQ!$A$4:$P$43,COUNTA(ThongkeKQ!$A$4:$P$4),FALSE)</f>
        <v>23</v>
      </c>
      <c r="O1513" s="301" t="str">
        <f t="shared" si="106"/>
        <v>23.10</v>
      </c>
      <c r="P1513" s="285" t="str">
        <f t="shared" si="107"/>
        <v>23</v>
      </c>
      <c r="Q1513" s="285" t="str">
        <f t="shared" si="108"/>
        <v>10</v>
      </c>
    </row>
    <row r="1514" spans="1:18" s="285" customFormat="1" ht="15.75" hidden="1" thickBot="1">
      <c r="A1514" s="315">
        <f>SUBTOTAL(3,$B$20:B1514)</f>
        <v>525</v>
      </c>
      <c r="B1514" s="308">
        <v>1222574927</v>
      </c>
      <c r="C1514" s="301" t="str">
        <f>VLOOKUP(B1514,'ds thisinh'!$B$5:$C$2298,2,FALSE)</f>
        <v>Nguyễn Thị Thu Trà</v>
      </c>
      <c r="D1514" s="309" t="s">
        <v>2539</v>
      </c>
      <c r="E1514" s="309">
        <v>10</v>
      </c>
      <c r="F1514" s="310" t="s">
        <v>563</v>
      </c>
      <c r="G1514" s="310"/>
      <c r="H1514" s="309">
        <v>10</v>
      </c>
      <c r="I1514" s="388">
        <v>930</v>
      </c>
      <c r="J1514" s="569"/>
      <c r="K1514" s="584"/>
      <c r="L1514" s="301">
        <f>VLOOKUP(B1514,KQtrangIOE!$B$2:$D$2509,3,FALSE)</f>
        <v>930</v>
      </c>
      <c r="M1514" s="301" t="str">
        <f t="shared" si="105"/>
        <v/>
      </c>
      <c r="N1514" s="301">
        <f>VLOOKUP(IF(G1514&lt;&gt;"",G1514,F1514),ThongkeKQ!$A$4:$P$43,COUNTA(ThongkeKQ!$A$4:$P$4),FALSE)</f>
        <v>21</v>
      </c>
      <c r="O1514" s="301" t="str">
        <f t="shared" si="106"/>
        <v>21.10</v>
      </c>
      <c r="P1514" s="285" t="str">
        <f t="shared" si="107"/>
        <v>21</v>
      </c>
      <c r="Q1514" s="285" t="str">
        <f t="shared" si="108"/>
        <v>10</v>
      </c>
    </row>
    <row r="1515" spans="1:18" s="285" customFormat="1" hidden="1">
      <c r="A1515" s="315">
        <f>SUBTOTAL(3,$B$20:B1515)</f>
        <v>525</v>
      </c>
      <c r="B1515" s="317">
        <v>1223974981</v>
      </c>
      <c r="C1515" s="301" t="str">
        <f>VLOOKUP(B1515,'ds thisinh'!$B$5:$C$2298,2,FALSE)</f>
        <v>Phạm Quang Thìn</v>
      </c>
      <c r="D1515" s="356" t="s">
        <v>2464</v>
      </c>
      <c r="E1515" s="317" t="s">
        <v>2463</v>
      </c>
      <c r="F1515" s="303" t="s">
        <v>557</v>
      </c>
      <c r="G1515" s="303"/>
      <c r="H1515" s="303">
        <v>10</v>
      </c>
      <c r="I1515" s="387">
        <v>930</v>
      </c>
      <c r="J1515" s="555"/>
      <c r="K1515" s="424"/>
      <c r="L1515" s="301">
        <f>VLOOKUP(B1515,KQtrangIOE!$B$2:$D$2509,3,FALSE)</f>
        <v>930</v>
      </c>
      <c r="M1515" s="301" t="str">
        <f t="shared" si="105"/>
        <v/>
      </c>
      <c r="N1515" s="301">
        <f>VLOOKUP(IF(G1515&lt;&gt;"",G1515,F1515),ThongkeKQ!$A$4:$P$43,COUNTA(ThongkeKQ!$A$4:$P$4),FALSE)</f>
        <v>11</v>
      </c>
      <c r="O1515" s="301" t="str">
        <f t="shared" si="106"/>
        <v>11.10</v>
      </c>
      <c r="P1515" s="285" t="str">
        <f t="shared" si="107"/>
        <v>11</v>
      </c>
      <c r="Q1515" s="285" t="str">
        <f t="shared" si="108"/>
        <v>10</v>
      </c>
    </row>
    <row r="1516" spans="1:18" s="285" customFormat="1" hidden="1">
      <c r="A1516" s="315">
        <f>SUBTOTAL(3,$B$20:B1516)</f>
        <v>525</v>
      </c>
      <c r="B1516" s="301">
        <v>1221622966</v>
      </c>
      <c r="C1516" s="301" t="str">
        <f>VLOOKUP(B1516,'ds thisinh'!$B$5:$C$2298,2,FALSE)</f>
        <v>Bùi Nguyệt Diễm Mi</v>
      </c>
      <c r="D1516" s="301" t="s">
        <v>37</v>
      </c>
      <c r="E1516" s="301" t="s">
        <v>94</v>
      </c>
      <c r="F1516" s="301" t="s">
        <v>9</v>
      </c>
      <c r="G1516" s="301"/>
      <c r="H1516" s="301">
        <v>10</v>
      </c>
      <c r="I1516" s="301">
        <v>920</v>
      </c>
      <c r="J1516" s="505"/>
      <c r="K1516" s="424"/>
      <c r="L1516" s="301">
        <f>VLOOKUP(B1516,KQtrangIOE!$B$2:$D$2509,3,FALSE)</f>
        <v>920</v>
      </c>
      <c r="M1516" s="301" t="str">
        <f t="shared" ref="M1516:M1547" si="109">IF(L1516&lt;&gt;I1516,1,"")</f>
        <v/>
      </c>
      <c r="N1516" s="301">
        <f>VLOOKUP(IF(G1516&lt;&gt;"",G1516,F1516),ThongkeKQ!$A$4:$P$43,COUNTA(ThongkeKQ!$A$4:$P$4),FALSE)</f>
        <v>1</v>
      </c>
      <c r="O1516" s="301" t="str">
        <f t="shared" si="106"/>
        <v>1.10</v>
      </c>
      <c r="P1516" s="285" t="str">
        <f t="shared" si="107"/>
        <v>1</v>
      </c>
      <c r="Q1516" s="285" t="str">
        <f t="shared" si="108"/>
        <v>10</v>
      </c>
    </row>
    <row r="1517" spans="1:18" s="285" customFormat="1" ht="30" hidden="1">
      <c r="A1517" s="315">
        <f>SUBTOTAL(3,$B$20:B1517)</f>
        <v>525</v>
      </c>
      <c r="B1517" s="307">
        <v>105085220</v>
      </c>
      <c r="C1517" s="301" t="str">
        <f>VLOOKUP(B1517,'ds thisinh'!$B$5:$C$2298,2,FALSE)</f>
        <v>Võ Nhật Tuấn </v>
      </c>
      <c r="D1517" s="307" t="s">
        <v>284</v>
      </c>
      <c r="E1517" s="315" t="s">
        <v>260</v>
      </c>
      <c r="F1517" s="301" t="s">
        <v>210</v>
      </c>
      <c r="G1517" s="301"/>
      <c r="H1517" s="301">
        <v>10</v>
      </c>
      <c r="I1517" s="389">
        <v>920</v>
      </c>
      <c r="J1517" s="561"/>
      <c r="K1517" s="424"/>
      <c r="L1517" s="301">
        <f>VLOOKUP(B1517,KQtrangIOE!$B$2:$D$2509,3,FALSE)</f>
        <v>920</v>
      </c>
      <c r="M1517" s="301" t="str">
        <f t="shared" si="109"/>
        <v/>
      </c>
      <c r="N1517" s="301">
        <f>VLOOKUP(IF(G1517&lt;&gt;"",G1517,F1517),ThongkeKQ!$A$4:$P$43,COUNTA(ThongkeKQ!$A$4:$P$4),FALSE)</f>
        <v>3</v>
      </c>
      <c r="O1517" s="301" t="str">
        <f t="shared" si="106"/>
        <v>3.10</v>
      </c>
      <c r="P1517" s="285" t="str">
        <f t="shared" si="107"/>
        <v>3</v>
      </c>
      <c r="Q1517" s="285" t="str">
        <f t="shared" si="108"/>
        <v>10</v>
      </c>
    </row>
    <row r="1518" spans="1:18" s="285" customFormat="1" hidden="1">
      <c r="A1518" s="315">
        <f>SUBTOTAL(3,$B$20:B1518)</f>
        <v>525</v>
      </c>
      <c r="B1518" s="316">
        <v>1225669039</v>
      </c>
      <c r="C1518" s="301" t="str">
        <f>VLOOKUP(B1518,'ds thisinh'!$B$5:$C$2298,2,FALSE)</f>
        <v>Lê Thị Hồng Nhung</v>
      </c>
      <c r="D1518" s="316" t="s">
        <v>317</v>
      </c>
      <c r="E1518" s="316" t="s">
        <v>111</v>
      </c>
      <c r="F1518" s="316" t="s">
        <v>301</v>
      </c>
      <c r="G1518" s="315"/>
      <c r="H1518" s="365">
        <v>10</v>
      </c>
      <c r="I1518" s="386">
        <v>920</v>
      </c>
      <c r="J1518" s="547"/>
      <c r="K1518" s="580"/>
      <c r="L1518" s="301">
        <f>VLOOKUP(B1518,KQtrangIOE!$B$2:$D$2509,3,FALSE)</f>
        <v>920</v>
      </c>
      <c r="M1518" s="301" t="str">
        <f t="shared" si="109"/>
        <v/>
      </c>
      <c r="N1518" s="301">
        <f>VLOOKUP(IF(G1518&lt;&gt;"",G1518,F1518),ThongkeKQ!$A$4:$P$43,COUNTA(ThongkeKQ!$A$4:$P$4),FALSE)</f>
        <v>4</v>
      </c>
      <c r="O1518" s="301" t="str">
        <f t="shared" si="106"/>
        <v>4.10</v>
      </c>
      <c r="P1518" s="285" t="str">
        <f t="shared" si="107"/>
        <v>4</v>
      </c>
      <c r="Q1518" s="285" t="str">
        <f t="shared" si="108"/>
        <v>10</v>
      </c>
    </row>
    <row r="1519" spans="1:18" s="285" customFormat="1" hidden="1">
      <c r="A1519" s="315">
        <f>SUBTOTAL(3,$B$20:B1519)</f>
        <v>525</v>
      </c>
      <c r="B1519" s="316">
        <v>1225007469</v>
      </c>
      <c r="C1519" s="301" t="str">
        <f>VLOOKUP(B1519,'ds thisinh'!$B$5:$C$2298,2,FALSE)</f>
        <v>Võ Thị Thanh Thúy </v>
      </c>
      <c r="D1519" s="316" t="s">
        <v>322</v>
      </c>
      <c r="E1519" s="316" t="s">
        <v>111</v>
      </c>
      <c r="F1519" s="316" t="s">
        <v>301</v>
      </c>
      <c r="G1519" s="315"/>
      <c r="H1519" s="365">
        <v>10</v>
      </c>
      <c r="I1519" s="386">
        <v>920</v>
      </c>
      <c r="J1519" s="547"/>
      <c r="K1519" s="580"/>
      <c r="L1519" s="301">
        <f>VLOOKUP(B1519,KQtrangIOE!$B$2:$D$2509,3,FALSE)</f>
        <v>920</v>
      </c>
      <c r="M1519" s="301" t="str">
        <f t="shared" si="109"/>
        <v/>
      </c>
      <c r="N1519" s="301">
        <f>VLOOKUP(IF(G1519&lt;&gt;"",G1519,F1519),ThongkeKQ!$A$4:$P$43,COUNTA(ThongkeKQ!$A$4:$P$4),FALSE)</f>
        <v>4</v>
      </c>
      <c r="O1519" s="301" t="str">
        <f t="shared" si="106"/>
        <v>4.10</v>
      </c>
      <c r="P1519" s="285" t="str">
        <f t="shared" si="107"/>
        <v>4</v>
      </c>
      <c r="Q1519" s="285" t="str">
        <f t="shared" si="108"/>
        <v>10</v>
      </c>
    </row>
    <row r="1520" spans="1:18" s="285" customFormat="1" hidden="1">
      <c r="A1520" s="315">
        <f>SUBTOTAL(3,$B$20:B1520)</f>
        <v>525</v>
      </c>
      <c r="B1520" s="396">
        <v>1209794457</v>
      </c>
      <c r="C1520" s="301" t="str">
        <f>VLOOKUP(B1520,'ds thisinh'!$B$5:$C$2298,2,FALSE)</f>
        <v>Hoàng Trung Thanh</v>
      </c>
      <c r="D1520" s="271" t="s">
        <v>2631</v>
      </c>
      <c r="E1520" s="271">
        <v>10</v>
      </c>
      <c r="F1520" s="315" t="s">
        <v>561</v>
      </c>
      <c r="G1520" s="315"/>
      <c r="H1520" s="315">
        <v>10</v>
      </c>
      <c r="I1520" s="303">
        <v>920</v>
      </c>
      <c r="J1520" s="359"/>
      <c r="K1520" s="580"/>
      <c r="L1520" s="301">
        <f>VLOOKUP(B1520,KQtrangIOE!$B$2:$D$2509,3,FALSE)</f>
        <v>920</v>
      </c>
      <c r="M1520" s="301" t="str">
        <f t="shared" si="109"/>
        <v/>
      </c>
      <c r="N1520" s="301">
        <f>VLOOKUP(IF(G1520&lt;&gt;"",G1520,F1520),ThongkeKQ!$A$4:$P$43,COUNTA(ThongkeKQ!$A$4:$P$4),FALSE)</f>
        <v>18</v>
      </c>
      <c r="O1520" s="301" t="str">
        <f t="shared" si="106"/>
        <v>18.10</v>
      </c>
      <c r="P1520" s="285" t="str">
        <f t="shared" si="107"/>
        <v>18</v>
      </c>
      <c r="Q1520" s="285" t="str">
        <f t="shared" si="108"/>
        <v>10</v>
      </c>
    </row>
    <row r="1521" spans="1:17" s="285" customFormat="1" hidden="1">
      <c r="A1521" s="315">
        <f>SUBTOTAL(3,$B$20:B1521)</f>
        <v>525</v>
      </c>
      <c r="B1521" s="307">
        <v>1230173025</v>
      </c>
      <c r="C1521" s="301" t="str">
        <f>VLOOKUP(B1521,'ds thisinh'!$B$5:$C$2298,2,FALSE)</f>
        <v>Trần Thanh Hòa</v>
      </c>
      <c r="D1521" s="307" t="s">
        <v>287</v>
      </c>
      <c r="E1521" s="315" t="s">
        <v>256</v>
      </c>
      <c r="F1521" s="301" t="s">
        <v>210</v>
      </c>
      <c r="G1521" s="301"/>
      <c r="H1521" s="301">
        <v>10</v>
      </c>
      <c r="I1521" s="389">
        <v>910</v>
      </c>
      <c r="J1521" s="561"/>
      <c r="K1521" s="424"/>
      <c r="L1521" s="301">
        <f>VLOOKUP(B1521,KQtrangIOE!$B$2:$D$2509,3,FALSE)</f>
        <v>910</v>
      </c>
      <c r="M1521" s="301" t="str">
        <f t="shared" si="109"/>
        <v/>
      </c>
      <c r="N1521" s="301">
        <f>VLOOKUP(IF(G1521&lt;&gt;"",G1521,F1521),ThongkeKQ!$A$4:$P$43,COUNTA(ThongkeKQ!$A$4:$P$4),FALSE)</f>
        <v>3</v>
      </c>
      <c r="O1521" s="301" t="str">
        <f t="shared" si="106"/>
        <v>3.10</v>
      </c>
      <c r="P1521" s="285" t="str">
        <f t="shared" si="107"/>
        <v>3</v>
      </c>
      <c r="Q1521" s="285" t="str">
        <f t="shared" si="108"/>
        <v>10</v>
      </c>
    </row>
    <row r="1522" spans="1:17" s="285" customFormat="1" hidden="1">
      <c r="A1522" s="315">
        <f>SUBTOTAL(3,$B$20:B1522)</f>
        <v>525</v>
      </c>
      <c r="B1522" s="307">
        <v>1221632808</v>
      </c>
      <c r="C1522" s="301" t="str">
        <f>VLOOKUP(B1522,'ds thisinh'!$B$5:$C$2298,2,FALSE)</f>
        <v>Vũ Văn Thành Quang </v>
      </c>
      <c r="D1522" s="307" t="s">
        <v>297</v>
      </c>
      <c r="E1522" s="315" t="s">
        <v>267</v>
      </c>
      <c r="F1522" s="301" t="s">
        <v>210</v>
      </c>
      <c r="G1522" s="301"/>
      <c r="H1522" s="301">
        <v>10</v>
      </c>
      <c r="I1522" s="389">
        <v>910</v>
      </c>
      <c r="J1522" s="561"/>
      <c r="K1522" s="424"/>
      <c r="L1522" s="301">
        <f>VLOOKUP(B1522,KQtrangIOE!$B$2:$D$2509,3,FALSE)</f>
        <v>910</v>
      </c>
      <c r="M1522" s="301" t="str">
        <f t="shared" si="109"/>
        <v/>
      </c>
      <c r="N1522" s="301">
        <f>VLOOKUP(IF(G1522&lt;&gt;"",G1522,F1522),ThongkeKQ!$A$4:$P$43,COUNTA(ThongkeKQ!$A$4:$P$4),FALSE)</f>
        <v>3</v>
      </c>
      <c r="O1522" s="301" t="str">
        <f t="shared" si="106"/>
        <v>3.10</v>
      </c>
      <c r="P1522" s="285" t="str">
        <f t="shared" si="107"/>
        <v>3</v>
      </c>
      <c r="Q1522" s="285" t="str">
        <f t="shared" si="108"/>
        <v>10</v>
      </c>
    </row>
    <row r="1523" spans="1:17" s="285" customFormat="1" hidden="1">
      <c r="A1523" s="315">
        <f>SUBTOTAL(3,$B$20:B1523)</f>
        <v>525</v>
      </c>
      <c r="B1523" s="396">
        <v>1223110168</v>
      </c>
      <c r="C1523" s="301" t="str">
        <f>VLOOKUP(B1523,'ds thisinh'!$B$5:$C$2298,2,FALSE)</f>
        <v>Võ Thị Bảo Nghi</v>
      </c>
      <c r="D1523" s="271" t="s">
        <v>2633</v>
      </c>
      <c r="E1523" s="271">
        <v>10</v>
      </c>
      <c r="F1523" s="315" t="s">
        <v>561</v>
      </c>
      <c r="G1523" s="315"/>
      <c r="H1523" s="315">
        <v>10</v>
      </c>
      <c r="I1523" s="303">
        <v>910</v>
      </c>
      <c r="J1523" s="359"/>
      <c r="K1523" s="580"/>
      <c r="L1523" s="301">
        <f>VLOOKUP(B1523,KQtrangIOE!$B$2:$D$2509,3,FALSE)</f>
        <v>910</v>
      </c>
      <c r="M1523" s="301" t="str">
        <f t="shared" si="109"/>
        <v/>
      </c>
      <c r="N1523" s="301">
        <f>VLOOKUP(IF(G1523&lt;&gt;"",G1523,F1523),ThongkeKQ!$A$4:$P$43,COUNTA(ThongkeKQ!$A$4:$P$4),FALSE)</f>
        <v>18</v>
      </c>
      <c r="O1523" s="301" t="str">
        <f t="shared" si="106"/>
        <v>18.10</v>
      </c>
      <c r="P1523" s="285" t="str">
        <f t="shared" si="107"/>
        <v>18</v>
      </c>
      <c r="Q1523" s="285" t="str">
        <f t="shared" si="108"/>
        <v>10</v>
      </c>
    </row>
    <row r="1524" spans="1:17" s="285" customFormat="1" hidden="1">
      <c r="A1524" s="315">
        <f>SUBTOTAL(3,$B$20:B1524)</f>
        <v>525</v>
      </c>
      <c r="B1524" s="321">
        <v>1223377678</v>
      </c>
      <c r="C1524" s="301" t="str">
        <f>VLOOKUP(B1524,'ds thisinh'!$B$5:$C$2298,2,FALSE)</f>
        <v>Hồ Phương Thảo</v>
      </c>
      <c r="D1524" s="322" t="s">
        <v>2240</v>
      </c>
      <c r="E1524" s="323" t="s">
        <v>2241</v>
      </c>
      <c r="F1524" s="323" t="s">
        <v>564</v>
      </c>
      <c r="G1524" s="301"/>
      <c r="H1524" s="301">
        <v>10</v>
      </c>
      <c r="I1524" s="323">
        <v>910</v>
      </c>
      <c r="J1524" s="565"/>
      <c r="K1524" s="424"/>
      <c r="L1524" s="301">
        <f>VLOOKUP(B1524,KQtrangIOE!$B$2:$D$2509,3,FALSE)</f>
        <v>910</v>
      </c>
      <c r="M1524" s="301" t="str">
        <f t="shared" si="109"/>
        <v/>
      </c>
      <c r="N1524" s="301">
        <f>VLOOKUP(IF(G1524&lt;&gt;"",G1524,F1524),ThongkeKQ!$A$4:$P$43,COUNTA(ThongkeKQ!$A$4:$P$4),FALSE)</f>
        <v>22</v>
      </c>
      <c r="O1524" s="301" t="str">
        <f t="shared" si="106"/>
        <v>22.10</v>
      </c>
      <c r="P1524" s="285" t="str">
        <f t="shared" si="107"/>
        <v>22</v>
      </c>
      <c r="Q1524" s="285" t="str">
        <f t="shared" si="108"/>
        <v>10</v>
      </c>
    </row>
    <row r="1525" spans="1:17" s="285" customFormat="1" hidden="1">
      <c r="A1525" s="315">
        <f>SUBTOTAL(3,$B$20:B1525)</f>
        <v>525</v>
      </c>
      <c r="B1525" s="301">
        <v>1211721938</v>
      </c>
      <c r="C1525" s="301" t="str">
        <f>VLOOKUP(B1525,'ds thisinh'!$B$5:$C$2298,2,FALSE)</f>
        <v>Nguyễn Xuân Hương</v>
      </c>
      <c r="D1525" s="301" t="s">
        <v>44</v>
      </c>
      <c r="E1525" s="301" t="s">
        <v>94</v>
      </c>
      <c r="F1525" s="301" t="s">
        <v>9</v>
      </c>
      <c r="G1525" s="301"/>
      <c r="H1525" s="301">
        <v>10</v>
      </c>
      <c r="I1525" s="301">
        <v>900</v>
      </c>
      <c r="J1525" s="505"/>
      <c r="K1525" s="424"/>
      <c r="L1525" s="301">
        <f>VLOOKUP(B1525,KQtrangIOE!$B$2:$D$2509,3,FALSE)</f>
        <v>900</v>
      </c>
      <c r="M1525" s="301" t="str">
        <f t="shared" si="109"/>
        <v/>
      </c>
      <c r="N1525" s="301">
        <f>VLOOKUP(IF(G1525&lt;&gt;"",G1525,F1525),ThongkeKQ!$A$4:$P$43,COUNTA(ThongkeKQ!$A$4:$P$4),FALSE)</f>
        <v>1</v>
      </c>
      <c r="O1525" s="301" t="str">
        <f t="shared" si="106"/>
        <v>1.10</v>
      </c>
      <c r="P1525" s="285" t="str">
        <f t="shared" si="107"/>
        <v>1</v>
      </c>
      <c r="Q1525" s="285" t="str">
        <f t="shared" si="108"/>
        <v>10</v>
      </c>
    </row>
    <row r="1526" spans="1:17" s="285" customFormat="1" hidden="1">
      <c r="A1526" s="315">
        <f>SUBTOTAL(3,$B$20:B1526)</f>
        <v>525</v>
      </c>
      <c r="B1526" s="308">
        <v>1224566501</v>
      </c>
      <c r="C1526" s="301" t="str">
        <f>VLOOKUP(B1526,'ds thisinh'!$B$5:$C$2298,2,FALSE)</f>
        <v>Phạm Thị Thu Lý</v>
      </c>
      <c r="D1526" s="309" t="s">
        <v>2548</v>
      </c>
      <c r="E1526" s="309" t="s">
        <v>111</v>
      </c>
      <c r="F1526" s="310" t="s">
        <v>563</v>
      </c>
      <c r="G1526" s="310"/>
      <c r="H1526" s="309" t="s">
        <v>111</v>
      </c>
      <c r="I1526" s="388">
        <v>900</v>
      </c>
      <c r="J1526" s="557"/>
      <c r="K1526" s="577"/>
      <c r="L1526" s="301">
        <f>VLOOKUP(B1526,KQtrangIOE!$B$2:$D$2509,3,FALSE)</f>
        <v>900</v>
      </c>
      <c r="M1526" s="301" t="str">
        <f t="shared" si="109"/>
        <v/>
      </c>
      <c r="N1526" s="301">
        <f>VLOOKUP(IF(G1526&lt;&gt;"",G1526,F1526),ThongkeKQ!$A$4:$P$43,COUNTA(ThongkeKQ!$A$4:$P$4),FALSE)</f>
        <v>21</v>
      </c>
      <c r="O1526" s="301" t="str">
        <f t="shared" si="106"/>
        <v>21.10</v>
      </c>
      <c r="P1526" s="285" t="str">
        <f t="shared" si="107"/>
        <v>21</v>
      </c>
      <c r="Q1526" s="285" t="str">
        <f t="shared" si="108"/>
        <v>10</v>
      </c>
    </row>
    <row r="1527" spans="1:17" s="285" customFormat="1" hidden="1">
      <c r="A1527" s="315">
        <f>SUBTOTAL(3,$B$20:B1527)</f>
        <v>525</v>
      </c>
      <c r="B1527" s="303">
        <v>1229019831</v>
      </c>
      <c r="C1527" s="301" t="str">
        <f>VLOOKUP(B1527,'ds thisinh'!$B$5:$C$2298,2,FALSE)</f>
        <v>Nguyễn Thị Đinh Hương</v>
      </c>
      <c r="D1527" s="303" t="s">
        <v>389</v>
      </c>
      <c r="E1527" s="303" t="s">
        <v>94</v>
      </c>
      <c r="F1527" s="303" t="s">
        <v>388</v>
      </c>
      <c r="G1527" s="303"/>
      <c r="H1527" s="304">
        <v>10</v>
      </c>
      <c r="I1527" s="315">
        <v>900</v>
      </c>
      <c r="J1527" s="511"/>
      <c r="K1527" s="424"/>
      <c r="L1527" s="301">
        <f>VLOOKUP(B1527,KQtrangIOE!$B$2:$D$2509,3,FALSE)</f>
        <v>900</v>
      </c>
      <c r="M1527" s="301" t="str">
        <f t="shared" si="109"/>
        <v/>
      </c>
      <c r="N1527" s="301">
        <f>VLOOKUP(IF(G1527&lt;&gt;"",G1527,F1527),ThongkeKQ!$A$4:$P$43,COUNTA(ThongkeKQ!$A$4:$P$4),FALSE)</f>
        <v>15</v>
      </c>
      <c r="O1527" s="301" t="str">
        <f t="shared" si="106"/>
        <v>15.10</v>
      </c>
      <c r="P1527" s="285" t="str">
        <f t="shared" si="107"/>
        <v>15</v>
      </c>
      <c r="Q1527" s="285" t="str">
        <f t="shared" si="108"/>
        <v>10</v>
      </c>
    </row>
    <row r="1528" spans="1:17" s="285" customFormat="1" hidden="1">
      <c r="A1528" s="315">
        <f>SUBTOTAL(3,$B$20:B1528)</f>
        <v>525</v>
      </c>
      <c r="B1528" s="303">
        <v>1228242575</v>
      </c>
      <c r="C1528" s="301" t="str">
        <f>VLOOKUP(B1528,'ds thisinh'!$B$5:$C$2298,2,FALSE)</f>
        <v>Trần Thị Lan Hương</v>
      </c>
      <c r="D1528" s="303" t="s">
        <v>396</v>
      </c>
      <c r="E1528" s="303" t="s">
        <v>94</v>
      </c>
      <c r="F1528" s="303" t="s">
        <v>388</v>
      </c>
      <c r="G1528" s="303"/>
      <c r="H1528" s="304">
        <v>10</v>
      </c>
      <c r="I1528" s="315">
        <v>900</v>
      </c>
      <c r="J1528" s="511"/>
      <c r="K1528" s="424"/>
      <c r="L1528" s="301">
        <f>VLOOKUP(B1528,KQtrangIOE!$B$2:$D$2509,3,FALSE)</f>
        <v>900</v>
      </c>
      <c r="M1528" s="301" t="str">
        <f t="shared" si="109"/>
        <v/>
      </c>
      <c r="N1528" s="301">
        <f>VLOOKUP(IF(G1528&lt;&gt;"",G1528,F1528),ThongkeKQ!$A$4:$P$43,COUNTA(ThongkeKQ!$A$4:$P$4),FALSE)</f>
        <v>15</v>
      </c>
      <c r="O1528" s="301" t="str">
        <f t="shared" si="106"/>
        <v>15.10</v>
      </c>
      <c r="P1528" s="285" t="str">
        <f t="shared" si="107"/>
        <v>15</v>
      </c>
      <c r="Q1528" s="285" t="str">
        <f t="shared" si="108"/>
        <v>10</v>
      </c>
    </row>
    <row r="1529" spans="1:17" s="285" customFormat="1" ht="30" hidden="1">
      <c r="A1529" s="315">
        <f>SUBTOTAL(3,$B$20:B1529)</f>
        <v>525</v>
      </c>
      <c r="B1529" s="326">
        <v>1211801416</v>
      </c>
      <c r="C1529" s="301" t="str">
        <f>VLOOKUP(B1529,'ds thisinh'!$B$5:$C$2298,2,FALSE)</f>
        <v>Nông Thị Thủy</v>
      </c>
      <c r="D1529" s="303" t="s">
        <v>2099</v>
      </c>
      <c r="E1529" s="303" t="s">
        <v>94</v>
      </c>
      <c r="F1529" s="303" t="s">
        <v>2100</v>
      </c>
      <c r="G1529" s="301"/>
      <c r="H1529" s="301">
        <v>10</v>
      </c>
      <c r="I1529" s="387">
        <v>900</v>
      </c>
      <c r="J1529" s="555"/>
      <c r="K1529" s="424"/>
      <c r="L1529" s="301">
        <f>VLOOKUP(B1529,KQtrangIOE!$B$2:$D$2509,3,FALSE)</f>
        <v>900</v>
      </c>
      <c r="M1529" s="301" t="str">
        <f t="shared" si="109"/>
        <v/>
      </c>
      <c r="N1529" s="301">
        <f>VLOOKUP(IF(G1529&lt;&gt;"",G1529,F1529),ThongkeKQ!$A$4:$P$43,COUNTA(ThongkeKQ!$A$4:$P$4),FALSE)</f>
        <v>24</v>
      </c>
      <c r="O1529" s="301" t="str">
        <f t="shared" si="106"/>
        <v>24.10</v>
      </c>
      <c r="P1529" s="285" t="str">
        <f t="shared" si="107"/>
        <v>24</v>
      </c>
      <c r="Q1529" s="285" t="str">
        <f t="shared" si="108"/>
        <v>10</v>
      </c>
    </row>
    <row r="1530" spans="1:17" s="285" customFormat="1" hidden="1">
      <c r="A1530" s="315">
        <f>SUBTOTAL(3,$B$20:B1530)</f>
        <v>525</v>
      </c>
      <c r="B1530" s="302">
        <v>1222120665</v>
      </c>
      <c r="C1530" s="301" t="str">
        <f>VLOOKUP(B1530,'ds thisinh'!$B$5:$C$2298,2,FALSE)</f>
        <v>Nguyễn Thị Diễm Quỳnh</v>
      </c>
      <c r="D1530" s="305" t="s">
        <v>107</v>
      </c>
      <c r="E1530" s="302" t="s">
        <v>106</v>
      </c>
      <c r="F1530" s="303" t="s">
        <v>90</v>
      </c>
      <c r="G1530" s="303"/>
      <c r="H1530" s="301">
        <v>10</v>
      </c>
      <c r="I1530" s="301">
        <v>890</v>
      </c>
      <c r="J1530" s="505"/>
      <c r="K1530" s="581"/>
      <c r="L1530" s="301">
        <f>VLOOKUP(B1530,KQtrangIOE!$B$2:$D$2509,3,FALSE)</f>
        <v>890</v>
      </c>
      <c r="M1530" s="301" t="str">
        <f t="shared" si="109"/>
        <v/>
      </c>
      <c r="N1530" s="301">
        <f>VLOOKUP(IF(G1530&lt;&gt;"",G1530,F1530),ThongkeKQ!$A$4:$P$43,COUNTA(ThongkeKQ!$A$4:$P$4),FALSE)</f>
        <v>13</v>
      </c>
      <c r="O1530" s="301" t="str">
        <f t="shared" si="106"/>
        <v>13.10</v>
      </c>
      <c r="P1530" s="285" t="str">
        <f t="shared" si="107"/>
        <v>13</v>
      </c>
      <c r="Q1530" s="285" t="str">
        <f t="shared" si="108"/>
        <v>10</v>
      </c>
    </row>
    <row r="1531" spans="1:17" s="285" customFormat="1" hidden="1">
      <c r="A1531" s="315">
        <f>SUBTOTAL(3,$B$20:B1531)</f>
        <v>525</v>
      </c>
      <c r="B1531" s="302">
        <v>1228305753</v>
      </c>
      <c r="C1531" s="301" t="str">
        <f>VLOOKUP(B1531,'ds thisinh'!$B$5:$C$2298,2,FALSE)</f>
        <v>Nguyễn Thiên Phượng</v>
      </c>
      <c r="D1531" s="305" t="s">
        <v>129</v>
      </c>
      <c r="E1531" s="302" t="s">
        <v>131</v>
      </c>
      <c r="F1531" s="303" t="s">
        <v>90</v>
      </c>
      <c r="G1531" s="303"/>
      <c r="H1531" s="301">
        <v>10</v>
      </c>
      <c r="I1531" s="301">
        <v>890</v>
      </c>
      <c r="J1531" s="505"/>
      <c r="K1531" s="581"/>
      <c r="L1531" s="301">
        <f>VLOOKUP(B1531,KQtrangIOE!$B$2:$D$2509,3,FALSE)</f>
        <v>890</v>
      </c>
      <c r="M1531" s="301" t="str">
        <f t="shared" si="109"/>
        <v/>
      </c>
      <c r="N1531" s="301">
        <f>VLOOKUP(IF(G1531&lt;&gt;"",G1531,F1531),ThongkeKQ!$A$4:$P$43,COUNTA(ThongkeKQ!$A$4:$P$4),FALSE)</f>
        <v>13</v>
      </c>
      <c r="O1531" s="301" t="str">
        <f t="shared" si="106"/>
        <v>13.10</v>
      </c>
      <c r="P1531" s="285" t="str">
        <f t="shared" si="107"/>
        <v>13</v>
      </c>
      <c r="Q1531" s="285" t="str">
        <f t="shared" si="108"/>
        <v>10</v>
      </c>
    </row>
    <row r="1532" spans="1:17" s="285" customFormat="1" hidden="1">
      <c r="A1532" s="315">
        <f>SUBTOTAL(3,$B$20:B1532)</f>
        <v>525</v>
      </c>
      <c r="B1532" s="308">
        <v>1223400723</v>
      </c>
      <c r="C1532" s="301" t="str">
        <f>VLOOKUP(B1532,'ds thisinh'!$B$5:$C$2298,2,FALSE)</f>
        <v>Nguyễn Thị Như Hoa</v>
      </c>
      <c r="D1532" s="309" t="s">
        <v>2543</v>
      </c>
      <c r="E1532" s="309" t="s">
        <v>111</v>
      </c>
      <c r="F1532" s="310" t="s">
        <v>563</v>
      </c>
      <c r="G1532" s="310"/>
      <c r="H1532" s="309" t="s">
        <v>111</v>
      </c>
      <c r="I1532" s="388">
        <v>890</v>
      </c>
      <c r="J1532" s="557"/>
      <c r="K1532" s="577"/>
      <c r="L1532" s="301">
        <f>VLOOKUP(B1532,KQtrangIOE!$B$2:$D$2509,3,FALSE)</f>
        <v>890</v>
      </c>
      <c r="M1532" s="301" t="str">
        <f t="shared" si="109"/>
        <v/>
      </c>
      <c r="N1532" s="301">
        <f>VLOOKUP(IF(G1532&lt;&gt;"",G1532,F1532),ThongkeKQ!$A$4:$P$43,COUNTA(ThongkeKQ!$A$4:$P$4),FALSE)</f>
        <v>21</v>
      </c>
      <c r="O1532" s="301" t="str">
        <f t="shared" si="106"/>
        <v>21.10</v>
      </c>
      <c r="P1532" s="285" t="str">
        <f t="shared" si="107"/>
        <v>21</v>
      </c>
      <c r="Q1532" s="285" t="str">
        <f t="shared" si="108"/>
        <v>10</v>
      </c>
    </row>
    <row r="1533" spans="1:17" s="285" customFormat="1" hidden="1">
      <c r="A1533" s="315">
        <f>SUBTOTAL(3,$B$20:B1533)</f>
        <v>525</v>
      </c>
      <c r="B1533" s="308">
        <v>1229188744</v>
      </c>
      <c r="C1533" s="301" t="str">
        <f>VLOOKUP(B1533,'ds thisinh'!$B$5:$C$2298,2,FALSE)</f>
        <v>Lê Minh Huy</v>
      </c>
      <c r="D1533" s="309" t="s">
        <v>2545</v>
      </c>
      <c r="E1533" s="309" t="s">
        <v>111</v>
      </c>
      <c r="F1533" s="310" t="s">
        <v>563</v>
      </c>
      <c r="G1533" s="310"/>
      <c r="H1533" s="309" t="s">
        <v>111</v>
      </c>
      <c r="I1533" s="388">
        <v>890</v>
      </c>
      <c r="J1533" s="557"/>
      <c r="K1533" s="577"/>
      <c r="L1533" s="301">
        <f>VLOOKUP(B1533,KQtrangIOE!$B$2:$D$2509,3,FALSE)</f>
        <v>890</v>
      </c>
      <c r="M1533" s="301" t="str">
        <f t="shared" si="109"/>
        <v/>
      </c>
      <c r="N1533" s="301">
        <f>VLOOKUP(IF(G1533&lt;&gt;"",G1533,F1533),ThongkeKQ!$A$4:$P$43,COUNTA(ThongkeKQ!$A$4:$P$4),FALSE)</f>
        <v>21</v>
      </c>
      <c r="O1533" s="301" t="str">
        <f t="shared" si="106"/>
        <v>21.10</v>
      </c>
      <c r="P1533" s="285" t="str">
        <f t="shared" si="107"/>
        <v>21</v>
      </c>
      <c r="Q1533" s="285" t="str">
        <f t="shared" si="108"/>
        <v>10</v>
      </c>
    </row>
    <row r="1534" spans="1:17" s="285" customFormat="1" hidden="1">
      <c r="A1534" s="315">
        <f>SUBTOTAL(3,$B$20:B1534)</f>
        <v>525</v>
      </c>
      <c r="B1534" s="396">
        <v>1224168918</v>
      </c>
      <c r="C1534" s="301" t="str">
        <f>VLOOKUP(B1534,'ds thisinh'!$B$5:$C$2298,2,FALSE)</f>
        <v>Võ Minh Đôn</v>
      </c>
      <c r="D1534" s="271" t="s">
        <v>2646</v>
      </c>
      <c r="E1534" s="271">
        <v>10</v>
      </c>
      <c r="F1534" s="315" t="s">
        <v>561</v>
      </c>
      <c r="G1534" s="315"/>
      <c r="H1534" s="315">
        <v>10</v>
      </c>
      <c r="I1534" s="303">
        <v>890</v>
      </c>
      <c r="J1534" s="359"/>
      <c r="K1534" s="580"/>
      <c r="L1534" s="301">
        <f>VLOOKUP(B1534,KQtrangIOE!$B$2:$D$2509,3,FALSE)</f>
        <v>890</v>
      </c>
      <c r="M1534" s="301" t="str">
        <f t="shared" si="109"/>
        <v/>
      </c>
      <c r="N1534" s="301">
        <f>VLOOKUP(IF(G1534&lt;&gt;"",G1534,F1534),ThongkeKQ!$A$4:$P$43,COUNTA(ThongkeKQ!$A$4:$P$4),FALSE)</f>
        <v>18</v>
      </c>
      <c r="O1534" s="301" t="str">
        <f t="shared" si="106"/>
        <v>18.10</v>
      </c>
      <c r="P1534" s="285" t="str">
        <f t="shared" si="107"/>
        <v>18</v>
      </c>
      <c r="Q1534" s="285" t="str">
        <f t="shared" si="108"/>
        <v>10</v>
      </c>
    </row>
    <row r="1535" spans="1:17" s="285" customFormat="1" hidden="1">
      <c r="A1535" s="315">
        <f>SUBTOTAL(3,$B$20:B1535)</f>
        <v>525</v>
      </c>
      <c r="B1535" s="301">
        <v>1225261184</v>
      </c>
      <c r="C1535" s="301" t="str">
        <f>VLOOKUP(B1535,'ds thisinh'!$B$5:$C$2298,2,FALSE)</f>
        <v>Trương Thị Hoài Thương</v>
      </c>
      <c r="D1535" s="301" t="s">
        <v>43</v>
      </c>
      <c r="E1535" s="301" t="s">
        <v>94</v>
      </c>
      <c r="F1535" s="301" t="s">
        <v>9</v>
      </c>
      <c r="G1535" s="301"/>
      <c r="H1535" s="301">
        <v>10</v>
      </c>
      <c r="I1535" s="301">
        <v>880</v>
      </c>
      <c r="J1535" s="505"/>
      <c r="K1535" s="424"/>
      <c r="L1535" s="301">
        <f>VLOOKUP(B1535,KQtrangIOE!$B$2:$D$2509,3,FALSE)</f>
        <v>880</v>
      </c>
      <c r="M1535" s="301" t="str">
        <f t="shared" si="109"/>
        <v/>
      </c>
      <c r="N1535" s="301">
        <f>VLOOKUP(IF(G1535&lt;&gt;"",G1535,F1535),ThongkeKQ!$A$4:$P$43,COUNTA(ThongkeKQ!$A$4:$P$4),FALSE)</f>
        <v>1</v>
      </c>
      <c r="O1535" s="301" t="str">
        <f t="shared" si="106"/>
        <v>1.10</v>
      </c>
      <c r="P1535" s="285" t="str">
        <f t="shared" si="107"/>
        <v>1</v>
      </c>
      <c r="Q1535" s="285" t="str">
        <f t="shared" si="108"/>
        <v>10</v>
      </c>
    </row>
    <row r="1536" spans="1:17" s="285" customFormat="1" hidden="1">
      <c r="A1536" s="315">
        <f>SUBTOTAL(3,$B$20:B1536)</f>
        <v>525</v>
      </c>
      <c r="B1536" s="302">
        <v>1232734071</v>
      </c>
      <c r="C1536" s="301" t="str">
        <f>VLOOKUP(B1536,'ds thisinh'!$B$5:$C$2298,2,FALSE)</f>
        <v>Nguyễn Tân Vinh</v>
      </c>
      <c r="D1536" s="305" t="s">
        <v>109</v>
      </c>
      <c r="E1536" s="302" t="s">
        <v>94</v>
      </c>
      <c r="F1536" s="303" t="s">
        <v>90</v>
      </c>
      <c r="G1536" s="303"/>
      <c r="H1536" s="301">
        <v>10</v>
      </c>
      <c r="I1536" s="301">
        <v>880</v>
      </c>
      <c r="J1536" s="505"/>
      <c r="K1536" s="581"/>
      <c r="L1536" s="301">
        <f>VLOOKUP(B1536,KQtrangIOE!$B$2:$D$2509,3,FALSE)</f>
        <v>880</v>
      </c>
      <c r="M1536" s="301" t="str">
        <f t="shared" si="109"/>
        <v/>
      </c>
      <c r="N1536" s="301">
        <f>VLOOKUP(IF(G1536&lt;&gt;"",G1536,F1536),ThongkeKQ!$A$4:$P$43,COUNTA(ThongkeKQ!$A$4:$P$4),FALSE)</f>
        <v>13</v>
      </c>
      <c r="O1536" s="301" t="str">
        <f t="shared" si="106"/>
        <v>13.10</v>
      </c>
      <c r="P1536" s="285" t="str">
        <f t="shared" si="107"/>
        <v>13</v>
      </c>
      <c r="Q1536" s="285" t="str">
        <f t="shared" si="108"/>
        <v>10</v>
      </c>
    </row>
    <row r="1537" spans="1:17" s="285" customFormat="1" hidden="1">
      <c r="A1537" s="315">
        <f>SUBTOTAL(3,$B$20:B1537)</f>
        <v>525</v>
      </c>
      <c r="B1537" s="307">
        <v>1224083694</v>
      </c>
      <c r="C1537" s="301" t="str">
        <f>VLOOKUP(B1537,'ds thisinh'!$B$5:$C$2298,2,FALSE)</f>
        <v>Nguyễn Thị Mỹ Anh </v>
      </c>
      <c r="D1537" s="307" t="s">
        <v>288</v>
      </c>
      <c r="E1537" s="315" t="s">
        <v>256</v>
      </c>
      <c r="F1537" s="301" t="s">
        <v>210</v>
      </c>
      <c r="G1537" s="301"/>
      <c r="H1537" s="301">
        <v>10</v>
      </c>
      <c r="I1537" s="389">
        <v>880</v>
      </c>
      <c r="J1537" s="561"/>
      <c r="K1537" s="424"/>
      <c r="L1537" s="301">
        <f>VLOOKUP(B1537,KQtrangIOE!$B$2:$D$2509,3,FALSE)</f>
        <v>880</v>
      </c>
      <c r="M1537" s="301" t="str">
        <f t="shared" si="109"/>
        <v/>
      </c>
      <c r="N1537" s="301">
        <f>VLOOKUP(IF(G1537&lt;&gt;"",G1537,F1537),ThongkeKQ!$A$4:$P$43,COUNTA(ThongkeKQ!$A$4:$P$4),FALSE)</f>
        <v>3</v>
      </c>
      <c r="O1537" s="301" t="str">
        <f t="shared" si="106"/>
        <v>3.10</v>
      </c>
      <c r="P1537" s="285" t="str">
        <f t="shared" si="107"/>
        <v>3</v>
      </c>
      <c r="Q1537" s="285" t="str">
        <f t="shared" si="108"/>
        <v>10</v>
      </c>
    </row>
    <row r="1538" spans="1:17" s="285" customFormat="1" hidden="1">
      <c r="A1538" s="315">
        <f>SUBTOTAL(3,$B$20:B1538)</f>
        <v>525</v>
      </c>
      <c r="B1538" s="307">
        <v>1226621145</v>
      </c>
      <c r="C1538" s="301" t="str">
        <f>VLOOKUP(B1538,'ds thisinh'!$B$5:$C$2298,2,FALSE)</f>
        <v>Đặng Hoàng Yến Nhung</v>
      </c>
      <c r="D1538" s="307" t="s">
        <v>292</v>
      </c>
      <c r="E1538" s="315" t="s">
        <v>256</v>
      </c>
      <c r="F1538" s="301" t="s">
        <v>210</v>
      </c>
      <c r="G1538" s="301"/>
      <c r="H1538" s="301">
        <v>10</v>
      </c>
      <c r="I1538" s="389">
        <v>880</v>
      </c>
      <c r="J1538" s="561"/>
      <c r="K1538" s="424"/>
      <c r="L1538" s="301">
        <f>VLOOKUP(B1538,KQtrangIOE!$B$2:$D$2509,3,FALSE)</f>
        <v>880</v>
      </c>
      <c r="M1538" s="301" t="str">
        <f t="shared" si="109"/>
        <v/>
      </c>
      <c r="N1538" s="301">
        <f>VLOOKUP(IF(G1538&lt;&gt;"",G1538,F1538),ThongkeKQ!$A$4:$P$43,COUNTA(ThongkeKQ!$A$4:$P$4),FALSE)</f>
        <v>3</v>
      </c>
      <c r="O1538" s="301" t="str">
        <f t="shared" si="106"/>
        <v>3.10</v>
      </c>
      <c r="P1538" s="285" t="str">
        <f t="shared" si="107"/>
        <v>3</v>
      </c>
      <c r="Q1538" s="285" t="str">
        <f t="shared" si="108"/>
        <v>10</v>
      </c>
    </row>
    <row r="1539" spans="1:17" s="285" customFormat="1" hidden="1">
      <c r="A1539" s="315">
        <f>SUBTOTAL(3,$B$20:B1539)</f>
        <v>525</v>
      </c>
      <c r="B1539" s="316">
        <v>1225253266</v>
      </c>
      <c r="C1539" s="301" t="str">
        <f>VLOOKUP(B1539,'ds thisinh'!$B$5:$C$2298,2,FALSE)</f>
        <v>Nguyễn Khắc Lê Huy </v>
      </c>
      <c r="D1539" s="316" t="s">
        <v>307</v>
      </c>
      <c r="E1539" s="316" t="s">
        <v>111</v>
      </c>
      <c r="F1539" s="316" t="s">
        <v>301</v>
      </c>
      <c r="G1539" s="315"/>
      <c r="H1539" s="365">
        <v>10</v>
      </c>
      <c r="I1539" s="386">
        <v>880</v>
      </c>
      <c r="J1539" s="547"/>
      <c r="K1539" s="580"/>
      <c r="L1539" s="301">
        <f>VLOOKUP(B1539,KQtrangIOE!$B$2:$D$2509,3,FALSE)</f>
        <v>880</v>
      </c>
      <c r="M1539" s="301" t="str">
        <f t="shared" si="109"/>
        <v/>
      </c>
      <c r="N1539" s="301">
        <f>VLOOKUP(IF(G1539&lt;&gt;"",G1539,F1539),ThongkeKQ!$A$4:$P$43,COUNTA(ThongkeKQ!$A$4:$P$4),FALSE)</f>
        <v>4</v>
      </c>
      <c r="O1539" s="301" t="str">
        <f t="shared" si="106"/>
        <v>4.10</v>
      </c>
      <c r="P1539" s="285" t="str">
        <f t="shared" si="107"/>
        <v>4</v>
      </c>
      <c r="Q1539" s="285" t="str">
        <f t="shared" si="108"/>
        <v>10</v>
      </c>
    </row>
    <row r="1540" spans="1:17" s="285" customFormat="1" hidden="1">
      <c r="A1540" s="315">
        <f>SUBTOTAL(3,$B$20:B1540)</f>
        <v>525</v>
      </c>
      <c r="B1540" s="396">
        <v>1232724417</v>
      </c>
      <c r="C1540" s="301" t="str">
        <f>VLOOKUP(B1540,'ds thisinh'!$B$5:$C$2298,2,FALSE)</f>
        <v>Vũ Thị Uyển My</v>
      </c>
      <c r="D1540" s="271" t="s">
        <v>2647</v>
      </c>
      <c r="E1540" s="271">
        <v>10</v>
      </c>
      <c r="F1540" s="315" t="s">
        <v>561</v>
      </c>
      <c r="G1540" s="315"/>
      <c r="H1540" s="315">
        <v>10</v>
      </c>
      <c r="I1540" s="303">
        <v>880</v>
      </c>
      <c r="J1540" s="359"/>
      <c r="K1540" s="580"/>
      <c r="L1540" s="301">
        <f>VLOOKUP(B1540,KQtrangIOE!$B$2:$D$2509,3,FALSE)</f>
        <v>880</v>
      </c>
      <c r="M1540" s="301" t="str">
        <f t="shared" si="109"/>
        <v/>
      </c>
      <c r="N1540" s="301">
        <f>VLOOKUP(IF(G1540&lt;&gt;"",G1540,F1540),ThongkeKQ!$A$4:$P$43,COUNTA(ThongkeKQ!$A$4:$P$4),FALSE)</f>
        <v>18</v>
      </c>
      <c r="O1540" s="301" t="str">
        <f t="shared" si="106"/>
        <v>18.10</v>
      </c>
      <c r="P1540" s="285" t="str">
        <f t="shared" si="107"/>
        <v>18</v>
      </c>
      <c r="Q1540" s="285" t="str">
        <f t="shared" si="108"/>
        <v>10</v>
      </c>
    </row>
    <row r="1541" spans="1:17" s="285" customFormat="1" hidden="1">
      <c r="A1541" s="315">
        <f>SUBTOTAL(3,$B$20:B1541)</f>
        <v>525</v>
      </c>
      <c r="B1541" s="366">
        <v>1223333769</v>
      </c>
      <c r="C1541" s="301" t="str">
        <f>VLOOKUP(B1541,'ds thisinh'!$B$5:$C$2298,2,FALSE)</f>
        <v>Nguyễn Thị Mai Hương</v>
      </c>
      <c r="D1541" s="366" t="s">
        <v>2043</v>
      </c>
      <c r="E1541" s="366" t="s">
        <v>2336</v>
      </c>
      <c r="F1541" s="325" t="s">
        <v>551</v>
      </c>
      <c r="G1541" s="365"/>
      <c r="H1541" s="365">
        <v>10</v>
      </c>
      <c r="I1541" s="365">
        <v>880</v>
      </c>
      <c r="J1541" s="449"/>
      <c r="K1541" s="424"/>
      <c r="L1541" s="301">
        <f>VLOOKUP(B1541,KQtrangIOE!$B$2:$D$2509,3,FALSE)</f>
        <v>880</v>
      </c>
      <c r="M1541" s="301" t="str">
        <f t="shared" si="109"/>
        <v/>
      </c>
      <c r="N1541" s="301">
        <f>VLOOKUP(IF(G1541&lt;&gt;"",G1541,F1541),ThongkeKQ!$A$4:$P$43,COUNTA(ThongkeKQ!$A$4:$P$4),FALSE)</f>
        <v>5</v>
      </c>
      <c r="O1541" s="301" t="str">
        <f t="shared" si="106"/>
        <v>5.10</v>
      </c>
      <c r="P1541" s="285" t="str">
        <f t="shared" si="107"/>
        <v>5</v>
      </c>
      <c r="Q1541" s="285" t="str">
        <f t="shared" si="108"/>
        <v>10</v>
      </c>
    </row>
    <row r="1542" spans="1:17" s="285" customFormat="1" hidden="1">
      <c r="A1542" s="315">
        <f>SUBTOTAL(3,$B$20:B1542)</f>
        <v>525</v>
      </c>
      <c r="B1542" s="307">
        <v>1225469967</v>
      </c>
      <c r="C1542" s="301" t="str">
        <f>VLOOKUP(B1542,'ds thisinh'!$B$5:$C$2298,2,FALSE)</f>
        <v>Đặng Mai Phương </v>
      </c>
      <c r="D1542" s="307" t="s">
        <v>294</v>
      </c>
      <c r="E1542" s="315" t="s">
        <v>256</v>
      </c>
      <c r="F1542" s="301" t="s">
        <v>210</v>
      </c>
      <c r="G1542" s="301"/>
      <c r="H1542" s="301">
        <v>10</v>
      </c>
      <c r="I1542" s="389">
        <v>870</v>
      </c>
      <c r="J1542" s="561"/>
      <c r="K1542" s="424"/>
      <c r="L1542" s="301">
        <f>VLOOKUP(B1542,KQtrangIOE!$B$2:$D$2509,3,FALSE)</f>
        <v>870</v>
      </c>
      <c r="M1542" s="301" t="str">
        <f t="shared" si="109"/>
        <v/>
      </c>
      <c r="N1542" s="301">
        <f>VLOOKUP(IF(G1542&lt;&gt;"",G1542,F1542),ThongkeKQ!$A$4:$P$43,COUNTA(ThongkeKQ!$A$4:$P$4),FALSE)</f>
        <v>3</v>
      </c>
      <c r="O1542" s="301" t="str">
        <f t="shared" si="106"/>
        <v>3.10</v>
      </c>
      <c r="P1542" s="285" t="str">
        <f t="shared" si="107"/>
        <v>3</v>
      </c>
      <c r="Q1542" s="285" t="str">
        <f t="shared" si="108"/>
        <v>10</v>
      </c>
    </row>
    <row r="1543" spans="1:17" s="285" customFormat="1" hidden="1">
      <c r="A1543" s="315">
        <f>SUBTOTAL(3,$B$20:B1543)</f>
        <v>525</v>
      </c>
      <c r="B1543" s="301">
        <v>1222592392</v>
      </c>
      <c r="C1543" s="301" t="str">
        <f>VLOOKUP(B1543,'ds thisinh'!$B$5:$C$2298,2,FALSE)</f>
        <v>Cao Quang Chương</v>
      </c>
      <c r="D1543" s="301" t="s">
        <v>53</v>
      </c>
      <c r="E1543" s="301" t="s">
        <v>94</v>
      </c>
      <c r="F1543" s="301" t="s">
        <v>9</v>
      </c>
      <c r="G1543" s="301"/>
      <c r="H1543" s="301">
        <v>10</v>
      </c>
      <c r="I1543" s="301">
        <v>860</v>
      </c>
      <c r="J1543" s="505"/>
      <c r="K1543" s="424"/>
      <c r="L1543" s="301">
        <f>VLOOKUP(B1543,KQtrangIOE!$B$2:$D$2509,3,FALSE)</f>
        <v>860</v>
      </c>
      <c r="M1543" s="301" t="str">
        <f t="shared" si="109"/>
        <v/>
      </c>
      <c r="N1543" s="301">
        <f>VLOOKUP(IF(G1543&lt;&gt;"",G1543,F1543),ThongkeKQ!$A$4:$P$43,COUNTA(ThongkeKQ!$A$4:$P$4),FALSE)</f>
        <v>1</v>
      </c>
      <c r="O1543" s="301" t="str">
        <f t="shared" si="106"/>
        <v>1.10</v>
      </c>
      <c r="P1543" s="285" t="str">
        <f t="shared" si="107"/>
        <v>1</v>
      </c>
      <c r="Q1543" s="285" t="str">
        <f t="shared" si="108"/>
        <v>10</v>
      </c>
    </row>
    <row r="1544" spans="1:17" s="285" customFormat="1" hidden="1">
      <c r="A1544" s="315">
        <f>SUBTOTAL(3,$B$20:B1544)</f>
        <v>525</v>
      </c>
      <c r="B1544" s="316">
        <v>1222159887</v>
      </c>
      <c r="C1544" s="301" t="str">
        <f>VLOOKUP(B1544,'ds thisinh'!$B$5:$C$2298,2,FALSE)</f>
        <v>Vũ Ngọc Chinh </v>
      </c>
      <c r="D1544" s="316" t="s">
        <v>312</v>
      </c>
      <c r="E1544" s="316" t="s">
        <v>111</v>
      </c>
      <c r="F1544" s="316" t="s">
        <v>301</v>
      </c>
      <c r="G1544" s="315"/>
      <c r="H1544" s="365">
        <v>10</v>
      </c>
      <c r="I1544" s="386">
        <v>860</v>
      </c>
      <c r="J1544" s="547"/>
      <c r="K1544" s="580"/>
      <c r="L1544" s="301">
        <f>VLOOKUP(B1544,KQtrangIOE!$B$2:$D$2509,3,FALSE)</f>
        <v>860</v>
      </c>
      <c r="M1544" s="301" t="str">
        <f t="shared" si="109"/>
        <v/>
      </c>
      <c r="N1544" s="301">
        <f>VLOOKUP(IF(G1544&lt;&gt;"",G1544,F1544),ThongkeKQ!$A$4:$P$43,COUNTA(ThongkeKQ!$A$4:$P$4),FALSE)</f>
        <v>4</v>
      </c>
      <c r="O1544" s="301" t="str">
        <f t="shared" si="106"/>
        <v>4.10</v>
      </c>
      <c r="P1544" s="285" t="str">
        <f t="shared" si="107"/>
        <v>4</v>
      </c>
      <c r="Q1544" s="285" t="str">
        <f t="shared" si="108"/>
        <v>10</v>
      </c>
    </row>
    <row r="1545" spans="1:17" s="285" customFormat="1" hidden="1">
      <c r="A1545" s="315">
        <f>SUBTOTAL(3,$B$20:B1545)</f>
        <v>525</v>
      </c>
      <c r="B1545" s="366">
        <v>1223152957</v>
      </c>
      <c r="C1545" s="301" t="str">
        <f>VLOOKUP(B1545,'ds thisinh'!$B$5:$C$2298,2,FALSE)</f>
        <v>Nguyễn Phan Thái Sơn</v>
      </c>
      <c r="D1545" s="366" t="s">
        <v>2337</v>
      </c>
      <c r="E1545" s="366" t="s">
        <v>2336</v>
      </c>
      <c r="F1545" s="325" t="s">
        <v>551</v>
      </c>
      <c r="G1545" s="365"/>
      <c r="H1545" s="365">
        <v>10</v>
      </c>
      <c r="I1545" s="365">
        <v>860</v>
      </c>
      <c r="J1545" s="449"/>
      <c r="K1545" s="424"/>
      <c r="L1545" s="301">
        <f>VLOOKUP(B1545,KQtrangIOE!$B$2:$D$2509,3,FALSE)</f>
        <v>860</v>
      </c>
      <c r="M1545" s="301" t="str">
        <f t="shared" si="109"/>
        <v/>
      </c>
      <c r="N1545" s="301">
        <f>VLOOKUP(IF(G1545&lt;&gt;"",G1545,F1545),ThongkeKQ!$A$4:$P$43,COUNTA(ThongkeKQ!$A$4:$P$4),FALSE)</f>
        <v>5</v>
      </c>
      <c r="O1545" s="301" t="str">
        <f t="shared" si="106"/>
        <v>5.10</v>
      </c>
      <c r="P1545" s="285" t="str">
        <f t="shared" si="107"/>
        <v>5</v>
      </c>
      <c r="Q1545" s="285" t="str">
        <f t="shared" si="108"/>
        <v>10</v>
      </c>
    </row>
    <row r="1546" spans="1:17" s="285" customFormat="1" hidden="1">
      <c r="A1546" s="315">
        <f>SUBTOTAL(3,$B$20:B1546)</f>
        <v>525</v>
      </c>
      <c r="B1546" s="302">
        <v>1222449010</v>
      </c>
      <c r="C1546" s="301" t="str">
        <f>VLOOKUP(B1546,'ds thisinh'!$B$5:$C$2298,2,FALSE)</f>
        <v>Đỗ Thị Xuân Anh</v>
      </c>
      <c r="D1546" s="305" t="s">
        <v>115</v>
      </c>
      <c r="E1546" s="302" t="s">
        <v>94</v>
      </c>
      <c r="F1546" s="303" t="s">
        <v>90</v>
      </c>
      <c r="G1546" s="303"/>
      <c r="H1546" s="301">
        <v>10</v>
      </c>
      <c r="I1546" s="301">
        <v>850</v>
      </c>
      <c r="J1546" s="505"/>
      <c r="K1546" s="581"/>
      <c r="L1546" s="301">
        <f>VLOOKUP(B1546,KQtrangIOE!$B$2:$D$2509,3,FALSE)</f>
        <v>850</v>
      </c>
      <c r="M1546" s="301" t="str">
        <f t="shared" si="109"/>
        <v/>
      </c>
      <c r="N1546" s="301">
        <f>VLOOKUP(IF(G1546&lt;&gt;"",G1546,F1546),ThongkeKQ!$A$4:$P$43,COUNTA(ThongkeKQ!$A$4:$P$4),FALSE)</f>
        <v>13</v>
      </c>
      <c r="O1546" s="301" t="str">
        <f t="shared" si="106"/>
        <v>13.10</v>
      </c>
      <c r="P1546" s="285" t="str">
        <f t="shared" si="107"/>
        <v>13</v>
      </c>
      <c r="Q1546" s="285" t="str">
        <f t="shared" si="108"/>
        <v>10</v>
      </c>
    </row>
    <row r="1547" spans="1:17" s="285" customFormat="1" hidden="1">
      <c r="A1547" s="315">
        <f>SUBTOTAL(3,$B$20:B1547)</f>
        <v>525</v>
      </c>
      <c r="B1547" s="316">
        <v>1224905134</v>
      </c>
      <c r="C1547" s="301" t="str">
        <f>VLOOKUP(B1547,'ds thisinh'!$B$5:$C$2298,2,FALSE)</f>
        <v>Trần Thị Thu Hương </v>
      </c>
      <c r="D1547" s="316" t="s">
        <v>2527</v>
      </c>
      <c r="E1547" s="316" t="s">
        <v>111</v>
      </c>
      <c r="F1547" s="316" t="s">
        <v>301</v>
      </c>
      <c r="G1547" s="315"/>
      <c r="H1547" s="365">
        <v>10</v>
      </c>
      <c r="I1547" s="386">
        <v>850</v>
      </c>
      <c r="J1547" s="547"/>
      <c r="K1547" s="580"/>
      <c r="L1547" s="301">
        <f>VLOOKUP(B1547,KQtrangIOE!$B$2:$D$2509,3,FALSE)</f>
        <v>850</v>
      </c>
      <c r="M1547" s="301" t="str">
        <f t="shared" si="109"/>
        <v/>
      </c>
      <c r="N1547" s="301">
        <f>VLOOKUP(IF(G1547&lt;&gt;"",G1547,F1547),ThongkeKQ!$A$4:$P$43,COUNTA(ThongkeKQ!$A$4:$P$4),FALSE)</f>
        <v>4</v>
      </c>
      <c r="O1547" s="301" t="str">
        <f t="shared" si="106"/>
        <v>4.10</v>
      </c>
      <c r="P1547" s="285" t="str">
        <f t="shared" si="107"/>
        <v>4</v>
      </c>
      <c r="Q1547" s="285" t="str">
        <f t="shared" si="108"/>
        <v>10</v>
      </c>
    </row>
    <row r="1548" spans="1:17" s="285" customFormat="1" hidden="1">
      <c r="A1548" s="315">
        <f>SUBTOTAL(3,$B$20:B1548)</f>
        <v>525</v>
      </c>
      <c r="B1548" s="303">
        <v>1225902904</v>
      </c>
      <c r="C1548" s="301" t="str">
        <f>VLOOKUP(B1548,'ds thisinh'!$B$5:$C$2298,2,FALSE)</f>
        <v>Phan Tường Vy</v>
      </c>
      <c r="D1548" s="303" t="s">
        <v>394</v>
      </c>
      <c r="E1548" s="303" t="s">
        <v>94</v>
      </c>
      <c r="F1548" s="303" t="s">
        <v>388</v>
      </c>
      <c r="G1548" s="303"/>
      <c r="H1548" s="304">
        <v>10</v>
      </c>
      <c r="I1548" s="315">
        <v>850</v>
      </c>
      <c r="J1548" s="315"/>
      <c r="K1548" s="301"/>
      <c r="L1548" s="301">
        <f>VLOOKUP(B1548,KQtrangIOE!$B$2:$D$2509,3,FALSE)</f>
        <v>850</v>
      </c>
      <c r="M1548" s="301" t="str">
        <f t="shared" ref="M1548:M1579" si="110">IF(L1548&lt;&gt;I1548,1,"")</f>
        <v/>
      </c>
      <c r="N1548" s="301">
        <f>VLOOKUP(IF(G1548&lt;&gt;"",G1548,F1548),ThongkeKQ!$A$4:$P$43,COUNTA(ThongkeKQ!$A$4:$P$4),FALSE)</f>
        <v>15</v>
      </c>
      <c r="O1548" s="301" t="str">
        <f t="shared" si="106"/>
        <v>15.10</v>
      </c>
      <c r="P1548" s="285" t="str">
        <f t="shared" si="107"/>
        <v>15</v>
      </c>
      <c r="Q1548" s="285" t="str">
        <f t="shared" si="108"/>
        <v>10</v>
      </c>
    </row>
    <row r="1549" spans="1:17" s="285" customFormat="1" hidden="1">
      <c r="A1549" s="315">
        <f>SUBTOTAL(3,$B$20:B1549)</f>
        <v>525</v>
      </c>
      <c r="B1549" s="399">
        <v>1226213944</v>
      </c>
      <c r="C1549" s="301" t="str">
        <f>VLOOKUP(B1549,'ds thisinh'!$B$5:$C$2298,2,FALSE)</f>
        <v>Nguyễn Bùi Quốc Tuấn</v>
      </c>
      <c r="D1549" s="494" t="s">
        <v>446</v>
      </c>
      <c r="E1549" s="400" t="s">
        <v>421</v>
      </c>
      <c r="F1549" s="401" t="s">
        <v>417</v>
      </c>
      <c r="G1549" s="401"/>
      <c r="H1549" s="315">
        <v>10</v>
      </c>
      <c r="I1549" s="301">
        <v>850</v>
      </c>
      <c r="J1549" s="505"/>
      <c r="K1549" s="578"/>
      <c r="L1549" s="301">
        <f>VLOOKUP(B1549,KQtrangIOE!$B$2:$D$2509,3,FALSE)</f>
        <v>850</v>
      </c>
      <c r="M1549" s="301" t="str">
        <f t="shared" si="110"/>
        <v/>
      </c>
      <c r="N1549" s="301">
        <f>VLOOKUP(IF(G1549&lt;&gt;"",G1549,F1549),ThongkeKQ!$A$4:$P$43,COUNTA(ThongkeKQ!$A$4:$P$4),FALSE)</f>
        <v>14</v>
      </c>
      <c r="O1549" s="301" t="str">
        <f t="shared" si="106"/>
        <v>14.10</v>
      </c>
      <c r="P1549" s="285" t="str">
        <f t="shared" si="107"/>
        <v>14</v>
      </c>
      <c r="Q1549" s="285" t="str">
        <f t="shared" si="108"/>
        <v>10</v>
      </c>
    </row>
    <row r="1550" spans="1:17" s="285" customFormat="1" hidden="1">
      <c r="A1550" s="315">
        <f>SUBTOTAL(3,$B$20:B1550)</f>
        <v>525</v>
      </c>
      <c r="B1550" s="399">
        <v>1222123727</v>
      </c>
      <c r="C1550" s="301" t="str">
        <f>VLOOKUP(B1550,'ds thisinh'!$B$5:$C$2298,2,FALSE)</f>
        <v>Đàm Quang Tin</v>
      </c>
      <c r="D1550" s="494" t="s">
        <v>442</v>
      </c>
      <c r="E1550" s="400" t="s">
        <v>421</v>
      </c>
      <c r="F1550" s="401" t="s">
        <v>417</v>
      </c>
      <c r="G1550" s="401"/>
      <c r="H1550" s="315">
        <v>10</v>
      </c>
      <c r="I1550" s="301">
        <v>850</v>
      </c>
      <c r="J1550" s="505"/>
      <c r="K1550" s="578"/>
      <c r="L1550" s="301">
        <f>VLOOKUP(B1550,KQtrangIOE!$B$2:$D$2509,3,FALSE)</f>
        <v>850</v>
      </c>
      <c r="M1550" s="301" t="str">
        <f t="shared" si="110"/>
        <v/>
      </c>
      <c r="N1550" s="301">
        <f>VLOOKUP(IF(G1550&lt;&gt;"",G1550,F1550),ThongkeKQ!$A$4:$P$43,COUNTA(ThongkeKQ!$A$4:$P$4),FALSE)</f>
        <v>14</v>
      </c>
      <c r="O1550" s="301" t="str">
        <f t="shared" si="106"/>
        <v>14.10</v>
      </c>
      <c r="P1550" s="285" t="str">
        <f t="shared" si="107"/>
        <v>14</v>
      </c>
      <c r="Q1550" s="285" t="str">
        <f t="shared" si="108"/>
        <v>10</v>
      </c>
    </row>
    <row r="1551" spans="1:17" s="285" customFormat="1" hidden="1">
      <c r="A1551" s="315">
        <f>SUBTOTAL(3,$B$20:B1551)</f>
        <v>525</v>
      </c>
      <c r="B1551" s="399">
        <v>1225263403</v>
      </c>
      <c r="C1551" s="301" t="str">
        <f>VLOOKUP(B1551,'ds thisinh'!$B$5:$C$2298,2,FALSE)</f>
        <v>Nguyễn Thị Thu Thảo</v>
      </c>
      <c r="D1551" s="494" t="s">
        <v>50</v>
      </c>
      <c r="E1551" s="400" t="s">
        <v>440</v>
      </c>
      <c r="F1551" s="401" t="s">
        <v>417</v>
      </c>
      <c r="G1551" s="401"/>
      <c r="H1551" s="315">
        <v>10</v>
      </c>
      <c r="I1551" s="301">
        <v>850</v>
      </c>
      <c r="J1551" s="505"/>
      <c r="K1551" s="578"/>
      <c r="L1551" s="301">
        <f>VLOOKUP(B1551,KQtrangIOE!$B$2:$D$2509,3,FALSE)</f>
        <v>850</v>
      </c>
      <c r="M1551" s="301" t="str">
        <f t="shared" si="110"/>
        <v/>
      </c>
      <c r="N1551" s="301">
        <f>VLOOKUP(IF(G1551&lt;&gt;"",G1551,F1551),ThongkeKQ!$A$4:$P$43,COUNTA(ThongkeKQ!$A$4:$P$4),FALSE)</f>
        <v>14</v>
      </c>
      <c r="O1551" s="301" t="str">
        <f t="shared" si="106"/>
        <v>14.10</v>
      </c>
      <c r="P1551" s="285" t="str">
        <f t="shared" si="107"/>
        <v>14</v>
      </c>
      <c r="Q1551" s="285" t="str">
        <f t="shared" si="108"/>
        <v>10</v>
      </c>
    </row>
    <row r="1552" spans="1:17" s="285" customFormat="1" hidden="1">
      <c r="A1552" s="315">
        <f>SUBTOTAL(3,$B$20:B1552)</f>
        <v>525</v>
      </c>
      <c r="B1552" s="317">
        <v>1224065680</v>
      </c>
      <c r="C1552" s="301" t="str">
        <f>VLOOKUP(B1552,'ds thisinh'!$B$5:$C$2298,2,FALSE)</f>
        <v>Nguyễn Thị Hương</v>
      </c>
      <c r="D1552" s="356" t="s">
        <v>2031</v>
      </c>
      <c r="E1552" s="317" t="s">
        <v>2463</v>
      </c>
      <c r="F1552" s="303" t="s">
        <v>557</v>
      </c>
      <c r="G1552" s="303"/>
      <c r="H1552" s="303">
        <v>10</v>
      </c>
      <c r="I1552" s="387">
        <v>840</v>
      </c>
      <c r="J1552" s="555"/>
      <c r="K1552" s="424"/>
      <c r="L1552" s="301">
        <f>VLOOKUP(B1552,KQtrangIOE!$B$2:$D$2509,3,FALSE)</f>
        <v>840</v>
      </c>
      <c r="M1552" s="301" t="str">
        <f t="shared" si="110"/>
        <v/>
      </c>
      <c r="N1552" s="301">
        <f>VLOOKUP(IF(G1552&lt;&gt;"",G1552,F1552),ThongkeKQ!$A$4:$P$43,COUNTA(ThongkeKQ!$A$4:$P$4),FALSE)</f>
        <v>11</v>
      </c>
      <c r="O1552" s="301" t="str">
        <f t="shared" si="106"/>
        <v>11.10</v>
      </c>
      <c r="P1552" s="285" t="str">
        <f t="shared" si="107"/>
        <v>11</v>
      </c>
      <c r="Q1552" s="285" t="str">
        <f t="shared" si="108"/>
        <v>10</v>
      </c>
    </row>
    <row r="1553" spans="1:17" s="285" customFormat="1" hidden="1">
      <c r="A1553" s="315">
        <f>SUBTOTAL(3,$B$20:B1553)</f>
        <v>525</v>
      </c>
      <c r="B1553" s="302">
        <v>1222143542</v>
      </c>
      <c r="C1553" s="301" t="str">
        <f>VLOOKUP(B1553,'ds thisinh'!$B$5:$C$2298,2,FALSE)</f>
        <v>Nguyễn Thị Thu Thủy</v>
      </c>
      <c r="D1553" s="305" t="s">
        <v>113</v>
      </c>
      <c r="E1553" s="302" t="s">
        <v>94</v>
      </c>
      <c r="F1553" s="303" t="s">
        <v>90</v>
      </c>
      <c r="G1553" s="303"/>
      <c r="H1553" s="301">
        <v>10</v>
      </c>
      <c r="I1553" s="301">
        <v>830</v>
      </c>
      <c r="J1553" s="505"/>
      <c r="K1553" s="581"/>
      <c r="L1553" s="301">
        <f>VLOOKUP(B1553,KQtrangIOE!$B$2:$D$2509,3,FALSE)</f>
        <v>830</v>
      </c>
      <c r="M1553" s="301" t="str">
        <f t="shared" si="110"/>
        <v/>
      </c>
      <c r="N1553" s="301">
        <f>VLOOKUP(IF(G1553&lt;&gt;"",G1553,F1553),ThongkeKQ!$A$4:$P$43,COUNTA(ThongkeKQ!$A$4:$P$4),FALSE)</f>
        <v>13</v>
      </c>
      <c r="O1553" s="301" t="str">
        <f t="shared" si="106"/>
        <v>13.10</v>
      </c>
      <c r="P1553" s="285" t="str">
        <f t="shared" si="107"/>
        <v>13</v>
      </c>
      <c r="Q1553" s="285" t="str">
        <f t="shared" si="108"/>
        <v>10</v>
      </c>
    </row>
    <row r="1554" spans="1:17" s="285" customFormat="1" hidden="1">
      <c r="A1554" s="315">
        <f>SUBTOTAL(3,$B$20:B1554)</f>
        <v>525</v>
      </c>
      <c r="B1554" s="302">
        <v>1222978399</v>
      </c>
      <c r="C1554" s="301" t="str">
        <f>VLOOKUP(B1554,'ds thisinh'!$B$5:$C$2298,2,FALSE)</f>
        <v>Nguyễn Nữ Khánh Huyền</v>
      </c>
      <c r="D1554" s="305" t="s">
        <v>116</v>
      </c>
      <c r="E1554" s="302" t="s">
        <v>94</v>
      </c>
      <c r="F1554" s="303" t="s">
        <v>90</v>
      </c>
      <c r="G1554" s="303"/>
      <c r="H1554" s="301">
        <v>10</v>
      </c>
      <c r="I1554" s="301">
        <v>830</v>
      </c>
      <c r="J1554" s="505"/>
      <c r="K1554" s="581"/>
      <c r="L1554" s="301">
        <f>VLOOKUP(B1554,KQtrangIOE!$B$2:$D$2509,3,FALSE)</f>
        <v>830</v>
      </c>
      <c r="M1554" s="301" t="str">
        <f t="shared" si="110"/>
        <v/>
      </c>
      <c r="N1554" s="301">
        <f>VLOOKUP(IF(G1554&lt;&gt;"",G1554,F1554),ThongkeKQ!$A$4:$P$43,COUNTA(ThongkeKQ!$A$4:$P$4),FALSE)</f>
        <v>13</v>
      </c>
      <c r="O1554" s="301" t="str">
        <f t="shared" si="106"/>
        <v>13.10</v>
      </c>
      <c r="P1554" s="285" t="str">
        <f t="shared" si="107"/>
        <v>13</v>
      </c>
      <c r="Q1554" s="285" t="str">
        <f t="shared" si="108"/>
        <v>10</v>
      </c>
    </row>
    <row r="1555" spans="1:17" s="285" customFormat="1" hidden="1">
      <c r="A1555" s="315">
        <f>SUBTOTAL(3,$B$20:B1555)</f>
        <v>525</v>
      </c>
      <c r="B1555" s="302">
        <v>1229392603</v>
      </c>
      <c r="C1555" s="301" t="str">
        <f>VLOOKUP(B1555,'ds thisinh'!$B$5:$C$2298,2,FALSE)</f>
        <v>Đinh Thị Phương Uyên</v>
      </c>
      <c r="D1555" s="305" t="s">
        <v>119</v>
      </c>
      <c r="E1555" s="302" t="s">
        <v>106</v>
      </c>
      <c r="F1555" s="303" t="s">
        <v>90</v>
      </c>
      <c r="G1555" s="303"/>
      <c r="H1555" s="301">
        <v>10</v>
      </c>
      <c r="I1555" s="301">
        <v>830</v>
      </c>
      <c r="J1555" s="505"/>
      <c r="K1555" s="581"/>
      <c r="L1555" s="301">
        <f>VLOOKUP(B1555,KQtrangIOE!$B$2:$D$2509,3,FALSE)</f>
        <v>830</v>
      </c>
      <c r="M1555" s="301" t="str">
        <f t="shared" si="110"/>
        <v/>
      </c>
      <c r="N1555" s="301">
        <f>VLOOKUP(IF(G1555&lt;&gt;"",G1555,F1555),ThongkeKQ!$A$4:$P$43,COUNTA(ThongkeKQ!$A$4:$P$4),FALSE)</f>
        <v>13</v>
      </c>
      <c r="O1555" s="301" t="str">
        <f t="shared" si="106"/>
        <v>13.10</v>
      </c>
      <c r="P1555" s="285" t="str">
        <f t="shared" si="107"/>
        <v>13</v>
      </c>
      <c r="Q1555" s="285" t="str">
        <f t="shared" si="108"/>
        <v>10</v>
      </c>
    </row>
    <row r="1556" spans="1:17" s="285" customFormat="1" hidden="1">
      <c r="A1556" s="315">
        <f>SUBTOTAL(3,$B$20:B1556)</f>
        <v>525</v>
      </c>
      <c r="B1556" s="316">
        <v>1225439396</v>
      </c>
      <c r="C1556" s="301" t="str">
        <f>VLOOKUP(B1556,'ds thisinh'!$B$5:$C$2298,2,FALSE)</f>
        <v>Trần Thị Thìn </v>
      </c>
      <c r="D1556" s="316" t="s">
        <v>310</v>
      </c>
      <c r="E1556" s="316" t="s">
        <v>111</v>
      </c>
      <c r="F1556" s="316" t="s">
        <v>301</v>
      </c>
      <c r="G1556" s="315"/>
      <c r="H1556" s="365">
        <v>10</v>
      </c>
      <c r="I1556" s="386">
        <v>830</v>
      </c>
      <c r="J1556" s="547"/>
      <c r="K1556" s="580"/>
      <c r="L1556" s="301">
        <f>VLOOKUP(B1556,KQtrangIOE!$B$2:$D$2509,3,FALSE)</f>
        <v>830</v>
      </c>
      <c r="M1556" s="301" t="str">
        <f t="shared" si="110"/>
        <v/>
      </c>
      <c r="N1556" s="301">
        <f>VLOOKUP(IF(G1556&lt;&gt;"",G1556,F1556),ThongkeKQ!$A$4:$P$43,COUNTA(ThongkeKQ!$A$4:$P$4),FALSE)</f>
        <v>4</v>
      </c>
      <c r="O1556" s="301" t="str">
        <f t="shared" ref="O1556:O1619" si="111">N1556&amp;"."&amp;IF(I1556&lt;&gt;"",H1556,"")</f>
        <v>4.10</v>
      </c>
      <c r="P1556" s="285" t="str">
        <f t="shared" si="107"/>
        <v>4</v>
      </c>
      <c r="Q1556" s="285" t="str">
        <f t="shared" si="108"/>
        <v>10</v>
      </c>
    </row>
    <row r="1557" spans="1:17" s="285" customFormat="1" hidden="1">
      <c r="A1557" s="315">
        <f>SUBTOTAL(3,$B$20:B1557)</f>
        <v>525</v>
      </c>
      <c r="B1557" s="301">
        <v>1223650881</v>
      </c>
      <c r="C1557" s="301" t="str">
        <f>VLOOKUP(B1557,'ds thisinh'!$B$5:$C$2298,2,FALSE)</f>
        <v>Nguyễn Thị Thu Thảo</v>
      </c>
      <c r="D1557" s="301" t="s">
        <v>50</v>
      </c>
      <c r="E1557" s="301" t="s">
        <v>94</v>
      </c>
      <c r="F1557" s="301" t="s">
        <v>9</v>
      </c>
      <c r="G1557" s="301"/>
      <c r="H1557" s="301">
        <v>10</v>
      </c>
      <c r="I1557" s="301">
        <v>810</v>
      </c>
      <c r="J1557" s="505"/>
      <c r="K1557" s="424"/>
      <c r="L1557" s="301">
        <f>VLOOKUP(B1557,KQtrangIOE!$B$2:$D$2509,3,FALSE)</f>
        <v>810</v>
      </c>
      <c r="M1557" s="301" t="str">
        <f t="shared" si="110"/>
        <v/>
      </c>
      <c r="N1557" s="301">
        <f>VLOOKUP(IF(G1557&lt;&gt;"",G1557,F1557),ThongkeKQ!$A$4:$P$43,COUNTA(ThongkeKQ!$A$4:$P$4),FALSE)</f>
        <v>1</v>
      </c>
      <c r="O1557" s="301" t="str">
        <f t="shared" si="111"/>
        <v>1.10</v>
      </c>
      <c r="P1557" s="285" t="str">
        <f t="shared" ref="P1557:P1620" si="112">N1557&amp;J1557</f>
        <v>1</v>
      </c>
      <c r="Q1557" s="285" t="str">
        <f t="shared" ref="Q1557:Q1620" si="113">H1557&amp;J1557</f>
        <v>10</v>
      </c>
    </row>
    <row r="1558" spans="1:17" s="285" customFormat="1" hidden="1">
      <c r="A1558" s="315">
        <f>SUBTOTAL(3,$B$20:B1558)</f>
        <v>525</v>
      </c>
      <c r="B1558" s="302">
        <v>1222444358</v>
      </c>
      <c r="C1558" s="301" t="str">
        <f>VLOOKUP(B1558,'ds thisinh'!$B$5:$C$2298,2,FALSE)</f>
        <v>Nguyễn Thị Yến Nhi</v>
      </c>
      <c r="D1558" s="305" t="s">
        <v>97</v>
      </c>
      <c r="E1558" s="302" t="s">
        <v>94</v>
      </c>
      <c r="F1558" s="303" t="s">
        <v>90</v>
      </c>
      <c r="G1558" s="303"/>
      <c r="H1558" s="301">
        <v>10</v>
      </c>
      <c r="I1558" s="301">
        <v>810</v>
      </c>
      <c r="J1558" s="505"/>
      <c r="K1558" s="581"/>
      <c r="L1558" s="301">
        <f>VLOOKUP(B1558,KQtrangIOE!$B$2:$D$2509,3,FALSE)</f>
        <v>810</v>
      </c>
      <c r="M1558" s="301" t="str">
        <f t="shared" si="110"/>
        <v/>
      </c>
      <c r="N1558" s="301">
        <f>VLOOKUP(IF(G1558&lt;&gt;"",G1558,F1558),ThongkeKQ!$A$4:$P$43,COUNTA(ThongkeKQ!$A$4:$P$4),FALSE)</f>
        <v>13</v>
      </c>
      <c r="O1558" s="301" t="str">
        <f t="shared" si="111"/>
        <v>13.10</v>
      </c>
      <c r="P1558" s="285" t="str">
        <f t="shared" si="112"/>
        <v>13</v>
      </c>
      <c r="Q1558" s="285" t="str">
        <f t="shared" si="113"/>
        <v>10</v>
      </c>
    </row>
    <row r="1559" spans="1:17" s="285" customFormat="1" ht="30" hidden="1">
      <c r="A1559" s="315">
        <f>SUBTOTAL(3,$B$20:B1559)</f>
        <v>525</v>
      </c>
      <c r="B1559" s="307">
        <v>1224177631</v>
      </c>
      <c r="C1559" s="301" t="str">
        <f>VLOOKUP(B1559,'ds thisinh'!$B$5:$C$2298,2,FALSE)</f>
        <v>Phùng Thị Khánh Linh </v>
      </c>
      <c r="D1559" s="307" t="s">
        <v>291</v>
      </c>
      <c r="E1559" s="315" t="s">
        <v>260</v>
      </c>
      <c r="F1559" s="301" t="s">
        <v>210</v>
      </c>
      <c r="G1559" s="301"/>
      <c r="H1559" s="301">
        <v>10</v>
      </c>
      <c r="I1559" s="389">
        <v>810</v>
      </c>
      <c r="J1559" s="561"/>
      <c r="K1559" s="424"/>
      <c r="L1559" s="301">
        <f>VLOOKUP(B1559,KQtrangIOE!$B$2:$D$2509,3,FALSE)</f>
        <v>810</v>
      </c>
      <c r="M1559" s="301" t="str">
        <f t="shared" si="110"/>
        <v/>
      </c>
      <c r="N1559" s="301">
        <f>VLOOKUP(IF(G1559&lt;&gt;"",G1559,F1559),ThongkeKQ!$A$4:$P$43,COUNTA(ThongkeKQ!$A$4:$P$4),FALSE)</f>
        <v>3</v>
      </c>
      <c r="O1559" s="301" t="str">
        <f t="shared" si="111"/>
        <v>3.10</v>
      </c>
      <c r="P1559" s="285" t="str">
        <f t="shared" si="112"/>
        <v>3</v>
      </c>
      <c r="Q1559" s="285" t="str">
        <f t="shared" si="113"/>
        <v>10</v>
      </c>
    </row>
    <row r="1560" spans="1:17" s="285" customFormat="1" hidden="1">
      <c r="A1560" s="315">
        <f>SUBTOTAL(3,$B$20:B1560)</f>
        <v>525</v>
      </c>
      <c r="B1560" s="344">
        <v>1232763761</v>
      </c>
      <c r="C1560" s="301" t="str">
        <f>VLOOKUP(B1560,'ds thisinh'!$B$5:$C$2298,2,FALSE)</f>
        <v>Trương Thùy Trang</v>
      </c>
      <c r="D1560" s="271" t="s">
        <v>2642</v>
      </c>
      <c r="E1560" s="271">
        <v>10</v>
      </c>
      <c r="F1560" s="315" t="s">
        <v>561</v>
      </c>
      <c r="G1560" s="315"/>
      <c r="H1560" s="315">
        <v>10</v>
      </c>
      <c r="I1560" s="303">
        <v>810</v>
      </c>
      <c r="J1560" s="359"/>
      <c r="K1560" s="580"/>
      <c r="L1560" s="301">
        <f>VLOOKUP(B1560,KQtrangIOE!$B$2:$D$2509,3,FALSE)</f>
        <v>810</v>
      </c>
      <c r="M1560" s="301" t="str">
        <f t="shared" si="110"/>
        <v/>
      </c>
      <c r="N1560" s="301">
        <f>VLOOKUP(IF(G1560&lt;&gt;"",G1560,F1560),ThongkeKQ!$A$4:$P$43,COUNTA(ThongkeKQ!$A$4:$P$4),FALSE)</f>
        <v>18</v>
      </c>
      <c r="O1560" s="301" t="str">
        <f t="shared" si="111"/>
        <v>18.10</v>
      </c>
      <c r="P1560" s="285" t="str">
        <f t="shared" si="112"/>
        <v>18</v>
      </c>
      <c r="Q1560" s="285" t="str">
        <f t="shared" si="113"/>
        <v>10</v>
      </c>
    </row>
    <row r="1561" spans="1:17" s="285" customFormat="1" hidden="1">
      <c r="A1561" s="315">
        <f>SUBTOTAL(3,$B$20:B1561)</f>
        <v>525</v>
      </c>
      <c r="B1561" s="302">
        <v>1222119217</v>
      </c>
      <c r="C1561" s="301" t="str">
        <f>VLOOKUP(B1561,'ds thisinh'!$B$5:$C$2298,2,FALSE)</f>
        <v>Trịnh Hà Nhật Quyên</v>
      </c>
      <c r="D1561" s="305" t="s">
        <v>100</v>
      </c>
      <c r="E1561" s="302" t="s">
        <v>94</v>
      </c>
      <c r="F1561" s="303" t="s">
        <v>90</v>
      </c>
      <c r="G1561" s="303"/>
      <c r="H1561" s="301">
        <v>10</v>
      </c>
      <c r="I1561" s="301">
        <v>800</v>
      </c>
      <c r="J1561" s="505"/>
      <c r="K1561" s="581"/>
      <c r="L1561" s="301">
        <f>VLOOKUP(B1561,KQtrangIOE!$B$2:$D$2509,3,FALSE)</f>
        <v>800</v>
      </c>
      <c r="M1561" s="301" t="str">
        <f t="shared" si="110"/>
        <v/>
      </c>
      <c r="N1561" s="301">
        <f>VLOOKUP(IF(G1561&lt;&gt;"",G1561,F1561),ThongkeKQ!$A$4:$P$43,COUNTA(ThongkeKQ!$A$4:$P$4),FALSE)</f>
        <v>13</v>
      </c>
      <c r="O1561" s="301" t="str">
        <f t="shared" si="111"/>
        <v>13.10</v>
      </c>
      <c r="P1561" s="285" t="str">
        <f t="shared" si="112"/>
        <v>13</v>
      </c>
      <c r="Q1561" s="285" t="str">
        <f t="shared" si="113"/>
        <v>10</v>
      </c>
    </row>
    <row r="1562" spans="1:17" s="285" customFormat="1" hidden="1">
      <c r="A1562" s="315">
        <f>SUBTOTAL(3,$B$20:B1562)</f>
        <v>525</v>
      </c>
      <c r="B1562" s="302">
        <v>1210314191</v>
      </c>
      <c r="C1562" s="301" t="str">
        <f>VLOOKUP(B1562,'ds thisinh'!$B$5:$C$2298,2,FALSE)</f>
        <v>Nguyễn Thị Hoàng Diệu</v>
      </c>
      <c r="D1562" s="305" t="s">
        <v>121</v>
      </c>
      <c r="E1562" s="302" t="s">
        <v>106</v>
      </c>
      <c r="F1562" s="303" t="s">
        <v>90</v>
      </c>
      <c r="G1562" s="303"/>
      <c r="H1562" s="301">
        <v>10</v>
      </c>
      <c r="I1562" s="301">
        <v>800</v>
      </c>
      <c r="J1562" s="505"/>
      <c r="K1562" s="581"/>
      <c r="L1562" s="301">
        <f>VLOOKUP(B1562,KQtrangIOE!$B$2:$D$2509,3,FALSE)</f>
        <v>800</v>
      </c>
      <c r="M1562" s="301" t="str">
        <f t="shared" si="110"/>
        <v/>
      </c>
      <c r="N1562" s="301">
        <f>VLOOKUP(IF(G1562&lt;&gt;"",G1562,F1562),ThongkeKQ!$A$4:$P$43,COUNTA(ThongkeKQ!$A$4:$P$4),FALSE)</f>
        <v>13</v>
      </c>
      <c r="O1562" s="301" t="str">
        <f t="shared" si="111"/>
        <v>13.10</v>
      </c>
      <c r="P1562" s="285" t="str">
        <f t="shared" si="112"/>
        <v>13</v>
      </c>
      <c r="Q1562" s="285" t="str">
        <f t="shared" si="113"/>
        <v>10</v>
      </c>
    </row>
    <row r="1563" spans="1:17" s="285" customFormat="1" hidden="1">
      <c r="A1563" s="315">
        <f>SUBTOTAL(3,$B$20:B1563)</f>
        <v>525</v>
      </c>
      <c r="B1563" s="317">
        <v>1224823501</v>
      </c>
      <c r="C1563" s="301" t="str">
        <f>VLOOKUP(B1563,'ds thisinh'!$B$5:$C$2298,2,FALSE)</f>
        <v>Trần Vũ Thanh Tài</v>
      </c>
      <c r="D1563" s="356" t="s">
        <v>2478</v>
      </c>
      <c r="E1563" s="317" t="s">
        <v>2473</v>
      </c>
      <c r="F1563" s="303" t="s">
        <v>557</v>
      </c>
      <c r="G1563" s="303"/>
      <c r="H1563" s="303">
        <v>10</v>
      </c>
      <c r="I1563" s="387">
        <v>800</v>
      </c>
      <c r="J1563" s="555"/>
      <c r="K1563" s="424"/>
      <c r="L1563" s="301">
        <f>VLOOKUP(B1563,KQtrangIOE!$B$2:$D$2509,3,FALSE)</f>
        <v>800</v>
      </c>
      <c r="M1563" s="301" t="str">
        <f t="shared" si="110"/>
        <v/>
      </c>
      <c r="N1563" s="301">
        <f>VLOOKUP(IF(G1563&lt;&gt;"",G1563,F1563),ThongkeKQ!$A$4:$P$43,COUNTA(ThongkeKQ!$A$4:$P$4),FALSE)</f>
        <v>11</v>
      </c>
      <c r="O1563" s="301" t="str">
        <f t="shared" si="111"/>
        <v>11.10</v>
      </c>
      <c r="P1563" s="285" t="str">
        <f t="shared" si="112"/>
        <v>11</v>
      </c>
      <c r="Q1563" s="285" t="str">
        <f t="shared" si="113"/>
        <v>10</v>
      </c>
    </row>
    <row r="1564" spans="1:17" s="285" customFormat="1" hidden="1">
      <c r="A1564" s="315">
        <f>SUBTOTAL(3,$B$20:B1564)</f>
        <v>525</v>
      </c>
      <c r="B1564" s="326">
        <v>1227378133</v>
      </c>
      <c r="C1564" s="301" t="str">
        <f>VLOOKUP(B1564,'ds thisinh'!$B$5:$C$2298,2,FALSE)</f>
        <v>Đinh Thị Linh</v>
      </c>
      <c r="D1564" s="303" t="s">
        <v>191</v>
      </c>
      <c r="E1564" s="303" t="s">
        <v>94</v>
      </c>
      <c r="F1564" s="303" t="s">
        <v>187</v>
      </c>
      <c r="G1564" s="303"/>
      <c r="H1564" s="315">
        <v>10</v>
      </c>
      <c r="I1564" s="386">
        <v>800</v>
      </c>
      <c r="J1564" s="547"/>
      <c r="K1564" s="424"/>
      <c r="L1564" s="301">
        <f>VLOOKUP(B1564,KQtrangIOE!$B$2:$D$2509,3,FALSE)</f>
        <v>800</v>
      </c>
      <c r="M1564" s="301" t="str">
        <f t="shared" si="110"/>
        <v/>
      </c>
      <c r="N1564" s="301">
        <f>VLOOKUP(IF(G1564&lt;&gt;"",G1564,F1564),ThongkeKQ!$A$4:$P$43,COUNTA(ThongkeKQ!$A$4:$P$4),FALSE)</f>
        <v>19</v>
      </c>
      <c r="O1564" s="301" t="str">
        <f t="shared" si="111"/>
        <v>19.10</v>
      </c>
      <c r="P1564" s="285" t="str">
        <f t="shared" si="112"/>
        <v>19</v>
      </c>
      <c r="Q1564" s="285" t="str">
        <f t="shared" si="113"/>
        <v>10</v>
      </c>
    </row>
    <row r="1565" spans="1:17" s="285" customFormat="1" hidden="1">
      <c r="A1565" s="315">
        <f>SUBTOTAL(3,$B$20:B1565)</f>
        <v>525</v>
      </c>
      <c r="B1565" s="302">
        <v>1222273276</v>
      </c>
      <c r="C1565" s="301" t="str">
        <f>VLOOKUP(B1565,'ds thisinh'!$B$5:$C$2298,2,FALSE)</f>
        <v>Nguyễn Thị Huyền Trúc</v>
      </c>
      <c r="D1565" s="305" t="s">
        <v>112</v>
      </c>
      <c r="E1565" s="302" t="s">
        <v>94</v>
      </c>
      <c r="F1565" s="303" t="s">
        <v>90</v>
      </c>
      <c r="G1565" s="303"/>
      <c r="H1565" s="301">
        <v>10</v>
      </c>
      <c r="I1565" s="301">
        <v>790</v>
      </c>
      <c r="J1565" s="505"/>
      <c r="K1565" s="581"/>
      <c r="L1565" s="301">
        <f>VLOOKUP(B1565,KQtrangIOE!$B$2:$D$2509,3,FALSE)</f>
        <v>790</v>
      </c>
      <c r="M1565" s="301" t="str">
        <f t="shared" si="110"/>
        <v/>
      </c>
      <c r="N1565" s="301">
        <f>VLOOKUP(IF(G1565&lt;&gt;"",G1565,F1565),ThongkeKQ!$A$4:$P$43,COUNTA(ThongkeKQ!$A$4:$P$4),FALSE)</f>
        <v>13</v>
      </c>
      <c r="O1565" s="301" t="str">
        <f t="shared" si="111"/>
        <v>13.10</v>
      </c>
      <c r="P1565" s="285" t="str">
        <f t="shared" si="112"/>
        <v>13</v>
      </c>
      <c r="Q1565" s="285" t="str">
        <f t="shared" si="113"/>
        <v>10</v>
      </c>
    </row>
    <row r="1566" spans="1:17" s="285" customFormat="1" hidden="1">
      <c r="A1566" s="315">
        <f>SUBTOTAL(3,$B$20:B1566)</f>
        <v>525</v>
      </c>
      <c r="B1566" s="317">
        <v>1224191366</v>
      </c>
      <c r="C1566" s="301" t="str">
        <f>VLOOKUP(B1566,'ds thisinh'!$B$5:$C$2298,2,FALSE)</f>
        <v>Nguyễn Thi Huyền Trang</v>
      </c>
      <c r="D1566" s="356" t="s">
        <v>2465</v>
      </c>
      <c r="E1566" s="317" t="s">
        <v>2463</v>
      </c>
      <c r="F1566" s="303" t="s">
        <v>557</v>
      </c>
      <c r="G1566" s="303"/>
      <c r="H1566" s="303">
        <v>10</v>
      </c>
      <c r="I1566" s="387">
        <v>790</v>
      </c>
      <c r="J1566" s="555"/>
      <c r="K1566" s="424"/>
      <c r="L1566" s="301">
        <f>VLOOKUP(B1566,KQtrangIOE!$B$2:$D$2509,3,FALSE)</f>
        <v>790</v>
      </c>
      <c r="M1566" s="301" t="str">
        <f t="shared" si="110"/>
        <v/>
      </c>
      <c r="N1566" s="301">
        <f>VLOOKUP(IF(G1566&lt;&gt;"",G1566,F1566),ThongkeKQ!$A$4:$P$43,COUNTA(ThongkeKQ!$A$4:$P$4),FALSE)</f>
        <v>11</v>
      </c>
      <c r="O1566" s="301" t="str">
        <f t="shared" si="111"/>
        <v>11.10</v>
      </c>
      <c r="P1566" s="285" t="str">
        <f t="shared" si="112"/>
        <v>11</v>
      </c>
      <c r="Q1566" s="285" t="str">
        <f t="shared" si="113"/>
        <v>10</v>
      </c>
    </row>
    <row r="1567" spans="1:17" s="285" customFormat="1" hidden="1">
      <c r="A1567" s="315">
        <f>SUBTOTAL(3,$B$20:B1567)</f>
        <v>525</v>
      </c>
      <c r="B1567" s="317">
        <v>1224088897</v>
      </c>
      <c r="C1567" s="301" t="str">
        <f>VLOOKUP(B1567,'ds thisinh'!$B$5:$C$2298,2,FALSE)</f>
        <v>Hà Huy Thắng</v>
      </c>
      <c r="D1567" s="356" t="s">
        <v>2472</v>
      </c>
      <c r="E1567" s="317" t="s">
        <v>2473</v>
      </c>
      <c r="F1567" s="303" t="s">
        <v>557</v>
      </c>
      <c r="G1567" s="303"/>
      <c r="H1567" s="303">
        <v>10</v>
      </c>
      <c r="I1567" s="387">
        <v>790</v>
      </c>
      <c r="J1567" s="555"/>
      <c r="K1567" s="424"/>
      <c r="L1567" s="301">
        <f>VLOOKUP(B1567,KQtrangIOE!$B$2:$D$2509,3,FALSE)</f>
        <v>790</v>
      </c>
      <c r="M1567" s="301" t="str">
        <f t="shared" si="110"/>
        <v/>
      </c>
      <c r="N1567" s="301">
        <f>VLOOKUP(IF(G1567&lt;&gt;"",G1567,F1567),ThongkeKQ!$A$4:$P$43,COUNTA(ThongkeKQ!$A$4:$P$4),FALSE)</f>
        <v>11</v>
      </c>
      <c r="O1567" s="301" t="str">
        <f t="shared" si="111"/>
        <v>11.10</v>
      </c>
      <c r="P1567" s="285" t="str">
        <f t="shared" si="112"/>
        <v>11</v>
      </c>
      <c r="Q1567" s="285" t="str">
        <f t="shared" si="113"/>
        <v>10</v>
      </c>
    </row>
    <row r="1568" spans="1:17" s="285" customFormat="1" hidden="1">
      <c r="A1568" s="315">
        <f>SUBTOTAL(3,$B$20:B1568)</f>
        <v>525</v>
      </c>
      <c r="B1568" s="301">
        <v>1225494887</v>
      </c>
      <c r="C1568" s="301" t="str">
        <f>VLOOKUP(B1568,'ds thisinh'!$B$5:$C$2298,2,FALSE)</f>
        <v>Nguyễn Đức Quang</v>
      </c>
      <c r="D1568" s="301" t="s">
        <v>51</v>
      </c>
      <c r="E1568" s="301" t="s">
        <v>2663</v>
      </c>
      <c r="F1568" s="301" t="s">
        <v>9</v>
      </c>
      <c r="G1568" s="301"/>
      <c r="H1568" s="301">
        <v>10</v>
      </c>
      <c r="I1568" s="301">
        <v>780</v>
      </c>
      <c r="J1568" s="505"/>
      <c r="K1568" s="424"/>
      <c r="L1568" s="301">
        <f>VLOOKUP(B1568,KQtrangIOE!$B$2:$D$2509,3,FALSE)</f>
        <v>780</v>
      </c>
      <c r="M1568" s="301" t="str">
        <f t="shared" si="110"/>
        <v/>
      </c>
      <c r="N1568" s="301">
        <f>VLOOKUP(IF(G1568&lt;&gt;"",G1568,F1568),ThongkeKQ!$A$4:$P$43,COUNTA(ThongkeKQ!$A$4:$P$4),FALSE)</f>
        <v>1</v>
      </c>
      <c r="O1568" s="301" t="str">
        <f t="shared" si="111"/>
        <v>1.10</v>
      </c>
      <c r="P1568" s="285" t="str">
        <f t="shared" si="112"/>
        <v>1</v>
      </c>
      <c r="Q1568" s="285" t="str">
        <f t="shared" si="113"/>
        <v>10</v>
      </c>
    </row>
    <row r="1569" spans="1:17" s="285" customFormat="1" hidden="1">
      <c r="A1569" s="315">
        <f>SUBTOTAL(3,$B$20:B1569)</f>
        <v>525</v>
      </c>
      <c r="B1569" s="311">
        <v>1224143280</v>
      </c>
      <c r="C1569" s="301" t="str">
        <f>VLOOKUP(B1569,'ds thisinh'!$B$5:$C$2298,2,FALSE)</f>
        <v>Trần Thị Thúy Hằng</v>
      </c>
      <c r="D1569" s="311" t="s">
        <v>2552</v>
      </c>
      <c r="E1569" s="309" t="s">
        <v>111</v>
      </c>
      <c r="F1569" s="310" t="s">
        <v>563</v>
      </c>
      <c r="G1569" s="310"/>
      <c r="H1569" s="309" t="s">
        <v>111</v>
      </c>
      <c r="I1569" s="388">
        <v>780</v>
      </c>
      <c r="J1569" s="557"/>
      <c r="K1569" s="577"/>
      <c r="L1569" s="301">
        <f>VLOOKUP(B1569,KQtrangIOE!$B$2:$D$2509,3,FALSE)</f>
        <v>780</v>
      </c>
      <c r="M1569" s="301" t="str">
        <f t="shared" si="110"/>
        <v/>
      </c>
      <c r="N1569" s="301">
        <f>VLOOKUP(IF(G1569&lt;&gt;"",G1569,F1569),ThongkeKQ!$A$4:$P$43,COUNTA(ThongkeKQ!$A$4:$P$4),FALSE)</f>
        <v>21</v>
      </c>
      <c r="O1569" s="301" t="str">
        <f t="shared" si="111"/>
        <v>21.10</v>
      </c>
      <c r="P1569" s="285" t="str">
        <f t="shared" si="112"/>
        <v>21</v>
      </c>
      <c r="Q1569" s="285" t="str">
        <f t="shared" si="113"/>
        <v>10</v>
      </c>
    </row>
    <row r="1570" spans="1:17" s="285" customFormat="1" hidden="1">
      <c r="A1570" s="315">
        <f>SUBTOTAL(3,$B$20:B1570)</f>
        <v>525</v>
      </c>
      <c r="B1570" s="316">
        <v>1225009341</v>
      </c>
      <c r="C1570" s="301" t="str">
        <f>VLOOKUP(B1570,'ds thisinh'!$B$5:$C$2298,2,FALSE)</f>
        <v>Nguyễn Thị Hồng Vân </v>
      </c>
      <c r="D1570" s="316" t="s">
        <v>323</v>
      </c>
      <c r="E1570" s="316" t="s">
        <v>111</v>
      </c>
      <c r="F1570" s="316" t="s">
        <v>301</v>
      </c>
      <c r="G1570" s="315"/>
      <c r="H1570" s="365">
        <v>10</v>
      </c>
      <c r="I1570" s="386">
        <v>780</v>
      </c>
      <c r="J1570" s="547"/>
      <c r="K1570" s="580"/>
      <c r="L1570" s="301">
        <f>VLOOKUP(B1570,KQtrangIOE!$B$2:$D$2509,3,FALSE)</f>
        <v>780</v>
      </c>
      <c r="M1570" s="301" t="str">
        <f t="shared" si="110"/>
        <v/>
      </c>
      <c r="N1570" s="301">
        <f>VLOOKUP(IF(G1570&lt;&gt;"",G1570,F1570),ThongkeKQ!$A$4:$P$43,COUNTA(ThongkeKQ!$A$4:$P$4),FALSE)</f>
        <v>4</v>
      </c>
      <c r="O1570" s="301" t="str">
        <f t="shared" si="111"/>
        <v>4.10</v>
      </c>
      <c r="P1570" s="285" t="str">
        <f t="shared" si="112"/>
        <v>4</v>
      </c>
      <c r="Q1570" s="285" t="str">
        <f t="shared" si="113"/>
        <v>10</v>
      </c>
    </row>
    <row r="1571" spans="1:17" s="285" customFormat="1" hidden="1">
      <c r="A1571" s="315">
        <f>SUBTOTAL(3,$B$20:B1571)</f>
        <v>525</v>
      </c>
      <c r="B1571" s="317">
        <v>1223788093</v>
      </c>
      <c r="C1571" s="301" t="str">
        <f>VLOOKUP(B1571,'ds thisinh'!$B$5:$C$2298,2,FALSE)</f>
        <v>Nguyễn Thị Thu Hà</v>
      </c>
      <c r="D1571" s="356" t="s">
        <v>1185</v>
      </c>
      <c r="E1571" s="317" t="s">
        <v>2468</v>
      </c>
      <c r="F1571" s="303" t="s">
        <v>557</v>
      </c>
      <c r="G1571" s="303"/>
      <c r="H1571" s="303">
        <v>10</v>
      </c>
      <c r="I1571" s="387">
        <v>780</v>
      </c>
      <c r="J1571" s="555"/>
      <c r="K1571" s="424"/>
      <c r="L1571" s="301">
        <f>VLOOKUP(B1571,KQtrangIOE!$B$2:$D$2509,3,FALSE)</f>
        <v>780</v>
      </c>
      <c r="M1571" s="301" t="str">
        <f t="shared" si="110"/>
        <v/>
      </c>
      <c r="N1571" s="301">
        <f>VLOOKUP(IF(G1571&lt;&gt;"",G1571,F1571),ThongkeKQ!$A$4:$P$43,COUNTA(ThongkeKQ!$A$4:$P$4),FALSE)</f>
        <v>11</v>
      </c>
      <c r="O1571" s="301" t="str">
        <f t="shared" si="111"/>
        <v>11.10</v>
      </c>
      <c r="P1571" s="285" t="str">
        <f t="shared" si="112"/>
        <v>11</v>
      </c>
      <c r="Q1571" s="285" t="str">
        <f t="shared" si="113"/>
        <v>10</v>
      </c>
    </row>
    <row r="1572" spans="1:17" s="285" customFormat="1" hidden="1">
      <c r="A1572" s="315">
        <f>SUBTOTAL(3,$B$20:B1572)</f>
        <v>525</v>
      </c>
      <c r="B1572" s="301">
        <v>1230331633</v>
      </c>
      <c r="C1572" s="301" t="str">
        <f>VLOOKUP(B1572,'ds thisinh'!$B$5:$C$2298,2,FALSE)</f>
        <v>Nguyễn Anh Thư</v>
      </c>
      <c r="D1572" s="301" t="s">
        <v>42</v>
      </c>
      <c r="E1572" s="301" t="s">
        <v>94</v>
      </c>
      <c r="F1572" s="301" t="s">
        <v>9</v>
      </c>
      <c r="G1572" s="301"/>
      <c r="H1572" s="301">
        <v>10</v>
      </c>
      <c r="I1572" s="301">
        <v>770</v>
      </c>
      <c r="J1572" s="505"/>
      <c r="K1572" s="424"/>
      <c r="L1572" s="301">
        <f>VLOOKUP(B1572,KQtrangIOE!$B$2:$D$2509,3,FALSE)</f>
        <v>770</v>
      </c>
      <c r="M1572" s="301" t="str">
        <f t="shared" si="110"/>
        <v/>
      </c>
      <c r="N1572" s="301">
        <f>VLOOKUP(IF(G1572&lt;&gt;"",G1572,F1572),ThongkeKQ!$A$4:$P$43,COUNTA(ThongkeKQ!$A$4:$P$4),FALSE)</f>
        <v>1</v>
      </c>
      <c r="O1572" s="301" t="str">
        <f t="shared" si="111"/>
        <v>1.10</v>
      </c>
      <c r="P1572" s="285" t="str">
        <f t="shared" si="112"/>
        <v>1</v>
      </c>
      <c r="Q1572" s="285" t="str">
        <f t="shared" si="113"/>
        <v>10</v>
      </c>
    </row>
    <row r="1573" spans="1:17" s="285" customFormat="1" hidden="1">
      <c r="A1573" s="315">
        <f>SUBTOTAL(3,$B$20:B1573)</f>
        <v>525</v>
      </c>
      <c r="B1573" s="316">
        <v>1225096184</v>
      </c>
      <c r="C1573" s="301" t="str">
        <f>VLOOKUP(B1573,'ds thisinh'!$B$5:$C$2298,2,FALSE)</f>
        <v>Nguyễn Ngọc Huyền Nhi </v>
      </c>
      <c r="D1573" s="316" t="s">
        <v>309</v>
      </c>
      <c r="E1573" s="316" t="s">
        <v>111</v>
      </c>
      <c r="F1573" s="316" t="s">
        <v>301</v>
      </c>
      <c r="G1573" s="315"/>
      <c r="H1573" s="365">
        <v>10</v>
      </c>
      <c r="I1573" s="386">
        <v>770</v>
      </c>
      <c r="J1573" s="547"/>
      <c r="K1573" s="580"/>
      <c r="L1573" s="301">
        <f>VLOOKUP(B1573,KQtrangIOE!$B$2:$D$2509,3,FALSE)</f>
        <v>770</v>
      </c>
      <c r="M1573" s="301" t="str">
        <f t="shared" si="110"/>
        <v/>
      </c>
      <c r="N1573" s="301">
        <f>VLOOKUP(IF(G1573&lt;&gt;"",G1573,F1573),ThongkeKQ!$A$4:$P$43,COUNTA(ThongkeKQ!$A$4:$P$4),FALSE)</f>
        <v>4</v>
      </c>
      <c r="O1573" s="301" t="str">
        <f t="shared" si="111"/>
        <v>4.10</v>
      </c>
      <c r="P1573" s="285" t="str">
        <f t="shared" si="112"/>
        <v>4</v>
      </c>
      <c r="Q1573" s="285" t="str">
        <f t="shared" si="113"/>
        <v>10</v>
      </c>
    </row>
    <row r="1574" spans="1:17" s="285" customFormat="1" hidden="1">
      <c r="A1574" s="315">
        <f>SUBTOTAL(3,$B$20:B1574)</f>
        <v>525</v>
      </c>
      <c r="B1574" s="316">
        <v>1222541172</v>
      </c>
      <c r="C1574" s="301" t="str">
        <f>VLOOKUP(B1574,'ds thisinh'!$B$5:$C$2298,2,FALSE)</f>
        <v>Hoàng Thị Phương Linh </v>
      </c>
      <c r="D1574" s="316" t="s">
        <v>315</v>
      </c>
      <c r="E1574" s="316" t="s">
        <v>111</v>
      </c>
      <c r="F1574" s="316" t="s">
        <v>301</v>
      </c>
      <c r="G1574" s="315"/>
      <c r="H1574" s="365">
        <v>10</v>
      </c>
      <c r="I1574" s="386">
        <v>770</v>
      </c>
      <c r="J1574" s="547"/>
      <c r="K1574" s="580"/>
      <c r="L1574" s="301">
        <f>VLOOKUP(B1574,KQtrangIOE!$B$2:$D$2509,3,FALSE)</f>
        <v>770</v>
      </c>
      <c r="M1574" s="301" t="str">
        <f t="shared" si="110"/>
        <v/>
      </c>
      <c r="N1574" s="301">
        <f>VLOOKUP(IF(G1574&lt;&gt;"",G1574,F1574),ThongkeKQ!$A$4:$P$43,COUNTA(ThongkeKQ!$A$4:$P$4),FALSE)</f>
        <v>4</v>
      </c>
      <c r="O1574" s="301" t="str">
        <f t="shared" si="111"/>
        <v>4.10</v>
      </c>
      <c r="P1574" s="285" t="str">
        <f t="shared" si="112"/>
        <v>4</v>
      </c>
      <c r="Q1574" s="285" t="str">
        <f t="shared" si="113"/>
        <v>10</v>
      </c>
    </row>
    <row r="1575" spans="1:17" s="285" customFormat="1" hidden="1">
      <c r="A1575" s="315">
        <f>SUBTOTAL(3,$B$20:B1575)</f>
        <v>525</v>
      </c>
      <c r="B1575" s="316">
        <v>1209474566</v>
      </c>
      <c r="C1575" s="301" t="str">
        <f>VLOOKUP(B1575,'ds thisinh'!$B$5:$C$2298,2,FALSE)</f>
        <v>Nguyễn Thị Kim Thoa </v>
      </c>
      <c r="D1575" s="316" t="s">
        <v>2528</v>
      </c>
      <c r="E1575" s="316" t="s">
        <v>111</v>
      </c>
      <c r="F1575" s="316" t="s">
        <v>301</v>
      </c>
      <c r="G1575" s="315"/>
      <c r="H1575" s="365">
        <v>10</v>
      </c>
      <c r="I1575" s="386">
        <v>770</v>
      </c>
      <c r="J1575" s="547"/>
      <c r="K1575" s="580"/>
      <c r="L1575" s="301">
        <f>VLOOKUP(B1575,KQtrangIOE!$B$2:$D$2509,3,FALSE)</f>
        <v>770</v>
      </c>
      <c r="M1575" s="301" t="str">
        <f t="shared" si="110"/>
        <v/>
      </c>
      <c r="N1575" s="301">
        <f>VLOOKUP(IF(G1575&lt;&gt;"",G1575,F1575),ThongkeKQ!$A$4:$P$43,COUNTA(ThongkeKQ!$A$4:$P$4),FALSE)</f>
        <v>4</v>
      </c>
      <c r="O1575" s="301" t="str">
        <f t="shared" si="111"/>
        <v>4.10</v>
      </c>
      <c r="P1575" s="285" t="str">
        <f t="shared" si="112"/>
        <v>4</v>
      </c>
      <c r="Q1575" s="285" t="str">
        <f t="shared" si="113"/>
        <v>10</v>
      </c>
    </row>
    <row r="1576" spans="1:17" s="285" customFormat="1" hidden="1">
      <c r="A1576" s="315">
        <f>SUBTOTAL(3,$B$20:B1576)</f>
        <v>525</v>
      </c>
      <c r="B1576" s="317">
        <v>1224200066</v>
      </c>
      <c r="C1576" s="301" t="str">
        <f>VLOOKUP(B1576,'ds thisinh'!$B$5:$C$2298,2,FALSE)</f>
        <v>Trầnthị Thu Thảo</v>
      </c>
      <c r="D1576" s="356" t="s">
        <v>2616</v>
      </c>
      <c r="E1576" s="317" t="s">
        <v>2466</v>
      </c>
      <c r="F1576" s="303" t="s">
        <v>557</v>
      </c>
      <c r="G1576" s="303"/>
      <c r="H1576" s="303">
        <v>10</v>
      </c>
      <c r="I1576" s="387">
        <v>770</v>
      </c>
      <c r="J1576" s="555"/>
      <c r="K1576" s="424"/>
      <c r="L1576" s="301">
        <f>VLOOKUP(B1576,KQtrangIOE!$B$2:$D$2509,3,FALSE)</f>
        <v>770</v>
      </c>
      <c r="M1576" s="301" t="str">
        <f t="shared" si="110"/>
        <v/>
      </c>
      <c r="N1576" s="301">
        <f>VLOOKUP(IF(G1576&lt;&gt;"",G1576,F1576),ThongkeKQ!$A$4:$P$43,COUNTA(ThongkeKQ!$A$4:$P$4),FALSE)</f>
        <v>11</v>
      </c>
      <c r="O1576" s="301" t="str">
        <f t="shared" si="111"/>
        <v>11.10</v>
      </c>
      <c r="P1576" s="285" t="str">
        <f t="shared" si="112"/>
        <v>11</v>
      </c>
      <c r="Q1576" s="285" t="str">
        <f t="shared" si="113"/>
        <v>10</v>
      </c>
    </row>
    <row r="1577" spans="1:17" s="285" customFormat="1" hidden="1">
      <c r="A1577" s="315">
        <f>SUBTOTAL(3,$B$20:B1577)</f>
        <v>525</v>
      </c>
      <c r="B1577" s="301">
        <v>1224783089</v>
      </c>
      <c r="C1577" s="301" t="str">
        <f>VLOOKUP(B1577,'ds thisinh'!$B$5:$C$2298,2,FALSE)</f>
        <v>Bùi Lê Minh Anh</v>
      </c>
      <c r="D1577" s="301" t="s">
        <v>40</v>
      </c>
      <c r="E1577" s="301" t="s">
        <v>94</v>
      </c>
      <c r="F1577" s="301" t="s">
        <v>9</v>
      </c>
      <c r="G1577" s="301"/>
      <c r="H1577" s="301">
        <v>10</v>
      </c>
      <c r="I1577" s="301">
        <v>760</v>
      </c>
      <c r="J1577" s="505"/>
      <c r="K1577" s="424"/>
      <c r="L1577" s="301">
        <f>VLOOKUP(B1577,KQtrangIOE!$B$2:$D$2509,3,FALSE)</f>
        <v>760</v>
      </c>
      <c r="M1577" s="301" t="str">
        <f t="shared" si="110"/>
        <v/>
      </c>
      <c r="N1577" s="301">
        <f>VLOOKUP(IF(G1577&lt;&gt;"",G1577,F1577),ThongkeKQ!$A$4:$P$43,COUNTA(ThongkeKQ!$A$4:$P$4),FALSE)</f>
        <v>1</v>
      </c>
      <c r="O1577" s="301" t="str">
        <f t="shared" si="111"/>
        <v>1.10</v>
      </c>
      <c r="P1577" s="285" t="str">
        <f t="shared" si="112"/>
        <v>1</v>
      </c>
      <c r="Q1577" s="285" t="str">
        <f t="shared" si="113"/>
        <v>10</v>
      </c>
    </row>
    <row r="1578" spans="1:17" s="285" customFormat="1" hidden="1">
      <c r="A1578" s="315">
        <f>SUBTOTAL(3,$B$20:B1578)</f>
        <v>525</v>
      </c>
      <c r="B1578" s="301">
        <v>1223185196</v>
      </c>
      <c r="C1578" s="301" t="str">
        <f>VLOOKUP(B1578,'ds thisinh'!$B$5:$C$2298,2,FALSE)</f>
        <v>Nguyễn Lương Mạnh</v>
      </c>
      <c r="D1578" s="301" t="s">
        <v>46</v>
      </c>
      <c r="E1578" s="301" t="s">
        <v>2662</v>
      </c>
      <c r="F1578" s="301" t="s">
        <v>9</v>
      </c>
      <c r="G1578" s="301"/>
      <c r="H1578" s="301">
        <v>10</v>
      </c>
      <c r="I1578" s="301">
        <v>760</v>
      </c>
      <c r="J1578" s="505"/>
      <c r="K1578" s="424"/>
      <c r="L1578" s="301">
        <f>VLOOKUP(B1578,KQtrangIOE!$B$2:$D$2509,3,FALSE)</f>
        <v>760</v>
      </c>
      <c r="M1578" s="301" t="str">
        <f t="shared" si="110"/>
        <v/>
      </c>
      <c r="N1578" s="301">
        <f>VLOOKUP(IF(G1578&lt;&gt;"",G1578,F1578),ThongkeKQ!$A$4:$P$43,COUNTA(ThongkeKQ!$A$4:$P$4),FALSE)</f>
        <v>1</v>
      </c>
      <c r="O1578" s="301" t="str">
        <f t="shared" si="111"/>
        <v>1.10</v>
      </c>
      <c r="P1578" s="285" t="str">
        <f t="shared" si="112"/>
        <v>1</v>
      </c>
      <c r="Q1578" s="285" t="str">
        <f t="shared" si="113"/>
        <v>10</v>
      </c>
    </row>
    <row r="1579" spans="1:17" s="285" customFormat="1" hidden="1">
      <c r="A1579" s="315">
        <f>SUBTOTAL(3,$B$20:B1579)</f>
        <v>525</v>
      </c>
      <c r="B1579" s="301">
        <v>1224539606</v>
      </c>
      <c r="C1579" s="301" t="str">
        <f>VLOOKUP(B1579,'ds thisinh'!$B$5:$C$2298,2,FALSE)</f>
        <v>H'Tiên </v>
      </c>
      <c r="D1579" s="301" t="s">
        <v>2664</v>
      </c>
      <c r="E1579" s="301" t="s">
        <v>2663</v>
      </c>
      <c r="F1579" s="301" t="s">
        <v>9</v>
      </c>
      <c r="G1579" s="301"/>
      <c r="H1579" s="301">
        <v>10</v>
      </c>
      <c r="I1579" s="301">
        <v>760</v>
      </c>
      <c r="J1579" s="505"/>
      <c r="K1579" s="424"/>
      <c r="L1579" s="301">
        <f>VLOOKUP(B1579,KQtrangIOE!$B$2:$D$2509,3,FALSE)</f>
        <v>760</v>
      </c>
      <c r="M1579" s="301" t="str">
        <f t="shared" si="110"/>
        <v/>
      </c>
      <c r="N1579" s="301">
        <f>VLOOKUP(IF(G1579&lt;&gt;"",G1579,F1579),ThongkeKQ!$A$4:$P$43,COUNTA(ThongkeKQ!$A$4:$P$4),FALSE)</f>
        <v>1</v>
      </c>
      <c r="O1579" s="301" t="str">
        <f t="shared" si="111"/>
        <v>1.10</v>
      </c>
      <c r="P1579" s="285" t="str">
        <f t="shared" si="112"/>
        <v>1</v>
      </c>
      <c r="Q1579" s="285" t="str">
        <f t="shared" si="113"/>
        <v>10</v>
      </c>
    </row>
    <row r="1580" spans="1:17" s="285" customFormat="1" hidden="1">
      <c r="A1580" s="315">
        <f>SUBTOTAL(3,$B$20:B1580)</f>
        <v>525</v>
      </c>
      <c r="B1580" s="308">
        <v>1224154458</v>
      </c>
      <c r="C1580" s="301" t="str">
        <f>VLOOKUP(B1580,'ds thisinh'!$B$5:$C$2298,2,FALSE)</f>
        <v>Đinh Thị Mỹ Quyên</v>
      </c>
      <c r="D1580" s="309" t="s">
        <v>2540</v>
      </c>
      <c r="E1580" s="309" t="s">
        <v>111</v>
      </c>
      <c r="F1580" s="310" t="s">
        <v>563</v>
      </c>
      <c r="G1580" s="310"/>
      <c r="H1580" s="309" t="s">
        <v>111</v>
      </c>
      <c r="I1580" s="388">
        <v>760</v>
      </c>
      <c r="J1580" s="557"/>
      <c r="K1580" s="577"/>
      <c r="L1580" s="301">
        <f>VLOOKUP(B1580,KQtrangIOE!$B$2:$D$2509,3,FALSE)</f>
        <v>760</v>
      </c>
      <c r="M1580" s="301" t="str">
        <f t="shared" ref="M1580:M1596" si="114">IF(L1580&lt;&gt;I1580,1,"")</f>
        <v/>
      </c>
      <c r="N1580" s="301">
        <f>VLOOKUP(IF(G1580&lt;&gt;"",G1580,F1580),ThongkeKQ!$A$4:$P$43,COUNTA(ThongkeKQ!$A$4:$P$4),FALSE)</f>
        <v>21</v>
      </c>
      <c r="O1580" s="301" t="str">
        <f t="shared" si="111"/>
        <v>21.10</v>
      </c>
      <c r="P1580" s="285" t="str">
        <f t="shared" si="112"/>
        <v>21</v>
      </c>
      <c r="Q1580" s="285" t="str">
        <f t="shared" si="113"/>
        <v>10</v>
      </c>
    </row>
    <row r="1581" spans="1:17" s="285" customFormat="1" hidden="1">
      <c r="A1581" s="315">
        <f>SUBTOTAL(3,$B$20:B1581)</f>
        <v>525</v>
      </c>
      <c r="B1581" s="307">
        <v>1226668905</v>
      </c>
      <c r="C1581" s="301" t="str">
        <f>VLOOKUP(B1581,'ds thisinh'!$B$5:$C$2298,2,FALSE)</f>
        <v>Ngô Thị Ngọc Vỹ </v>
      </c>
      <c r="D1581" s="307" t="s">
        <v>299</v>
      </c>
      <c r="E1581" s="315" t="s">
        <v>256</v>
      </c>
      <c r="F1581" s="301" t="s">
        <v>210</v>
      </c>
      <c r="G1581" s="301"/>
      <c r="H1581" s="301">
        <v>10</v>
      </c>
      <c r="I1581" s="389">
        <v>760</v>
      </c>
      <c r="J1581" s="561"/>
      <c r="K1581" s="424"/>
      <c r="L1581" s="301">
        <f>VLOOKUP(B1581,KQtrangIOE!$B$2:$D$2509,3,FALSE)</f>
        <v>760</v>
      </c>
      <c r="M1581" s="301" t="str">
        <f t="shared" si="114"/>
        <v/>
      </c>
      <c r="N1581" s="301">
        <f>VLOOKUP(IF(G1581&lt;&gt;"",G1581,F1581),ThongkeKQ!$A$4:$P$43,COUNTA(ThongkeKQ!$A$4:$P$4),FALSE)</f>
        <v>3</v>
      </c>
      <c r="O1581" s="301" t="str">
        <f t="shared" si="111"/>
        <v>3.10</v>
      </c>
      <c r="P1581" s="285" t="str">
        <f t="shared" si="112"/>
        <v>3</v>
      </c>
      <c r="Q1581" s="285" t="str">
        <f t="shared" si="113"/>
        <v>10</v>
      </c>
    </row>
    <row r="1582" spans="1:17" s="285" customFormat="1" hidden="1">
      <c r="A1582" s="315">
        <f>SUBTOTAL(3,$B$20:B1582)</f>
        <v>525</v>
      </c>
      <c r="B1582" s="316">
        <v>1223238450</v>
      </c>
      <c r="C1582" s="301" t="str">
        <f>VLOOKUP(B1582,'ds thisinh'!$B$5:$C$2298,2,FALSE)</f>
        <v>Nguyễn Thị Thanh Ngân</v>
      </c>
      <c r="D1582" s="316" t="s">
        <v>314</v>
      </c>
      <c r="E1582" s="316" t="s">
        <v>111</v>
      </c>
      <c r="F1582" s="316" t="s">
        <v>301</v>
      </c>
      <c r="G1582" s="315"/>
      <c r="H1582" s="365">
        <v>10</v>
      </c>
      <c r="I1582" s="386">
        <v>760</v>
      </c>
      <c r="J1582" s="547"/>
      <c r="K1582" s="580"/>
      <c r="L1582" s="301">
        <f>VLOOKUP(B1582,KQtrangIOE!$B$2:$D$2509,3,FALSE)</f>
        <v>760</v>
      </c>
      <c r="M1582" s="301" t="str">
        <f t="shared" si="114"/>
        <v/>
      </c>
      <c r="N1582" s="301">
        <f>VLOOKUP(IF(G1582&lt;&gt;"",G1582,F1582),ThongkeKQ!$A$4:$P$43,COUNTA(ThongkeKQ!$A$4:$P$4),FALSE)</f>
        <v>4</v>
      </c>
      <c r="O1582" s="301" t="str">
        <f t="shared" si="111"/>
        <v>4.10</v>
      </c>
      <c r="P1582" s="285" t="str">
        <f t="shared" si="112"/>
        <v>4</v>
      </c>
      <c r="Q1582" s="285" t="str">
        <f t="shared" si="113"/>
        <v>10</v>
      </c>
    </row>
    <row r="1583" spans="1:17" s="285" customFormat="1" hidden="1">
      <c r="A1583" s="315">
        <f>SUBTOTAL(3,$B$20:B1583)</f>
        <v>525</v>
      </c>
      <c r="B1583" s="366">
        <v>1223914589</v>
      </c>
      <c r="C1583" s="301" t="str">
        <f>VLOOKUP(B1583,'ds thisinh'!$B$5:$C$2298,2,FALSE)</f>
        <v>Đoàn Thị Mỹ</v>
      </c>
      <c r="D1583" s="366" t="s">
        <v>2340</v>
      </c>
      <c r="E1583" s="366" t="s">
        <v>2336</v>
      </c>
      <c r="F1583" s="325" t="s">
        <v>551</v>
      </c>
      <c r="G1583" s="365"/>
      <c r="H1583" s="365">
        <v>10</v>
      </c>
      <c r="I1583" s="365">
        <v>760</v>
      </c>
      <c r="J1583" s="449"/>
      <c r="K1583" s="424"/>
      <c r="L1583" s="301">
        <f>VLOOKUP(B1583,KQtrangIOE!$B$2:$D$2509,3,FALSE)</f>
        <v>760</v>
      </c>
      <c r="M1583" s="301" t="str">
        <f t="shared" si="114"/>
        <v/>
      </c>
      <c r="N1583" s="301">
        <f>VLOOKUP(IF(G1583&lt;&gt;"",G1583,F1583),ThongkeKQ!$A$4:$P$43,COUNTA(ThongkeKQ!$A$4:$P$4),FALSE)</f>
        <v>5</v>
      </c>
      <c r="O1583" s="301" t="str">
        <f t="shared" si="111"/>
        <v>5.10</v>
      </c>
      <c r="P1583" s="285" t="str">
        <f t="shared" si="112"/>
        <v>5</v>
      </c>
      <c r="Q1583" s="285" t="str">
        <f t="shared" si="113"/>
        <v>10</v>
      </c>
    </row>
    <row r="1584" spans="1:17" s="285" customFormat="1" hidden="1">
      <c r="A1584" s="315">
        <f>SUBTOTAL(3,$B$20:B1584)</f>
        <v>525</v>
      </c>
      <c r="B1584" s="366">
        <v>1223713122</v>
      </c>
      <c r="C1584" s="301" t="str">
        <f>VLOOKUP(B1584,'ds thisinh'!$B$5:$C$2298,2,FALSE)</f>
        <v>Đoàn Thị Triệu</v>
      </c>
      <c r="D1584" s="366" t="s">
        <v>2342</v>
      </c>
      <c r="E1584" s="366" t="s">
        <v>2336</v>
      </c>
      <c r="F1584" s="325" t="s">
        <v>551</v>
      </c>
      <c r="G1584" s="365"/>
      <c r="H1584" s="365">
        <v>10</v>
      </c>
      <c r="I1584" s="365">
        <v>760</v>
      </c>
      <c r="J1584" s="449"/>
      <c r="K1584" s="424"/>
      <c r="L1584" s="301">
        <f>VLOOKUP(B1584,KQtrangIOE!$B$2:$D$2509,3,FALSE)</f>
        <v>760</v>
      </c>
      <c r="M1584" s="301" t="str">
        <f t="shared" si="114"/>
        <v/>
      </c>
      <c r="N1584" s="301">
        <f>VLOOKUP(IF(G1584&lt;&gt;"",G1584,F1584),ThongkeKQ!$A$4:$P$43,COUNTA(ThongkeKQ!$A$4:$P$4),FALSE)</f>
        <v>5</v>
      </c>
      <c r="O1584" s="301" t="str">
        <f t="shared" si="111"/>
        <v>5.10</v>
      </c>
      <c r="P1584" s="285" t="str">
        <f t="shared" si="112"/>
        <v>5</v>
      </c>
      <c r="Q1584" s="285" t="str">
        <f t="shared" si="113"/>
        <v>10</v>
      </c>
    </row>
    <row r="1585" spans="1:17" s="285" customFormat="1" hidden="1">
      <c r="A1585" s="315">
        <f>SUBTOTAL(3,$B$20:B1585)</f>
        <v>525</v>
      </c>
      <c r="B1585" s="301">
        <v>1224790789</v>
      </c>
      <c r="C1585" s="301" t="str">
        <f>VLOOKUP(B1585,'ds thisinh'!$B$5:$C$2298,2,FALSE)</f>
        <v>Bùi Lê Ngọc Huyền</v>
      </c>
      <c r="D1585" s="301" t="s">
        <v>45</v>
      </c>
      <c r="E1585" s="301" t="s">
        <v>94</v>
      </c>
      <c r="F1585" s="301" t="s">
        <v>9</v>
      </c>
      <c r="G1585" s="301"/>
      <c r="H1585" s="301">
        <v>10</v>
      </c>
      <c r="I1585" s="301">
        <v>750</v>
      </c>
      <c r="J1585" s="505"/>
      <c r="K1585" s="424"/>
      <c r="L1585" s="301">
        <f>VLOOKUP(B1585,KQtrangIOE!$B$2:$D$2509,3,FALSE)</f>
        <v>750</v>
      </c>
      <c r="M1585" s="301" t="str">
        <f t="shared" si="114"/>
        <v/>
      </c>
      <c r="N1585" s="301">
        <f>VLOOKUP(IF(G1585&lt;&gt;"",G1585,F1585),ThongkeKQ!$A$4:$P$43,COUNTA(ThongkeKQ!$A$4:$P$4),FALSE)</f>
        <v>1</v>
      </c>
      <c r="O1585" s="301" t="str">
        <f t="shared" si="111"/>
        <v>1.10</v>
      </c>
      <c r="P1585" s="285" t="str">
        <f t="shared" si="112"/>
        <v>1</v>
      </c>
      <c r="Q1585" s="285" t="str">
        <f t="shared" si="113"/>
        <v>10</v>
      </c>
    </row>
    <row r="1586" spans="1:17" s="285" customFormat="1" hidden="1">
      <c r="A1586" s="315">
        <f>SUBTOTAL(3,$B$20:B1586)</f>
        <v>525</v>
      </c>
      <c r="B1586" s="301">
        <v>1223544625</v>
      </c>
      <c r="C1586" s="301" t="str">
        <f>VLOOKUP(B1586,'ds thisinh'!$B$5:$C$2298,2,FALSE)</f>
        <v>Phan Như Bình</v>
      </c>
      <c r="D1586" s="301" t="s">
        <v>58</v>
      </c>
      <c r="E1586" s="301" t="s">
        <v>131</v>
      </c>
      <c r="F1586" s="301" t="s">
        <v>9</v>
      </c>
      <c r="G1586" s="301"/>
      <c r="H1586" s="301">
        <v>10</v>
      </c>
      <c r="I1586" s="301">
        <v>750</v>
      </c>
      <c r="J1586" s="505"/>
      <c r="K1586" s="424"/>
      <c r="L1586" s="301">
        <f>VLOOKUP(B1586,KQtrangIOE!$B$2:$D$2509,3,FALSE)</f>
        <v>750</v>
      </c>
      <c r="M1586" s="301" t="str">
        <f t="shared" si="114"/>
        <v/>
      </c>
      <c r="N1586" s="301">
        <f>VLOOKUP(IF(G1586&lt;&gt;"",G1586,F1586),ThongkeKQ!$A$4:$P$43,COUNTA(ThongkeKQ!$A$4:$P$4),FALSE)</f>
        <v>1</v>
      </c>
      <c r="O1586" s="301" t="str">
        <f t="shared" si="111"/>
        <v>1.10</v>
      </c>
      <c r="P1586" s="285" t="str">
        <f t="shared" si="112"/>
        <v>1</v>
      </c>
      <c r="Q1586" s="285" t="str">
        <f t="shared" si="113"/>
        <v>10</v>
      </c>
    </row>
    <row r="1587" spans="1:17" s="285" customFormat="1" hidden="1">
      <c r="A1587" s="315">
        <f>SUBTOTAL(3,$B$20:B1587)</f>
        <v>525</v>
      </c>
      <c r="B1587" s="301">
        <v>1224059202</v>
      </c>
      <c r="C1587" s="301" t="str">
        <f>VLOOKUP(B1587,'ds thisinh'!$B$5:$C$2298,2,FALSE)</f>
        <v>Tưởng Minh Tâm</v>
      </c>
      <c r="D1587" s="301" t="s">
        <v>49</v>
      </c>
      <c r="E1587" s="301" t="s">
        <v>94</v>
      </c>
      <c r="F1587" s="301" t="s">
        <v>9</v>
      </c>
      <c r="G1587" s="301"/>
      <c r="H1587" s="301">
        <v>10</v>
      </c>
      <c r="I1587" s="301">
        <v>740</v>
      </c>
      <c r="J1587" s="505"/>
      <c r="K1587" s="424"/>
      <c r="L1587" s="301">
        <f>VLOOKUP(B1587,KQtrangIOE!$B$2:$D$2509,3,FALSE)</f>
        <v>740</v>
      </c>
      <c r="M1587" s="301" t="str">
        <f t="shared" si="114"/>
        <v/>
      </c>
      <c r="N1587" s="301">
        <f>VLOOKUP(IF(G1587&lt;&gt;"",G1587,F1587),ThongkeKQ!$A$4:$P$43,COUNTA(ThongkeKQ!$A$4:$P$4),FALSE)</f>
        <v>1</v>
      </c>
      <c r="O1587" s="301" t="str">
        <f t="shared" si="111"/>
        <v>1.10</v>
      </c>
      <c r="P1587" s="285" t="str">
        <f t="shared" si="112"/>
        <v>1</v>
      </c>
      <c r="Q1587" s="285" t="str">
        <f t="shared" si="113"/>
        <v>10</v>
      </c>
    </row>
    <row r="1588" spans="1:17" s="285" customFormat="1" hidden="1">
      <c r="A1588" s="315">
        <f>SUBTOTAL(3,$B$20:B1588)</f>
        <v>525</v>
      </c>
      <c r="B1588" s="311">
        <v>1227475087</v>
      </c>
      <c r="C1588" s="301" t="str">
        <f>VLOOKUP(B1588,'ds thisinh'!$B$5:$C$2298,2,FALSE)</f>
        <v>Đỗ Thị Tuyết</v>
      </c>
      <c r="D1588" s="311" t="s">
        <v>2554</v>
      </c>
      <c r="E1588" s="309" t="s">
        <v>111</v>
      </c>
      <c r="F1588" s="310" t="s">
        <v>563</v>
      </c>
      <c r="G1588" s="310"/>
      <c r="H1588" s="309" t="s">
        <v>111</v>
      </c>
      <c r="I1588" s="388">
        <v>740</v>
      </c>
      <c r="J1588" s="557"/>
      <c r="K1588" s="577"/>
      <c r="L1588" s="301">
        <f>VLOOKUP(B1588,KQtrangIOE!$B$2:$D$2509,3,FALSE)</f>
        <v>740</v>
      </c>
      <c r="M1588" s="301" t="str">
        <f t="shared" si="114"/>
        <v/>
      </c>
      <c r="N1588" s="301">
        <f>VLOOKUP(IF(G1588&lt;&gt;"",G1588,F1588),ThongkeKQ!$A$4:$P$43,COUNTA(ThongkeKQ!$A$4:$P$4),FALSE)</f>
        <v>21</v>
      </c>
      <c r="O1588" s="301" t="str">
        <f t="shared" si="111"/>
        <v>21.10</v>
      </c>
      <c r="P1588" s="285" t="str">
        <f t="shared" si="112"/>
        <v>21</v>
      </c>
      <c r="Q1588" s="285" t="str">
        <f t="shared" si="113"/>
        <v>10</v>
      </c>
    </row>
    <row r="1589" spans="1:17" s="285" customFormat="1" hidden="1">
      <c r="A1589" s="315">
        <f>SUBTOTAL(3,$B$20:B1589)</f>
        <v>525</v>
      </c>
      <c r="B1589" s="303">
        <v>1226028306</v>
      </c>
      <c r="C1589" s="301" t="str">
        <f>VLOOKUP(B1589,'ds thisinh'!$B$5:$C$2298,2,FALSE)</f>
        <v>Nguyễn Thị Bích Thạch</v>
      </c>
      <c r="D1589" s="303" t="s">
        <v>391</v>
      </c>
      <c r="E1589" s="303" t="s">
        <v>94</v>
      </c>
      <c r="F1589" s="303" t="s">
        <v>388</v>
      </c>
      <c r="G1589" s="303"/>
      <c r="H1589" s="304">
        <v>10</v>
      </c>
      <c r="I1589" s="315">
        <v>740</v>
      </c>
      <c r="J1589" s="511"/>
      <c r="K1589" s="424"/>
      <c r="L1589" s="301">
        <f>VLOOKUP(B1589,KQtrangIOE!$B$2:$D$2509,3,FALSE)</f>
        <v>740</v>
      </c>
      <c r="M1589" s="301" t="str">
        <f t="shared" si="114"/>
        <v/>
      </c>
      <c r="N1589" s="301">
        <f>VLOOKUP(IF(G1589&lt;&gt;"",G1589,F1589),ThongkeKQ!$A$4:$P$43,COUNTA(ThongkeKQ!$A$4:$P$4),FALSE)</f>
        <v>15</v>
      </c>
      <c r="O1589" s="301" t="str">
        <f t="shared" si="111"/>
        <v>15.10</v>
      </c>
      <c r="P1589" s="285" t="str">
        <f t="shared" si="112"/>
        <v>15</v>
      </c>
      <c r="Q1589" s="285" t="str">
        <f t="shared" si="113"/>
        <v>10</v>
      </c>
    </row>
    <row r="1590" spans="1:17" s="285" customFormat="1" hidden="1">
      <c r="A1590" s="315">
        <f>SUBTOTAL(3,$B$20:B1590)</f>
        <v>525</v>
      </c>
      <c r="B1590" s="317">
        <v>1223916367</v>
      </c>
      <c r="C1590" s="301" t="str">
        <f>VLOOKUP(B1590,'ds thisinh'!$B$5:$C$2298,2,FALSE)</f>
        <v>Nguyễn Thị Xuân Hoài</v>
      </c>
      <c r="D1590" s="356" t="s">
        <v>2475</v>
      </c>
      <c r="E1590" s="317" t="s">
        <v>2468</v>
      </c>
      <c r="F1590" s="303" t="s">
        <v>557</v>
      </c>
      <c r="G1590" s="303"/>
      <c r="H1590" s="303">
        <v>10</v>
      </c>
      <c r="I1590" s="387">
        <v>740</v>
      </c>
      <c r="J1590" s="555"/>
      <c r="K1590" s="424"/>
      <c r="L1590" s="301">
        <f>VLOOKUP(B1590,KQtrangIOE!$B$2:$D$2509,3,FALSE)</f>
        <v>740</v>
      </c>
      <c r="M1590" s="301" t="str">
        <f t="shared" si="114"/>
        <v/>
      </c>
      <c r="N1590" s="301">
        <f>VLOOKUP(IF(G1590&lt;&gt;"",G1590,F1590),ThongkeKQ!$A$4:$P$43,COUNTA(ThongkeKQ!$A$4:$P$4),FALSE)</f>
        <v>11</v>
      </c>
      <c r="O1590" s="301" t="str">
        <f t="shared" si="111"/>
        <v>11.10</v>
      </c>
      <c r="P1590" s="285" t="str">
        <f t="shared" si="112"/>
        <v>11</v>
      </c>
      <c r="Q1590" s="285" t="str">
        <f t="shared" si="113"/>
        <v>10</v>
      </c>
    </row>
    <row r="1591" spans="1:17" s="285" customFormat="1" hidden="1">
      <c r="A1591" s="315">
        <f>SUBTOTAL(3,$B$20:B1591)</f>
        <v>525</v>
      </c>
      <c r="B1591" s="301">
        <v>1222472396</v>
      </c>
      <c r="C1591" s="301" t="str">
        <f>VLOOKUP(B1591,'ds thisinh'!$B$5:$C$2298,2,FALSE)</f>
        <v>Lê Thị Lệ Hằng </v>
      </c>
      <c r="D1591" s="301" t="s">
        <v>2665</v>
      </c>
      <c r="E1591" s="301" t="s">
        <v>94</v>
      </c>
      <c r="F1591" s="301" t="s">
        <v>9</v>
      </c>
      <c r="G1591" s="301"/>
      <c r="H1591" s="301">
        <v>10</v>
      </c>
      <c r="I1591" s="301">
        <v>730</v>
      </c>
      <c r="J1591" s="505"/>
      <c r="K1591" s="424"/>
      <c r="L1591" s="301">
        <f>VLOOKUP(B1591,KQtrangIOE!$B$2:$D$2509,3,FALSE)</f>
        <v>730</v>
      </c>
      <c r="M1591" s="301" t="str">
        <f t="shared" si="114"/>
        <v/>
      </c>
      <c r="N1591" s="301">
        <f>VLOOKUP(IF(G1591&lt;&gt;"",G1591,F1591),ThongkeKQ!$A$4:$P$43,COUNTA(ThongkeKQ!$A$4:$P$4),FALSE)</f>
        <v>1</v>
      </c>
      <c r="O1591" s="301" t="str">
        <f t="shared" si="111"/>
        <v>1.10</v>
      </c>
      <c r="P1591" s="285" t="str">
        <f t="shared" si="112"/>
        <v>1</v>
      </c>
      <c r="Q1591" s="285" t="str">
        <f t="shared" si="113"/>
        <v>10</v>
      </c>
    </row>
    <row r="1592" spans="1:17" s="285" customFormat="1" hidden="1">
      <c r="A1592" s="315">
        <f>SUBTOTAL(3,$B$20:B1592)</f>
        <v>525</v>
      </c>
      <c r="B1592" s="301">
        <v>1223332901</v>
      </c>
      <c r="C1592" s="301" t="str">
        <f>VLOOKUP(B1592,'ds thisinh'!$B$5:$C$2298,2,FALSE)</f>
        <v>Trương Nguyễn Hàn Lam</v>
      </c>
      <c r="D1592" s="301" t="s">
        <v>55</v>
      </c>
      <c r="E1592" s="301" t="s">
        <v>94</v>
      </c>
      <c r="F1592" s="301" t="s">
        <v>9</v>
      </c>
      <c r="G1592" s="301"/>
      <c r="H1592" s="301">
        <v>10</v>
      </c>
      <c r="I1592" s="301">
        <v>730</v>
      </c>
      <c r="J1592" s="505"/>
      <c r="K1592" s="424"/>
      <c r="L1592" s="301">
        <f>VLOOKUP(B1592,KQtrangIOE!$B$2:$D$2509,3,FALSE)</f>
        <v>730</v>
      </c>
      <c r="M1592" s="301" t="str">
        <f t="shared" si="114"/>
        <v/>
      </c>
      <c r="N1592" s="301">
        <f>VLOOKUP(IF(G1592&lt;&gt;"",G1592,F1592),ThongkeKQ!$A$4:$P$43,COUNTA(ThongkeKQ!$A$4:$P$4),FALSE)</f>
        <v>1</v>
      </c>
      <c r="O1592" s="301" t="str">
        <f t="shared" si="111"/>
        <v>1.10</v>
      </c>
      <c r="P1592" s="285" t="str">
        <f t="shared" si="112"/>
        <v>1</v>
      </c>
      <c r="Q1592" s="285" t="str">
        <f t="shared" si="113"/>
        <v>10</v>
      </c>
    </row>
    <row r="1593" spans="1:17" s="285" customFormat="1" hidden="1">
      <c r="A1593" s="315">
        <f>SUBTOTAL(3,$B$20:B1593)</f>
        <v>525</v>
      </c>
      <c r="B1593" s="311">
        <v>1223619252</v>
      </c>
      <c r="C1593" s="301" t="str">
        <f>VLOOKUP(B1593,'ds thisinh'!$B$5:$C$2298,2,FALSE)</f>
        <v>Lê Thị Chinh</v>
      </c>
      <c r="D1593" s="311" t="s">
        <v>2546</v>
      </c>
      <c r="E1593" s="309" t="s">
        <v>111</v>
      </c>
      <c r="F1593" s="310" t="s">
        <v>563</v>
      </c>
      <c r="G1593" s="310"/>
      <c r="H1593" s="309" t="s">
        <v>111</v>
      </c>
      <c r="I1593" s="388">
        <v>730</v>
      </c>
      <c r="J1593" s="557"/>
      <c r="K1593" s="577"/>
      <c r="L1593" s="301">
        <f>VLOOKUP(B1593,KQtrangIOE!$B$2:$D$2509,3,FALSE)</f>
        <v>730</v>
      </c>
      <c r="M1593" s="301" t="str">
        <f t="shared" si="114"/>
        <v/>
      </c>
      <c r="N1593" s="301">
        <f>VLOOKUP(IF(G1593&lt;&gt;"",G1593,F1593),ThongkeKQ!$A$4:$P$43,COUNTA(ThongkeKQ!$A$4:$P$4),FALSE)</f>
        <v>21</v>
      </c>
      <c r="O1593" s="301" t="str">
        <f t="shared" si="111"/>
        <v>21.10</v>
      </c>
      <c r="P1593" s="285" t="str">
        <f t="shared" si="112"/>
        <v>21</v>
      </c>
      <c r="Q1593" s="285" t="str">
        <f t="shared" si="113"/>
        <v>10</v>
      </c>
    </row>
    <row r="1594" spans="1:17" s="285" customFormat="1" hidden="1">
      <c r="A1594" s="315">
        <f>SUBTOTAL(3,$B$20:B1594)</f>
        <v>525</v>
      </c>
      <c r="B1594" s="399">
        <v>1226287924</v>
      </c>
      <c r="C1594" s="301" t="str">
        <f>VLOOKUP(B1594,'ds thisinh'!$B$5:$C$2298,2,FALSE)</f>
        <v>Trần Hà Thảo Trúc</v>
      </c>
      <c r="D1594" s="494" t="s">
        <v>451</v>
      </c>
      <c r="E1594" s="400" t="s">
        <v>421</v>
      </c>
      <c r="F1594" s="401" t="s">
        <v>417</v>
      </c>
      <c r="G1594" s="401"/>
      <c r="H1594" s="315">
        <v>10</v>
      </c>
      <c r="I1594" s="301">
        <v>730</v>
      </c>
      <c r="J1594" s="505"/>
      <c r="K1594" s="578"/>
      <c r="L1594" s="301">
        <f>VLOOKUP(B1594,KQtrangIOE!$B$2:$D$2509,3,FALSE)</f>
        <v>730</v>
      </c>
      <c r="M1594" s="301" t="str">
        <f t="shared" si="114"/>
        <v/>
      </c>
      <c r="N1594" s="301">
        <f>VLOOKUP(IF(G1594&lt;&gt;"",G1594,F1594),ThongkeKQ!$A$4:$P$43,COUNTA(ThongkeKQ!$A$4:$P$4),FALSE)</f>
        <v>14</v>
      </c>
      <c r="O1594" s="301" t="str">
        <f t="shared" si="111"/>
        <v>14.10</v>
      </c>
      <c r="P1594" s="285" t="str">
        <f t="shared" si="112"/>
        <v>14</v>
      </c>
      <c r="Q1594" s="285" t="str">
        <f t="shared" si="113"/>
        <v>10</v>
      </c>
    </row>
    <row r="1595" spans="1:17" s="285" customFormat="1" hidden="1">
      <c r="A1595" s="315">
        <f>SUBTOTAL(3,$B$20:B1595)</f>
        <v>525</v>
      </c>
      <c r="B1595" s="399">
        <v>1222952916</v>
      </c>
      <c r="C1595" s="301" t="str">
        <f>VLOOKUP(B1595,'ds thisinh'!$B$5:$C$2298,2,FALSE)</f>
        <v>Trần Thúy Uyên</v>
      </c>
      <c r="D1595" s="494" t="s">
        <v>456</v>
      </c>
      <c r="E1595" s="400" t="s">
        <v>416</v>
      </c>
      <c r="F1595" s="401" t="s">
        <v>417</v>
      </c>
      <c r="G1595" s="401"/>
      <c r="H1595" s="271">
        <v>10</v>
      </c>
      <c r="I1595" s="301">
        <v>730</v>
      </c>
      <c r="J1595" s="505"/>
      <c r="K1595" s="424"/>
      <c r="L1595" s="301">
        <f>VLOOKUP(B1595,KQtrangIOE!$B$2:$D$2509,3,FALSE)</f>
        <v>730</v>
      </c>
      <c r="M1595" s="301" t="str">
        <f t="shared" si="114"/>
        <v/>
      </c>
      <c r="N1595" s="301">
        <f>VLOOKUP(IF(G1595&lt;&gt;"",G1595,F1595),ThongkeKQ!$A$4:$P$43,COUNTA(ThongkeKQ!$A$4:$P$4),FALSE)</f>
        <v>14</v>
      </c>
      <c r="O1595" s="301" t="str">
        <f t="shared" si="111"/>
        <v>14.10</v>
      </c>
      <c r="P1595" s="285" t="str">
        <f t="shared" si="112"/>
        <v>14</v>
      </c>
      <c r="Q1595" s="285" t="str">
        <f t="shared" si="113"/>
        <v>10</v>
      </c>
    </row>
    <row r="1596" spans="1:17" s="285" customFormat="1" hidden="1">
      <c r="A1596" s="315">
        <f>SUBTOTAL(3,$B$20:B1596)</f>
        <v>525</v>
      </c>
      <c r="B1596" s="366">
        <v>1223193020</v>
      </c>
      <c r="C1596" s="301" t="str">
        <f>VLOOKUP(B1596,'ds thisinh'!$B$5:$C$2298,2,FALSE)</f>
        <v>Lê Thị Mỹ Hòa</v>
      </c>
      <c r="D1596" s="366" t="s">
        <v>2343</v>
      </c>
      <c r="E1596" s="366" t="s">
        <v>2336</v>
      </c>
      <c r="F1596" s="325" t="s">
        <v>551</v>
      </c>
      <c r="G1596" s="365"/>
      <c r="H1596" s="365">
        <v>10</v>
      </c>
      <c r="I1596" s="365">
        <v>730</v>
      </c>
      <c r="J1596" s="449"/>
      <c r="K1596" s="424"/>
      <c r="L1596" s="301">
        <f>VLOOKUP(B1596,KQtrangIOE!$B$2:$D$2509,3,FALSE)</f>
        <v>730</v>
      </c>
      <c r="M1596" s="301" t="str">
        <f t="shared" si="114"/>
        <v/>
      </c>
      <c r="N1596" s="301">
        <f>VLOOKUP(IF(G1596&lt;&gt;"",G1596,F1596),ThongkeKQ!$A$4:$P$43,COUNTA(ThongkeKQ!$A$4:$P$4),FALSE)</f>
        <v>5</v>
      </c>
      <c r="O1596" s="301" t="str">
        <f t="shared" si="111"/>
        <v>5.10</v>
      </c>
      <c r="P1596" s="285" t="str">
        <f t="shared" si="112"/>
        <v>5</v>
      </c>
      <c r="Q1596" s="285" t="str">
        <f t="shared" si="113"/>
        <v>10</v>
      </c>
    </row>
    <row r="1597" spans="1:17" s="285" customFormat="1" hidden="1">
      <c r="A1597" s="315">
        <f>SUBTOTAL(3,$B$20:B1597)</f>
        <v>525</v>
      </c>
      <c r="B1597" s="366">
        <v>1222763675</v>
      </c>
      <c r="C1597" s="301" t="str">
        <f>VLOOKUP(B1597,'ds thisinh'!$B$5:$C$2298,2,FALSE)</f>
        <v>Lê Thị Mỹ Hòa</v>
      </c>
      <c r="D1597" s="366" t="s">
        <v>2343</v>
      </c>
      <c r="E1597" s="366" t="s">
        <v>2336</v>
      </c>
      <c r="F1597" s="325" t="s">
        <v>551</v>
      </c>
      <c r="G1597" s="365"/>
      <c r="H1597" s="365">
        <v>10</v>
      </c>
      <c r="I1597" s="365">
        <v>730</v>
      </c>
      <c r="J1597" s="449"/>
      <c r="K1597" s="424"/>
      <c r="L1597" s="301">
        <f>VLOOKUP(B1597,KQtrangIOE!$B$2:$D$2509,3,FALSE)</f>
        <v>530</v>
      </c>
      <c r="M1597" s="301"/>
      <c r="N1597" s="301">
        <f>VLOOKUP(IF(G1597&lt;&gt;"",G1597,F1597),ThongkeKQ!$A$4:$P$43,COUNTA(ThongkeKQ!$A$4:$P$4),FALSE)</f>
        <v>5</v>
      </c>
      <c r="O1597" s="301" t="str">
        <f t="shared" si="111"/>
        <v>5.10</v>
      </c>
      <c r="P1597" s="285" t="str">
        <f t="shared" si="112"/>
        <v>5</v>
      </c>
      <c r="Q1597" s="285" t="str">
        <f t="shared" si="113"/>
        <v>10</v>
      </c>
    </row>
    <row r="1598" spans="1:17" s="285" customFormat="1" hidden="1">
      <c r="A1598" s="315">
        <f>SUBTOTAL(3,$B$20:B1598)</f>
        <v>525</v>
      </c>
      <c r="B1598" s="301">
        <v>1210661200</v>
      </c>
      <c r="C1598" s="301" t="str">
        <f>VLOOKUP(B1598,'ds thisinh'!$B$5:$C$2298,2,FALSE)</f>
        <v>Phan Nguyễn Huy Hoàng</v>
      </c>
      <c r="D1598" s="301" t="s">
        <v>62</v>
      </c>
      <c r="E1598" s="301" t="s">
        <v>94</v>
      </c>
      <c r="F1598" s="301" t="s">
        <v>9</v>
      </c>
      <c r="G1598" s="301"/>
      <c r="H1598" s="301">
        <v>10</v>
      </c>
      <c r="I1598" s="301">
        <v>720</v>
      </c>
      <c r="J1598" s="505"/>
      <c r="K1598" s="424"/>
      <c r="L1598" s="301">
        <f>VLOOKUP(B1598,KQtrangIOE!$B$2:$D$2509,3,FALSE)</f>
        <v>720</v>
      </c>
      <c r="M1598" s="301" t="str">
        <f t="shared" ref="M1598:M1629" si="115">IF(L1598&lt;&gt;I1598,1,"")</f>
        <v/>
      </c>
      <c r="N1598" s="301">
        <f>VLOOKUP(IF(G1598&lt;&gt;"",G1598,F1598),ThongkeKQ!$A$4:$P$43,COUNTA(ThongkeKQ!$A$4:$P$4),FALSE)</f>
        <v>1</v>
      </c>
      <c r="O1598" s="301" t="str">
        <f t="shared" si="111"/>
        <v>1.10</v>
      </c>
      <c r="P1598" s="285" t="str">
        <f t="shared" si="112"/>
        <v>1</v>
      </c>
      <c r="Q1598" s="285" t="str">
        <f t="shared" si="113"/>
        <v>10</v>
      </c>
    </row>
    <row r="1599" spans="1:17" s="285" customFormat="1" hidden="1">
      <c r="A1599" s="315">
        <f>SUBTOTAL(3,$B$20:B1599)</f>
        <v>525</v>
      </c>
      <c r="B1599" s="399">
        <v>1223628159</v>
      </c>
      <c r="C1599" s="301" t="str">
        <f>VLOOKUP(B1599,'ds thisinh'!$B$5:$C$2298,2,FALSE)</f>
        <v>Lê Xuân Long</v>
      </c>
      <c r="D1599" s="494" t="s">
        <v>455</v>
      </c>
      <c r="E1599" s="400" t="s">
        <v>416</v>
      </c>
      <c r="F1599" s="401" t="s">
        <v>417</v>
      </c>
      <c r="G1599" s="401"/>
      <c r="H1599" s="271">
        <v>10</v>
      </c>
      <c r="I1599" s="301">
        <v>720</v>
      </c>
      <c r="J1599" s="505"/>
      <c r="K1599" s="424"/>
      <c r="L1599" s="301">
        <f>VLOOKUP(B1599,KQtrangIOE!$B$2:$D$2509,3,FALSE)</f>
        <v>720</v>
      </c>
      <c r="M1599" s="301" t="str">
        <f t="shared" si="115"/>
        <v/>
      </c>
      <c r="N1599" s="301">
        <f>VLOOKUP(IF(G1599&lt;&gt;"",G1599,F1599),ThongkeKQ!$A$4:$P$43,COUNTA(ThongkeKQ!$A$4:$P$4),FALSE)</f>
        <v>14</v>
      </c>
      <c r="O1599" s="301" t="str">
        <f t="shared" si="111"/>
        <v>14.10</v>
      </c>
      <c r="P1599" s="285" t="str">
        <f t="shared" si="112"/>
        <v>14</v>
      </c>
      <c r="Q1599" s="285" t="str">
        <f t="shared" si="113"/>
        <v>10</v>
      </c>
    </row>
    <row r="1600" spans="1:17" s="285" customFormat="1" hidden="1">
      <c r="A1600" s="315">
        <f>SUBTOTAL(3,$B$20:B1600)</f>
        <v>525</v>
      </c>
      <c r="B1600" s="317">
        <v>1225299254</v>
      </c>
      <c r="C1600" s="301" t="str">
        <f>VLOOKUP(B1600,'ds thisinh'!$B$5:$C$2298,2,FALSE)</f>
        <v>Nguyễn Thành Lực</v>
      </c>
      <c r="D1600" s="356" t="s">
        <v>2460</v>
      </c>
      <c r="E1600" s="317" t="s">
        <v>2461</v>
      </c>
      <c r="F1600" s="303" t="s">
        <v>557</v>
      </c>
      <c r="G1600" s="303"/>
      <c r="H1600" s="303">
        <v>10</v>
      </c>
      <c r="I1600" s="387">
        <v>720</v>
      </c>
      <c r="J1600" s="555"/>
      <c r="K1600" s="424"/>
      <c r="L1600" s="301">
        <f>VLOOKUP(B1600,KQtrangIOE!$B$2:$D$2509,3,FALSE)</f>
        <v>720</v>
      </c>
      <c r="M1600" s="301" t="str">
        <f t="shared" si="115"/>
        <v/>
      </c>
      <c r="N1600" s="301">
        <f>VLOOKUP(IF(G1600&lt;&gt;"",G1600,F1600),ThongkeKQ!$A$4:$P$43,COUNTA(ThongkeKQ!$A$4:$P$4),FALSE)</f>
        <v>11</v>
      </c>
      <c r="O1600" s="301" t="str">
        <f t="shared" si="111"/>
        <v>11.10</v>
      </c>
      <c r="P1600" s="285" t="str">
        <f t="shared" si="112"/>
        <v>11</v>
      </c>
      <c r="Q1600" s="285" t="str">
        <f t="shared" si="113"/>
        <v>10</v>
      </c>
    </row>
    <row r="1601" spans="1:17" s="285" customFormat="1" hidden="1">
      <c r="A1601" s="315">
        <f>SUBTOTAL(3,$B$20:B1601)</f>
        <v>525</v>
      </c>
      <c r="B1601" s="301">
        <v>1222549405</v>
      </c>
      <c r="C1601" s="301" t="str">
        <f>VLOOKUP(B1601,'ds thisinh'!$B$5:$C$2298,2,FALSE)</f>
        <v>Lê Hải Bắc</v>
      </c>
      <c r="D1601" s="301" t="s">
        <v>41</v>
      </c>
      <c r="E1601" s="301" t="s">
        <v>2661</v>
      </c>
      <c r="F1601" s="301" t="s">
        <v>9</v>
      </c>
      <c r="G1601" s="301"/>
      <c r="H1601" s="301">
        <v>10</v>
      </c>
      <c r="I1601" s="301">
        <v>710</v>
      </c>
      <c r="J1601" s="505"/>
      <c r="K1601" s="424"/>
      <c r="L1601" s="301">
        <f>VLOOKUP(B1601,KQtrangIOE!$B$2:$D$2509,3,FALSE)</f>
        <v>710</v>
      </c>
      <c r="M1601" s="301" t="str">
        <f t="shared" si="115"/>
        <v/>
      </c>
      <c r="N1601" s="301">
        <f>VLOOKUP(IF(G1601&lt;&gt;"",G1601,F1601),ThongkeKQ!$A$4:$P$43,COUNTA(ThongkeKQ!$A$4:$P$4),FALSE)</f>
        <v>1</v>
      </c>
      <c r="O1601" s="301" t="str">
        <f t="shared" si="111"/>
        <v>1.10</v>
      </c>
      <c r="P1601" s="285" t="str">
        <f t="shared" si="112"/>
        <v>1</v>
      </c>
      <c r="Q1601" s="285" t="str">
        <f t="shared" si="113"/>
        <v>10</v>
      </c>
    </row>
    <row r="1602" spans="1:17" s="285" customFormat="1" hidden="1">
      <c r="A1602" s="315">
        <f>SUBTOTAL(3,$B$20:B1602)</f>
        <v>525</v>
      </c>
      <c r="B1602" s="316">
        <v>1222600236</v>
      </c>
      <c r="C1602" s="301" t="str">
        <f>VLOOKUP(B1602,'ds thisinh'!$B$5:$C$2298,2,FALSE)</f>
        <v>Hoàng Trần Ngọc Châu </v>
      </c>
      <c r="D1602" s="316" t="s">
        <v>327</v>
      </c>
      <c r="E1602" s="316" t="s">
        <v>111</v>
      </c>
      <c r="F1602" s="316" t="s">
        <v>301</v>
      </c>
      <c r="G1602" s="315"/>
      <c r="H1602" s="365">
        <v>10</v>
      </c>
      <c r="I1602" s="386">
        <v>710</v>
      </c>
      <c r="J1602" s="547"/>
      <c r="K1602" s="580"/>
      <c r="L1602" s="301">
        <f>VLOOKUP(B1602,KQtrangIOE!$B$2:$D$2509,3,FALSE)</f>
        <v>710</v>
      </c>
      <c r="M1602" s="301" t="str">
        <f t="shared" si="115"/>
        <v/>
      </c>
      <c r="N1602" s="301">
        <f>VLOOKUP(IF(G1602&lt;&gt;"",G1602,F1602),ThongkeKQ!$A$4:$P$43,COUNTA(ThongkeKQ!$A$4:$P$4),FALSE)</f>
        <v>4</v>
      </c>
      <c r="O1602" s="301" t="str">
        <f t="shared" si="111"/>
        <v>4.10</v>
      </c>
      <c r="P1602" s="285" t="str">
        <f t="shared" si="112"/>
        <v>4</v>
      </c>
      <c r="Q1602" s="285" t="str">
        <f t="shared" si="113"/>
        <v>10</v>
      </c>
    </row>
    <row r="1603" spans="1:17" s="285" customFormat="1" hidden="1">
      <c r="A1603" s="315">
        <f>SUBTOTAL(3,$B$20:B1603)</f>
        <v>525</v>
      </c>
      <c r="B1603" s="396">
        <v>1232666164</v>
      </c>
      <c r="C1603" s="301" t="str">
        <f>VLOOKUP(B1603,'ds thisinh'!$B$5:$C$2298,2,FALSE)</f>
        <v>Nguyễn Lê Hải Yến</v>
      </c>
      <c r="D1603" s="271" t="s">
        <v>2638</v>
      </c>
      <c r="E1603" s="271">
        <v>10</v>
      </c>
      <c r="F1603" s="315" t="s">
        <v>561</v>
      </c>
      <c r="G1603" s="315"/>
      <c r="H1603" s="315">
        <v>10</v>
      </c>
      <c r="I1603" s="303">
        <v>710</v>
      </c>
      <c r="J1603" s="359"/>
      <c r="K1603" s="580"/>
      <c r="L1603" s="301">
        <f>VLOOKUP(B1603,KQtrangIOE!$B$2:$D$2509,3,FALSE)</f>
        <v>710</v>
      </c>
      <c r="M1603" s="301" t="str">
        <f t="shared" si="115"/>
        <v/>
      </c>
      <c r="N1603" s="301">
        <f>VLOOKUP(IF(G1603&lt;&gt;"",G1603,F1603),ThongkeKQ!$A$4:$P$43,COUNTA(ThongkeKQ!$A$4:$P$4),FALSE)</f>
        <v>18</v>
      </c>
      <c r="O1603" s="301" t="str">
        <f t="shared" si="111"/>
        <v>18.10</v>
      </c>
      <c r="P1603" s="285" t="str">
        <f t="shared" si="112"/>
        <v>18</v>
      </c>
      <c r="Q1603" s="285" t="str">
        <f t="shared" si="113"/>
        <v>10</v>
      </c>
    </row>
    <row r="1604" spans="1:17" s="285" customFormat="1" hidden="1">
      <c r="A1604" s="315">
        <f>SUBTOTAL(3,$B$20:B1604)</f>
        <v>525</v>
      </c>
      <c r="B1604" s="399">
        <v>1232310299</v>
      </c>
      <c r="C1604" s="301" t="str">
        <f>VLOOKUP(B1604,'ds thisinh'!$B$5:$C$2298,2,FALSE)</f>
        <v>Nguyễn Đình Hiếu</v>
      </c>
      <c r="D1604" s="494" t="s">
        <v>447</v>
      </c>
      <c r="E1604" s="400" t="s">
        <v>421</v>
      </c>
      <c r="F1604" s="401" t="s">
        <v>417</v>
      </c>
      <c r="G1604" s="401"/>
      <c r="H1604" s="315">
        <v>10</v>
      </c>
      <c r="I1604" s="301">
        <v>710</v>
      </c>
      <c r="J1604" s="505"/>
      <c r="K1604" s="578"/>
      <c r="L1604" s="301">
        <f>VLOOKUP(B1604,KQtrangIOE!$B$2:$D$2509,3,FALSE)</f>
        <v>710</v>
      </c>
      <c r="M1604" s="301" t="str">
        <f t="shared" si="115"/>
        <v/>
      </c>
      <c r="N1604" s="301">
        <f>VLOOKUP(IF(G1604&lt;&gt;"",G1604,F1604),ThongkeKQ!$A$4:$P$43,COUNTA(ThongkeKQ!$A$4:$P$4),FALSE)</f>
        <v>14</v>
      </c>
      <c r="O1604" s="301" t="str">
        <f t="shared" si="111"/>
        <v>14.10</v>
      </c>
      <c r="P1604" s="285" t="str">
        <f t="shared" si="112"/>
        <v>14</v>
      </c>
      <c r="Q1604" s="285" t="str">
        <f t="shared" si="113"/>
        <v>10</v>
      </c>
    </row>
    <row r="1605" spans="1:17" s="285" customFormat="1" hidden="1">
      <c r="A1605" s="315">
        <f>SUBTOTAL(3,$B$20:B1605)</f>
        <v>525</v>
      </c>
      <c r="B1605" s="317">
        <v>1223791371</v>
      </c>
      <c r="C1605" s="301" t="str">
        <f>VLOOKUP(B1605,'ds thisinh'!$B$5:$C$2298,2,FALSE)</f>
        <v>Vũ Thu Phương</v>
      </c>
      <c r="D1605" s="356" t="s">
        <v>2479</v>
      </c>
      <c r="E1605" s="317" t="s">
        <v>2468</v>
      </c>
      <c r="F1605" s="303" t="s">
        <v>557</v>
      </c>
      <c r="G1605" s="303"/>
      <c r="H1605" s="303">
        <v>10</v>
      </c>
      <c r="I1605" s="387">
        <v>710</v>
      </c>
      <c r="J1605" s="387"/>
      <c r="K1605" s="301"/>
      <c r="L1605" s="301">
        <f>VLOOKUP(B1605,KQtrangIOE!$B$2:$D$2509,3,FALSE)</f>
        <v>710</v>
      </c>
      <c r="M1605" s="301" t="str">
        <f t="shared" si="115"/>
        <v/>
      </c>
      <c r="N1605" s="301">
        <f>VLOOKUP(IF(G1605&lt;&gt;"",G1605,F1605),ThongkeKQ!$A$4:$P$43,COUNTA(ThongkeKQ!$A$4:$P$4),FALSE)</f>
        <v>11</v>
      </c>
      <c r="O1605" s="301" t="str">
        <f t="shared" si="111"/>
        <v>11.10</v>
      </c>
      <c r="P1605" s="285" t="str">
        <f t="shared" si="112"/>
        <v>11</v>
      </c>
      <c r="Q1605" s="285" t="str">
        <f t="shared" si="113"/>
        <v>10</v>
      </c>
    </row>
    <row r="1606" spans="1:17" s="285" customFormat="1" hidden="1">
      <c r="A1606" s="315">
        <f>SUBTOTAL(3,$B$20:B1606)</f>
        <v>525</v>
      </c>
      <c r="B1606" s="301">
        <v>1210507302</v>
      </c>
      <c r="C1606" s="301" t="str">
        <f>VLOOKUP(B1606,'ds thisinh'!$B$5:$C$2298,2,FALSE)</f>
        <v>Bùi Yến Nhi</v>
      </c>
      <c r="D1606" s="301" t="s">
        <v>2499</v>
      </c>
      <c r="E1606" s="301" t="s">
        <v>131</v>
      </c>
      <c r="F1606" s="301" t="s">
        <v>9</v>
      </c>
      <c r="G1606" s="301"/>
      <c r="H1606" s="301">
        <v>10</v>
      </c>
      <c r="I1606" s="301">
        <v>700</v>
      </c>
      <c r="J1606" s="301"/>
      <c r="K1606" s="301"/>
      <c r="L1606" s="301">
        <f>VLOOKUP(B1606,KQtrangIOE!$B$2:$D$2509,3,FALSE)</f>
        <v>700</v>
      </c>
      <c r="M1606" s="301" t="str">
        <f t="shared" si="115"/>
        <v/>
      </c>
      <c r="N1606" s="301">
        <f>VLOOKUP(IF(G1606&lt;&gt;"",G1606,F1606),ThongkeKQ!$A$4:$P$43,COUNTA(ThongkeKQ!$A$4:$P$4),FALSE)</f>
        <v>1</v>
      </c>
      <c r="O1606" s="301" t="str">
        <f t="shared" si="111"/>
        <v>1.10</v>
      </c>
      <c r="P1606" s="285" t="str">
        <f t="shared" si="112"/>
        <v>1</v>
      </c>
      <c r="Q1606" s="285" t="str">
        <f t="shared" si="113"/>
        <v>10</v>
      </c>
    </row>
    <row r="1607" spans="1:17" s="285" customFormat="1" hidden="1">
      <c r="A1607" s="315">
        <f>SUBTOTAL(3,$B$20:B1607)</f>
        <v>525</v>
      </c>
      <c r="B1607" s="317">
        <v>1224191201</v>
      </c>
      <c r="C1607" s="301" t="str">
        <f>VLOOKUP(B1607,'ds thisinh'!$B$5:$C$2298,2,FALSE)</f>
        <v>Lê Thị Duyên </v>
      </c>
      <c r="D1607" s="317" t="s">
        <v>319</v>
      </c>
      <c r="E1607" s="316" t="s">
        <v>111</v>
      </c>
      <c r="F1607" s="317" t="s">
        <v>301</v>
      </c>
      <c r="G1607" s="315"/>
      <c r="H1607" s="365">
        <v>10</v>
      </c>
      <c r="I1607" s="386">
        <v>700</v>
      </c>
      <c r="J1607" s="386"/>
      <c r="K1607" s="386"/>
      <c r="L1607" s="301">
        <f>VLOOKUP(B1607,KQtrangIOE!$B$2:$D$2509,3,FALSE)</f>
        <v>700</v>
      </c>
      <c r="M1607" s="301" t="str">
        <f t="shared" si="115"/>
        <v/>
      </c>
      <c r="N1607" s="301">
        <f>VLOOKUP(IF(G1607&lt;&gt;"",G1607,F1607),ThongkeKQ!$A$4:$P$43,COUNTA(ThongkeKQ!$A$4:$P$4),FALSE)</f>
        <v>4</v>
      </c>
      <c r="O1607" s="301" t="str">
        <f t="shared" si="111"/>
        <v>4.10</v>
      </c>
      <c r="P1607" s="285" t="str">
        <f t="shared" si="112"/>
        <v>4</v>
      </c>
      <c r="Q1607" s="285" t="str">
        <f t="shared" si="113"/>
        <v>10</v>
      </c>
    </row>
    <row r="1608" spans="1:17" s="285" customFormat="1" hidden="1">
      <c r="A1608" s="315">
        <f>SUBTOTAL(3,$B$20:B1608)</f>
        <v>525</v>
      </c>
      <c r="B1608" s="303">
        <v>1225495369</v>
      </c>
      <c r="C1608" s="301" t="str">
        <f>VLOOKUP(B1608,'ds thisinh'!$B$5:$C$2298,2,FALSE)</f>
        <v>Trần Thị Thanh Xuân</v>
      </c>
      <c r="D1608" s="303" t="s">
        <v>390</v>
      </c>
      <c r="E1608" s="303" t="s">
        <v>94</v>
      </c>
      <c r="F1608" s="303" t="s">
        <v>388</v>
      </c>
      <c r="G1608" s="303"/>
      <c r="H1608" s="304">
        <v>10</v>
      </c>
      <c r="I1608" s="315">
        <v>700</v>
      </c>
      <c r="J1608" s="315"/>
      <c r="K1608" s="301"/>
      <c r="L1608" s="301">
        <f>VLOOKUP(B1608,KQtrangIOE!$B$2:$D$2509,3,FALSE)</f>
        <v>700</v>
      </c>
      <c r="M1608" s="301" t="str">
        <f t="shared" si="115"/>
        <v/>
      </c>
      <c r="N1608" s="301">
        <f>VLOOKUP(IF(G1608&lt;&gt;"",G1608,F1608),ThongkeKQ!$A$4:$P$43,COUNTA(ThongkeKQ!$A$4:$P$4),FALSE)</f>
        <v>15</v>
      </c>
      <c r="O1608" s="301" t="str">
        <f t="shared" si="111"/>
        <v>15.10</v>
      </c>
      <c r="P1608" s="285" t="str">
        <f t="shared" si="112"/>
        <v>15</v>
      </c>
      <c r="Q1608" s="285" t="str">
        <f t="shared" si="113"/>
        <v>10</v>
      </c>
    </row>
    <row r="1609" spans="1:17" s="285" customFormat="1" hidden="1">
      <c r="A1609" s="315">
        <f>SUBTOTAL(3,$B$20:B1609)</f>
        <v>525</v>
      </c>
      <c r="B1609" s="317">
        <v>1223906917</v>
      </c>
      <c r="C1609" s="301" t="str">
        <f>VLOOKUP(B1609,'ds thisinh'!$B$5:$C$2298,2,FALSE)</f>
        <v>Lê Thu Hồng</v>
      </c>
      <c r="D1609" s="356" t="s">
        <v>2477</v>
      </c>
      <c r="E1609" s="317" t="s">
        <v>2468</v>
      </c>
      <c r="F1609" s="303" t="s">
        <v>557</v>
      </c>
      <c r="G1609" s="303"/>
      <c r="H1609" s="303">
        <v>10</v>
      </c>
      <c r="I1609" s="387">
        <v>700</v>
      </c>
      <c r="J1609" s="387"/>
      <c r="K1609" s="301"/>
      <c r="L1609" s="301">
        <f>VLOOKUP(B1609,KQtrangIOE!$B$2:$D$2509,3,FALSE)</f>
        <v>700</v>
      </c>
      <c r="M1609" s="301" t="str">
        <f t="shared" si="115"/>
        <v/>
      </c>
      <c r="N1609" s="301">
        <f>VLOOKUP(IF(G1609&lt;&gt;"",G1609,F1609),ThongkeKQ!$A$4:$P$43,COUNTA(ThongkeKQ!$A$4:$P$4),FALSE)</f>
        <v>11</v>
      </c>
      <c r="O1609" s="301" t="str">
        <f t="shared" si="111"/>
        <v>11.10</v>
      </c>
      <c r="P1609" s="285" t="str">
        <f t="shared" si="112"/>
        <v>11</v>
      </c>
      <c r="Q1609" s="285" t="str">
        <f t="shared" si="113"/>
        <v>10</v>
      </c>
    </row>
    <row r="1610" spans="1:17" s="285" customFormat="1" hidden="1">
      <c r="A1610" s="315">
        <f>SUBTOTAL(3,$B$20:B1610)</f>
        <v>525</v>
      </c>
      <c r="B1610" s="301">
        <v>1231848808</v>
      </c>
      <c r="C1610" s="301" t="str">
        <f>VLOOKUP(B1610,'ds thisinh'!$B$5:$C$2298,2,FALSE)</f>
        <v>Hoàng Thị Hương Quế</v>
      </c>
      <c r="D1610" s="301" t="s">
        <v>52</v>
      </c>
      <c r="E1610" s="301" t="s">
        <v>94</v>
      </c>
      <c r="F1610" s="301" t="s">
        <v>9</v>
      </c>
      <c r="G1610" s="301"/>
      <c r="H1610" s="301">
        <v>10</v>
      </c>
      <c r="I1610" s="301">
        <v>690</v>
      </c>
      <c r="J1610" s="301"/>
      <c r="K1610" s="301"/>
      <c r="L1610" s="301">
        <f>VLOOKUP(B1610,KQtrangIOE!$B$2:$D$2509,3,FALSE)</f>
        <v>690</v>
      </c>
      <c r="M1610" s="301" t="str">
        <f t="shared" si="115"/>
        <v/>
      </c>
      <c r="N1610" s="301">
        <f>VLOOKUP(IF(G1610&lt;&gt;"",G1610,F1610),ThongkeKQ!$A$4:$P$43,COUNTA(ThongkeKQ!$A$4:$P$4),FALSE)</f>
        <v>1</v>
      </c>
      <c r="O1610" s="301" t="str">
        <f t="shared" si="111"/>
        <v>1.10</v>
      </c>
      <c r="P1610" s="285" t="str">
        <f t="shared" si="112"/>
        <v>1</v>
      </c>
      <c r="Q1610" s="285" t="str">
        <f t="shared" si="113"/>
        <v>10</v>
      </c>
    </row>
    <row r="1611" spans="1:17" s="285" customFormat="1" hidden="1">
      <c r="A1611" s="315">
        <f>SUBTOTAL(3,$B$20:B1611)</f>
        <v>525</v>
      </c>
      <c r="B1611" s="301">
        <v>1225496706</v>
      </c>
      <c r="C1611" s="301" t="str">
        <f>VLOOKUP(B1611,'ds thisinh'!$B$5:$C$2298,2,FALSE)</f>
        <v>Nguyễn Phương Thảo Vy</v>
      </c>
      <c r="D1611" s="301" t="s">
        <v>60</v>
      </c>
      <c r="E1611" s="301" t="s">
        <v>94</v>
      </c>
      <c r="F1611" s="301" t="s">
        <v>9</v>
      </c>
      <c r="G1611" s="301"/>
      <c r="H1611" s="301">
        <v>10</v>
      </c>
      <c r="I1611" s="301">
        <v>690</v>
      </c>
      <c r="J1611" s="301"/>
      <c r="K1611" s="301"/>
      <c r="L1611" s="301">
        <f>VLOOKUP(B1611,KQtrangIOE!$B$2:$D$2509,3,FALSE)</f>
        <v>690</v>
      </c>
      <c r="M1611" s="301" t="str">
        <f t="shared" si="115"/>
        <v/>
      </c>
      <c r="N1611" s="301">
        <f>VLOOKUP(IF(G1611&lt;&gt;"",G1611,F1611),ThongkeKQ!$A$4:$P$43,COUNTA(ThongkeKQ!$A$4:$P$4),FALSE)</f>
        <v>1</v>
      </c>
      <c r="O1611" s="301" t="str">
        <f t="shared" si="111"/>
        <v>1.10</v>
      </c>
      <c r="P1611" s="285" t="str">
        <f t="shared" si="112"/>
        <v>1</v>
      </c>
      <c r="Q1611" s="285" t="str">
        <f t="shared" si="113"/>
        <v>10</v>
      </c>
    </row>
    <row r="1612" spans="1:17" s="285" customFormat="1" hidden="1">
      <c r="A1612" s="315">
        <f>SUBTOTAL(3,$B$20:B1612)</f>
        <v>525</v>
      </c>
      <c r="B1612" s="301">
        <v>1223263322</v>
      </c>
      <c r="C1612" s="301" t="str">
        <f>VLOOKUP(B1612,'ds thisinh'!$B$5:$C$2298,2,FALSE)</f>
        <v>Nguyễn Thị Hiền</v>
      </c>
      <c r="D1612" s="306" t="s">
        <v>2017</v>
      </c>
      <c r="E1612" s="315" t="s">
        <v>179</v>
      </c>
      <c r="F1612" s="325" t="s">
        <v>185</v>
      </c>
      <c r="G1612" s="301"/>
      <c r="H1612" s="304">
        <v>10</v>
      </c>
      <c r="I1612" s="384">
        <v>690</v>
      </c>
      <c r="J1612" s="384"/>
      <c r="K1612" s="301"/>
      <c r="L1612" s="301">
        <f>VLOOKUP(B1612,KQtrangIOE!$B$2:$D$2509,3,FALSE)</f>
        <v>690</v>
      </c>
      <c r="M1612" s="301" t="str">
        <f t="shared" si="115"/>
        <v/>
      </c>
      <c r="N1612" s="301">
        <f>VLOOKUP(IF(G1612&lt;&gt;"",G1612,F1612),ThongkeKQ!$A$4:$P$43,COUNTA(ThongkeKQ!$A$4:$P$4),FALSE)</f>
        <v>23</v>
      </c>
      <c r="O1612" s="301" t="str">
        <f t="shared" si="111"/>
        <v>23.10</v>
      </c>
      <c r="P1612" s="285" t="str">
        <f t="shared" si="112"/>
        <v>23</v>
      </c>
      <c r="Q1612" s="285" t="str">
        <f t="shared" si="113"/>
        <v>10</v>
      </c>
    </row>
    <row r="1613" spans="1:17" s="285" customFormat="1" hidden="1">
      <c r="A1613" s="315">
        <f>SUBTOTAL(3,$B$20:B1613)</f>
        <v>525</v>
      </c>
      <c r="B1613" s="399">
        <v>1210140021</v>
      </c>
      <c r="C1613" s="301" t="str">
        <f>VLOOKUP(B1613,'ds thisinh'!$B$5:$C$2298,2,FALSE)</f>
        <v>Nguyễn Huy Thông</v>
      </c>
      <c r="D1613" s="494" t="s">
        <v>445</v>
      </c>
      <c r="E1613" s="400" t="s">
        <v>421</v>
      </c>
      <c r="F1613" s="401" t="s">
        <v>417</v>
      </c>
      <c r="G1613" s="401"/>
      <c r="H1613" s="315">
        <v>10</v>
      </c>
      <c r="I1613" s="301">
        <v>690</v>
      </c>
      <c r="J1613" s="301"/>
      <c r="K1613" s="387"/>
      <c r="L1613" s="301">
        <f>VLOOKUP(B1613,KQtrangIOE!$B$2:$D$2509,3,FALSE)</f>
        <v>690</v>
      </c>
      <c r="M1613" s="301" t="str">
        <f t="shared" si="115"/>
        <v/>
      </c>
      <c r="N1613" s="301">
        <f>VLOOKUP(IF(G1613&lt;&gt;"",G1613,F1613),ThongkeKQ!$A$4:$P$43,COUNTA(ThongkeKQ!$A$4:$P$4),FALSE)</f>
        <v>14</v>
      </c>
      <c r="O1613" s="301" t="str">
        <f t="shared" si="111"/>
        <v>14.10</v>
      </c>
      <c r="P1613" s="285" t="str">
        <f t="shared" si="112"/>
        <v>14</v>
      </c>
      <c r="Q1613" s="285" t="str">
        <f t="shared" si="113"/>
        <v>10</v>
      </c>
    </row>
    <row r="1614" spans="1:17" s="285" customFormat="1" hidden="1">
      <c r="A1614" s="315">
        <f>SUBTOTAL(3,$B$20:B1614)</f>
        <v>525</v>
      </c>
      <c r="B1614" s="326">
        <v>1226609997</v>
      </c>
      <c r="C1614" s="301" t="str">
        <f>VLOOKUP(B1614,'ds thisinh'!$B$5:$C$2298,2,FALSE)</f>
        <v>Long Thị Mây</v>
      </c>
      <c r="D1614" s="303" t="s">
        <v>192</v>
      </c>
      <c r="E1614" s="303" t="s">
        <v>94</v>
      </c>
      <c r="F1614" s="303" t="s">
        <v>187</v>
      </c>
      <c r="G1614" s="303"/>
      <c r="H1614" s="315">
        <v>10</v>
      </c>
      <c r="I1614" s="386">
        <v>690</v>
      </c>
      <c r="J1614" s="386"/>
      <c r="K1614" s="301"/>
      <c r="L1614" s="301">
        <f>VLOOKUP(B1614,KQtrangIOE!$B$2:$D$2509,3,FALSE)</f>
        <v>690</v>
      </c>
      <c r="M1614" s="301" t="str">
        <f t="shared" si="115"/>
        <v/>
      </c>
      <c r="N1614" s="301">
        <f>VLOOKUP(IF(G1614&lt;&gt;"",G1614,F1614),ThongkeKQ!$A$4:$P$43,COUNTA(ThongkeKQ!$A$4:$P$4),FALSE)</f>
        <v>19</v>
      </c>
      <c r="O1614" s="301" t="str">
        <f t="shared" si="111"/>
        <v>19.10</v>
      </c>
      <c r="P1614" s="285" t="str">
        <f t="shared" si="112"/>
        <v>19</v>
      </c>
      <c r="Q1614" s="285" t="str">
        <f t="shared" si="113"/>
        <v>10</v>
      </c>
    </row>
    <row r="1615" spans="1:17" s="285" customFormat="1" hidden="1">
      <c r="A1615" s="315">
        <f>SUBTOTAL(3,$B$20:B1615)</f>
        <v>525</v>
      </c>
      <c r="B1615" s="303">
        <v>1229147227</v>
      </c>
      <c r="C1615" s="301" t="str">
        <f>VLOOKUP(B1615,'ds thisinh'!$B$5:$C$2298,2,FALSE)</f>
        <v>Trần Thị Vững</v>
      </c>
      <c r="D1615" s="303" t="s">
        <v>392</v>
      </c>
      <c r="E1615" s="303" t="s">
        <v>94</v>
      </c>
      <c r="F1615" s="303" t="s">
        <v>388</v>
      </c>
      <c r="G1615" s="303"/>
      <c r="H1615" s="304">
        <v>10</v>
      </c>
      <c r="I1615" s="315">
        <v>680</v>
      </c>
      <c r="J1615" s="315"/>
      <c r="K1615" s="301"/>
      <c r="L1615" s="301">
        <f>VLOOKUP(B1615,KQtrangIOE!$B$2:$D$2509,3,FALSE)</f>
        <v>680</v>
      </c>
      <c r="M1615" s="301" t="str">
        <f t="shared" si="115"/>
        <v/>
      </c>
      <c r="N1615" s="301">
        <f>VLOOKUP(IF(G1615&lt;&gt;"",G1615,F1615),ThongkeKQ!$A$4:$P$43,COUNTA(ThongkeKQ!$A$4:$P$4),FALSE)</f>
        <v>15</v>
      </c>
      <c r="O1615" s="301" t="str">
        <f t="shared" si="111"/>
        <v>15.10</v>
      </c>
      <c r="P1615" s="285" t="str">
        <f t="shared" si="112"/>
        <v>15</v>
      </c>
      <c r="Q1615" s="285" t="str">
        <f t="shared" si="113"/>
        <v>10</v>
      </c>
    </row>
    <row r="1616" spans="1:17" s="285" customFormat="1" hidden="1">
      <c r="A1616" s="315">
        <f>SUBTOTAL(3,$B$20:B1616)</f>
        <v>525</v>
      </c>
      <c r="B1616" s="399">
        <v>1226441913</v>
      </c>
      <c r="C1616" s="301" t="str">
        <f>VLOOKUP(B1616,'ds thisinh'!$B$5:$C$2298,2,FALSE)</f>
        <v>Trần Nữ Mỹ Linh</v>
      </c>
      <c r="D1616" s="494" t="s">
        <v>454</v>
      </c>
      <c r="E1616" s="400" t="s">
        <v>421</v>
      </c>
      <c r="F1616" s="401" t="s">
        <v>417</v>
      </c>
      <c r="G1616" s="401"/>
      <c r="H1616" s="271">
        <v>10</v>
      </c>
      <c r="I1616" s="301">
        <v>680</v>
      </c>
      <c r="J1616" s="301"/>
      <c r="K1616" s="301"/>
      <c r="L1616" s="301">
        <f>VLOOKUP(B1616,KQtrangIOE!$B$2:$D$2509,3,FALSE)</f>
        <v>680</v>
      </c>
      <c r="M1616" s="301" t="str">
        <f t="shared" si="115"/>
        <v/>
      </c>
      <c r="N1616" s="301">
        <f>VLOOKUP(IF(G1616&lt;&gt;"",G1616,F1616),ThongkeKQ!$A$4:$P$43,COUNTA(ThongkeKQ!$A$4:$P$4),FALSE)</f>
        <v>14</v>
      </c>
      <c r="O1616" s="301" t="str">
        <f t="shared" si="111"/>
        <v>14.10</v>
      </c>
      <c r="P1616" s="285" t="str">
        <f t="shared" si="112"/>
        <v>14</v>
      </c>
      <c r="Q1616" s="285" t="str">
        <f t="shared" si="113"/>
        <v>10</v>
      </c>
    </row>
    <row r="1617" spans="1:17" s="285" customFormat="1" hidden="1">
      <c r="A1617" s="315">
        <f>SUBTOTAL(3,$B$20:B1617)</f>
        <v>525</v>
      </c>
      <c r="B1617" s="301">
        <v>1222851801</v>
      </c>
      <c r="C1617" s="301" t="str">
        <f>VLOOKUP(B1617,'ds thisinh'!$B$5:$C$2298,2,FALSE)</f>
        <v>Nguyễn Thị Thu Huế</v>
      </c>
      <c r="D1617" s="306" t="s">
        <v>2507</v>
      </c>
      <c r="E1617" s="315" t="s">
        <v>179</v>
      </c>
      <c r="F1617" s="325" t="s">
        <v>185</v>
      </c>
      <c r="G1617" s="301"/>
      <c r="H1617" s="304">
        <v>10</v>
      </c>
      <c r="I1617" s="384">
        <v>670</v>
      </c>
      <c r="J1617" s="384"/>
      <c r="K1617" s="301"/>
      <c r="L1617" s="301">
        <f>VLOOKUP(B1617,KQtrangIOE!$B$2:$D$2509,3,FALSE)</f>
        <v>670</v>
      </c>
      <c r="M1617" s="301" t="str">
        <f t="shared" si="115"/>
        <v/>
      </c>
      <c r="N1617" s="301">
        <f>VLOOKUP(IF(G1617&lt;&gt;"",G1617,F1617),ThongkeKQ!$A$4:$P$43,COUNTA(ThongkeKQ!$A$4:$P$4),FALSE)</f>
        <v>23</v>
      </c>
      <c r="O1617" s="301" t="str">
        <f t="shared" si="111"/>
        <v>23.10</v>
      </c>
      <c r="P1617" s="285" t="str">
        <f t="shared" si="112"/>
        <v>23</v>
      </c>
      <c r="Q1617" s="285" t="str">
        <f t="shared" si="113"/>
        <v>10</v>
      </c>
    </row>
    <row r="1618" spans="1:17" s="285" customFormat="1" hidden="1">
      <c r="A1618" s="315">
        <f>SUBTOTAL(3,$B$20:B1618)</f>
        <v>525</v>
      </c>
      <c r="B1618" s="316">
        <v>1222474188</v>
      </c>
      <c r="C1618" s="301" t="str">
        <f>VLOOKUP(B1618,'ds thisinh'!$B$5:$C$2298,2,FALSE)</f>
        <v>Bùi Thị Trà My </v>
      </c>
      <c r="D1618" s="316" t="s">
        <v>321</v>
      </c>
      <c r="E1618" s="316" t="s">
        <v>111</v>
      </c>
      <c r="F1618" s="316" t="s">
        <v>301</v>
      </c>
      <c r="G1618" s="315"/>
      <c r="H1618" s="365">
        <v>10</v>
      </c>
      <c r="I1618" s="386">
        <v>670</v>
      </c>
      <c r="J1618" s="386"/>
      <c r="K1618" s="386"/>
      <c r="L1618" s="301">
        <f>VLOOKUP(B1618,KQtrangIOE!$B$2:$D$2509,3,FALSE)</f>
        <v>670</v>
      </c>
      <c r="M1618" s="301" t="str">
        <f t="shared" si="115"/>
        <v/>
      </c>
      <c r="N1618" s="301">
        <f>VLOOKUP(IF(G1618&lt;&gt;"",G1618,F1618),ThongkeKQ!$A$4:$P$43,COUNTA(ThongkeKQ!$A$4:$P$4),FALSE)</f>
        <v>4</v>
      </c>
      <c r="O1618" s="301" t="str">
        <f t="shared" si="111"/>
        <v>4.10</v>
      </c>
      <c r="P1618" s="285" t="str">
        <f t="shared" si="112"/>
        <v>4</v>
      </c>
      <c r="Q1618" s="285" t="str">
        <f t="shared" si="113"/>
        <v>10</v>
      </c>
    </row>
    <row r="1619" spans="1:17" s="285" customFormat="1" hidden="1">
      <c r="A1619" s="315">
        <f>SUBTOTAL(3,$B$20:B1619)</f>
        <v>525</v>
      </c>
      <c r="B1619" s="399">
        <v>106305949</v>
      </c>
      <c r="C1619" s="301" t="str">
        <f>VLOOKUP(B1619,'ds thisinh'!$B$5:$C$2298,2,FALSE)</f>
        <v>Nguyễn Mậu Hiếu</v>
      </c>
      <c r="D1619" s="494" t="s">
        <v>450</v>
      </c>
      <c r="E1619" s="400" t="s">
        <v>421</v>
      </c>
      <c r="F1619" s="401" t="s">
        <v>417</v>
      </c>
      <c r="G1619" s="401"/>
      <c r="H1619" s="315">
        <v>10</v>
      </c>
      <c r="I1619" s="301">
        <v>670</v>
      </c>
      <c r="J1619" s="301"/>
      <c r="K1619" s="387"/>
      <c r="L1619" s="301">
        <f>VLOOKUP(B1619,KQtrangIOE!$B$2:$D$2509,3,FALSE)</f>
        <v>670</v>
      </c>
      <c r="M1619" s="301" t="str">
        <f t="shared" si="115"/>
        <v/>
      </c>
      <c r="N1619" s="301">
        <f>VLOOKUP(IF(G1619&lt;&gt;"",G1619,F1619),ThongkeKQ!$A$4:$P$43,COUNTA(ThongkeKQ!$A$4:$P$4),FALSE)</f>
        <v>14</v>
      </c>
      <c r="O1619" s="301" t="str">
        <f t="shared" si="111"/>
        <v>14.10</v>
      </c>
      <c r="P1619" s="285" t="str">
        <f t="shared" si="112"/>
        <v>14</v>
      </c>
      <c r="Q1619" s="285" t="str">
        <f t="shared" si="113"/>
        <v>10</v>
      </c>
    </row>
    <row r="1620" spans="1:17" s="285" customFormat="1" ht="30" hidden="1">
      <c r="A1620" s="315">
        <f>SUBTOTAL(3,$B$20:B1620)</f>
        <v>525</v>
      </c>
      <c r="B1620" s="316">
        <v>1225535795</v>
      </c>
      <c r="C1620" s="301" t="str">
        <f>VLOOKUP(B1620,'ds thisinh'!$B$5:$C$2298,2,FALSE)</f>
        <v>Nguyễn Trúc Hoài Thương</v>
      </c>
      <c r="D1620" s="316" t="s">
        <v>329</v>
      </c>
      <c r="E1620" s="316" t="s">
        <v>111</v>
      </c>
      <c r="F1620" s="316" t="s">
        <v>301</v>
      </c>
      <c r="G1620" s="315"/>
      <c r="H1620" s="365">
        <v>10</v>
      </c>
      <c r="I1620" s="386">
        <v>660</v>
      </c>
      <c r="J1620" s="386"/>
      <c r="K1620" s="386"/>
      <c r="L1620" s="301">
        <f>VLOOKUP(B1620,KQtrangIOE!$B$2:$D$2509,3,FALSE)</f>
        <v>660</v>
      </c>
      <c r="M1620" s="301" t="str">
        <f t="shared" si="115"/>
        <v/>
      </c>
      <c r="N1620" s="301">
        <f>VLOOKUP(IF(G1620&lt;&gt;"",G1620,F1620),ThongkeKQ!$A$4:$P$43,COUNTA(ThongkeKQ!$A$4:$P$4),FALSE)</f>
        <v>4</v>
      </c>
      <c r="O1620" s="301" t="str">
        <f t="shared" ref="O1620:O1683" si="116">N1620&amp;"."&amp;IF(I1620&lt;&gt;"",H1620,"")</f>
        <v>4.10</v>
      </c>
      <c r="P1620" s="285" t="str">
        <f t="shared" si="112"/>
        <v>4</v>
      </c>
      <c r="Q1620" s="285" t="str">
        <f t="shared" si="113"/>
        <v>10</v>
      </c>
    </row>
    <row r="1621" spans="1:17" s="285" customFormat="1" ht="30" hidden="1">
      <c r="A1621" s="315">
        <f>SUBTOTAL(3,$B$20:B1621)</f>
        <v>525</v>
      </c>
      <c r="B1621" s="316">
        <v>1224189233</v>
      </c>
      <c r="C1621" s="301" t="str">
        <f>VLOOKUP(B1621,'ds thisinh'!$B$5:$C$2298,2,FALSE)</f>
        <v>Nguyễn Thế Trung Nguyên</v>
      </c>
      <c r="D1621" s="316" t="s">
        <v>330</v>
      </c>
      <c r="E1621" s="316" t="s">
        <v>111</v>
      </c>
      <c r="F1621" s="316" t="s">
        <v>301</v>
      </c>
      <c r="G1621" s="315"/>
      <c r="H1621" s="365">
        <v>10</v>
      </c>
      <c r="I1621" s="386">
        <v>660</v>
      </c>
      <c r="J1621" s="386"/>
      <c r="K1621" s="386"/>
      <c r="L1621" s="301">
        <f>VLOOKUP(B1621,KQtrangIOE!$B$2:$D$2509,3,FALSE)</f>
        <v>660</v>
      </c>
      <c r="M1621" s="301" t="str">
        <f t="shared" si="115"/>
        <v/>
      </c>
      <c r="N1621" s="301">
        <f>VLOOKUP(IF(G1621&lt;&gt;"",G1621,F1621),ThongkeKQ!$A$4:$P$43,COUNTA(ThongkeKQ!$A$4:$P$4),FALSE)</f>
        <v>4</v>
      </c>
      <c r="O1621" s="301" t="str">
        <f t="shared" si="116"/>
        <v>4.10</v>
      </c>
      <c r="P1621" s="285" t="str">
        <f t="shared" ref="P1621:P1684" si="117">N1621&amp;J1621</f>
        <v>4</v>
      </c>
      <c r="Q1621" s="285" t="str">
        <f t="shared" ref="Q1621:Q1684" si="118">H1621&amp;J1621</f>
        <v>10</v>
      </c>
    </row>
    <row r="1622" spans="1:17" s="285" customFormat="1" ht="30" hidden="1">
      <c r="A1622" s="315">
        <f>SUBTOTAL(3,$B$20:B1622)</f>
        <v>525</v>
      </c>
      <c r="B1622" s="326">
        <v>1224290382</v>
      </c>
      <c r="C1622" s="301" t="str">
        <f>VLOOKUP(B1622,'ds thisinh'!$B$5:$C$2298,2,FALSE)</f>
        <v>Hoàng Thị Thanh Xuân</v>
      </c>
      <c r="D1622" s="303" t="s">
        <v>2101</v>
      </c>
      <c r="E1622" s="303" t="s">
        <v>94</v>
      </c>
      <c r="F1622" s="303" t="s">
        <v>2100</v>
      </c>
      <c r="G1622" s="301"/>
      <c r="H1622" s="301">
        <v>10</v>
      </c>
      <c r="I1622" s="387">
        <v>660</v>
      </c>
      <c r="J1622" s="387"/>
      <c r="K1622" s="301"/>
      <c r="L1622" s="301">
        <f>VLOOKUP(B1622,KQtrangIOE!$B$2:$D$2509,3,FALSE)</f>
        <v>660</v>
      </c>
      <c r="M1622" s="301" t="str">
        <f t="shared" si="115"/>
        <v/>
      </c>
      <c r="N1622" s="301">
        <f>VLOOKUP(IF(G1622&lt;&gt;"",G1622,F1622),ThongkeKQ!$A$4:$P$43,COUNTA(ThongkeKQ!$A$4:$P$4),FALSE)</f>
        <v>24</v>
      </c>
      <c r="O1622" s="301" t="str">
        <f t="shared" si="116"/>
        <v>24.10</v>
      </c>
      <c r="P1622" s="285" t="str">
        <f t="shared" si="117"/>
        <v>24</v>
      </c>
      <c r="Q1622" s="285" t="str">
        <f t="shared" si="118"/>
        <v>10</v>
      </c>
    </row>
    <row r="1623" spans="1:17" s="285" customFormat="1" hidden="1">
      <c r="A1623" s="315">
        <f>SUBTOTAL(3,$B$20:B1623)</f>
        <v>525</v>
      </c>
      <c r="B1623" s="317">
        <v>1226822884</v>
      </c>
      <c r="C1623" s="301" t="str">
        <f>VLOOKUP(B1623,'ds thisinh'!$B$5:$C$2298,2,FALSE)</f>
        <v>Trương Thị Minh Thu</v>
      </c>
      <c r="D1623" s="356" t="s">
        <v>2467</v>
      </c>
      <c r="E1623" s="317" t="s">
        <v>2468</v>
      </c>
      <c r="F1623" s="303" t="s">
        <v>557</v>
      </c>
      <c r="G1623" s="303"/>
      <c r="H1623" s="303">
        <v>10</v>
      </c>
      <c r="I1623" s="387">
        <v>660</v>
      </c>
      <c r="J1623" s="387"/>
      <c r="K1623" s="301"/>
      <c r="L1623" s="301">
        <f>VLOOKUP(B1623,KQtrangIOE!$B$2:$D$2509,3,FALSE)</f>
        <v>660</v>
      </c>
      <c r="M1623" s="301" t="str">
        <f t="shared" si="115"/>
        <v/>
      </c>
      <c r="N1623" s="301">
        <f>VLOOKUP(IF(G1623&lt;&gt;"",G1623,F1623),ThongkeKQ!$A$4:$P$43,COUNTA(ThongkeKQ!$A$4:$P$4),FALSE)</f>
        <v>11</v>
      </c>
      <c r="O1623" s="301" t="str">
        <f t="shared" si="116"/>
        <v>11.10</v>
      </c>
      <c r="P1623" s="285" t="str">
        <f t="shared" si="117"/>
        <v>11</v>
      </c>
      <c r="Q1623" s="285" t="str">
        <f t="shared" si="118"/>
        <v>10</v>
      </c>
    </row>
    <row r="1624" spans="1:17" s="285" customFormat="1" ht="15.75" hidden="1" thickBot="1">
      <c r="A1624" s="315">
        <f>SUBTOTAL(3,$B$20:B1624)</f>
        <v>525</v>
      </c>
      <c r="B1624" s="317">
        <v>1224814670</v>
      </c>
      <c r="C1624" s="301" t="str">
        <f>VLOOKUP(B1624,'ds thisinh'!$B$5:$C$2298,2,FALSE)</f>
        <v>Nguyễn Thị Vân</v>
      </c>
      <c r="D1624" s="356" t="s">
        <v>2480</v>
      </c>
      <c r="E1624" s="317" t="s">
        <v>2463</v>
      </c>
      <c r="F1624" s="303" t="s">
        <v>557</v>
      </c>
      <c r="G1624" s="303"/>
      <c r="H1624" s="303">
        <v>10</v>
      </c>
      <c r="I1624" s="387">
        <v>660</v>
      </c>
      <c r="J1624" s="442"/>
      <c r="K1624" s="582"/>
      <c r="L1624" s="301">
        <f>VLOOKUP(B1624,KQtrangIOE!$B$2:$D$2509,3,FALSE)</f>
        <v>660</v>
      </c>
      <c r="M1624" s="301" t="str">
        <f t="shared" si="115"/>
        <v/>
      </c>
      <c r="N1624" s="301">
        <f>VLOOKUP(IF(G1624&lt;&gt;"",G1624,F1624),ThongkeKQ!$A$4:$P$43,COUNTA(ThongkeKQ!$A$4:$P$4),FALSE)</f>
        <v>11</v>
      </c>
      <c r="O1624" s="301" t="str">
        <f t="shared" si="116"/>
        <v>11.10</v>
      </c>
      <c r="P1624" s="285" t="str">
        <f t="shared" si="117"/>
        <v>11</v>
      </c>
      <c r="Q1624" s="285" t="str">
        <f t="shared" si="118"/>
        <v>10</v>
      </c>
    </row>
    <row r="1625" spans="1:17" s="285" customFormat="1" hidden="1">
      <c r="A1625" s="315">
        <f>SUBTOTAL(3,$B$20:B1625)</f>
        <v>525</v>
      </c>
      <c r="B1625" s="301">
        <v>1230407955</v>
      </c>
      <c r="C1625" s="301" t="str">
        <f>VLOOKUP(B1625,'ds thisinh'!$B$5:$C$2298,2,FALSE)</f>
        <v>Phạm Thị Hoa Niên</v>
      </c>
      <c r="D1625" s="301" t="s">
        <v>59</v>
      </c>
      <c r="E1625" s="301" t="s">
        <v>94</v>
      </c>
      <c r="F1625" s="301" t="s">
        <v>9</v>
      </c>
      <c r="G1625" s="301"/>
      <c r="H1625" s="301">
        <v>10</v>
      </c>
      <c r="I1625" s="301">
        <v>650</v>
      </c>
      <c r="J1625" s="301"/>
      <c r="K1625" s="301"/>
      <c r="L1625" s="301">
        <f>VLOOKUP(B1625,KQtrangIOE!$B$2:$D$2509,3,FALSE)</f>
        <v>650</v>
      </c>
      <c r="M1625" s="301" t="str">
        <f t="shared" si="115"/>
        <v/>
      </c>
      <c r="N1625" s="301">
        <f>VLOOKUP(IF(G1625&lt;&gt;"",G1625,F1625),ThongkeKQ!$A$4:$P$43,COUNTA(ThongkeKQ!$A$4:$P$4),FALSE)</f>
        <v>1</v>
      </c>
      <c r="O1625" s="301" t="str">
        <f t="shared" si="116"/>
        <v>1.10</v>
      </c>
      <c r="P1625" s="285" t="str">
        <f t="shared" si="117"/>
        <v>1</v>
      </c>
      <c r="Q1625" s="285" t="str">
        <f t="shared" si="118"/>
        <v>10</v>
      </c>
    </row>
    <row r="1626" spans="1:17" s="285" customFormat="1" hidden="1">
      <c r="A1626" s="315">
        <f>SUBTOTAL(3,$B$20:B1626)</f>
        <v>525</v>
      </c>
      <c r="B1626" s="301">
        <v>1232535398</v>
      </c>
      <c r="C1626" s="301" t="str">
        <f>VLOOKUP(B1626,'ds thisinh'!$B$5:$C$2298,2,FALSE)</f>
        <v>Nguyễn Gia Quý</v>
      </c>
      <c r="D1626" s="301" t="s">
        <v>65</v>
      </c>
      <c r="E1626" s="301" t="s">
        <v>131</v>
      </c>
      <c r="F1626" s="301" t="s">
        <v>9</v>
      </c>
      <c r="G1626" s="301"/>
      <c r="H1626" s="301">
        <v>10</v>
      </c>
      <c r="I1626" s="301">
        <v>650</v>
      </c>
      <c r="J1626" s="301"/>
      <c r="K1626" s="301"/>
      <c r="L1626" s="301">
        <f>VLOOKUP(B1626,KQtrangIOE!$B$2:$D$2509,3,FALSE)</f>
        <v>650</v>
      </c>
      <c r="M1626" s="301" t="str">
        <f t="shared" si="115"/>
        <v/>
      </c>
      <c r="N1626" s="301">
        <f>VLOOKUP(IF(G1626&lt;&gt;"",G1626,F1626),ThongkeKQ!$A$4:$P$43,COUNTA(ThongkeKQ!$A$4:$P$4),FALSE)</f>
        <v>1</v>
      </c>
      <c r="O1626" s="301" t="str">
        <f t="shared" si="116"/>
        <v>1.10</v>
      </c>
      <c r="P1626" s="285" t="str">
        <f t="shared" si="117"/>
        <v>1</v>
      </c>
      <c r="Q1626" s="285" t="str">
        <f t="shared" si="118"/>
        <v>10</v>
      </c>
    </row>
    <row r="1627" spans="1:17" s="285" customFormat="1" hidden="1">
      <c r="A1627" s="315">
        <f>SUBTOTAL(3,$B$20:B1627)</f>
        <v>525</v>
      </c>
      <c r="B1627" s="316">
        <v>1222483953</v>
      </c>
      <c r="C1627" s="301" t="str">
        <f>VLOOKUP(B1627,'ds thisinh'!$B$5:$C$2298,2,FALSE)</f>
        <v>Nguyễn Thị Thanh</v>
      </c>
      <c r="D1627" s="316" t="s">
        <v>324</v>
      </c>
      <c r="E1627" s="316" t="s">
        <v>111</v>
      </c>
      <c r="F1627" s="316" t="s">
        <v>301</v>
      </c>
      <c r="G1627" s="315"/>
      <c r="H1627" s="365">
        <v>10</v>
      </c>
      <c r="I1627" s="386">
        <v>650</v>
      </c>
      <c r="J1627" s="386"/>
      <c r="K1627" s="386"/>
      <c r="L1627" s="301">
        <f>VLOOKUP(B1627,KQtrangIOE!$B$2:$D$2509,3,FALSE)</f>
        <v>650</v>
      </c>
      <c r="M1627" s="301" t="str">
        <f t="shared" si="115"/>
        <v/>
      </c>
      <c r="N1627" s="301">
        <f>VLOOKUP(IF(G1627&lt;&gt;"",G1627,F1627),ThongkeKQ!$A$4:$P$43,COUNTA(ThongkeKQ!$A$4:$P$4),FALSE)</f>
        <v>4</v>
      </c>
      <c r="O1627" s="301" t="str">
        <f t="shared" si="116"/>
        <v>4.10</v>
      </c>
      <c r="P1627" s="285" t="str">
        <f t="shared" si="117"/>
        <v>4</v>
      </c>
      <c r="Q1627" s="285" t="str">
        <f t="shared" si="118"/>
        <v>10</v>
      </c>
    </row>
    <row r="1628" spans="1:17" s="285" customFormat="1" hidden="1">
      <c r="A1628" s="315">
        <f>SUBTOTAL(3,$B$20:B1628)</f>
        <v>525</v>
      </c>
      <c r="B1628" s="317">
        <v>1224047117</v>
      </c>
      <c r="C1628" s="301" t="str">
        <f>VLOOKUP(B1628,'ds thisinh'!$B$5:$C$2298,2,FALSE)</f>
        <v>Phạm Thị Phương Nam</v>
      </c>
      <c r="D1628" s="356" t="s">
        <v>2470</v>
      </c>
      <c r="E1628" s="317" t="s">
        <v>2463</v>
      </c>
      <c r="F1628" s="303" t="s">
        <v>557</v>
      </c>
      <c r="G1628" s="303"/>
      <c r="H1628" s="303">
        <v>10</v>
      </c>
      <c r="I1628" s="387">
        <v>650</v>
      </c>
      <c r="J1628" s="387"/>
      <c r="K1628" s="301"/>
      <c r="L1628" s="301">
        <f>VLOOKUP(B1628,KQtrangIOE!$B$2:$D$2509,3,FALSE)</f>
        <v>650</v>
      </c>
      <c r="M1628" s="301" t="str">
        <f t="shared" si="115"/>
        <v/>
      </c>
      <c r="N1628" s="301">
        <f>VLOOKUP(IF(G1628&lt;&gt;"",G1628,F1628),ThongkeKQ!$A$4:$P$43,COUNTA(ThongkeKQ!$A$4:$P$4),FALSE)</f>
        <v>11</v>
      </c>
      <c r="O1628" s="301" t="str">
        <f t="shared" si="116"/>
        <v>11.10</v>
      </c>
      <c r="P1628" s="285" t="str">
        <f t="shared" si="117"/>
        <v>11</v>
      </c>
      <c r="Q1628" s="285" t="str">
        <f t="shared" si="118"/>
        <v>10</v>
      </c>
    </row>
    <row r="1629" spans="1:17" s="285" customFormat="1" hidden="1">
      <c r="A1629" s="315">
        <f>SUBTOTAL(3,$B$20:B1629)</f>
        <v>525</v>
      </c>
      <c r="B1629" s="366">
        <v>1228315614</v>
      </c>
      <c r="C1629" s="301" t="str">
        <f>VLOOKUP(B1629,'ds thisinh'!$B$5:$C$2298,2,FALSE)</f>
        <v>Lê Thị Thùy Nhi</v>
      </c>
      <c r="D1629" s="366" t="s">
        <v>2335</v>
      </c>
      <c r="E1629" s="366" t="s">
        <v>2336</v>
      </c>
      <c r="F1629" s="325" t="s">
        <v>551</v>
      </c>
      <c r="G1629" s="365"/>
      <c r="H1629" s="365">
        <v>10</v>
      </c>
      <c r="I1629" s="365">
        <v>650</v>
      </c>
      <c r="J1629" s="365"/>
      <c r="K1629" s="301"/>
      <c r="L1629" s="301">
        <f>VLOOKUP(B1629,KQtrangIOE!$B$2:$D$2509,3,FALSE)</f>
        <v>650</v>
      </c>
      <c r="M1629" s="301" t="str">
        <f t="shared" si="115"/>
        <v/>
      </c>
      <c r="N1629" s="301">
        <f>VLOOKUP(IF(G1629&lt;&gt;"",G1629,F1629),ThongkeKQ!$A$4:$P$43,COUNTA(ThongkeKQ!$A$4:$P$4),FALSE)</f>
        <v>5</v>
      </c>
      <c r="O1629" s="301" t="str">
        <f t="shared" si="116"/>
        <v>5.10</v>
      </c>
      <c r="P1629" s="285" t="str">
        <f t="shared" si="117"/>
        <v>5</v>
      </c>
      <c r="Q1629" s="285" t="str">
        <f t="shared" si="118"/>
        <v>10</v>
      </c>
    </row>
    <row r="1630" spans="1:17" s="285" customFormat="1" hidden="1">
      <c r="A1630" s="315">
        <f>SUBTOTAL(3,$B$20:B1630)</f>
        <v>525</v>
      </c>
      <c r="B1630" s="366">
        <v>1226583857</v>
      </c>
      <c r="C1630" s="301" t="str">
        <f>VLOOKUP(B1630,'ds thisinh'!$B$5:$C$2298,2,FALSE)</f>
        <v>Lê Thị Thu Kiều</v>
      </c>
      <c r="D1630" s="366" t="s">
        <v>2350</v>
      </c>
      <c r="E1630" s="366" t="s">
        <v>2336</v>
      </c>
      <c r="F1630" s="325" t="s">
        <v>551</v>
      </c>
      <c r="G1630" s="365"/>
      <c r="H1630" s="365">
        <v>10</v>
      </c>
      <c r="I1630" s="365">
        <v>650</v>
      </c>
      <c r="J1630" s="365"/>
      <c r="K1630" s="301"/>
      <c r="L1630" s="301">
        <f>VLOOKUP(B1630,KQtrangIOE!$B$2:$D$2509,3,FALSE)</f>
        <v>650</v>
      </c>
      <c r="M1630" s="301" t="str">
        <f t="shared" ref="M1630:M1648" si="119">IF(L1630&lt;&gt;I1630,1,"")</f>
        <v/>
      </c>
      <c r="N1630" s="301">
        <f>VLOOKUP(IF(G1630&lt;&gt;"",G1630,F1630),ThongkeKQ!$A$4:$P$43,COUNTA(ThongkeKQ!$A$4:$P$4),FALSE)</f>
        <v>5</v>
      </c>
      <c r="O1630" s="301" t="str">
        <f t="shared" si="116"/>
        <v>5.10</v>
      </c>
      <c r="P1630" s="285" t="str">
        <f t="shared" si="117"/>
        <v>5</v>
      </c>
      <c r="Q1630" s="285" t="str">
        <f t="shared" si="118"/>
        <v>10</v>
      </c>
    </row>
    <row r="1631" spans="1:17" s="285" customFormat="1" hidden="1">
      <c r="A1631" s="315">
        <f>SUBTOTAL(3,$B$20:B1631)</f>
        <v>525</v>
      </c>
      <c r="B1631" s="301">
        <v>1224512807</v>
      </c>
      <c r="C1631" s="301" t="str">
        <f>VLOOKUP(B1631,'ds thisinh'!$B$5:$C$2298,2,FALSE)</f>
        <v>Nguyễn Thị Ngọc Ánh</v>
      </c>
      <c r="D1631" s="301" t="s">
        <v>48</v>
      </c>
      <c r="E1631" s="301" t="s">
        <v>106</v>
      </c>
      <c r="F1631" s="301" t="s">
        <v>9</v>
      </c>
      <c r="G1631" s="301"/>
      <c r="H1631" s="301">
        <v>10</v>
      </c>
      <c r="I1631" s="301">
        <v>640</v>
      </c>
      <c r="J1631" s="301"/>
      <c r="K1631" s="301"/>
      <c r="L1631" s="301">
        <f>VLOOKUP(B1631,KQtrangIOE!$B$2:$D$2509,3,FALSE)</f>
        <v>640</v>
      </c>
      <c r="M1631" s="301" t="str">
        <f t="shared" si="119"/>
        <v/>
      </c>
      <c r="N1631" s="301">
        <f>VLOOKUP(IF(G1631&lt;&gt;"",G1631,F1631),ThongkeKQ!$A$4:$P$43,COUNTA(ThongkeKQ!$A$4:$P$4),FALSE)</f>
        <v>1</v>
      </c>
      <c r="O1631" s="301" t="str">
        <f t="shared" si="116"/>
        <v>1.10</v>
      </c>
      <c r="P1631" s="285" t="str">
        <f t="shared" si="117"/>
        <v>1</v>
      </c>
      <c r="Q1631" s="285" t="str">
        <f t="shared" si="118"/>
        <v>10</v>
      </c>
    </row>
    <row r="1632" spans="1:17" s="285" customFormat="1" hidden="1">
      <c r="A1632" s="315">
        <f>SUBTOTAL(3,$B$20:B1632)</f>
        <v>525</v>
      </c>
      <c r="B1632" s="301">
        <v>1223488129</v>
      </c>
      <c r="C1632" s="301" t="str">
        <f>VLOOKUP(B1632,'ds thisinh'!$B$5:$C$2298,2,FALSE)</f>
        <v>Hồ Thị Nguyệt Quế</v>
      </c>
      <c r="D1632" s="306" t="s">
        <v>2510</v>
      </c>
      <c r="E1632" s="315" t="s">
        <v>179</v>
      </c>
      <c r="F1632" s="325" t="s">
        <v>185</v>
      </c>
      <c r="G1632" s="301"/>
      <c r="H1632" s="304">
        <v>10</v>
      </c>
      <c r="I1632" s="384">
        <v>640</v>
      </c>
      <c r="J1632" s="384"/>
      <c r="K1632" s="301"/>
      <c r="L1632" s="301">
        <f>VLOOKUP(B1632,KQtrangIOE!$B$2:$D$2509,3,FALSE)</f>
        <v>640</v>
      </c>
      <c r="M1632" s="301" t="str">
        <f t="shared" si="119"/>
        <v/>
      </c>
      <c r="N1632" s="301">
        <f>VLOOKUP(IF(G1632&lt;&gt;"",G1632,F1632),ThongkeKQ!$A$4:$P$43,COUNTA(ThongkeKQ!$A$4:$P$4),FALSE)</f>
        <v>23</v>
      </c>
      <c r="O1632" s="301" t="str">
        <f t="shared" si="116"/>
        <v>23.10</v>
      </c>
      <c r="P1632" s="285" t="str">
        <f t="shared" si="117"/>
        <v>23</v>
      </c>
      <c r="Q1632" s="285" t="str">
        <f t="shared" si="118"/>
        <v>10</v>
      </c>
    </row>
    <row r="1633" spans="1:17" s="285" customFormat="1" hidden="1">
      <c r="A1633" s="315">
        <f>SUBTOTAL(3,$B$20:B1633)</f>
        <v>525</v>
      </c>
      <c r="B1633" s="312">
        <v>1232305456</v>
      </c>
      <c r="C1633" s="301" t="str">
        <f>VLOOKUP(B1633,'ds thisinh'!$B$5:$C$2298,2,FALSE)</f>
        <v>Nguyễn Thị Huyền Trang</v>
      </c>
      <c r="D1633" s="313" t="s">
        <v>590</v>
      </c>
      <c r="E1633" s="315" t="s">
        <v>2243</v>
      </c>
      <c r="F1633" s="271" t="s">
        <v>556</v>
      </c>
      <c r="G1633" s="303"/>
      <c r="H1633" s="303">
        <v>10</v>
      </c>
      <c r="I1633" s="301">
        <v>640</v>
      </c>
      <c r="J1633" s="301"/>
      <c r="K1633" s="301"/>
      <c r="L1633" s="301">
        <f>VLOOKUP(B1633,KQtrangIOE!$B$2:$D$2509,3,FALSE)</f>
        <v>640</v>
      </c>
      <c r="M1633" s="301" t="str">
        <f t="shared" si="119"/>
        <v/>
      </c>
      <c r="N1633" s="301">
        <f>VLOOKUP(IF(G1633&lt;&gt;"",G1633,F1633),ThongkeKQ!$A$4:$P$43,COUNTA(ThongkeKQ!$A$4:$P$4),FALSE)</f>
        <v>10</v>
      </c>
      <c r="O1633" s="301" t="str">
        <f t="shared" si="116"/>
        <v>10.10</v>
      </c>
      <c r="P1633" s="285" t="str">
        <f t="shared" si="117"/>
        <v>10</v>
      </c>
      <c r="Q1633" s="285" t="str">
        <f t="shared" si="118"/>
        <v>10</v>
      </c>
    </row>
    <row r="1634" spans="1:17" s="285" customFormat="1" hidden="1">
      <c r="A1634" s="315">
        <f>SUBTOTAL(3,$B$20:B1634)</f>
        <v>525</v>
      </c>
      <c r="B1634" s="316">
        <v>1223552238</v>
      </c>
      <c r="C1634" s="301" t="str">
        <f>VLOOKUP(B1634,'ds thisinh'!$B$5:$C$2298,2,FALSE)</f>
        <v>Trần Đăng Đức Đạt </v>
      </c>
      <c r="D1634" s="316" t="s">
        <v>305</v>
      </c>
      <c r="E1634" s="316" t="s">
        <v>111</v>
      </c>
      <c r="F1634" s="316" t="s">
        <v>301</v>
      </c>
      <c r="G1634" s="315"/>
      <c r="H1634" s="365">
        <v>10</v>
      </c>
      <c r="I1634" s="386">
        <v>640</v>
      </c>
      <c r="J1634" s="386"/>
      <c r="K1634" s="386"/>
      <c r="L1634" s="301">
        <f>VLOOKUP(B1634,KQtrangIOE!$B$2:$D$2509,3,FALSE)</f>
        <v>640</v>
      </c>
      <c r="M1634" s="301" t="str">
        <f t="shared" si="119"/>
        <v/>
      </c>
      <c r="N1634" s="301">
        <f>VLOOKUP(IF(G1634&lt;&gt;"",G1634,F1634),ThongkeKQ!$A$4:$P$43,COUNTA(ThongkeKQ!$A$4:$P$4),FALSE)</f>
        <v>4</v>
      </c>
      <c r="O1634" s="301" t="str">
        <f t="shared" si="116"/>
        <v>4.10</v>
      </c>
      <c r="P1634" s="285" t="str">
        <f t="shared" si="117"/>
        <v>4</v>
      </c>
      <c r="Q1634" s="285" t="str">
        <f t="shared" si="118"/>
        <v>10</v>
      </c>
    </row>
    <row r="1635" spans="1:17" s="285" customFormat="1" hidden="1">
      <c r="A1635" s="315">
        <f>SUBTOTAL(3,$B$20:B1635)</f>
        <v>525</v>
      </c>
      <c r="B1635" s="316">
        <v>1229664789</v>
      </c>
      <c r="C1635" s="301" t="str">
        <f>VLOOKUP(B1635,'ds thisinh'!$B$5:$C$2298,2,FALSE)</f>
        <v>Nguyễn Lê Long </v>
      </c>
      <c r="D1635" s="316" t="s">
        <v>313</v>
      </c>
      <c r="E1635" s="316" t="s">
        <v>111</v>
      </c>
      <c r="F1635" s="316" t="s">
        <v>301</v>
      </c>
      <c r="G1635" s="315"/>
      <c r="H1635" s="365">
        <v>10</v>
      </c>
      <c r="I1635" s="386">
        <v>640</v>
      </c>
      <c r="J1635" s="386"/>
      <c r="K1635" s="386"/>
      <c r="L1635" s="301">
        <f>VLOOKUP(B1635,KQtrangIOE!$B$2:$D$2509,3,FALSE)</f>
        <v>640</v>
      </c>
      <c r="M1635" s="301" t="str">
        <f t="shared" si="119"/>
        <v/>
      </c>
      <c r="N1635" s="301">
        <f>VLOOKUP(IF(G1635&lt;&gt;"",G1635,F1635),ThongkeKQ!$A$4:$P$43,COUNTA(ThongkeKQ!$A$4:$P$4),FALSE)</f>
        <v>4</v>
      </c>
      <c r="O1635" s="301" t="str">
        <f t="shared" si="116"/>
        <v>4.10</v>
      </c>
      <c r="P1635" s="285" t="str">
        <f t="shared" si="117"/>
        <v>4</v>
      </c>
      <c r="Q1635" s="285" t="str">
        <f t="shared" si="118"/>
        <v>10</v>
      </c>
    </row>
    <row r="1636" spans="1:17" s="285" customFormat="1" hidden="1">
      <c r="A1636" s="315">
        <f>SUBTOTAL(3,$B$20:B1636)</f>
        <v>525</v>
      </c>
      <c r="B1636" s="316">
        <v>1224825013</v>
      </c>
      <c r="C1636" s="301" t="str">
        <f>VLOOKUP(B1636,'ds thisinh'!$B$5:$C$2298,2,FALSE)</f>
        <v>Trần Mỹ Linh</v>
      </c>
      <c r="D1636" s="345" t="s">
        <v>2483</v>
      </c>
      <c r="E1636" s="317" t="s">
        <v>2473</v>
      </c>
      <c r="F1636" s="303" t="s">
        <v>557</v>
      </c>
      <c r="G1636" s="303"/>
      <c r="H1636" s="303">
        <v>10</v>
      </c>
      <c r="I1636" s="387">
        <v>640</v>
      </c>
      <c r="J1636" s="387"/>
      <c r="K1636" s="301"/>
      <c r="L1636" s="301">
        <f>VLOOKUP(B1636,KQtrangIOE!$B$2:$D$2509,3,FALSE)</f>
        <v>640</v>
      </c>
      <c r="M1636" s="301" t="str">
        <f t="shared" si="119"/>
        <v/>
      </c>
      <c r="N1636" s="301">
        <f>VLOOKUP(IF(G1636&lt;&gt;"",G1636,F1636),ThongkeKQ!$A$4:$P$43,COUNTA(ThongkeKQ!$A$4:$P$4),FALSE)</f>
        <v>11</v>
      </c>
      <c r="O1636" s="301" t="str">
        <f t="shared" si="116"/>
        <v>11.10</v>
      </c>
      <c r="P1636" s="285" t="str">
        <f t="shared" si="117"/>
        <v>11</v>
      </c>
      <c r="Q1636" s="285" t="str">
        <f t="shared" si="118"/>
        <v>10</v>
      </c>
    </row>
    <row r="1637" spans="1:17" s="285" customFormat="1" hidden="1">
      <c r="A1637" s="315">
        <f>SUBTOTAL(3,$B$20:B1637)</f>
        <v>525</v>
      </c>
      <c r="B1637" s="326">
        <v>1224659866</v>
      </c>
      <c r="C1637" s="301" t="str">
        <f>VLOOKUP(B1637,'ds thisinh'!$B$5:$C$2298,2,FALSE)</f>
        <v>Phan Thị Thu Hiền</v>
      </c>
      <c r="D1637" s="303" t="s">
        <v>189</v>
      </c>
      <c r="E1637" s="303" t="s">
        <v>94</v>
      </c>
      <c r="F1637" s="303" t="s">
        <v>187</v>
      </c>
      <c r="G1637" s="303"/>
      <c r="H1637" s="315">
        <v>10</v>
      </c>
      <c r="I1637" s="386">
        <v>640</v>
      </c>
      <c r="J1637" s="386"/>
      <c r="K1637" s="301"/>
      <c r="L1637" s="301">
        <f>VLOOKUP(B1637,KQtrangIOE!$B$2:$D$2509,3,FALSE)</f>
        <v>640</v>
      </c>
      <c r="M1637" s="301" t="str">
        <f t="shared" si="119"/>
        <v/>
      </c>
      <c r="N1637" s="301">
        <f>VLOOKUP(IF(G1637&lt;&gt;"",G1637,F1637),ThongkeKQ!$A$4:$P$43,COUNTA(ThongkeKQ!$A$4:$P$4),FALSE)</f>
        <v>19</v>
      </c>
      <c r="O1637" s="301" t="str">
        <f t="shared" si="116"/>
        <v>19.10</v>
      </c>
      <c r="P1637" s="285" t="str">
        <f t="shared" si="117"/>
        <v>19</v>
      </c>
      <c r="Q1637" s="285" t="str">
        <f t="shared" si="118"/>
        <v>10</v>
      </c>
    </row>
    <row r="1638" spans="1:17" s="285" customFormat="1" hidden="1">
      <c r="A1638" s="315">
        <f>SUBTOTAL(3,$B$20:B1638)</f>
        <v>525</v>
      </c>
      <c r="B1638" s="399">
        <v>1229996340</v>
      </c>
      <c r="C1638" s="301" t="str">
        <f>VLOOKUP(B1638,'ds thisinh'!$B$5:$C$2298,2,FALSE)</f>
        <v>Trịnh Trần Lâm Anh</v>
      </c>
      <c r="D1638" s="494" t="s">
        <v>452</v>
      </c>
      <c r="E1638" s="400" t="s">
        <v>421</v>
      </c>
      <c r="F1638" s="401" t="s">
        <v>417</v>
      </c>
      <c r="G1638" s="401"/>
      <c r="H1638" s="271">
        <v>10</v>
      </c>
      <c r="I1638" s="301">
        <v>630</v>
      </c>
      <c r="J1638" s="301"/>
      <c r="K1638" s="301"/>
      <c r="L1638" s="301">
        <f>VLOOKUP(B1638,KQtrangIOE!$B$2:$D$2509,3,FALSE)</f>
        <v>630</v>
      </c>
      <c r="M1638" s="301" t="str">
        <f t="shared" si="119"/>
        <v/>
      </c>
      <c r="N1638" s="301">
        <f>VLOOKUP(IF(G1638&lt;&gt;"",G1638,F1638),ThongkeKQ!$A$4:$P$43,COUNTA(ThongkeKQ!$A$4:$P$4),FALSE)</f>
        <v>14</v>
      </c>
      <c r="O1638" s="301" t="str">
        <f t="shared" si="116"/>
        <v>14.10</v>
      </c>
      <c r="P1638" s="285" t="str">
        <f t="shared" si="117"/>
        <v>14</v>
      </c>
      <c r="Q1638" s="285" t="str">
        <f t="shared" si="118"/>
        <v>10</v>
      </c>
    </row>
    <row r="1639" spans="1:17" s="285" customFormat="1" hidden="1">
      <c r="A1639" s="315">
        <f>SUBTOTAL(3,$B$20:B1639)</f>
        <v>525</v>
      </c>
      <c r="B1639" s="317">
        <v>1225665597</v>
      </c>
      <c r="C1639" s="301" t="str">
        <f>VLOOKUP(B1639,'ds thisinh'!$B$5:$C$2298,2,FALSE)</f>
        <v>Vũ Văn Huỳnh</v>
      </c>
      <c r="D1639" s="356" t="s">
        <v>2471</v>
      </c>
      <c r="E1639" s="317" t="s">
        <v>2463</v>
      </c>
      <c r="F1639" s="303" t="s">
        <v>557</v>
      </c>
      <c r="G1639" s="303"/>
      <c r="H1639" s="303">
        <v>10</v>
      </c>
      <c r="I1639" s="387">
        <v>630</v>
      </c>
      <c r="J1639" s="387"/>
      <c r="K1639" s="301"/>
      <c r="L1639" s="301">
        <f>VLOOKUP(B1639,KQtrangIOE!$B$2:$D$2509,3,FALSE)</f>
        <v>630</v>
      </c>
      <c r="M1639" s="301" t="str">
        <f t="shared" si="119"/>
        <v/>
      </c>
      <c r="N1639" s="301">
        <f>VLOOKUP(IF(G1639&lt;&gt;"",G1639,F1639),ThongkeKQ!$A$4:$P$43,COUNTA(ThongkeKQ!$A$4:$P$4),FALSE)</f>
        <v>11</v>
      </c>
      <c r="O1639" s="301" t="str">
        <f t="shared" si="116"/>
        <v>11.10</v>
      </c>
      <c r="P1639" s="285" t="str">
        <f t="shared" si="117"/>
        <v>11</v>
      </c>
      <c r="Q1639" s="285" t="str">
        <f t="shared" si="118"/>
        <v>10</v>
      </c>
    </row>
    <row r="1640" spans="1:17" s="285" customFormat="1" hidden="1">
      <c r="A1640" s="315">
        <f>SUBTOTAL(3,$B$20:B1640)</f>
        <v>525</v>
      </c>
      <c r="B1640" s="301">
        <v>1221950422</v>
      </c>
      <c r="C1640" s="301" t="str">
        <f>VLOOKUP(B1640,'ds thisinh'!$B$5:$C$2298,2,FALSE)</f>
        <v>Phan Thanh Đông</v>
      </c>
      <c r="D1640" s="301" t="s">
        <v>66</v>
      </c>
      <c r="E1640" s="301" t="s">
        <v>131</v>
      </c>
      <c r="F1640" s="301" t="s">
        <v>9</v>
      </c>
      <c r="G1640" s="301"/>
      <c r="H1640" s="301">
        <v>10</v>
      </c>
      <c r="I1640" s="301">
        <v>620</v>
      </c>
      <c r="J1640" s="301"/>
      <c r="K1640" s="301"/>
      <c r="L1640" s="301">
        <f>VLOOKUP(B1640,KQtrangIOE!$B$2:$D$2509,3,FALSE)</f>
        <v>620</v>
      </c>
      <c r="M1640" s="301" t="str">
        <f t="shared" si="119"/>
        <v/>
      </c>
      <c r="N1640" s="301">
        <f>VLOOKUP(IF(G1640&lt;&gt;"",G1640,F1640),ThongkeKQ!$A$4:$P$43,COUNTA(ThongkeKQ!$A$4:$P$4),FALSE)</f>
        <v>1</v>
      </c>
      <c r="O1640" s="301" t="str">
        <f t="shared" si="116"/>
        <v>1.10</v>
      </c>
      <c r="P1640" s="285" t="str">
        <f t="shared" si="117"/>
        <v>1</v>
      </c>
      <c r="Q1640" s="285" t="str">
        <f t="shared" si="118"/>
        <v>10</v>
      </c>
    </row>
    <row r="1641" spans="1:17" s="285" customFormat="1" hidden="1">
      <c r="A1641" s="315">
        <f>SUBTOTAL(3,$B$20:B1641)</f>
        <v>525</v>
      </c>
      <c r="B1641" s="301">
        <v>1222367602</v>
      </c>
      <c r="C1641" s="301" t="str">
        <f>VLOOKUP(B1641,'ds thisinh'!$B$5:$C$2298,2,FALSE)</f>
        <v>Tăng Thị Cẩm Tú </v>
      </c>
      <c r="D1641" s="301" t="s">
        <v>2669</v>
      </c>
      <c r="E1641" s="301" t="s">
        <v>2663</v>
      </c>
      <c r="F1641" s="301" t="s">
        <v>9</v>
      </c>
      <c r="G1641" s="301"/>
      <c r="H1641" s="301">
        <v>10</v>
      </c>
      <c r="I1641" s="301">
        <v>620</v>
      </c>
      <c r="J1641" s="301"/>
      <c r="K1641" s="301"/>
      <c r="L1641" s="301">
        <f>VLOOKUP(B1641,KQtrangIOE!$B$2:$D$2509,3,FALSE)</f>
        <v>620</v>
      </c>
      <c r="M1641" s="301" t="str">
        <f t="shared" si="119"/>
        <v/>
      </c>
      <c r="N1641" s="301">
        <f>VLOOKUP(IF(G1641&lt;&gt;"",G1641,F1641),ThongkeKQ!$A$4:$P$43,COUNTA(ThongkeKQ!$A$4:$P$4),FALSE)</f>
        <v>1</v>
      </c>
      <c r="O1641" s="301" t="str">
        <f t="shared" si="116"/>
        <v>1.10</v>
      </c>
      <c r="P1641" s="285" t="str">
        <f t="shared" si="117"/>
        <v>1</v>
      </c>
      <c r="Q1641" s="285" t="str">
        <f t="shared" si="118"/>
        <v>10</v>
      </c>
    </row>
    <row r="1642" spans="1:17" s="285" customFormat="1" hidden="1">
      <c r="A1642" s="315">
        <f>SUBTOTAL(3,$B$20:B1642)</f>
        <v>525</v>
      </c>
      <c r="B1642" s="316">
        <v>1227221261</v>
      </c>
      <c r="C1642" s="301" t="str">
        <f>VLOOKUP(B1642,'ds thisinh'!$B$5:$C$2298,2,FALSE)</f>
        <v>Bùi Văn Lâm</v>
      </c>
      <c r="D1642" s="316" t="s">
        <v>333</v>
      </c>
      <c r="E1642" s="316" t="s">
        <v>111</v>
      </c>
      <c r="F1642" s="316" t="s">
        <v>301</v>
      </c>
      <c r="G1642" s="315"/>
      <c r="H1642" s="365">
        <v>10</v>
      </c>
      <c r="I1642" s="386">
        <v>620</v>
      </c>
      <c r="J1642" s="386"/>
      <c r="K1642" s="386"/>
      <c r="L1642" s="301">
        <f>VLOOKUP(B1642,KQtrangIOE!$B$2:$D$2509,3,FALSE)</f>
        <v>620</v>
      </c>
      <c r="M1642" s="301" t="str">
        <f t="shared" si="119"/>
        <v/>
      </c>
      <c r="N1642" s="301">
        <f>VLOOKUP(IF(G1642&lt;&gt;"",G1642,F1642),ThongkeKQ!$A$4:$P$43,COUNTA(ThongkeKQ!$A$4:$P$4),FALSE)</f>
        <v>4</v>
      </c>
      <c r="O1642" s="301" t="str">
        <f t="shared" si="116"/>
        <v>4.10</v>
      </c>
      <c r="P1642" s="285" t="str">
        <f t="shared" si="117"/>
        <v>4</v>
      </c>
      <c r="Q1642" s="285" t="str">
        <f t="shared" si="118"/>
        <v>10</v>
      </c>
    </row>
    <row r="1643" spans="1:17" s="285" customFormat="1" ht="30" hidden="1">
      <c r="A1643" s="315">
        <f>SUBTOTAL(3,$B$20:B1643)</f>
        <v>525</v>
      </c>
      <c r="B1643" s="326">
        <v>1224384482</v>
      </c>
      <c r="C1643" s="301" t="str">
        <f>VLOOKUP(B1643,'ds thisinh'!$B$5:$C$2298,2,FALSE)</f>
        <v>Nguyễn Thành Long</v>
      </c>
      <c r="D1643" s="303" t="s">
        <v>2105</v>
      </c>
      <c r="E1643" s="303" t="s">
        <v>94</v>
      </c>
      <c r="F1643" s="303" t="s">
        <v>2100</v>
      </c>
      <c r="G1643" s="301"/>
      <c r="H1643" s="301">
        <v>10</v>
      </c>
      <c r="I1643" s="387">
        <v>620</v>
      </c>
      <c r="J1643" s="387"/>
      <c r="K1643" s="301"/>
      <c r="L1643" s="301">
        <f>VLOOKUP(B1643,KQtrangIOE!$B$2:$D$2509,3,FALSE)</f>
        <v>620</v>
      </c>
      <c r="M1643" s="301" t="str">
        <f t="shared" si="119"/>
        <v/>
      </c>
      <c r="N1643" s="301">
        <f>VLOOKUP(IF(G1643&lt;&gt;"",G1643,F1643),ThongkeKQ!$A$4:$P$43,COUNTA(ThongkeKQ!$A$4:$P$4),FALSE)</f>
        <v>24</v>
      </c>
      <c r="O1643" s="301" t="str">
        <f t="shared" si="116"/>
        <v>24.10</v>
      </c>
      <c r="P1643" s="285" t="str">
        <f t="shared" si="117"/>
        <v>24</v>
      </c>
      <c r="Q1643" s="285" t="str">
        <f t="shared" si="118"/>
        <v>10</v>
      </c>
    </row>
    <row r="1644" spans="1:17" s="285" customFormat="1" hidden="1">
      <c r="A1644" s="315">
        <f>SUBTOTAL(3,$B$20:B1644)</f>
        <v>525</v>
      </c>
      <c r="B1644" s="301">
        <v>1222971735</v>
      </c>
      <c r="C1644" s="301" t="str">
        <f>VLOOKUP(B1644,'ds thisinh'!$B$5:$C$2298,2,FALSE)</f>
        <v>Lê Thị Kim Quanh</v>
      </c>
      <c r="D1644" s="306" t="s">
        <v>2511</v>
      </c>
      <c r="E1644" s="315" t="s">
        <v>179</v>
      </c>
      <c r="F1644" s="325" t="s">
        <v>185</v>
      </c>
      <c r="G1644" s="301"/>
      <c r="H1644" s="304">
        <v>10</v>
      </c>
      <c r="I1644" s="384">
        <v>610</v>
      </c>
      <c r="J1644" s="384"/>
      <c r="K1644" s="301"/>
      <c r="L1644" s="301">
        <f>VLOOKUP(B1644,KQtrangIOE!$B$2:$D$2509,3,FALSE)</f>
        <v>610</v>
      </c>
      <c r="M1644" s="301" t="str">
        <f t="shared" si="119"/>
        <v/>
      </c>
      <c r="N1644" s="301">
        <f>VLOOKUP(IF(G1644&lt;&gt;"",G1644,F1644),ThongkeKQ!$A$4:$P$43,COUNTA(ThongkeKQ!$A$4:$P$4),FALSE)</f>
        <v>23</v>
      </c>
      <c r="O1644" s="301" t="str">
        <f t="shared" si="116"/>
        <v>23.10</v>
      </c>
      <c r="P1644" s="285" t="str">
        <f t="shared" si="117"/>
        <v>23</v>
      </c>
      <c r="Q1644" s="285" t="str">
        <f t="shared" si="118"/>
        <v>10</v>
      </c>
    </row>
    <row r="1645" spans="1:17" s="285" customFormat="1" hidden="1">
      <c r="A1645" s="315">
        <f>SUBTOTAL(3,$B$20:B1645)</f>
        <v>525</v>
      </c>
      <c r="B1645" s="396">
        <v>1222981918</v>
      </c>
      <c r="C1645" s="301" t="str">
        <f>VLOOKUP(B1645,'ds thisinh'!$B$5:$C$2298,2,FALSE)</f>
        <v>NguyễnThị Cam</v>
      </c>
      <c r="D1645" s="271" t="s">
        <v>5564</v>
      </c>
      <c r="E1645" s="271">
        <v>10</v>
      </c>
      <c r="F1645" s="315" t="s">
        <v>561</v>
      </c>
      <c r="G1645" s="315"/>
      <c r="H1645" s="315">
        <v>10</v>
      </c>
      <c r="I1645" s="303">
        <v>610</v>
      </c>
      <c r="J1645" s="303"/>
      <c r="K1645" s="386"/>
      <c r="L1645" s="301">
        <f>VLOOKUP(B1645,KQtrangIOE!$B$2:$D$2509,3,FALSE)</f>
        <v>610</v>
      </c>
      <c r="M1645" s="301" t="str">
        <f t="shared" si="119"/>
        <v/>
      </c>
      <c r="N1645" s="301">
        <f>VLOOKUP(IF(G1645&lt;&gt;"",G1645,F1645),ThongkeKQ!$A$4:$P$43,COUNTA(ThongkeKQ!$A$4:$P$4),FALSE)</f>
        <v>18</v>
      </c>
      <c r="O1645" s="301" t="str">
        <f t="shared" si="116"/>
        <v>18.10</v>
      </c>
      <c r="P1645" s="285" t="str">
        <f t="shared" si="117"/>
        <v>18</v>
      </c>
      <c r="Q1645" s="285" t="str">
        <f t="shared" si="118"/>
        <v>10</v>
      </c>
    </row>
    <row r="1646" spans="1:17" s="285" customFormat="1" ht="30" hidden="1">
      <c r="A1646" s="315">
        <f>SUBTOTAL(3,$B$20:B1646)</f>
        <v>525</v>
      </c>
      <c r="B1646" s="303">
        <v>1228068541</v>
      </c>
      <c r="C1646" s="301" t="str">
        <f>VLOOKUP(B1646,'ds thisinh'!$B$5:$C$2298,2,FALSE)</f>
        <v>Nguyễn Thị Phương Tuyến</v>
      </c>
      <c r="D1646" s="303" t="s">
        <v>393</v>
      </c>
      <c r="E1646" s="303" t="s">
        <v>94</v>
      </c>
      <c r="F1646" s="303" t="s">
        <v>388</v>
      </c>
      <c r="G1646" s="303"/>
      <c r="H1646" s="304">
        <v>10</v>
      </c>
      <c r="I1646" s="315">
        <v>610</v>
      </c>
      <c r="J1646" s="315"/>
      <c r="K1646" s="301"/>
      <c r="L1646" s="301">
        <f>VLOOKUP(B1646,KQtrangIOE!$B$2:$D$2509,3,FALSE)</f>
        <v>610</v>
      </c>
      <c r="M1646" s="301" t="str">
        <f t="shared" si="119"/>
        <v/>
      </c>
      <c r="N1646" s="301">
        <f>VLOOKUP(IF(G1646&lt;&gt;"",G1646,F1646),ThongkeKQ!$A$4:$P$43,COUNTA(ThongkeKQ!$A$4:$P$4),FALSE)</f>
        <v>15</v>
      </c>
      <c r="O1646" s="301" t="str">
        <f t="shared" si="116"/>
        <v>15.10</v>
      </c>
      <c r="P1646" s="285" t="str">
        <f t="shared" si="117"/>
        <v>15</v>
      </c>
      <c r="Q1646" s="285" t="str">
        <f t="shared" si="118"/>
        <v>10</v>
      </c>
    </row>
    <row r="1647" spans="1:17" s="285" customFormat="1" hidden="1">
      <c r="A1647" s="315">
        <f>SUBTOTAL(3,$B$20:B1647)</f>
        <v>525</v>
      </c>
      <c r="B1647" s="303">
        <v>1230640069</v>
      </c>
      <c r="C1647" s="301" t="str">
        <f>VLOOKUP(B1647,'ds thisinh'!$B$5:$C$2298,2,FALSE)</f>
        <v>Nguyễn Xuân Trường</v>
      </c>
      <c r="D1647" s="303" t="s">
        <v>398</v>
      </c>
      <c r="E1647" s="303" t="s">
        <v>94</v>
      </c>
      <c r="F1647" s="303" t="s">
        <v>388</v>
      </c>
      <c r="G1647" s="303"/>
      <c r="H1647" s="304">
        <v>10</v>
      </c>
      <c r="I1647" s="315">
        <v>610</v>
      </c>
      <c r="J1647" s="315"/>
      <c r="K1647" s="301"/>
      <c r="L1647" s="301">
        <f>VLOOKUP(B1647,KQtrangIOE!$B$2:$D$2509,3,FALSE)</f>
        <v>610</v>
      </c>
      <c r="M1647" s="301" t="str">
        <f t="shared" si="119"/>
        <v/>
      </c>
      <c r="N1647" s="301">
        <f>VLOOKUP(IF(G1647&lt;&gt;"",G1647,F1647),ThongkeKQ!$A$4:$P$43,COUNTA(ThongkeKQ!$A$4:$P$4),FALSE)</f>
        <v>15</v>
      </c>
      <c r="O1647" s="301" t="str">
        <f t="shared" si="116"/>
        <v>15.10</v>
      </c>
      <c r="P1647" s="285" t="str">
        <f t="shared" si="117"/>
        <v>15</v>
      </c>
      <c r="Q1647" s="285" t="str">
        <f t="shared" si="118"/>
        <v>10</v>
      </c>
    </row>
    <row r="1648" spans="1:17" s="285" customFormat="1" ht="15.75" hidden="1" thickBot="1">
      <c r="A1648" s="315">
        <f>SUBTOTAL(3,$B$20:B1648)</f>
        <v>525</v>
      </c>
      <c r="B1648" s="366">
        <v>1224799480</v>
      </c>
      <c r="C1648" s="301" t="str">
        <f>VLOOKUP(B1648,'ds thisinh'!$B$5:$C$2298,2,FALSE)</f>
        <v>Trần Văn Cao</v>
      </c>
      <c r="D1648" s="366" t="s">
        <v>2339</v>
      </c>
      <c r="E1648" s="366" t="s">
        <v>2336</v>
      </c>
      <c r="F1648" s="325" t="s">
        <v>551</v>
      </c>
      <c r="G1648" s="365"/>
      <c r="H1648" s="365">
        <v>10</v>
      </c>
      <c r="I1648" s="365">
        <v>610</v>
      </c>
      <c r="J1648" s="382"/>
      <c r="K1648" s="582"/>
      <c r="L1648" s="301">
        <f>VLOOKUP(B1648,KQtrangIOE!$B$2:$D$2509,3,FALSE)</f>
        <v>610</v>
      </c>
      <c r="M1648" s="301" t="str">
        <f t="shared" si="119"/>
        <v/>
      </c>
      <c r="N1648" s="301">
        <f>VLOOKUP(IF(G1648&lt;&gt;"",G1648,F1648),ThongkeKQ!$A$4:$P$43,COUNTA(ThongkeKQ!$A$4:$P$4),FALSE)</f>
        <v>5</v>
      </c>
      <c r="O1648" s="301" t="str">
        <f t="shared" si="116"/>
        <v>5.10</v>
      </c>
      <c r="P1648" s="285" t="str">
        <f t="shared" si="117"/>
        <v>5</v>
      </c>
      <c r="Q1648" s="285" t="str">
        <f t="shared" si="118"/>
        <v>10</v>
      </c>
    </row>
    <row r="1649" spans="1:17" s="285" customFormat="1" hidden="1">
      <c r="A1649" s="315">
        <f>SUBTOTAL(3,$B$20:B1649)</f>
        <v>525</v>
      </c>
      <c r="B1649" s="366">
        <v>1223337041</v>
      </c>
      <c r="C1649" s="301" t="str">
        <f>VLOOKUP(B1649,'ds thisinh'!$B$5:$C$2298,2,FALSE)</f>
        <v>Đặng Thanh Ngân</v>
      </c>
      <c r="D1649" s="366" t="s">
        <v>2341</v>
      </c>
      <c r="E1649" s="366" t="s">
        <v>2336</v>
      </c>
      <c r="F1649" s="325" t="s">
        <v>551</v>
      </c>
      <c r="G1649" s="365"/>
      <c r="H1649" s="365">
        <v>10</v>
      </c>
      <c r="I1649" s="365">
        <v>610</v>
      </c>
      <c r="J1649" s="365"/>
      <c r="K1649" s="301"/>
      <c r="L1649" s="301">
        <f>VLOOKUP(B1649,KQtrangIOE!$B$2:$D$2509,3,FALSE)</f>
        <v>580</v>
      </c>
      <c r="M1649" s="301"/>
      <c r="N1649" s="301">
        <f>VLOOKUP(IF(G1649&lt;&gt;"",G1649,F1649),ThongkeKQ!$A$4:$P$43,COUNTA(ThongkeKQ!$A$4:$P$4),FALSE)</f>
        <v>5</v>
      </c>
      <c r="O1649" s="301" t="str">
        <f t="shared" si="116"/>
        <v>5.10</v>
      </c>
      <c r="P1649" s="285" t="str">
        <f t="shared" si="117"/>
        <v>5</v>
      </c>
      <c r="Q1649" s="285" t="str">
        <f t="shared" si="118"/>
        <v>10</v>
      </c>
    </row>
    <row r="1650" spans="1:17" s="285" customFormat="1" hidden="1">
      <c r="A1650" s="315">
        <f>SUBTOTAL(3,$B$20:B1650)</f>
        <v>525</v>
      </c>
      <c r="B1650" s="301">
        <v>1221631637</v>
      </c>
      <c r="C1650" s="301" t="str">
        <f>VLOOKUP(B1650,'ds thisinh'!$B$5:$C$2298,2,FALSE)</f>
        <v>Nguyễn Văn Long</v>
      </c>
      <c r="D1650" s="301" t="s">
        <v>67</v>
      </c>
      <c r="E1650" s="301" t="s">
        <v>94</v>
      </c>
      <c r="F1650" s="301" t="s">
        <v>9</v>
      </c>
      <c r="G1650" s="301"/>
      <c r="H1650" s="301">
        <v>10</v>
      </c>
      <c r="I1650" s="301">
        <v>600</v>
      </c>
      <c r="J1650" s="301"/>
      <c r="K1650" s="301"/>
      <c r="L1650" s="301">
        <f>VLOOKUP(B1650,KQtrangIOE!$B$2:$D$2509,3,FALSE)</f>
        <v>600</v>
      </c>
      <c r="M1650" s="301" t="str">
        <f t="shared" ref="M1650:M1681" si="120">IF(L1650&lt;&gt;I1650,1,"")</f>
        <v/>
      </c>
      <c r="N1650" s="301">
        <f>VLOOKUP(IF(G1650&lt;&gt;"",G1650,F1650),ThongkeKQ!$A$4:$P$43,COUNTA(ThongkeKQ!$A$4:$P$4),FALSE)</f>
        <v>1</v>
      </c>
      <c r="O1650" s="301" t="str">
        <f t="shared" si="116"/>
        <v>1.10</v>
      </c>
      <c r="P1650" s="285" t="str">
        <f t="shared" si="117"/>
        <v>1</v>
      </c>
      <c r="Q1650" s="285" t="str">
        <f t="shared" si="118"/>
        <v>10</v>
      </c>
    </row>
    <row r="1651" spans="1:17" s="285" customFormat="1" hidden="1">
      <c r="A1651" s="315">
        <f>SUBTOTAL(3,$B$20:B1651)</f>
        <v>525</v>
      </c>
      <c r="B1651" s="316">
        <v>1222912558</v>
      </c>
      <c r="C1651" s="301" t="str">
        <f>VLOOKUP(B1651,'ds thisinh'!$B$5:$C$2298,2,FALSE)</f>
        <v>Lê Thị Hoàng Vân</v>
      </c>
      <c r="D1651" s="316" t="s">
        <v>338</v>
      </c>
      <c r="E1651" s="316" t="s">
        <v>111</v>
      </c>
      <c r="F1651" s="316" t="s">
        <v>301</v>
      </c>
      <c r="G1651" s="315"/>
      <c r="H1651" s="365">
        <v>10</v>
      </c>
      <c r="I1651" s="386">
        <v>590</v>
      </c>
      <c r="J1651" s="386"/>
      <c r="K1651" s="386"/>
      <c r="L1651" s="301">
        <f>VLOOKUP(B1651,KQtrangIOE!$B$2:$D$2509,3,FALSE)</f>
        <v>590</v>
      </c>
      <c r="M1651" s="301" t="str">
        <f t="shared" si="120"/>
        <v/>
      </c>
      <c r="N1651" s="301">
        <f>VLOOKUP(IF(G1651&lt;&gt;"",G1651,F1651),ThongkeKQ!$A$4:$P$43,COUNTA(ThongkeKQ!$A$4:$P$4),FALSE)</f>
        <v>4</v>
      </c>
      <c r="O1651" s="301" t="str">
        <f t="shared" si="116"/>
        <v>4.10</v>
      </c>
      <c r="P1651" s="285" t="str">
        <f t="shared" si="117"/>
        <v>4</v>
      </c>
      <c r="Q1651" s="285" t="str">
        <f t="shared" si="118"/>
        <v>10</v>
      </c>
    </row>
    <row r="1652" spans="1:17" s="285" customFormat="1" ht="30" hidden="1">
      <c r="A1652" s="315">
        <f>SUBTOTAL(3,$B$20:B1652)</f>
        <v>525</v>
      </c>
      <c r="B1652" s="326">
        <v>1224290288</v>
      </c>
      <c r="C1652" s="301" t="str">
        <f>VLOOKUP(B1652,'ds thisinh'!$B$5:$C$2298,2,FALSE)</f>
        <v>Lý Thị Lùng</v>
      </c>
      <c r="D1652" s="303" t="s">
        <v>2102</v>
      </c>
      <c r="E1652" s="303" t="s">
        <v>94</v>
      </c>
      <c r="F1652" s="303" t="s">
        <v>2100</v>
      </c>
      <c r="G1652" s="301"/>
      <c r="H1652" s="301">
        <v>10</v>
      </c>
      <c r="I1652" s="387">
        <v>590</v>
      </c>
      <c r="J1652" s="387"/>
      <c r="K1652" s="301"/>
      <c r="L1652" s="301">
        <f>VLOOKUP(B1652,KQtrangIOE!$B$2:$D$2509,3,FALSE)</f>
        <v>590</v>
      </c>
      <c r="M1652" s="301" t="str">
        <f t="shared" si="120"/>
        <v/>
      </c>
      <c r="N1652" s="301">
        <f>VLOOKUP(IF(G1652&lt;&gt;"",G1652,F1652),ThongkeKQ!$A$4:$P$43,COUNTA(ThongkeKQ!$A$4:$P$4),FALSE)</f>
        <v>24</v>
      </c>
      <c r="O1652" s="301" t="str">
        <f t="shared" si="116"/>
        <v>24.10</v>
      </c>
      <c r="P1652" s="285" t="str">
        <f t="shared" si="117"/>
        <v>24</v>
      </c>
      <c r="Q1652" s="285" t="str">
        <f t="shared" si="118"/>
        <v>10</v>
      </c>
    </row>
    <row r="1653" spans="1:17" s="285" customFormat="1" hidden="1">
      <c r="A1653" s="315">
        <f>SUBTOTAL(3,$B$20:B1653)</f>
        <v>525</v>
      </c>
      <c r="B1653" s="326">
        <v>1224703655</v>
      </c>
      <c r="C1653" s="301" t="str">
        <f>VLOOKUP(B1653,'ds thisinh'!$B$5:$C$2298,2,FALSE)</f>
        <v>Trần Thị Lan</v>
      </c>
      <c r="D1653" s="303" t="s">
        <v>190</v>
      </c>
      <c r="E1653" s="303" t="s">
        <v>94</v>
      </c>
      <c r="F1653" s="303" t="s">
        <v>187</v>
      </c>
      <c r="G1653" s="303"/>
      <c r="H1653" s="315">
        <v>10</v>
      </c>
      <c r="I1653" s="386">
        <v>590</v>
      </c>
      <c r="J1653" s="386"/>
      <c r="K1653" s="301"/>
      <c r="L1653" s="301">
        <f>VLOOKUP(B1653,KQtrangIOE!$B$2:$D$2509,3,FALSE)</f>
        <v>590</v>
      </c>
      <c r="M1653" s="301" t="str">
        <f t="shared" si="120"/>
        <v/>
      </c>
      <c r="N1653" s="301">
        <f>VLOOKUP(IF(G1653&lt;&gt;"",G1653,F1653),ThongkeKQ!$A$4:$P$43,COUNTA(ThongkeKQ!$A$4:$P$4),FALSE)</f>
        <v>19</v>
      </c>
      <c r="O1653" s="301" t="str">
        <f t="shared" si="116"/>
        <v>19.10</v>
      </c>
      <c r="P1653" s="285" t="str">
        <f t="shared" si="117"/>
        <v>19</v>
      </c>
      <c r="Q1653" s="285" t="str">
        <f t="shared" si="118"/>
        <v>10</v>
      </c>
    </row>
    <row r="1654" spans="1:17" s="285" customFormat="1" hidden="1">
      <c r="A1654" s="315">
        <f>SUBTOTAL(3,$B$20:B1654)</f>
        <v>525</v>
      </c>
      <c r="B1654" s="366">
        <v>1224622307</v>
      </c>
      <c r="C1654" s="301" t="str">
        <f>VLOOKUP(B1654,'ds thisinh'!$B$5:$C$2298,2,FALSE)</f>
        <v>Lê Thị Hoài Linh</v>
      </c>
      <c r="D1654" s="366" t="s">
        <v>1785</v>
      </c>
      <c r="E1654" s="366" t="s">
        <v>2336</v>
      </c>
      <c r="F1654" s="325" t="s">
        <v>551</v>
      </c>
      <c r="G1654" s="365"/>
      <c r="H1654" s="365">
        <v>10</v>
      </c>
      <c r="I1654" s="365">
        <v>590</v>
      </c>
      <c r="J1654" s="365"/>
      <c r="K1654" s="301"/>
      <c r="L1654" s="301">
        <f>VLOOKUP(B1654,KQtrangIOE!$B$2:$D$2509,3,FALSE)</f>
        <v>590</v>
      </c>
      <c r="M1654" s="301" t="str">
        <f t="shared" si="120"/>
        <v/>
      </c>
      <c r="N1654" s="301">
        <f>VLOOKUP(IF(G1654&lt;&gt;"",G1654,F1654),ThongkeKQ!$A$4:$P$43,COUNTA(ThongkeKQ!$A$4:$P$4),FALSE)</f>
        <v>5</v>
      </c>
      <c r="O1654" s="301" t="str">
        <f t="shared" si="116"/>
        <v>5.10</v>
      </c>
      <c r="P1654" s="285" t="str">
        <f t="shared" si="117"/>
        <v>5</v>
      </c>
      <c r="Q1654" s="285" t="str">
        <f t="shared" si="118"/>
        <v>10</v>
      </c>
    </row>
    <row r="1655" spans="1:17" s="285" customFormat="1" hidden="1">
      <c r="A1655" s="315">
        <f>SUBTOTAL(3,$B$20:B1655)</f>
        <v>525</v>
      </c>
      <c r="B1655" s="301">
        <v>1227643623</v>
      </c>
      <c r="C1655" s="301" t="str">
        <f>VLOOKUP(B1655,'ds thisinh'!$B$5:$C$2298,2,FALSE)</f>
        <v>Thái Trọng Tấn</v>
      </c>
      <c r="D1655" s="301" t="s">
        <v>57</v>
      </c>
      <c r="E1655" s="301" t="s">
        <v>2661</v>
      </c>
      <c r="F1655" s="301" t="s">
        <v>9</v>
      </c>
      <c r="G1655" s="301"/>
      <c r="H1655" s="301">
        <v>10</v>
      </c>
      <c r="I1655" s="301">
        <v>580</v>
      </c>
      <c r="J1655" s="301"/>
      <c r="K1655" s="301"/>
      <c r="L1655" s="301">
        <f>VLOOKUP(B1655,KQtrangIOE!$B$2:$D$2509,3,FALSE)</f>
        <v>580</v>
      </c>
      <c r="M1655" s="301" t="str">
        <f t="shared" si="120"/>
        <v/>
      </c>
      <c r="N1655" s="301">
        <f>VLOOKUP(IF(G1655&lt;&gt;"",G1655,F1655),ThongkeKQ!$A$4:$P$43,COUNTA(ThongkeKQ!$A$4:$P$4),FALSE)</f>
        <v>1</v>
      </c>
      <c r="O1655" s="301" t="str">
        <f t="shared" si="116"/>
        <v>1.10</v>
      </c>
      <c r="P1655" s="285" t="str">
        <f t="shared" si="117"/>
        <v>1</v>
      </c>
      <c r="Q1655" s="285" t="str">
        <f t="shared" si="118"/>
        <v>10</v>
      </c>
    </row>
    <row r="1656" spans="1:17" s="285" customFormat="1" hidden="1">
      <c r="A1656" s="315">
        <f>SUBTOTAL(3,$B$20:B1656)</f>
        <v>525</v>
      </c>
      <c r="B1656" s="301">
        <v>1222189443</v>
      </c>
      <c r="C1656" s="301" t="str">
        <f>VLOOKUP(B1656,'ds thisinh'!$B$5:$C$2298,2,FALSE)</f>
        <v>NguyễN Thị Thu HuyềN</v>
      </c>
      <c r="D1656" s="301" t="s">
        <v>2505</v>
      </c>
      <c r="E1656" s="302" t="s">
        <v>94</v>
      </c>
      <c r="F1656" s="303" t="s">
        <v>90</v>
      </c>
      <c r="G1656" s="303"/>
      <c r="H1656" s="301">
        <v>10</v>
      </c>
      <c r="I1656" s="301">
        <v>580</v>
      </c>
      <c r="J1656" s="301"/>
      <c r="K1656" s="304"/>
      <c r="L1656" s="301">
        <f>VLOOKUP(B1656,KQtrangIOE!$B$2:$D$2509,3,FALSE)</f>
        <v>580</v>
      </c>
      <c r="M1656" s="301" t="str">
        <f t="shared" si="120"/>
        <v/>
      </c>
      <c r="N1656" s="301">
        <f>VLOOKUP(IF(G1656&lt;&gt;"",G1656,F1656),ThongkeKQ!$A$4:$P$43,COUNTA(ThongkeKQ!$A$4:$P$4),FALSE)</f>
        <v>13</v>
      </c>
      <c r="O1656" s="301" t="str">
        <f t="shared" si="116"/>
        <v>13.10</v>
      </c>
      <c r="P1656" s="285" t="str">
        <f t="shared" si="117"/>
        <v>13</v>
      </c>
      <c r="Q1656" s="285" t="str">
        <f t="shared" si="118"/>
        <v>10</v>
      </c>
    </row>
    <row r="1657" spans="1:17" s="285" customFormat="1" hidden="1">
      <c r="A1657" s="315">
        <f>SUBTOTAL(3,$B$20:B1657)</f>
        <v>525</v>
      </c>
      <c r="B1657" s="316">
        <v>1230490035</v>
      </c>
      <c r="C1657" s="301" t="str">
        <f>VLOOKUP(B1657,'ds thisinh'!$B$5:$C$2298,2,FALSE)</f>
        <v>Văn Công Mạnh </v>
      </c>
      <c r="D1657" s="316" t="s">
        <v>332</v>
      </c>
      <c r="E1657" s="316" t="s">
        <v>111</v>
      </c>
      <c r="F1657" s="316" t="s">
        <v>301</v>
      </c>
      <c r="G1657" s="315"/>
      <c r="H1657" s="365">
        <v>10</v>
      </c>
      <c r="I1657" s="386">
        <v>580</v>
      </c>
      <c r="J1657" s="386"/>
      <c r="K1657" s="386"/>
      <c r="L1657" s="301">
        <f>VLOOKUP(B1657,KQtrangIOE!$B$2:$D$2509,3,FALSE)</f>
        <v>580</v>
      </c>
      <c r="M1657" s="301" t="str">
        <f t="shared" si="120"/>
        <v/>
      </c>
      <c r="N1657" s="301">
        <f>VLOOKUP(IF(G1657&lt;&gt;"",G1657,F1657),ThongkeKQ!$A$4:$P$43,COUNTA(ThongkeKQ!$A$4:$P$4),FALSE)</f>
        <v>4</v>
      </c>
      <c r="O1657" s="301" t="str">
        <f t="shared" si="116"/>
        <v>4.10</v>
      </c>
      <c r="P1657" s="285" t="str">
        <f t="shared" si="117"/>
        <v>4</v>
      </c>
      <c r="Q1657" s="285" t="str">
        <f t="shared" si="118"/>
        <v>10</v>
      </c>
    </row>
    <row r="1658" spans="1:17" s="285" customFormat="1" hidden="1">
      <c r="A1658" s="315">
        <f>SUBTOTAL(3,$B$20:B1658)</f>
        <v>525</v>
      </c>
      <c r="B1658" s="316">
        <v>1224661296</v>
      </c>
      <c r="C1658" s="301" t="str">
        <f>VLOOKUP(B1658,'ds thisinh'!$B$5:$C$2298,2,FALSE)</f>
        <v>Phan Thị Thanh Thủy </v>
      </c>
      <c r="D1658" s="316" t="s">
        <v>335</v>
      </c>
      <c r="E1658" s="316" t="s">
        <v>111</v>
      </c>
      <c r="F1658" s="316" t="s">
        <v>301</v>
      </c>
      <c r="G1658" s="315"/>
      <c r="H1658" s="365">
        <v>10</v>
      </c>
      <c r="I1658" s="386">
        <v>580</v>
      </c>
      <c r="J1658" s="386"/>
      <c r="K1658" s="386"/>
      <c r="L1658" s="301">
        <f>VLOOKUP(B1658,KQtrangIOE!$B$2:$D$2509,3,FALSE)</f>
        <v>580</v>
      </c>
      <c r="M1658" s="301" t="str">
        <f t="shared" si="120"/>
        <v/>
      </c>
      <c r="N1658" s="301">
        <f>VLOOKUP(IF(G1658&lt;&gt;"",G1658,F1658),ThongkeKQ!$A$4:$P$43,COUNTA(ThongkeKQ!$A$4:$P$4),FALSE)</f>
        <v>4</v>
      </c>
      <c r="O1658" s="301" t="str">
        <f t="shared" si="116"/>
        <v>4.10</v>
      </c>
      <c r="P1658" s="285" t="str">
        <f t="shared" si="117"/>
        <v>4</v>
      </c>
      <c r="Q1658" s="285" t="str">
        <f t="shared" si="118"/>
        <v>10</v>
      </c>
    </row>
    <row r="1659" spans="1:17" s="285" customFormat="1" hidden="1">
      <c r="A1659" s="315">
        <f>SUBTOTAL(3,$B$20:B1659)</f>
        <v>525</v>
      </c>
      <c r="B1659" s="317">
        <v>1223870606</v>
      </c>
      <c r="C1659" s="301" t="str">
        <f>VLOOKUP(B1659,'ds thisinh'!$B$5:$C$2298,2,FALSE)</f>
        <v>Nguyễn Hồng Phương</v>
      </c>
      <c r="D1659" s="356" t="s">
        <v>2481</v>
      </c>
      <c r="E1659" s="317" t="s">
        <v>2468</v>
      </c>
      <c r="F1659" s="303" t="s">
        <v>557</v>
      </c>
      <c r="G1659" s="303"/>
      <c r="H1659" s="303">
        <v>10</v>
      </c>
      <c r="I1659" s="387">
        <v>580</v>
      </c>
      <c r="J1659" s="387"/>
      <c r="K1659" s="301"/>
      <c r="L1659" s="301">
        <f>VLOOKUP(B1659,KQtrangIOE!$B$2:$D$2509,3,FALSE)</f>
        <v>580</v>
      </c>
      <c r="M1659" s="301" t="str">
        <f t="shared" si="120"/>
        <v/>
      </c>
      <c r="N1659" s="301">
        <f>VLOOKUP(IF(G1659&lt;&gt;"",G1659,F1659),ThongkeKQ!$A$4:$P$43,COUNTA(ThongkeKQ!$A$4:$P$4),FALSE)</f>
        <v>11</v>
      </c>
      <c r="O1659" s="301" t="str">
        <f t="shared" si="116"/>
        <v>11.10</v>
      </c>
      <c r="P1659" s="285" t="str">
        <f t="shared" si="117"/>
        <v>11</v>
      </c>
      <c r="Q1659" s="285" t="str">
        <f t="shared" si="118"/>
        <v>10</v>
      </c>
    </row>
    <row r="1660" spans="1:17" s="285" customFormat="1" hidden="1">
      <c r="A1660" s="315">
        <f>SUBTOTAL(3,$B$20:B1660)</f>
        <v>525</v>
      </c>
      <c r="B1660" s="301">
        <v>1223016865</v>
      </c>
      <c r="C1660" s="301" t="str">
        <f>VLOOKUP(B1660,'ds thisinh'!$B$5:$C$2298,2,FALSE)</f>
        <v>Trần Hoàng Hải Yến</v>
      </c>
      <c r="D1660" s="301" t="s">
        <v>63</v>
      </c>
      <c r="E1660" s="301" t="s">
        <v>106</v>
      </c>
      <c r="F1660" s="301" t="s">
        <v>9</v>
      </c>
      <c r="G1660" s="301"/>
      <c r="H1660" s="301">
        <v>10</v>
      </c>
      <c r="I1660" s="301">
        <v>570</v>
      </c>
      <c r="J1660" s="301"/>
      <c r="K1660" s="301"/>
      <c r="L1660" s="301">
        <f>VLOOKUP(B1660,KQtrangIOE!$B$2:$D$2509,3,FALSE)</f>
        <v>570</v>
      </c>
      <c r="M1660" s="301" t="str">
        <f t="shared" si="120"/>
        <v/>
      </c>
      <c r="N1660" s="301">
        <f>VLOOKUP(IF(G1660&lt;&gt;"",G1660,F1660),ThongkeKQ!$A$4:$P$43,COUNTA(ThongkeKQ!$A$4:$P$4),FALSE)</f>
        <v>1</v>
      </c>
      <c r="O1660" s="301" t="str">
        <f t="shared" si="116"/>
        <v>1.10</v>
      </c>
      <c r="P1660" s="285" t="str">
        <f t="shared" si="117"/>
        <v>1</v>
      </c>
      <c r="Q1660" s="285" t="str">
        <f t="shared" si="118"/>
        <v>10</v>
      </c>
    </row>
    <row r="1661" spans="1:17" s="285" customFormat="1" hidden="1">
      <c r="A1661" s="315">
        <f>SUBTOTAL(3,$B$20:B1661)</f>
        <v>525</v>
      </c>
      <c r="B1661" s="316">
        <v>1222295996</v>
      </c>
      <c r="C1661" s="301" t="str">
        <f>VLOOKUP(B1661,'ds thisinh'!$B$5:$C$2298,2,FALSE)</f>
        <v>Ngô Thị Kim Yến </v>
      </c>
      <c r="D1661" s="316" t="s">
        <v>337</v>
      </c>
      <c r="E1661" s="316" t="s">
        <v>111</v>
      </c>
      <c r="F1661" s="316" t="s">
        <v>301</v>
      </c>
      <c r="G1661" s="315"/>
      <c r="H1661" s="365">
        <v>10</v>
      </c>
      <c r="I1661" s="386">
        <v>570</v>
      </c>
      <c r="J1661" s="386"/>
      <c r="K1661" s="386"/>
      <c r="L1661" s="301">
        <f>VLOOKUP(B1661,KQtrangIOE!$B$2:$D$2509,3,FALSE)</f>
        <v>570</v>
      </c>
      <c r="M1661" s="301" t="str">
        <f t="shared" si="120"/>
        <v/>
      </c>
      <c r="N1661" s="301">
        <f>VLOOKUP(IF(G1661&lt;&gt;"",G1661,F1661),ThongkeKQ!$A$4:$P$43,COUNTA(ThongkeKQ!$A$4:$P$4),FALSE)</f>
        <v>4</v>
      </c>
      <c r="O1661" s="301" t="str">
        <f t="shared" si="116"/>
        <v>4.10</v>
      </c>
      <c r="P1661" s="285" t="str">
        <f t="shared" si="117"/>
        <v>4</v>
      </c>
      <c r="Q1661" s="285" t="str">
        <f t="shared" si="118"/>
        <v>10</v>
      </c>
    </row>
    <row r="1662" spans="1:17" s="285" customFormat="1" hidden="1">
      <c r="A1662" s="315">
        <f>SUBTOTAL(3,$B$20:B1662)</f>
        <v>525</v>
      </c>
      <c r="B1662" s="303">
        <v>1228271425</v>
      </c>
      <c r="C1662" s="301" t="str">
        <f>VLOOKUP(B1662,'ds thisinh'!$B$5:$C$2298,2,FALSE)</f>
        <v>Huỳnh Thị Thảo Nguyên</v>
      </c>
      <c r="D1662" s="303" t="s">
        <v>395</v>
      </c>
      <c r="E1662" s="303" t="s">
        <v>94</v>
      </c>
      <c r="F1662" s="303" t="s">
        <v>388</v>
      </c>
      <c r="G1662" s="303"/>
      <c r="H1662" s="304">
        <v>10</v>
      </c>
      <c r="I1662" s="315">
        <v>570</v>
      </c>
      <c r="J1662" s="315"/>
      <c r="K1662" s="301"/>
      <c r="L1662" s="301">
        <f>VLOOKUP(B1662,KQtrangIOE!$B$2:$D$2509,3,FALSE)</f>
        <v>570</v>
      </c>
      <c r="M1662" s="301" t="str">
        <f t="shared" si="120"/>
        <v/>
      </c>
      <c r="N1662" s="301">
        <f>VLOOKUP(IF(G1662&lt;&gt;"",G1662,F1662),ThongkeKQ!$A$4:$P$43,COUNTA(ThongkeKQ!$A$4:$P$4),FALSE)</f>
        <v>15</v>
      </c>
      <c r="O1662" s="301" t="str">
        <f t="shared" si="116"/>
        <v>15.10</v>
      </c>
      <c r="P1662" s="285" t="str">
        <f t="shared" si="117"/>
        <v>15</v>
      </c>
      <c r="Q1662" s="285" t="str">
        <f t="shared" si="118"/>
        <v>10</v>
      </c>
    </row>
    <row r="1663" spans="1:17" s="285" customFormat="1" hidden="1">
      <c r="A1663" s="315">
        <f>SUBTOTAL(3,$B$20:B1663)</f>
        <v>525</v>
      </c>
      <c r="B1663" s="399">
        <v>1222679070</v>
      </c>
      <c r="C1663" s="301" t="str">
        <f>VLOOKUP(B1663,'ds thisinh'!$B$5:$C$2298,2,FALSE)</f>
        <v>Trần Thị Ngọc Ánh</v>
      </c>
      <c r="D1663" s="494" t="s">
        <v>448</v>
      </c>
      <c r="E1663" s="400" t="s">
        <v>416</v>
      </c>
      <c r="F1663" s="401" t="s">
        <v>417</v>
      </c>
      <c r="G1663" s="537"/>
      <c r="H1663" s="511">
        <v>10</v>
      </c>
      <c r="I1663" s="301">
        <v>570</v>
      </c>
      <c r="J1663" s="301"/>
      <c r="K1663" s="387"/>
      <c r="L1663" s="301">
        <f>VLOOKUP(B1663,KQtrangIOE!$B$2:$D$2509,3,FALSE)</f>
        <v>570</v>
      </c>
      <c r="M1663" s="301" t="str">
        <f t="shared" si="120"/>
        <v/>
      </c>
      <c r="N1663" s="301">
        <f>VLOOKUP(IF(G1663&lt;&gt;"",G1663,F1663),ThongkeKQ!$A$4:$P$43,COUNTA(ThongkeKQ!$A$4:$P$4),FALSE)</f>
        <v>14</v>
      </c>
      <c r="O1663" s="301" t="str">
        <f t="shared" si="116"/>
        <v>14.10</v>
      </c>
      <c r="P1663" s="285" t="str">
        <f t="shared" si="117"/>
        <v>14</v>
      </c>
      <c r="Q1663" s="285" t="str">
        <f t="shared" si="118"/>
        <v>10</v>
      </c>
    </row>
    <row r="1664" spans="1:17" s="285" customFormat="1" ht="30" hidden="1">
      <c r="A1664" s="315">
        <f>SUBTOTAL(3,$B$20:B1664)</f>
        <v>525</v>
      </c>
      <c r="B1664" s="326">
        <v>1224290352</v>
      </c>
      <c r="C1664" s="301" t="str">
        <f>VLOOKUP(B1664,'ds thisinh'!$B$5:$C$2298,2,FALSE)</f>
        <v>Hoàng Thị Duyên</v>
      </c>
      <c r="D1664" s="303" t="s">
        <v>2103</v>
      </c>
      <c r="E1664" s="303" t="s">
        <v>94</v>
      </c>
      <c r="F1664" s="303" t="s">
        <v>2100</v>
      </c>
      <c r="G1664" s="505"/>
      <c r="H1664" s="505">
        <v>10</v>
      </c>
      <c r="I1664" s="387">
        <v>570</v>
      </c>
      <c r="J1664" s="387"/>
      <c r="K1664" s="301"/>
      <c r="L1664" s="301">
        <f>VLOOKUP(B1664,KQtrangIOE!$B$2:$D$2509,3,FALSE)</f>
        <v>570</v>
      </c>
      <c r="M1664" s="301" t="str">
        <f t="shared" si="120"/>
        <v/>
      </c>
      <c r="N1664" s="301">
        <f>VLOOKUP(IF(G1664&lt;&gt;"",G1664,F1664),ThongkeKQ!$A$4:$P$43,COUNTA(ThongkeKQ!$A$4:$P$4),FALSE)</f>
        <v>24</v>
      </c>
      <c r="O1664" s="301" t="str">
        <f t="shared" si="116"/>
        <v>24.10</v>
      </c>
      <c r="P1664" s="285" t="str">
        <f t="shared" si="117"/>
        <v>24</v>
      </c>
      <c r="Q1664" s="285" t="str">
        <f t="shared" si="118"/>
        <v>10</v>
      </c>
    </row>
    <row r="1665" spans="1:17" s="285" customFormat="1" hidden="1">
      <c r="A1665" s="315">
        <f>SUBTOTAL(3,$B$20:B1665)</f>
        <v>525</v>
      </c>
      <c r="B1665" s="366">
        <v>1223248369</v>
      </c>
      <c r="C1665" s="301" t="str">
        <f>VLOOKUP(B1665,'ds thisinh'!$B$5:$C$2298,2,FALSE)</f>
        <v>Nguyễn Văn Toàn</v>
      </c>
      <c r="D1665" s="366" t="s">
        <v>2344</v>
      </c>
      <c r="E1665" s="366" t="s">
        <v>2336</v>
      </c>
      <c r="F1665" s="325" t="s">
        <v>551</v>
      </c>
      <c r="G1665" s="449"/>
      <c r="H1665" s="449">
        <v>10</v>
      </c>
      <c r="I1665" s="365">
        <v>570</v>
      </c>
      <c r="J1665" s="365"/>
      <c r="K1665" s="301"/>
      <c r="L1665" s="301">
        <f>VLOOKUP(B1665,KQtrangIOE!$B$2:$D$2509,3,FALSE)</f>
        <v>570</v>
      </c>
      <c r="M1665" s="301" t="str">
        <f t="shared" si="120"/>
        <v/>
      </c>
      <c r="N1665" s="301">
        <f>VLOOKUP(IF(G1665&lt;&gt;"",G1665,F1665),ThongkeKQ!$A$4:$P$43,COUNTA(ThongkeKQ!$A$4:$P$4),FALSE)</f>
        <v>5</v>
      </c>
      <c r="O1665" s="301" t="str">
        <f t="shared" si="116"/>
        <v>5.10</v>
      </c>
      <c r="P1665" s="285" t="str">
        <f t="shared" si="117"/>
        <v>5</v>
      </c>
      <c r="Q1665" s="285" t="str">
        <f t="shared" si="118"/>
        <v>10</v>
      </c>
    </row>
    <row r="1666" spans="1:17" s="285" customFormat="1" hidden="1">
      <c r="A1666" s="315">
        <f>SUBTOTAL(3,$B$20:B1666)</f>
        <v>525</v>
      </c>
      <c r="B1666" s="316">
        <v>1223740044</v>
      </c>
      <c r="C1666" s="301" t="str">
        <f>VLOOKUP(B1666,'ds thisinh'!$B$5:$C$2298,2,FALSE)</f>
        <v>Nguyễn Thị Nga </v>
      </c>
      <c r="D1666" s="316" t="s">
        <v>339</v>
      </c>
      <c r="E1666" s="316" t="s">
        <v>111</v>
      </c>
      <c r="F1666" s="316" t="s">
        <v>301</v>
      </c>
      <c r="G1666" s="511"/>
      <c r="H1666" s="449">
        <v>10</v>
      </c>
      <c r="I1666" s="386">
        <v>560</v>
      </c>
      <c r="J1666" s="386"/>
      <c r="K1666" s="386"/>
      <c r="L1666" s="301">
        <f>VLOOKUP(B1666,KQtrangIOE!$B$2:$D$2509,3,FALSE)</f>
        <v>560</v>
      </c>
      <c r="M1666" s="301" t="str">
        <f t="shared" si="120"/>
        <v/>
      </c>
      <c r="N1666" s="301">
        <f>VLOOKUP(IF(G1666&lt;&gt;"",G1666,F1666),ThongkeKQ!$A$4:$P$43,COUNTA(ThongkeKQ!$A$4:$P$4),FALSE)</f>
        <v>4</v>
      </c>
      <c r="O1666" s="301" t="str">
        <f t="shared" si="116"/>
        <v>4.10</v>
      </c>
      <c r="P1666" s="285" t="str">
        <f t="shared" si="117"/>
        <v>4</v>
      </c>
      <c r="Q1666" s="285" t="str">
        <f t="shared" si="118"/>
        <v>10</v>
      </c>
    </row>
    <row r="1667" spans="1:17" s="285" customFormat="1" hidden="1">
      <c r="A1667" s="315">
        <f>SUBTOTAL(3,$B$20:B1667)</f>
        <v>525</v>
      </c>
      <c r="B1667" s="324">
        <v>1225875857</v>
      </c>
      <c r="C1667" s="301" t="str">
        <f>VLOOKUP(B1667,'ds thisinh'!$B$5:$C$2298,2,FALSE)</f>
        <v>Lê Thị Cẩm Nhung</v>
      </c>
      <c r="D1667" s="322" t="s">
        <v>2244</v>
      </c>
      <c r="E1667" s="323" t="s">
        <v>2243</v>
      </c>
      <c r="F1667" s="323" t="s">
        <v>564</v>
      </c>
      <c r="G1667" s="505"/>
      <c r="H1667" s="505">
        <v>10</v>
      </c>
      <c r="I1667" s="323">
        <v>560</v>
      </c>
      <c r="J1667" s="323"/>
      <c r="K1667" s="301"/>
      <c r="L1667" s="301">
        <f>VLOOKUP(B1667,KQtrangIOE!$B$2:$D$2509,3,FALSE)</f>
        <v>560</v>
      </c>
      <c r="M1667" s="301" t="str">
        <f t="shared" si="120"/>
        <v/>
      </c>
      <c r="N1667" s="301">
        <f>VLOOKUP(IF(G1667&lt;&gt;"",G1667,F1667),ThongkeKQ!$A$4:$P$43,COUNTA(ThongkeKQ!$A$4:$P$4),FALSE)</f>
        <v>22</v>
      </c>
      <c r="O1667" s="301" t="str">
        <f t="shared" si="116"/>
        <v>22.10</v>
      </c>
      <c r="P1667" s="285" t="str">
        <f t="shared" si="117"/>
        <v>22</v>
      </c>
      <c r="Q1667" s="285" t="str">
        <f t="shared" si="118"/>
        <v>10</v>
      </c>
    </row>
    <row r="1668" spans="1:17" s="285" customFormat="1" hidden="1">
      <c r="A1668" s="315">
        <f>SUBTOTAL(3,$B$20:B1668)</f>
        <v>525</v>
      </c>
      <c r="B1668" s="366">
        <v>1222852592</v>
      </c>
      <c r="C1668" s="301" t="str">
        <f>VLOOKUP(B1668,'ds thisinh'!$B$5:$C$2298,2,FALSE)</f>
        <v>Phạm Thị Thư</v>
      </c>
      <c r="D1668" s="366" t="s">
        <v>2338</v>
      </c>
      <c r="E1668" s="366" t="s">
        <v>2336</v>
      </c>
      <c r="F1668" s="325" t="s">
        <v>551</v>
      </c>
      <c r="G1668" s="449"/>
      <c r="H1668" s="449">
        <v>10</v>
      </c>
      <c r="I1668" s="365">
        <v>560</v>
      </c>
      <c r="J1668" s="365"/>
      <c r="K1668" s="301"/>
      <c r="L1668" s="301">
        <f>VLOOKUP(B1668,KQtrangIOE!$B$2:$D$2509,3,FALSE)</f>
        <v>560</v>
      </c>
      <c r="M1668" s="301" t="str">
        <f t="shared" si="120"/>
        <v/>
      </c>
      <c r="N1668" s="301">
        <f>VLOOKUP(IF(G1668&lt;&gt;"",G1668,F1668),ThongkeKQ!$A$4:$P$43,COUNTA(ThongkeKQ!$A$4:$P$4),FALSE)</f>
        <v>5</v>
      </c>
      <c r="O1668" s="301" t="str">
        <f t="shared" si="116"/>
        <v>5.10</v>
      </c>
      <c r="P1668" s="285" t="str">
        <f t="shared" si="117"/>
        <v>5</v>
      </c>
      <c r="Q1668" s="285" t="str">
        <f t="shared" si="118"/>
        <v>10</v>
      </c>
    </row>
    <row r="1669" spans="1:17" s="285" customFormat="1" hidden="1">
      <c r="A1669" s="315">
        <f>SUBTOTAL(3,$B$20:B1669)</f>
        <v>525</v>
      </c>
      <c r="B1669" s="316">
        <v>1223478131</v>
      </c>
      <c r="C1669" s="301" t="str">
        <f>VLOOKUP(B1669,'ds thisinh'!$B$5:$C$2298,2,FALSE)</f>
        <v>Lê Văn Huy</v>
      </c>
      <c r="D1669" s="316" t="s">
        <v>334</v>
      </c>
      <c r="E1669" s="316" t="s">
        <v>111</v>
      </c>
      <c r="F1669" s="316" t="s">
        <v>301</v>
      </c>
      <c r="G1669" s="511"/>
      <c r="H1669" s="449">
        <v>10</v>
      </c>
      <c r="I1669" s="386">
        <v>550</v>
      </c>
      <c r="J1669" s="386"/>
      <c r="K1669" s="386"/>
      <c r="L1669" s="301">
        <f>VLOOKUP(B1669,KQtrangIOE!$B$2:$D$2509,3,FALSE)</f>
        <v>550</v>
      </c>
      <c r="M1669" s="301" t="str">
        <f t="shared" si="120"/>
        <v/>
      </c>
      <c r="N1669" s="301">
        <f>VLOOKUP(IF(G1669&lt;&gt;"",G1669,F1669),ThongkeKQ!$A$4:$P$43,COUNTA(ThongkeKQ!$A$4:$P$4),FALSE)</f>
        <v>4</v>
      </c>
      <c r="O1669" s="301" t="str">
        <f t="shared" si="116"/>
        <v>4.10</v>
      </c>
      <c r="P1669" s="285" t="str">
        <f t="shared" si="117"/>
        <v>4</v>
      </c>
      <c r="Q1669" s="285" t="str">
        <f t="shared" si="118"/>
        <v>10</v>
      </c>
    </row>
    <row r="1670" spans="1:17" s="285" customFormat="1" hidden="1">
      <c r="A1670" s="315">
        <f>SUBTOTAL(3,$B$20:B1670)</f>
        <v>525</v>
      </c>
      <c r="B1670" s="316">
        <v>1226134356</v>
      </c>
      <c r="C1670" s="301" t="str">
        <f>VLOOKUP(B1670,'ds thisinh'!$B$5:$C$2298,2,FALSE)</f>
        <v>Tăng Tiến Dũng</v>
      </c>
      <c r="D1670" s="316" t="s">
        <v>336</v>
      </c>
      <c r="E1670" s="316" t="s">
        <v>111</v>
      </c>
      <c r="F1670" s="316" t="s">
        <v>301</v>
      </c>
      <c r="G1670" s="511"/>
      <c r="H1670" s="449">
        <v>10</v>
      </c>
      <c r="I1670" s="386">
        <v>550</v>
      </c>
      <c r="J1670" s="386"/>
      <c r="K1670" s="386"/>
      <c r="L1670" s="301">
        <f>VLOOKUP(B1670,KQtrangIOE!$B$2:$D$2509,3,FALSE)</f>
        <v>550</v>
      </c>
      <c r="M1670" s="301" t="str">
        <f t="shared" si="120"/>
        <v/>
      </c>
      <c r="N1670" s="301">
        <f>VLOOKUP(IF(G1670&lt;&gt;"",G1670,F1670),ThongkeKQ!$A$4:$P$43,COUNTA(ThongkeKQ!$A$4:$P$4),FALSE)</f>
        <v>4</v>
      </c>
      <c r="O1670" s="301" t="str">
        <f t="shared" si="116"/>
        <v>4.10</v>
      </c>
      <c r="P1670" s="285" t="str">
        <f t="shared" si="117"/>
        <v>4</v>
      </c>
      <c r="Q1670" s="285" t="str">
        <f t="shared" si="118"/>
        <v>10</v>
      </c>
    </row>
    <row r="1671" spans="1:17" s="285" customFormat="1" hidden="1">
      <c r="A1671" s="315">
        <f>SUBTOTAL(3,$B$20:B1671)</f>
        <v>525</v>
      </c>
      <c r="B1671" s="301">
        <v>1223822620</v>
      </c>
      <c r="C1671" s="301" t="str">
        <f>VLOOKUP(B1671,'ds thisinh'!$B$5:$C$2298,2,FALSE)</f>
        <v>Nguyễn Thị Tường Vi</v>
      </c>
      <c r="D1671" s="306" t="s">
        <v>2509</v>
      </c>
      <c r="E1671" s="315" t="s">
        <v>179</v>
      </c>
      <c r="F1671" s="325" t="s">
        <v>185</v>
      </c>
      <c r="G1671" s="505"/>
      <c r="H1671" s="542">
        <v>10</v>
      </c>
      <c r="I1671" s="384">
        <v>540</v>
      </c>
      <c r="J1671" s="384"/>
      <c r="K1671" s="301"/>
      <c r="L1671" s="301">
        <f>VLOOKUP(B1671,KQtrangIOE!$B$2:$D$2509,3,FALSE)</f>
        <v>540</v>
      </c>
      <c r="M1671" s="301" t="str">
        <f t="shared" si="120"/>
        <v/>
      </c>
      <c r="N1671" s="301">
        <f>VLOOKUP(IF(G1671&lt;&gt;"",G1671,F1671),ThongkeKQ!$A$4:$P$43,COUNTA(ThongkeKQ!$A$4:$P$4),FALSE)</f>
        <v>23</v>
      </c>
      <c r="O1671" s="301" t="str">
        <f t="shared" si="116"/>
        <v>23.10</v>
      </c>
      <c r="P1671" s="285" t="str">
        <f t="shared" si="117"/>
        <v>23</v>
      </c>
      <c r="Q1671" s="285" t="str">
        <f t="shared" si="118"/>
        <v>10</v>
      </c>
    </row>
    <row r="1672" spans="1:17" s="285" customFormat="1" ht="30" hidden="1">
      <c r="A1672" s="315">
        <f>SUBTOTAL(3,$B$20:B1672)</f>
        <v>525</v>
      </c>
      <c r="B1672" s="326">
        <v>1224291201</v>
      </c>
      <c r="C1672" s="301" t="str">
        <f>VLOOKUP(B1672,'ds thisinh'!$B$5:$C$2298,2,FALSE)</f>
        <v>La Thị Bích</v>
      </c>
      <c r="D1672" s="303" t="s">
        <v>2104</v>
      </c>
      <c r="E1672" s="303" t="s">
        <v>94</v>
      </c>
      <c r="F1672" s="303" t="s">
        <v>2100</v>
      </c>
      <c r="G1672" s="505"/>
      <c r="H1672" s="505">
        <v>10</v>
      </c>
      <c r="I1672" s="387">
        <v>540</v>
      </c>
      <c r="J1672" s="387"/>
      <c r="K1672" s="301"/>
      <c r="L1672" s="301">
        <f>VLOOKUP(B1672,KQtrangIOE!$B$2:$D$2509,3,FALSE)</f>
        <v>540</v>
      </c>
      <c r="M1672" s="301" t="str">
        <f t="shared" si="120"/>
        <v/>
      </c>
      <c r="N1672" s="301">
        <f>VLOOKUP(IF(G1672&lt;&gt;"",G1672,F1672),ThongkeKQ!$A$4:$P$43,COUNTA(ThongkeKQ!$A$4:$P$4),FALSE)</f>
        <v>24</v>
      </c>
      <c r="O1672" s="301" t="str">
        <f t="shared" si="116"/>
        <v>24.10</v>
      </c>
      <c r="P1672" s="285" t="str">
        <f t="shared" si="117"/>
        <v>24</v>
      </c>
      <c r="Q1672" s="285" t="str">
        <f t="shared" si="118"/>
        <v>10</v>
      </c>
    </row>
    <row r="1673" spans="1:17" s="285" customFormat="1" hidden="1">
      <c r="A1673" s="315">
        <f>SUBTOTAL(3,$B$20:B1673)</f>
        <v>525</v>
      </c>
      <c r="B1673" s="317">
        <v>1224083092</v>
      </c>
      <c r="C1673" s="301" t="str">
        <f>VLOOKUP(B1673,'ds thisinh'!$B$5:$C$2298,2,FALSE)</f>
        <v>Hà Thị Thu Huyền</v>
      </c>
      <c r="D1673" s="356" t="s">
        <v>2482</v>
      </c>
      <c r="E1673" s="317" t="s">
        <v>2466</v>
      </c>
      <c r="F1673" s="303" t="s">
        <v>557</v>
      </c>
      <c r="G1673" s="359"/>
      <c r="H1673" s="359">
        <v>10</v>
      </c>
      <c r="I1673" s="387">
        <v>540</v>
      </c>
      <c r="J1673" s="387"/>
      <c r="K1673" s="301"/>
      <c r="L1673" s="301">
        <f>VLOOKUP(B1673,KQtrangIOE!$B$2:$D$2509,3,FALSE)</f>
        <v>540</v>
      </c>
      <c r="M1673" s="301" t="str">
        <f t="shared" si="120"/>
        <v/>
      </c>
      <c r="N1673" s="301">
        <f>VLOOKUP(IF(G1673&lt;&gt;"",G1673,F1673),ThongkeKQ!$A$4:$P$43,COUNTA(ThongkeKQ!$A$4:$P$4),FALSE)</f>
        <v>11</v>
      </c>
      <c r="O1673" s="301" t="str">
        <f t="shared" si="116"/>
        <v>11.10</v>
      </c>
      <c r="P1673" s="285" t="str">
        <f t="shared" si="117"/>
        <v>11</v>
      </c>
      <c r="Q1673" s="285" t="str">
        <f t="shared" si="118"/>
        <v>10</v>
      </c>
    </row>
    <row r="1674" spans="1:17" s="285" customFormat="1" hidden="1">
      <c r="A1674" s="315">
        <f>SUBTOTAL(3,$B$20:B1674)</f>
        <v>525</v>
      </c>
      <c r="B1674" s="301">
        <v>1232665087</v>
      </c>
      <c r="C1674" s="301" t="str">
        <f>VLOOKUP(B1674,'ds thisinh'!$B$5:$C$2298,2,FALSE)</f>
        <v>Nguyễn Vũ Đức Long </v>
      </c>
      <c r="D1674" s="301" t="s">
        <v>2668</v>
      </c>
      <c r="E1674" s="301" t="s">
        <v>106</v>
      </c>
      <c r="F1674" s="301" t="s">
        <v>9</v>
      </c>
      <c r="G1674" s="505"/>
      <c r="H1674" s="505">
        <v>10</v>
      </c>
      <c r="I1674" s="301">
        <v>530</v>
      </c>
      <c r="J1674" s="301"/>
      <c r="K1674" s="301"/>
      <c r="L1674" s="301">
        <f>VLOOKUP(B1674,KQtrangIOE!$B$2:$D$2509,3,FALSE)</f>
        <v>530</v>
      </c>
      <c r="M1674" s="301" t="str">
        <f t="shared" si="120"/>
        <v/>
      </c>
      <c r="N1674" s="301">
        <f>VLOOKUP(IF(G1674&lt;&gt;"",G1674,F1674),ThongkeKQ!$A$4:$P$43,COUNTA(ThongkeKQ!$A$4:$P$4),FALSE)</f>
        <v>1</v>
      </c>
      <c r="O1674" s="301" t="str">
        <f t="shared" si="116"/>
        <v>1.10</v>
      </c>
      <c r="P1674" s="285" t="str">
        <f t="shared" si="117"/>
        <v>1</v>
      </c>
      <c r="Q1674" s="285" t="str">
        <f t="shared" si="118"/>
        <v>10</v>
      </c>
    </row>
    <row r="1675" spans="1:17" s="285" customFormat="1" hidden="1">
      <c r="A1675" s="315">
        <f>SUBTOTAL(3,$B$20:B1675)</f>
        <v>525</v>
      </c>
      <c r="B1675" s="316">
        <v>1222575203</v>
      </c>
      <c r="C1675" s="301" t="str">
        <f>VLOOKUP(B1675,'ds thisinh'!$B$5:$C$2298,2,FALSE)</f>
        <v>Hồ Thị Mỹ Khanh</v>
      </c>
      <c r="D1675" s="316" t="s">
        <v>320</v>
      </c>
      <c r="E1675" s="316" t="s">
        <v>111</v>
      </c>
      <c r="F1675" s="316" t="s">
        <v>301</v>
      </c>
      <c r="G1675" s="511"/>
      <c r="H1675" s="449">
        <v>10</v>
      </c>
      <c r="I1675" s="386">
        <v>530</v>
      </c>
      <c r="J1675" s="386"/>
      <c r="K1675" s="386"/>
      <c r="L1675" s="301">
        <f>VLOOKUP(B1675,KQtrangIOE!$B$2:$D$2509,3,FALSE)</f>
        <v>530</v>
      </c>
      <c r="M1675" s="301" t="str">
        <f t="shared" si="120"/>
        <v/>
      </c>
      <c r="N1675" s="301">
        <f>VLOOKUP(IF(G1675&lt;&gt;"",G1675,F1675),ThongkeKQ!$A$4:$P$43,COUNTA(ThongkeKQ!$A$4:$P$4),FALSE)</f>
        <v>4</v>
      </c>
      <c r="O1675" s="301" t="str">
        <f t="shared" si="116"/>
        <v>4.10</v>
      </c>
      <c r="P1675" s="285" t="str">
        <f t="shared" si="117"/>
        <v>4</v>
      </c>
      <c r="Q1675" s="285" t="str">
        <f t="shared" si="118"/>
        <v>10</v>
      </c>
    </row>
    <row r="1676" spans="1:17" s="285" customFormat="1" hidden="1">
      <c r="A1676" s="315">
        <f>SUBTOTAL(3,$B$20:B1676)</f>
        <v>525</v>
      </c>
      <c r="B1676" s="312">
        <v>1232304787</v>
      </c>
      <c r="C1676" s="301" t="str">
        <f>VLOOKUP(B1676,'ds thisinh'!$B$5:$C$2298,2,FALSE)</f>
        <v>Nguyễn Thị Thùy Dương</v>
      </c>
      <c r="D1676" s="313" t="s">
        <v>588</v>
      </c>
      <c r="E1676" s="315" t="s">
        <v>2243</v>
      </c>
      <c r="F1676" s="271" t="s">
        <v>556</v>
      </c>
      <c r="G1676" s="359"/>
      <c r="H1676" s="359">
        <v>10</v>
      </c>
      <c r="I1676" s="301">
        <v>520</v>
      </c>
      <c r="J1676" s="301"/>
      <c r="K1676" s="301"/>
      <c r="L1676" s="301">
        <f>VLOOKUP(B1676,KQtrangIOE!$B$2:$D$2509,3,FALSE)</f>
        <v>520</v>
      </c>
      <c r="M1676" s="301" t="str">
        <f t="shared" si="120"/>
        <v/>
      </c>
      <c r="N1676" s="301">
        <f>VLOOKUP(IF(G1676&lt;&gt;"",G1676,F1676),ThongkeKQ!$A$4:$P$43,COUNTA(ThongkeKQ!$A$4:$P$4),FALSE)</f>
        <v>10</v>
      </c>
      <c r="O1676" s="301" t="str">
        <f t="shared" si="116"/>
        <v>10.10</v>
      </c>
      <c r="P1676" s="285" t="str">
        <f t="shared" si="117"/>
        <v>10</v>
      </c>
      <c r="Q1676" s="285" t="str">
        <f t="shared" si="118"/>
        <v>10</v>
      </c>
    </row>
    <row r="1677" spans="1:17" s="285" customFormat="1" hidden="1">
      <c r="A1677" s="315">
        <f>SUBTOTAL(3,$B$20:B1677)</f>
        <v>525</v>
      </c>
      <c r="B1677" s="396">
        <v>1200753037</v>
      </c>
      <c r="C1677" s="301" t="str">
        <f>VLOOKUP(B1677,'ds thisinh'!$B$5:$C$2298,2,FALSE)</f>
        <v>Vũ Nguyễn Thanh Tuấn</v>
      </c>
      <c r="D1677" s="271" t="s">
        <v>2644</v>
      </c>
      <c r="E1677" s="271">
        <v>10</v>
      </c>
      <c r="F1677" s="315" t="s">
        <v>561</v>
      </c>
      <c r="G1677" s="511"/>
      <c r="H1677" s="511">
        <v>10</v>
      </c>
      <c r="I1677" s="303">
        <v>520</v>
      </c>
      <c r="J1677" s="303"/>
      <c r="K1677" s="386"/>
      <c r="L1677" s="301">
        <f>VLOOKUP(B1677,KQtrangIOE!$B$2:$D$2509,3,FALSE)</f>
        <v>520</v>
      </c>
      <c r="M1677" s="301" t="str">
        <f t="shared" si="120"/>
        <v/>
      </c>
      <c r="N1677" s="301">
        <f>VLOOKUP(IF(G1677&lt;&gt;"",G1677,F1677),ThongkeKQ!$A$4:$P$43,COUNTA(ThongkeKQ!$A$4:$P$4),FALSE)</f>
        <v>18</v>
      </c>
      <c r="O1677" s="301" t="str">
        <f t="shared" si="116"/>
        <v>18.10</v>
      </c>
      <c r="P1677" s="285" t="str">
        <f t="shared" si="117"/>
        <v>18</v>
      </c>
      <c r="Q1677" s="285" t="str">
        <f t="shared" si="118"/>
        <v>10</v>
      </c>
    </row>
    <row r="1678" spans="1:17" s="285" customFormat="1" hidden="1">
      <c r="A1678" s="315">
        <f>SUBTOTAL(3,$B$20:B1678)</f>
        <v>525</v>
      </c>
      <c r="B1678" s="324">
        <v>1227416782</v>
      </c>
      <c r="C1678" s="301" t="str">
        <f>VLOOKUP(B1678,'ds thisinh'!$B$5:$C$2298,2,FALSE)</f>
        <v>Lý Chí Hướng</v>
      </c>
      <c r="D1678" s="322" t="s">
        <v>2242</v>
      </c>
      <c r="E1678" s="323" t="s">
        <v>2243</v>
      </c>
      <c r="F1678" s="323" t="s">
        <v>564</v>
      </c>
      <c r="G1678" s="505"/>
      <c r="H1678" s="505">
        <v>10</v>
      </c>
      <c r="I1678" s="323">
        <v>510</v>
      </c>
      <c r="J1678" s="323"/>
      <c r="K1678" s="301"/>
      <c r="L1678" s="301">
        <f>VLOOKUP(B1678,KQtrangIOE!$B$2:$D$2509,3,FALSE)</f>
        <v>510</v>
      </c>
      <c r="M1678" s="301" t="str">
        <f t="shared" si="120"/>
        <v/>
      </c>
      <c r="N1678" s="301">
        <f>VLOOKUP(IF(G1678&lt;&gt;"",G1678,F1678),ThongkeKQ!$A$4:$P$43,COUNTA(ThongkeKQ!$A$4:$P$4),FALSE)</f>
        <v>22</v>
      </c>
      <c r="O1678" s="301" t="str">
        <f t="shared" si="116"/>
        <v>22.10</v>
      </c>
      <c r="P1678" s="285" t="str">
        <f t="shared" si="117"/>
        <v>22</v>
      </c>
      <c r="Q1678" s="285" t="str">
        <f t="shared" si="118"/>
        <v>10</v>
      </c>
    </row>
    <row r="1679" spans="1:17" s="285" customFormat="1" hidden="1">
      <c r="A1679" s="315">
        <f>SUBTOTAL(3,$B$20:B1679)</f>
        <v>525</v>
      </c>
      <c r="B1679" s="366">
        <v>1223149441</v>
      </c>
      <c r="C1679" s="301" t="str">
        <f>VLOOKUP(B1679,'ds thisinh'!$B$5:$C$2298,2,FALSE)</f>
        <v>Nguyễn Văn Long</v>
      </c>
      <c r="D1679" s="366" t="s">
        <v>67</v>
      </c>
      <c r="E1679" s="366" t="s">
        <v>2354</v>
      </c>
      <c r="F1679" s="325" t="s">
        <v>551</v>
      </c>
      <c r="G1679" s="449"/>
      <c r="H1679" s="449">
        <v>10</v>
      </c>
      <c r="I1679" s="365">
        <v>500</v>
      </c>
      <c r="J1679" s="365"/>
      <c r="K1679" s="301"/>
      <c r="L1679" s="301">
        <f>VLOOKUP(B1679,KQtrangIOE!$B$2:$D$2509,3,FALSE)</f>
        <v>500</v>
      </c>
      <c r="M1679" s="301" t="str">
        <f t="shared" si="120"/>
        <v/>
      </c>
      <c r="N1679" s="301">
        <f>VLOOKUP(IF(G1679&lt;&gt;"",G1679,F1679),ThongkeKQ!$A$4:$P$43,COUNTA(ThongkeKQ!$A$4:$P$4),FALSE)</f>
        <v>5</v>
      </c>
      <c r="O1679" s="301" t="str">
        <f t="shared" si="116"/>
        <v>5.10</v>
      </c>
      <c r="P1679" s="285" t="str">
        <f t="shared" si="117"/>
        <v>5</v>
      </c>
      <c r="Q1679" s="285" t="str">
        <f t="shared" si="118"/>
        <v>10</v>
      </c>
    </row>
    <row r="1680" spans="1:17" s="285" customFormat="1" hidden="1">
      <c r="A1680" s="315">
        <f>SUBTOTAL(3,$B$20:B1680)</f>
        <v>525</v>
      </c>
      <c r="B1680" s="317">
        <v>1224893752</v>
      </c>
      <c r="C1680" s="301" t="str">
        <f>VLOOKUP(B1680,'ds thisinh'!$B$5:$C$2298,2,FALSE)</f>
        <v>Ninh Thị Dung</v>
      </c>
      <c r="D1680" s="301" t="s">
        <v>2417</v>
      </c>
      <c r="E1680" s="301" t="s">
        <v>111</v>
      </c>
      <c r="F1680" s="325" t="s">
        <v>565</v>
      </c>
      <c r="G1680" s="511"/>
      <c r="H1680" s="449">
        <v>10</v>
      </c>
      <c r="I1680" s="387">
        <v>490</v>
      </c>
      <c r="J1680" s="387"/>
      <c r="K1680" s="386"/>
      <c r="L1680" s="301">
        <f>VLOOKUP(B1680,KQtrangIOE!$B$2:$D$2509,3,FALSE)</f>
        <v>490</v>
      </c>
      <c r="M1680" s="301" t="str">
        <f t="shared" si="120"/>
        <v/>
      </c>
      <c r="N1680" s="301">
        <f>VLOOKUP(IF(G1680&lt;&gt;"",G1680,F1680),ThongkeKQ!$A$4:$P$43,COUNTA(ThongkeKQ!$A$4:$P$4),FALSE)</f>
        <v>25</v>
      </c>
      <c r="O1680" s="301" t="str">
        <f t="shared" si="116"/>
        <v>25.10</v>
      </c>
      <c r="P1680" s="285" t="str">
        <f t="shared" si="117"/>
        <v>25</v>
      </c>
      <c r="Q1680" s="285" t="str">
        <f t="shared" si="118"/>
        <v>10</v>
      </c>
    </row>
    <row r="1681" spans="1:17" s="285" customFormat="1" hidden="1">
      <c r="A1681" s="315">
        <f>SUBTOTAL(3,$B$20:B1681)</f>
        <v>525</v>
      </c>
      <c r="B1681" s="312">
        <v>1232305218</v>
      </c>
      <c r="C1681" s="301" t="str">
        <f>VLOOKUP(B1681,'ds thisinh'!$B$5:$C$2298,2,FALSE)</f>
        <v>Trần Thị Ngọc Phương</v>
      </c>
      <c r="D1681" s="313" t="s">
        <v>589</v>
      </c>
      <c r="E1681" s="315" t="s">
        <v>2243</v>
      </c>
      <c r="F1681" s="271" t="s">
        <v>556</v>
      </c>
      <c r="G1681" s="359"/>
      <c r="H1681" s="359">
        <v>10</v>
      </c>
      <c r="I1681" s="301">
        <v>480</v>
      </c>
      <c r="J1681" s="301"/>
      <c r="K1681" s="301"/>
      <c r="L1681" s="301">
        <f>VLOOKUP(B1681,KQtrangIOE!$B$2:$D$2509,3,FALSE)</f>
        <v>480</v>
      </c>
      <c r="M1681" s="301" t="str">
        <f t="shared" si="120"/>
        <v/>
      </c>
      <c r="N1681" s="301">
        <f>VLOOKUP(IF(G1681&lt;&gt;"",G1681,F1681),ThongkeKQ!$A$4:$P$43,COUNTA(ThongkeKQ!$A$4:$P$4),FALSE)</f>
        <v>10</v>
      </c>
      <c r="O1681" s="301" t="str">
        <f t="shared" si="116"/>
        <v>10.10</v>
      </c>
      <c r="P1681" s="285" t="str">
        <f t="shared" si="117"/>
        <v>10</v>
      </c>
      <c r="Q1681" s="285" t="str">
        <f t="shared" si="118"/>
        <v>10</v>
      </c>
    </row>
    <row r="1682" spans="1:17" s="285" customFormat="1" hidden="1">
      <c r="A1682" s="315">
        <f>SUBTOTAL(3,$B$20:B1682)</f>
        <v>525</v>
      </c>
      <c r="B1682" s="396">
        <v>1222443539</v>
      </c>
      <c r="C1682" s="301" t="str">
        <f>VLOOKUP(B1682,'ds thisinh'!$B$5:$C$2298,2,FALSE)</f>
        <v>Doãn Văn Trường</v>
      </c>
      <c r="D1682" s="271" t="s">
        <v>2640</v>
      </c>
      <c r="E1682" s="271">
        <v>10</v>
      </c>
      <c r="F1682" s="315" t="s">
        <v>561</v>
      </c>
      <c r="G1682" s="511"/>
      <c r="H1682" s="511">
        <v>10</v>
      </c>
      <c r="I1682" s="303">
        <v>480</v>
      </c>
      <c r="J1682" s="303"/>
      <c r="K1682" s="386"/>
      <c r="L1682" s="301">
        <f>VLOOKUP(B1682,KQtrangIOE!$B$2:$D$2509,3,FALSE)</f>
        <v>480</v>
      </c>
      <c r="M1682" s="301" t="str">
        <f t="shared" ref="M1682:M1713" si="121">IF(L1682&lt;&gt;I1682,1,"")</f>
        <v/>
      </c>
      <c r="N1682" s="301">
        <f>VLOOKUP(IF(G1682&lt;&gt;"",G1682,F1682),ThongkeKQ!$A$4:$P$43,COUNTA(ThongkeKQ!$A$4:$P$4),FALSE)</f>
        <v>18</v>
      </c>
      <c r="O1682" s="301" t="str">
        <f t="shared" si="116"/>
        <v>18.10</v>
      </c>
      <c r="P1682" s="285" t="str">
        <f t="shared" si="117"/>
        <v>18</v>
      </c>
      <c r="Q1682" s="285" t="str">
        <f t="shared" si="118"/>
        <v>10</v>
      </c>
    </row>
    <row r="1683" spans="1:17" s="285" customFormat="1" hidden="1">
      <c r="A1683" s="315">
        <f>SUBTOTAL(3,$B$20:B1683)</f>
        <v>525</v>
      </c>
      <c r="B1683" s="326">
        <v>1224686053</v>
      </c>
      <c r="C1683" s="301" t="str">
        <f>VLOOKUP(B1683,'ds thisinh'!$B$5:$C$2298,2,FALSE)</f>
        <v>Đặng Nguyễn Hải Hà</v>
      </c>
      <c r="D1683" s="303" t="s">
        <v>186</v>
      </c>
      <c r="E1683" s="303" t="s">
        <v>94</v>
      </c>
      <c r="F1683" s="303" t="s">
        <v>187</v>
      </c>
      <c r="G1683" s="359"/>
      <c r="H1683" s="511">
        <v>10</v>
      </c>
      <c r="I1683" s="386">
        <v>480</v>
      </c>
      <c r="J1683" s="386"/>
      <c r="K1683" s="301"/>
      <c r="L1683" s="301">
        <f>VLOOKUP(B1683,KQtrangIOE!$B$2:$D$2509,3,FALSE)</f>
        <v>480</v>
      </c>
      <c r="M1683" s="301" t="str">
        <f t="shared" si="121"/>
        <v/>
      </c>
      <c r="N1683" s="301">
        <f>VLOOKUP(IF(G1683&lt;&gt;"",G1683,F1683),ThongkeKQ!$A$4:$P$43,COUNTA(ThongkeKQ!$A$4:$P$4),FALSE)</f>
        <v>19</v>
      </c>
      <c r="O1683" s="301" t="str">
        <f t="shared" si="116"/>
        <v>19.10</v>
      </c>
      <c r="P1683" s="285" t="str">
        <f t="shared" si="117"/>
        <v>19</v>
      </c>
      <c r="Q1683" s="285" t="str">
        <f t="shared" si="118"/>
        <v>10</v>
      </c>
    </row>
    <row r="1684" spans="1:17" s="285" customFormat="1" hidden="1">
      <c r="A1684" s="315">
        <f>SUBTOTAL(3,$B$20:B1684)</f>
        <v>525</v>
      </c>
      <c r="B1684" s="366">
        <v>1223061423</v>
      </c>
      <c r="C1684" s="301" t="str">
        <f>VLOOKUP(B1684,'ds thisinh'!$B$5:$C$2298,2,FALSE)</f>
        <v>Nguyễn Ngọc Hải Hưng</v>
      </c>
      <c r="D1684" s="497" t="s">
        <v>2345</v>
      </c>
      <c r="E1684" s="366" t="s">
        <v>2336</v>
      </c>
      <c r="F1684" s="325" t="s">
        <v>551</v>
      </c>
      <c r="G1684" s="449"/>
      <c r="H1684" s="449">
        <v>10</v>
      </c>
      <c r="I1684" s="449">
        <v>480</v>
      </c>
      <c r="J1684" s="449"/>
      <c r="K1684" s="301"/>
      <c r="L1684" s="301">
        <f>VLOOKUP(B1684,KQtrangIOE!$B$2:$D$2509,3,FALSE)</f>
        <v>480</v>
      </c>
      <c r="M1684" s="301" t="str">
        <f t="shared" si="121"/>
        <v/>
      </c>
      <c r="N1684" s="301">
        <f>VLOOKUP(IF(G1684&lt;&gt;"",G1684,F1684),ThongkeKQ!$A$4:$P$43,COUNTA(ThongkeKQ!$A$4:$P$4),FALSE)</f>
        <v>5</v>
      </c>
      <c r="O1684" s="301" t="str">
        <f t="shared" ref="O1684:O1747" si="122">N1684&amp;"."&amp;IF(I1684&lt;&gt;"",H1684,"")</f>
        <v>5.10</v>
      </c>
      <c r="P1684" s="285" t="str">
        <f t="shared" si="117"/>
        <v>5</v>
      </c>
      <c r="Q1684" s="285" t="str">
        <f t="shared" si="118"/>
        <v>10</v>
      </c>
    </row>
    <row r="1685" spans="1:17" s="285" customFormat="1" hidden="1">
      <c r="A1685" s="315">
        <f>SUBTOTAL(3,$B$20:B1685)</f>
        <v>525</v>
      </c>
      <c r="B1685" s="366">
        <v>1222447378</v>
      </c>
      <c r="C1685" s="301" t="str">
        <f>VLOOKUP(B1685,'ds thisinh'!$B$5:$C$2298,2,FALSE)</f>
        <v>Trần Bình Nhân</v>
      </c>
      <c r="D1685" s="497" t="s">
        <v>2355</v>
      </c>
      <c r="E1685" s="366" t="s">
        <v>440</v>
      </c>
      <c r="F1685" s="325" t="s">
        <v>551</v>
      </c>
      <c r="G1685" s="449"/>
      <c r="H1685" s="449">
        <v>10</v>
      </c>
      <c r="I1685" s="449">
        <v>470</v>
      </c>
      <c r="J1685" s="449"/>
      <c r="K1685" s="301"/>
      <c r="L1685" s="301">
        <f>VLOOKUP(B1685,KQtrangIOE!$B$2:$D$2509,3,FALSE)</f>
        <v>470</v>
      </c>
      <c r="M1685" s="301" t="str">
        <f t="shared" si="121"/>
        <v/>
      </c>
      <c r="N1685" s="301">
        <f>VLOOKUP(IF(G1685&lt;&gt;"",G1685,F1685),ThongkeKQ!$A$4:$P$43,COUNTA(ThongkeKQ!$A$4:$P$4),FALSE)</f>
        <v>5</v>
      </c>
      <c r="O1685" s="301" t="str">
        <f t="shared" si="122"/>
        <v>5.10</v>
      </c>
      <c r="P1685" s="285" t="str">
        <f t="shared" ref="P1685:P1748" si="123">N1685&amp;J1685</f>
        <v>5</v>
      </c>
      <c r="Q1685" s="285" t="str">
        <f t="shared" ref="Q1685:Q1748" si="124">H1685&amp;J1685</f>
        <v>10</v>
      </c>
    </row>
    <row r="1686" spans="1:17" s="285" customFormat="1" hidden="1">
      <c r="A1686" s="315">
        <f>SUBTOTAL(3,$B$20:B1686)</f>
        <v>525</v>
      </c>
      <c r="B1686" s="316">
        <v>1222443136</v>
      </c>
      <c r="C1686" s="301" t="str">
        <f>VLOOKUP(B1686,'ds thisinh'!$B$5:$C$2298,2,FALSE)</f>
        <v>Đoàn Quốc Hữu</v>
      </c>
      <c r="D1686" s="507" t="s">
        <v>340</v>
      </c>
      <c r="E1686" s="316" t="s">
        <v>111</v>
      </c>
      <c r="F1686" s="316" t="s">
        <v>301</v>
      </c>
      <c r="G1686" s="511"/>
      <c r="H1686" s="449">
        <v>10</v>
      </c>
      <c r="I1686" s="547">
        <v>460</v>
      </c>
      <c r="J1686" s="547"/>
      <c r="K1686" s="386"/>
      <c r="L1686" s="301">
        <f>VLOOKUP(B1686,KQtrangIOE!$B$2:$D$2509,3,FALSE)</f>
        <v>460</v>
      </c>
      <c r="M1686" s="301" t="str">
        <f t="shared" si="121"/>
        <v/>
      </c>
      <c r="N1686" s="301">
        <f>VLOOKUP(IF(G1686&lt;&gt;"",G1686,F1686),ThongkeKQ!$A$4:$P$43,COUNTA(ThongkeKQ!$A$4:$P$4),FALSE)</f>
        <v>4</v>
      </c>
      <c r="O1686" s="301" t="str">
        <f t="shared" si="122"/>
        <v>4.10</v>
      </c>
      <c r="P1686" s="285" t="str">
        <f t="shared" si="123"/>
        <v>4</v>
      </c>
      <c r="Q1686" s="285" t="str">
        <f t="shared" si="124"/>
        <v>10</v>
      </c>
    </row>
    <row r="1687" spans="1:17" s="285" customFormat="1" hidden="1">
      <c r="A1687" s="315">
        <f>SUBTOTAL(3,$B$20:B1687)</f>
        <v>525</v>
      </c>
      <c r="B1687" s="316">
        <v>1224898237</v>
      </c>
      <c r="C1687" s="301" t="str">
        <f>VLOOKUP(B1687,'ds thisinh'!$B$5:$C$2298,2,FALSE)</f>
        <v xml:space="preserve">Võ Văn Phú  </v>
      </c>
      <c r="D1687" s="507" t="s">
        <v>341</v>
      </c>
      <c r="E1687" s="316" t="s">
        <v>111</v>
      </c>
      <c r="F1687" s="316" t="s">
        <v>301</v>
      </c>
      <c r="G1687" s="511"/>
      <c r="H1687" s="449">
        <v>10</v>
      </c>
      <c r="I1687" s="547">
        <v>460</v>
      </c>
      <c r="J1687" s="547"/>
      <c r="K1687" s="386"/>
      <c r="L1687" s="301">
        <f>VLOOKUP(B1687,KQtrangIOE!$B$2:$D$2509,3,FALSE)</f>
        <v>460</v>
      </c>
      <c r="M1687" s="301" t="str">
        <f t="shared" si="121"/>
        <v/>
      </c>
      <c r="N1687" s="301">
        <f>VLOOKUP(IF(G1687&lt;&gt;"",G1687,F1687),ThongkeKQ!$A$4:$P$43,COUNTA(ThongkeKQ!$A$4:$P$4),FALSE)</f>
        <v>4</v>
      </c>
      <c r="O1687" s="301" t="str">
        <f t="shared" si="122"/>
        <v>4.10</v>
      </c>
      <c r="P1687" s="285" t="str">
        <f t="shared" si="123"/>
        <v>4</v>
      </c>
      <c r="Q1687" s="285" t="str">
        <f t="shared" si="124"/>
        <v>10</v>
      </c>
    </row>
    <row r="1688" spans="1:17" s="285" customFormat="1" ht="30" hidden="1">
      <c r="A1688" s="315">
        <f>SUBTOTAL(3,$B$20:B1688)</f>
        <v>525</v>
      </c>
      <c r="B1688" s="316">
        <v>1227437366</v>
      </c>
      <c r="C1688" s="301" t="str">
        <f>VLOOKUP(B1688,'ds thisinh'!$B$5:$C$2298,2,FALSE)</f>
        <v>Trương Phạm Hoàng Thuận</v>
      </c>
      <c r="D1688" s="507" t="s">
        <v>331</v>
      </c>
      <c r="E1688" s="316" t="s">
        <v>111</v>
      </c>
      <c r="F1688" s="316" t="s">
        <v>301</v>
      </c>
      <c r="G1688" s="511"/>
      <c r="H1688" s="449">
        <v>10</v>
      </c>
      <c r="I1688" s="547">
        <v>450</v>
      </c>
      <c r="J1688" s="547"/>
      <c r="K1688" s="386"/>
      <c r="L1688" s="301">
        <f>VLOOKUP(B1688,KQtrangIOE!$B$2:$D$2509,3,FALSE)</f>
        <v>450</v>
      </c>
      <c r="M1688" s="301" t="str">
        <f t="shared" si="121"/>
        <v/>
      </c>
      <c r="N1688" s="301">
        <f>VLOOKUP(IF(G1688&lt;&gt;"",G1688,F1688),ThongkeKQ!$A$4:$P$43,COUNTA(ThongkeKQ!$A$4:$P$4),FALSE)</f>
        <v>4</v>
      </c>
      <c r="O1688" s="301" t="str">
        <f t="shared" si="122"/>
        <v>4.10</v>
      </c>
      <c r="P1688" s="285" t="str">
        <f t="shared" si="123"/>
        <v>4</v>
      </c>
      <c r="Q1688" s="285" t="str">
        <f t="shared" si="124"/>
        <v>10</v>
      </c>
    </row>
    <row r="1689" spans="1:17" s="285" customFormat="1" hidden="1">
      <c r="A1689" s="315">
        <f>SUBTOTAL(3,$B$20:B1689)</f>
        <v>525</v>
      </c>
      <c r="B1689" s="366">
        <v>1223470471</v>
      </c>
      <c r="C1689" s="301" t="str">
        <f>VLOOKUP(B1689,'ds thisinh'!$B$5:$C$2298,2,FALSE)</f>
        <v>Nguyễn Văn Toan</v>
      </c>
      <c r="D1689" s="497" t="s">
        <v>2614</v>
      </c>
      <c r="E1689" s="366" t="s">
        <v>94</v>
      </c>
      <c r="F1689" s="325" t="s">
        <v>551</v>
      </c>
      <c r="G1689" s="449"/>
      <c r="H1689" s="449">
        <v>10</v>
      </c>
      <c r="I1689" s="449">
        <v>450</v>
      </c>
      <c r="J1689" s="449"/>
      <c r="K1689" s="301"/>
      <c r="L1689" s="301">
        <f>VLOOKUP(B1689,KQtrangIOE!$B$2:$D$2509,3,FALSE)</f>
        <v>450</v>
      </c>
      <c r="M1689" s="301" t="str">
        <f t="shared" si="121"/>
        <v/>
      </c>
      <c r="N1689" s="301">
        <f>VLOOKUP(IF(G1689&lt;&gt;"",G1689,F1689),ThongkeKQ!$A$4:$P$43,COUNTA(ThongkeKQ!$A$4:$P$4),FALSE)</f>
        <v>5</v>
      </c>
      <c r="O1689" s="301" t="str">
        <f t="shared" si="122"/>
        <v>5.10</v>
      </c>
      <c r="P1689" s="285" t="str">
        <f t="shared" si="123"/>
        <v>5</v>
      </c>
      <c r="Q1689" s="285" t="str">
        <f t="shared" si="124"/>
        <v>10</v>
      </c>
    </row>
    <row r="1690" spans="1:17" s="285" customFormat="1" hidden="1">
      <c r="A1690" s="315">
        <f>SUBTOTAL(3,$B$20:B1690)</f>
        <v>525</v>
      </c>
      <c r="B1690" s="302">
        <v>1222406657</v>
      </c>
      <c r="C1690" s="301" t="str">
        <f>VLOOKUP(B1690,'ds thisinh'!$B$5:$C$2298,2,FALSE)</f>
        <v>Hồ Diệu Thiện</v>
      </c>
      <c r="D1690" s="503" t="s">
        <v>123</v>
      </c>
      <c r="E1690" s="302" t="s">
        <v>106</v>
      </c>
      <c r="F1690" s="303" t="s">
        <v>90</v>
      </c>
      <c r="G1690" s="359"/>
      <c r="H1690" s="505">
        <v>10</v>
      </c>
      <c r="I1690" s="505">
        <v>440</v>
      </c>
      <c r="J1690" s="505"/>
      <c r="K1690" s="304"/>
      <c r="L1690" s="301">
        <f>VLOOKUP(B1690,KQtrangIOE!$B$2:$D$2509,3,FALSE)</f>
        <v>440</v>
      </c>
      <c r="M1690" s="301" t="str">
        <f t="shared" si="121"/>
        <v/>
      </c>
      <c r="N1690" s="301">
        <f>VLOOKUP(IF(G1690&lt;&gt;"",G1690,F1690),ThongkeKQ!$A$4:$P$43,COUNTA(ThongkeKQ!$A$4:$P$4),FALSE)</f>
        <v>13</v>
      </c>
      <c r="O1690" s="301" t="str">
        <f t="shared" si="122"/>
        <v>13.10</v>
      </c>
      <c r="P1690" s="285" t="str">
        <f t="shared" si="123"/>
        <v>13</v>
      </c>
      <c r="Q1690" s="285" t="str">
        <f t="shared" si="124"/>
        <v>10</v>
      </c>
    </row>
    <row r="1691" spans="1:17" s="285" customFormat="1" hidden="1">
      <c r="A1691" s="315">
        <f>SUBTOTAL(3,$B$20:B1691)</f>
        <v>525</v>
      </c>
      <c r="B1691" s="366">
        <v>1224155891</v>
      </c>
      <c r="C1691" s="301" t="str">
        <f>VLOOKUP(B1691,'ds thisinh'!$B$5:$C$2298,2,FALSE)</f>
        <v>Phạm Thị Duy Thư</v>
      </c>
      <c r="D1691" s="497" t="s">
        <v>2356</v>
      </c>
      <c r="E1691" s="366" t="s">
        <v>2354</v>
      </c>
      <c r="F1691" s="325" t="s">
        <v>551</v>
      </c>
      <c r="G1691" s="449"/>
      <c r="H1691" s="449">
        <v>10</v>
      </c>
      <c r="I1691" s="449">
        <v>440</v>
      </c>
      <c r="J1691" s="449"/>
      <c r="K1691" s="301"/>
      <c r="L1691" s="301">
        <f>VLOOKUP(B1691,KQtrangIOE!$B$2:$D$2509,3,FALSE)</f>
        <v>440</v>
      </c>
      <c r="M1691" s="301" t="str">
        <f t="shared" si="121"/>
        <v/>
      </c>
      <c r="N1691" s="301">
        <f>VLOOKUP(IF(G1691&lt;&gt;"",G1691,F1691),ThongkeKQ!$A$4:$P$43,COUNTA(ThongkeKQ!$A$4:$P$4),FALSE)</f>
        <v>5</v>
      </c>
      <c r="O1691" s="301" t="str">
        <f t="shared" si="122"/>
        <v>5.10</v>
      </c>
      <c r="P1691" s="285" t="str">
        <f t="shared" si="123"/>
        <v>5</v>
      </c>
      <c r="Q1691" s="285" t="str">
        <f t="shared" si="124"/>
        <v>10</v>
      </c>
    </row>
    <row r="1692" spans="1:17" s="285" customFormat="1" hidden="1">
      <c r="A1692" s="315">
        <f>SUBTOTAL(3,$B$20:B1692)</f>
        <v>525</v>
      </c>
      <c r="B1692" s="301">
        <v>1229294151</v>
      </c>
      <c r="C1692" s="301" t="str">
        <f>VLOOKUP(B1692,'ds thisinh'!$B$5:$C$2298,2,FALSE)</f>
        <v>Nguyễn Thị Thu Ơn</v>
      </c>
      <c r="D1692" s="505" t="s">
        <v>61</v>
      </c>
      <c r="E1692" s="301" t="s">
        <v>106</v>
      </c>
      <c r="F1692" s="301" t="s">
        <v>9</v>
      </c>
      <c r="G1692" s="505"/>
      <c r="H1692" s="505">
        <v>10</v>
      </c>
      <c r="I1692" s="505">
        <v>420</v>
      </c>
      <c r="J1692" s="505"/>
      <c r="K1692" s="301"/>
      <c r="L1692" s="301">
        <f>VLOOKUP(B1692,KQtrangIOE!$B$2:$D$2509,3,FALSE)</f>
        <v>420</v>
      </c>
      <c r="M1692" s="301" t="str">
        <f t="shared" si="121"/>
        <v/>
      </c>
      <c r="N1692" s="301">
        <f>VLOOKUP(IF(G1692&lt;&gt;"",G1692,F1692),ThongkeKQ!$A$4:$P$43,COUNTA(ThongkeKQ!$A$4:$P$4),FALSE)</f>
        <v>1</v>
      </c>
      <c r="O1692" s="301" t="str">
        <f t="shared" si="122"/>
        <v>1.10</v>
      </c>
      <c r="P1692" s="285" t="str">
        <f t="shared" si="123"/>
        <v>1</v>
      </c>
      <c r="Q1692" s="285" t="str">
        <f t="shared" si="124"/>
        <v>10</v>
      </c>
    </row>
    <row r="1693" spans="1:17" s="285" customFormat="1" hidden="1">
      <c r="A1693" s="315">
        <f>SUBTOTAL(3,$B$20:B1693)</f>
        <v>525</v>
      </c>
      <c r="B1693" s="366">
        <v>1224735177</v>
      </c>
      <c r="C1693" s="301" t="str">
        <f>VLOOKUP(B1693,'ds thisinh'!$B$5:$C$2298,2,FALSE)</f>
        <v>Hồ Thị Minh Tâm</v>
      </c>
      <c r="D1693" s="497" t="s">
        <v>2347</v>
      </c>
      <c r="E1693" s="366" t="s">
        <v>106</v>
      </c>
      <c r="F1693" s="325" t="s">
        <v>551</v>
      </c>
      <c r="G1693" s="449"/>
      <c r="H1693" s="449">
        <v>10</v>
      </c>
      <c r="I1693" s="449">
        <v>420</v>
      </c>
      <c r="J1693" s="449"/>
      <c r="K1693" s="301"/>
      <c r="L1693" s="301">
        <f>VLOOKUP(B1693,KQtrangIOE!$B$2:$D$2509,3,FALSE)</f>
        <v>420</v>
      </c>
      <c r="M1693" s="301" t="str">
        <f t="shared" si="121"/>
        <v/>
      </c>
      <c r="N1693" s="301">
        <f>VLOOKUP(IF(G1693&lt;&gt;"",G1693,F1693),ThongkeKQ!$A$4:$P$43,COUNTA(ThongkeKQ!$A$4:$P$4),FALSE)</f>
        <v>5</v>
      </c>
      <c r="O1693" s="301" t="str">
        <f t="shared" si="122"/>
        <v>5.10</v>
      </c>
      <c r="P1693" s="285" t="str">
        <f t="shared" si="123"/>
        <v>5</v>
      </c>
      <c r="Q1693" s="285" t="str">
        <f t="shared" si="124"/>
        <v>10</v>
      </c>
    </row>
    <row r="1694" spans="1:17" s="285" customFormat="1" hidden="1">
      <c r="A1694" s="315">
        <f>SUBTOTAL(3,$B$20:B1694)</f>
        <v>525</v>
      </c>
      <c r="B1694" s="366">
        <v>1223585607</v>
      </c>
      <c r="C1694" s="301" t="str">
        <f>VLOOKUP(B1694,'ds thisinh'!$B$5:$C$2298,2,FALSE)</f>
        <v>Lê Kim Đức</v>
      </c>
      <c r="D1694" s="497" t="s">
        <v>2351</v>
      </c>
      <c r="E1694" s="366" t="s">
        <v>2336</v>
      </c>
      <c r="F1694" s="325" t="s">
        <v>551</v>
      </c>
      <c r="G1694" s="449"/>
      <c r="H1694" s="449">
        <v>10</v>
      </c>
      <c r="I1694" s="449">
        <v>420</v>
      </c>
      <c r="J1694" s="449"/>
      <c r="K1694" s="301"/>
      <c r="L1694" s="301">
        <f>VLOOKUP(B1694,KQtrangIOE!$B$2:$D$2509,3,FALSE)</f>
        <v>420</v>
      </c>
      <c r="M1694" s="301" t="str">
        <f t="shared" si="121"/>
        <v/>
      </c>
      <c r="N1694" s="301">
        <f>VLOOKUP(IF(G1694&lt;&gt;"",G1694,F1694),ThongkeKQ!$A$4:$P$43,COUNTA(ThongkeKQ!$A$4:$P$4),FALSE)</f>
        <v>5</v>
      </c>
      <c r="O1694" s="301" t="str">
        <f t="shared" si="122"/>
        <v>5.10</v>
      </c>
      <c r="P1694" s="285" t="str">
        <f t="shared" si="123"/>
        <v>5</v>
      </c>
      <c r="Q1694" s="285" t="str">
        <f t="shared" si="124"/>
        <v>10</v>
      </c>
    </row>
    <row r="1695" spans="1:17" s="285" customFormat="1" hidden="1">
      <c r="A1695" s="315">
        <f>SUBTOTAL(3,$B$20:B1695)</f>
        <v>525</v>
      </c>
      <c r="B1695" s="312">
        <v>1232305943</v>
      </c>
      <c r="C1695" s="301" t="str">
        <f>VLOOKUP(B1695,'ds thisinh'!$B$5:$C$2298,2,FALSE)</f>
        <v>Ngô Thanh  Sơn</v>
      </c>
      <c r="D1695" s="504" t="s">
        <v>586</v>
      </c>
      <c r="E1695" s="315" t="s">
        <v>2687</v>
      </c>
      <c r="F1695" s="271" t="s">
        <v>556</v>
      </c>
      <c r="G1695" s="359"/>
      <c r="H1695" s="359">
        <v>10</v>
      </c>
      <c r="I1695" s="505">
        <v>410</v>
      </c>
      <c r="J1695" s="505"/>
      <c r="K1695" s="301"/>
      <c r="L1695" s="301">
        <f>VLOOKUP(B1695,KQtrangIOE!$B$2:$D$2509,3,FALSE)</f>
        <v>410</v>
      </c>
      <c r="M1695" s="301" t="str">
        <f t="shared" si="121"/>
        <v/>
      </c>
      <c r="N1695" s="301">
        <f>VLOOKUP(IF(G1695&lt;&gt;"",G1695,F1695),ThongkeKQ!$A$4:$P$43,COUNTA(ThongkeKQ!$A$4:$P$4),FALSE)</f>
        <v>10</v>
      </c>
      <c r="O1695" s="301" t="str">
        <f t="shared" si="122"/>
        <v>10.10</v>
      </c>
      <c r="P1695" s="285" t="str">
        <f t="shared" si="123"/>
        <v>10</v>
      </c>
      <c r="Q1695" s="285" t="str">
        <f t="shared" si="124"/>
        <v>10</v>
      </c>
    </row>
    <row r="1696" spans="1:17" s="285" customFormat="1" hidden="1">
      <c r="A1696" s="315">
        <f>SUBTOTAL(3,$B$20:B1696)</f>
        <v>525</v>
      </c>
      <c r="B1696" s="301">
        <v>1225241237</v>
      </c>
      <c r="C1696" s="301" t="str">
        <f>VLOOKUP(B1696,'ds thisinh'!$B$5:$C$2298,2,FALSE)</f>
        <v>Pei Thị Mỹ Duyên</v>
      </c>
      <c r="D1696" s="505" t="s">
        <v>2415</v>
      </c>
      <c r="E1696" s="301" t="s">
        <v>111</v>
      </c>
      <c r="F1696" s="325" t="s">
        <v>565</v>
      </c>
      <c r="G1696" s="511"/>
      <c r="H1696" s="449">
        <v>10</v>
      </c>
      <c r="I1696" s="555">
        <v>360</v>
      </c>
      <c r="J1696" s="555"/>
      <c r="K1696" s="386"/>
      <c r="L1696" s="301">
        <f>VLOOKUP(B1696,KQtrangIOE!$B$2:$D$2509,3,FALSE)</f>
        <v>360</v>
      </c>
      <c r="M1696" s="301" t="str">
        <f t="shared" si="121"/>
        <v/>
      </c>
      <c r="N1696" s="301">
        <f>VLOOKUP(IF(G1696&lt;&gt;"",G1696,F1696),ThongkeKQ!$A$4:$P$43,COUNTA(ThongkeKQ!$A$4:$P$4),FALSE)</f>
        <v>25</v>
      </c>
      <c r="O1696" s="301" t="str">
        <f t="shared" si="122"/>
        <v>25.10</v>
      </c>
      <c r="P1696" s="285" t="str">
        <f t="shared" si="123"/>
        <v>25</v>
      </c>
      <c r="Q1696" s="285" t="str">
        <f t="shared" si="124"/>
        <v>10</v>
      </c>
    </row>
    <row r="1697" spans="1:18" s="285" customFormat="1" hidden="1">
      <c r="A1697" s="315">
        <f>SUBTOTAL(3,$B$20:B1697)</f>
        <v>525</v>
      </c>
      <c r="B1697" s="366">
        <v>1223060185</v>
      </c>
      <c r="C1697" s="301" t="str">
        <f>VLOOKUP(B1697,'ds thisinh'!$B$5:$C$2298,2,FALSE)</f>
        <v>Vũ Thị Ngân</v>
      </c>
      <c r="D1697" s="497" t="s">
        <v>2358</v>
      </c>
      <c r="E1697" s="366" t="s">
        <v>2354</v>
      </c>
      <c r="F1697" s="325" t="s">
        <v>551</v>
      </c>
      <c r="G1697" s="449"/>
      <c r="H1697" s="449">
        <v>10</v>
      </c>
      <c r="I1697" s="449">
        <v>360</v>
      </c>
      <c r="J1697" s="449"/>
      <c r="K1697" s="301"/>
      <c r="L1697" s="301">
        <f>VLOOKUP(B1697,KQtrangIOE!$B$2:$D$2509,3,FALSE)</f>
        <v>360</v>
      </c>
      <c r="M1697" s="301" t="str">
        <f t="shared" si="121"/>
        <v/>
      </c>
      <c r="N1697" s="301">
        <f>VLOOKUP(IF(G1697&lt;&gt;"",G1697,F1697),ThongkeKQ!$A$4:$P$43,COUNTA(ThongkeKQ!$A$4:$P$4),FALSE)</f>
        <v>5</v>
      </c>
      <c r="O1697" s="301" t="str">
        <f t="shared" si="122"/>
        <v>5.10</v>
      </c>
      <c r="P1697" s="285" t="str">
        <f t="shared" si="123"/>
        <v>5</v>
      </c>
      <c r="Q1697" s="285" t="str">
        <f t="shared" si="124"/>
        <v>10</v>
      </c>
    </row>
    <row r="1698" spans="1:18" s="285" customFormat="1" hidden="1">
      <c r="A1698" s="315">
        <f>SUBTOTAL(3,$B$20:B1698)</f>
        <v>525</v>
      </c>
      <c r="B1698" s="366">
        <v>1223627004</v>
      </c>
      <c r="C1698" s="301" t="str">
        <f>VLOOKUP(B1698,'ds thisinh'!$B$5:$C$2298,2,FALSE)</f>
        <v>Nguyễn Thị Huế</v>
      </c>
      <c r="D1698" s="497" t="s">
        <v>2613</v>
      </c>
      <c r="E1698" s="366" t="s">
        <v>2354</v>
      </c>
      <c r="F1698" s="325" t="s">
        <v>551</v>
      </c>
      <c r="G1698" s="449"/>
      <c r="H1698" s="449">
        <v>10</v>
      </c>
      <c r="I1698" s="449">
        <v>310</v>
      </c>
      <c r="J1698" s="449"/>
      <c r="K1698" s="301"/>
      <c r="L1698" s="301">
        <f>VLOOKUP(B1698,KQtrangIOE!$B$2:$D$2509,3,FALSE)</f>
        <v>310</v>
      </c>
      <c r="M1698" s="301" t="str">
        <f t="shared" si="121"/>
        <v/>
      </c>
      <c r="N1698" s="301">
        <f>VLOOKUP(IF(G1698&lt;&gt;"",G1698,F1698),ThongkeKQ!$A$4:$P$43,COUNTA(ThongkeKQ!$A$4:$P$4),FALSE)</f>
        <v>5</v>
      </c>
      <c r="O1698" s="301" t="str">
        <f t="shared" si="122"/>
        <v>5.10</v>
      </c>
      <c r="P1698" s="285" t="str">
        <f t="shared" si="123"/>
        <v>5</v>
      </c>
      <c r="Q1698" s="285" t="str">
        <f t="shared" si="124"/>
        <v>10</v>
      </c>
    </row>
    <row r="1699" spans="1:18" s="285" customFormat="1" hidden="1">
      <c r="A1699" s="315">
        <f>SUBTOTAL(3,$B$20:B1699)</f>
        <v>525</v>
      </c>
      <c r="B1699" s="312">
        <v>1232306212</v>
      </c>
      <c r="C1699" s="301" t="str">
        <f>VLOOKUP(B1699,'ds thisinh'!$B$5:$C$2298,2,FALSE)</f>
        <v>Phạm Thị Thu Thảo</v>
      </c>
      <c r="D1699" s="504" t="s">
        <v>587</v>
      </c>
      <c r="E1699" s="315" t="s">
        <v>2687</v>
      </c>
      <c r="F1699" s="271" t="s">
        <v>556</v>
      </c>
      <c r="G1699" s="359"/>
      <c r="H1699" s="359">
        <v>10</v>
      </c>
      <c r="I1699" s="505">
        <v>290</v>
      </c>
      <c r="J1699" s="505"/>
      <c r="K1699" s="301"/>
      <c r="L1699" s="301">
        <f>VLOOKUP(B1699,KQtrangIOE!$B$2:$D$2509,3,FALSE)</f>
        <v>290</v>
      </c>
      <c r="M1699" s="301" t="str">
        <f t="shared" si="121"/>
        <v/>
      </c>
      <c r="N1699" s="301">
        <f>VLOOKUP(IF(G1699&lt;&gt;"",G1699,F1699),ThongkeKQ!$A$4:$P$43,COUNTA(ThongkeKQ!$A$4:$P$4),FALSE)</f>
        <v>10</v>
      </c>
      <c r="O1699" s="301" t="str">
        <f t="shared" si="122"/>
        <v>10.10</v>
      </c>
      <c r="P1699" s="285" t="str">
        <f t="shared" si="123"/>
        <v>10</v>
      </c>
      <c r="Q1699" s="285" t="str">
        <f t="shared" si="124"/>
        <v>10</v>
      </c>
    </row>
    <row r="1700" spans="1:18" s="285" customFormat="1" hidden="1">
      <c r="A1700" s="315">
        <f>SUBTOTAL(3,$B$20:B1700)</f>
        <v>525</v>
      </c>
      <c r="B1700" s="301">
        <v>1224896844</v>
      </c>
      <c r="C1700" s="301" t="str">
        <f>VLOOKUP(B1700,'ds thisinh'!$B$5:$C$2298,2,FALSE)</f>
        <v>Trần Thị Gia Hân</v>
      </c>
      <c r="D1700" s="505" t="s">
        <v>2416</v>
      </c>
      <c r="E1700" s="301" t="s">
        <v>111</v>
      </c>
      <c r="F1700" s="325" t="s">
        <v>565</v>
      </c>
      <c r="G1700" s="511"/>
      <c r="H1700" s="449">
        <v>10</v>
      </c>
      <c r="I1700" s="555">
        <v>290</v>
      </c>
      <c r="J1700" s="555"/>
      <c r="K1700" s="386"/>
      <c r="L1700" s="301">
        <f>VLOOKUP(B1700,KQtrangIOE!$B$2:$D$2509,3,FALSE)</f>
        <v>290</v>
      </c>
      <c r="M1700" s="301" t="str">
        <f t="shared" si="121"/>
        <v/>
      </c>
      <c r="N1700" s="301">
        <f>VLOOKUP(IF(G1700&lt;&gt;"",G1700,F1700),ThongkeKQ!$A$4:$P$43,COUNTA(ThongkeKQ!$A$4:$P$4),FALSE)</f>
        <v>25</v>
      </c>
      <c r="O1700" s="301" t="str">
        <f t="shared" si="122"/>
        <v>25.10</v>
      </c>
      <c r="P1700" s="285" t="str">
        <f t="shared" si="123"/>
        <v>25</v>
      </c>
      <c r="Q1700" s="285" t="str">
        <f t="shared" si="124"/>
        <v>10</v>
      </c>
    </row>
    <row r="1701" spans="1:18" s="285" customFormat="1" hidden="1">
      <c r="A1701" s="315">
        <f>SUBTOTAL(3,$B$20:B1701)</f>
        <v>525</v>
      </c>
      <c r="B1701" s="366">
        <v>1223434425</v>
      </c>
      <c r="C1701" s="301" t="str">
        <f>VLOOKUP(B1701,'ds thisinh'!$B$5:$C$2298,2,FALSE)</f>
        <v>Trân Thi Van</v>
      </c>
      <c r="D1701" s="497" t="s">
        <v>2346</v>
      </c>
      <c r="E1701" s="366" t="s">
        <v>2336</v>
      </c>
      <c r="F1701" s="325" t="s">
        <v>551</v>
      </c>
      <c r="G1701" s="449"/>
      <c r="H1701" s="449">
        <v>10</v>
      </c>
      <c r="I1701" s="449">
        <v>240</v>
      </c>
      <c r="J1701" s="449"/>
      <c r="K1701" s="301"/>
      <c r="L1701" s="301">
        <f>VLOOKUP(B1701,KQtrangIOE!$B$2:$D$2509,3,FALSE)</f>
        <v>240</v>
      </c>
      <c r="M1701" s="301" t="str">
        <f t="shared" si="121"/>
        <v/>
      </c>
      <c r="N1701" s="301">
        <f>VLOOKUP(IF(G1701&lt;&gt;"",G1701,F1701),ThongkeKQ!$A$4:$P$43,COUNTA(ThongkeKQ!$A$4:$P$4),FALSE)</f>
        <v>5</v>
      </c>
      <c r="O1701" s="301" t="str">
        <f t="shared" si="122"/>
        <v>5.10</v>
      </c>
      <c r="P1701" s="285" t="str">
        <f t="shared" si="123"/>
        <v>5</v>
      </c>
      <c r="Q1701" s="285" t="str">
        <f t="shared" si="124"/>
        <v>10</v>
      </c>
    </row>
    <row r="1702" spans="1:18" s="285" customFormat="1">
      <c r="A1702" s="630">
        <f>SUBTOTAL(3,$B$20:B1702)</f>
        <v>526</v>
      </c>
      <c r="B1702" s="666">
        <v>1232585234</v>
      </c>
      <c r="C1702" s="301" t="str">
        <f>VLOOKUP(B1702,'ds thisinh'!$B$5:$C$2298,2,FALSE)</f>
        <v>Nguyễn Thị Ngọc Quyên</v>
      </c>
      <c r="D1702" s="630" t="s">
        <v>2125</v>
      </c>
      <c r="E1702" s="630" t="s">
        <v>2126</v>
      </c>
      <c r="F1702" s="630" t="s">
        <v>553</v>
      </c>
      <c r="G1702" s="630"/>
      <c r="H1702" s="630">
        <v>11</v>
      </c>
      <c r="I1702" s="630">
        <v>1600</v>
      </c>
      <c r="J1702" s="630" t="s">
        <v>5521</v>
      </c>
      <c r="K1702" s="729"/>
      <c r="L1702" s="301">
        <f>VLOOKUP(B1702,KQtrangIOE!$B$2:$D$2509,3,FALSE)</f>
        <v>1600</v>
      </c>
      <c r="M1702" s="301" t="str">
        <f t="shared" si="121"/>
        <v/>
      </c>
      <c r="N1702" s="301">
        <f>VLOOKUP(IF(G1702&lt;&gt;"",G1702,F1702),ThongkeKQ!$A$4:$P$43,COUNTA(ThongkeKQ!$A$4:$P$4),FALSE)</f>
        <v>7</v>
      </c>
      <c r="O1702" s="301" t="str">
        <f t="shared" si="122"/>
        <v>7.11</v>
      </c>
      <c r="P1702" s="285" t="str">
        <f t="shared" si="123"/>
        <v>7Nhất</v>
      </c>
      <c r="Q1702" s="285" t="str">
        <f t="shared" si="124"/>
        <v>11Nhất</v>
      </c>
      <c r="R1702" s="285">
        <f>VLOOKUP(B1702,'ds thisinh'!B$5:J$2299,COUNTA('ds thisinh'!$B$5:$J$5),FALSE)</f>
        <v>760</v>
      </c>
    </row>
    <row r="1703" spans="1:18" s="285" customFormat="1">
      <c r="A1703" s="630">
        <f>SUBTOTAL(3,$B$20:B1703)</f>
        <v>527</v>
      </c>
      <c r="B1703" s="677">
        <v>1222077602</v>
      </c>
      <c r="C1703" s="301" t="str">
        <f>VLOOKUP(B1703,'ds thisinh'!$B$5:$C$2298,2,FALSE)</f>
        <v>Nguyễn Thị Huyền Trâm</v>
      </c>
      <c r="D1703" s="639" t="s">
        <v>141</v>
      </c>
      <c r="E1703" s="630" t="s">
        <v>142</v>
      </c>
      <c r="F1703" s="630" t="s">
        <v>90</v>
      </c>
      <c r="G1703" s="630"/>
      <c r="H1703" s="631">
        <v>11</v>
      </c>
      <c r="I1703" s="631">
        <v>1590</v>
      </c>
      <c r="J1703" s="630" t="s">
        <v>5521</v>
      </c>
      <c r="K1703" s="730"/>
      <c r="L1703" s="301">
        <f>VLOOKUP(B1703,KQtrangIOE!$B$2:$D$2509,3,FALSE)</f>
        <v>1590</v>
      </c>
      <c r="M1703" s="301" t="str">
        <f t="shared" si="121"/>
        <v/>
      </c>
      <c r="N1703" s="301">
        <f>VLOOKUP(IF(G1703&lt;&gt;"",G1703,F1703),ThongkeKQ!$A$4:$P$43,COUNTA(ThongkeKQ!$A$4:$P$4),FALSE)</f>
        <v>13</v>
      </c>
      <c r="O1703" s="301" t="str">
        <f t="shared" si="122"/>
        <v>13.11</v>
      </c>
      <c r="P1703" s="285" t="str">
        <f t="shared" si="123"/>
        <v>13Nhất</v>
      </c>
      <c r="Q1703" s="285" t="str">
        <f t="shared" si="124"/>
        <v>11Nhất</v>
      </c>
      <c r="R1703" s="285">
        <f>VLOOKUP(B1703,'ds thisinh'!B$5:J$2299,COUNTA('ds thisinh'!$B$5:$J$5),FALSE)</f>
        <v>1630</v>
      </c>
    </row>
    <row r="1704" spans="1:18" s="285" customFormat="1">
      <c r="A1704" s="630">
        <f>SUBTOTAL(3,$B$20:B1704)</f>
        <v>528</v>
      </c>
      <c r="B1704" s="716">
        <v>1223307030</v>
      </c>
      <c r="C1704" s="301" t="str">
        <f>VLOOKUP(B1704,'ds thisinh'!$B$5:$C$2298,2,FALSE)</f>
        <v>Lê Thị Ánh</v>
      </c>
      <c r="D1704" s="630" t="s">
        <v>2624</v>
      </c>
      <c r="E1704" s="630">
        <v>11</v>
      </c>
      <c r="F1704" s="630" t="s">
        <v>561</v>
      </c>
      <c r="G1704" s="630"/>
      <c r="H1704" s="630">
        <v>11</v>
      </c>
      <c r="I1704" s="630">
        <v>1520</v>
      </c>
      <c r="J1704" s="630" t="s">
        <v>5521</v>
      </c>
      <c r="K1704" s="729"/>
      <c r="L1704" s="301">
        <f>VLOOKUP(B1704,KQtrangIOE!$B$2:$D$2509,3,FALSE)</f>
        <v>1520</v>
      </c>
      <c r="M1704" s="301" t="str">
        <f t="shared" si="121"/>
        <v/>
      </c>
      <c r="N1704" s="301">
        <f>VLOOKUP(IF(G1704&lt;&gt;"",G1704,F1704),ThongkeKQ!$A$4:$P$43,COUNTA(ThongkeKQ!$A$4:$P$4),FALSE)</f>
        <v>18</v>
      </c>
      <c r="O1704" s="301" t="str">
        <f t="shared" si="122"/>
        <v>18.11</v>
      </c>
      <c r="P1704" s="285" t="str">
        <f t="shared" si="123"/>
        <v>18Nhất</v>
      </c>
      <c r="Q1704" s="285" t="str">
        <f t="shared" si="124"/>
        <v>11Nhất</v>
      </c>
      <c r="R1704" s="285">
        <f>VLOOKUP(B1704,'ds thisinh'!B$5:J$2299,COUNTA('ds thisinh'!$B$5:$J$5),FALSE)</f>
        <v>1160</v>
      </c>
    </row>
    <row r="1705" spans="1:18" s="285" customFormat="1">
      <c r="A1705" s="630">
        <f>SUBTOTAL(3,$B$20:B1705)</f>
        <v>529</v>
      </c>
      <c r="B1705" s="666">
        <v>1222309776</v>
      </c>
      <c r="C1705" s="301" t="str">
        <f>VLOOKUP(B1705,'ds thisinh'!$B$5:$C$2298,2,FALSE)</f>
        <v>Phạm Bích Phượng</v>
      </c>
      <c r="D1705" s="630" t="s">
        <v>2129</v>
      </c>
      <c r="E1705" s="630" t="s">
        <v>2126</v>
      </c>
      <c r="F1705" s="630" t="s">
        <v>553</v>
      </c>
      <c r="G1705" s="630"/>
      <c r="H1705" s="630">
        <v>11</v>
      </c>
      <c r="I1705" s="630">
        <v>1520</v>
      </c>
      <c r="J1705" s="630" t="s">
        <v>5521</v>
      </c>
      <c r="K1705" s="729"/>
      <c r="L1705" s="301">
        <f>VLOOKUP(B1705,KQtrangIOE!$B$2:$D$2509,3,FALSE)</f>
        <v>1520</v>
      </c>
      <c r="M1705" s="301" t="str">
        <f t="shared" si="121"/>
        <v/>
      </c>
      <c r="N1705" s="301">
        <f>VLOOKUP(IF(G1705&lt;&gt;"",G1705,F1705),ThongkeKQ!$A$4:$P$43,COUNTA(ThongkeKQ!$A$4:$P$4),FALSE)</f>
        <v>7</v>
      </c>
      <c r="O1705" s="301" t="str">
        <f t="shared" si="122"/>
        <v>7.11</v>
      </c>
      <c r="P1705" s="285" t="str">
        <f t="shared" si="123"/>
        <v>7Nhất</v>
      </c>
      <c r="Q1705" s="285" t="str">
        <f t="shared" si="124"/>
        <v>11Nhất</v>
      </c>
      <c r="R1705" s="285">
        <f>VLOOKUP(B1705,'ds thisinh'!B$5:J$2299,COUNTA('ds thisinh'!$B$5:$J$5),FALSE)</f>
        <v>470</v>
      </c>
    </row>
    <row r="1706" spans="1:18" s="285" customFormat="1">
      <c r="A1706" s="630">
        <f>SUBTOTAL(3,$B$20:B1706)</f>
        <v>530</v>
      </c>
      <c r="B1706" s="679">
        <v>1224524970</v>
      </c>
      <c r="C1706" s="301" t="str">
        <f>VLOOKUP(B1706,'ds thisinh'!$B$5:$C$2298,2,FALSE)</f>
        <v>Phạm Thị Phương Thảo</v>
      </c>
      <c r="D1706" s="630" t="s">
        <v>1082</v>
      </c>
      <c r="E1706" s="630" t="s">
        <v>464</v>
      </c>
      <c r="F1706" s="630" t="s">
        <v>560</v>
      </c>
      <c r="G1706" s="631"/>
      <c r="H1706" s="630">
        <v>11</v>
      </c>
      <c r="I1706" s="631">
        <v>1500</v>
      </c>
      <c r="J1706" s="630" t="s">
        <v>5521</v>
      </c>
      <c r="K1706" s="729"/>
      <c r="L1706" s="301">
        <f>VLOOKUP(B1706,KQtrangIOE!$B$2:$D$2509,3,FALSE)</f>
        <v>1500</v>
      </c>
      <c r="M1706" s="301" t="str">
        <f t="shared" si="121"/>
        <v/>
      </c>
      <c r="N1706" s="301">
        <f>VLOOKUP(IF(G1706&lt;&gt;"",G1706,F1706),ThongkeKQ!$A$4:$P$43,COUNTA(ThongkeKQ!$A$4:$P$4),FALSE)</f>
        <v>17</v>
      </c>
      <c r="O1706" s="301" t="str">
        <f t="shared" si="122"/>
        <v>17.11</v>
      </c>
      <c r="P1706" s="285" t="str">
        <f t="shared" si="123"/>
        <v>17Nhất</v>
      </c>
      <c r="Q1706" s="285" t="str">
        <f t="shared" si="124"/>
        <v>11Nhất</v>
      </c>
      <c r="R1706" s="285">
        <f>VLOOKUP(B1706,'ds thisinh'!B$5:J$2299,COUNTA('ds thisinh'!$B$5:$J$5),FALSE)</f>
        <v>1250</v>
      </c>
    </row>
    <row r="1707" spans="1:18" s="285" customFormat="1">
      <c r="A1707" s="630">
        <f>SUBTOTAL(3,$B$20:B1707)</f>
        <v>531</v>
      </c>
      <c r="B1707" s="666">
        <v>1221744406</v>
      </c>
      <c r="C1707" s="301" t="str">
        <f>VLOOKUP(B1707,'ds thisinh'!$B$5:$C$2298,2,FALSE)</f>
        <v>Lê Đình Mạnh</v>
      </c>
      <c r="D1707" s="630" t="s">
        <v>2131</v>
      </c>
      <c r="E1707" s="630" t="s">
        <v>2132</v>
      </c>
      <c r="F1707" s="630" t="s">
        <v>553</v>
      </c>
      <c r="G1707" s="630"/>
      <c r="H1707" s="630">
        <v>11</v>
      </c>
      <c r="I1707" s="630">
        <v>1470</v>
      </c>
      <c r="J1707" s="630" t="s">
        <v>5521</v>
      </c>
      <c r="K1707" s="729"/>
      <c r="L1707" s="301">
        <f>VLOOKUP(B1707,KQtrangIOE!$B$2:$D$2509,3,FALSE)</f>
        <v>1470</v>
      </c>
      <c r="M1707" s="301" t="str">
        <f t="shared" si="121"/>
        <v/>
      </c>
      <c r="N1707" s="301">
        <f>VLOOKUP(IF(G1707&lt;&gt;"",G1707,F1707),ThongkeKQ!$A$4:$P$43,COUNTA(ThongkeKQ!$A$4:$P$4),FALSE)</f>
        <v>7</v>
      </c>
      <c r="O1707" s="301" t="str">
        <f t="shared" si="122"/>
        <v>7.11</v>
      </c>
      <c r="P1707" s="285" t="str">
        <f t="shared" si="123"/>
        <v>7Nhất</v>
      </c>
      <c r="Q1707" s="285" t="str">
        <f t="shared" si="124"/>
        <v>11Nhất</v>
      </c>
      <c r="R1707" s="285">
        <f>VLOOKUP(B1707,'ds thisinh'!B$5:J$2299,COUNTA('ds thisinh'!$B$5:$J$5),FALSE)</f>
        <v>530</v>
      </c>
    </row>
    <row r="1708" spans="1:18" s="285" customFormat="1">
      <c r="A1708" s="630">
        <f>SUBTOTAL(3,$B$20:B1708)</f>
        <v>532</v>
      </c>
      <c r="B1708" s="677">
        <v>1213034544</v>
      </c>
      <c r="C1708" s="301" t="str">
        <f>VLOOKUP(B1708,'ds thisinh'!$B$5:$C$2298,2,FALSE)</f>
        <v>Trần Vũ Thiên Bảo</v>
      </c>
      <c r="D1708" s="639" t="s">
        <v>132</v>
      </c>
      <c r="E1708" s="630" t="s">
        <v>133</v>
      </c>
      <c r="F1708" s="630" t="s">
        <v>90</v>
      </c>
      <c r="G1708" s="630"/>
      <c r="H1708" s="631">
        <v>11</v>
      </c>
      <c r="I1708" s="631">
        <v>1420</v>
      </c>
      <c r="J1708" s="630" t="s">
        <v>5521</v>
      </c>
      <c r="K1708" s="730"/>
      <c r="L1708" s="301">
        <f>VLOOKUP(B1708,KQtrangIOE!$B$2:$D$2509,3,FALSE)</f>
        <v>1420</v>
      </c>
      <c r="M1708" s="301" t="str">
        <f t="shared" si="121"/>
        <v/>
      </c>
      <c r="N1708" s="301">
        <f>VLOOKUP(IF(G1708&lt;&gt;"",G1708,F1708),ThongkeKQ!$A$4:$P$43,COUNTA(ThongkeKQ!$A$4:$P$4),FALSE)</f>
        <v>13</v>
      </c>
      <c r="O1708" s="301" t="str">
        <f t="shared" si="122"/>
        <v>13.11</v>
      </c>
      <c r="P1708" s="285" t="str">
        <f t="shared" si="123"/>
        <v>13Nhất</v>
      </c>
      <c r="Q1708" s="285" t="str">
        <f t="shared" si="124"/>
        <v>11Nhất</v>
      </c>
      <c r="R1708" s="285">
        <f>VLOOKUP(B1708,'ds thisinh'!B$5:J$2299,COUNTA('ds thisinh'!$B$5:$J$5),FALSE)</f>
        <v>1410</v>
      </c>
    </row>
    <row r="1709" spans="1:18" s="285" customFormat="1">
      <c r="A1709" s="630">
        <f>SUBTOTAL(3,$B$20:B1709)</f>
        <v>533</v>
      </c>
      <c r="B1709" s="666">
        <v>1227103511</v>
      </c>
      <c r="C1709" s="301" t="str">
        <f>VLOOKUP(B1709,'ds thisinh'!$B$5:$C$2298,2,FALSE)</f>
        <v>Hoàng Văn Nam</v>
      </c>
      <c r="D1709" s="630" t="s">
        <v>2127</v>
      </c>
      <c r="E1709" s="630" t="s">
        <v>2126</v>
      </c>
      <c r="F1709" s="630" t="s">
        <v>553</v>
      </c>
      <c r="G1709" s="630"/>
      <c r="H1709" s="630">
        <v>11</v>
      </c>
      <c r="I1709" s="630">
        <v>1420</v>
      </c>
      <c r="J1709" s="630" t="s">
        <v>5521</v>
      </c>
      <c r="K1709" s="729"/>
      <c r="L1709" s="301">
        <f>VLOOKUP(B1709,KQtrangIOE!$B$2:$D$2509,3,FALSE)</f>
        <v>1420</v>
      </c>
      <c r="M1709" s="301" t="str">
        <f t="shared" si="121"/>
        <v/>
      </c>
      <c r="N1709" s="301">
        <f>VLOOKUP(IF(G1709&lt;&gt;"",G1709,F1709),ThongkeKQ!$A$4:$P$43,COUNTA(ThongkeKQ!$A$4:$P$4),FALSE)</f>
        <v>7</v>
      </c>
      <c r="O1709" s="301" t="str">
        <f t="shared" si="122"/>
        <v>7.11</v>
      </c>
      <c r="P1709" s="285" t="str">
        <f t="shared" si="123"/>
        <v>7Nhất</v>
      </c>
      <c r="Q1709" s="285" t="str">
        <f t="shared" si="124"/>
        <v>11Nhất</v>
      </c>
      <c r="R1709" s="285">
        <f>VLOOKUP(B1709,'ds thisinh'!B$5:J$2299,COUNTA('ds thisinh'!$B$5:$J$5),FALSE)</f>
        <v>490</v>
      </c>
    </row>
    <row r="1710" spans="1:18" s="285" customFormat="1" ht="30">
      <c r="A1710" s="630">
        <f>SUBTOTAL(3,$B$20:B1710)</f>
        <v>534</v>
      </c>
      <c r="B1710" s="715">
        <v>1232256522</v>
      </c>
      <c r="C1710" s="301" t="str">
        <f>VLOOKUP(B1710,'ds thisinh'!$B$5:$C$2298,2,FALSE)</f>
        <v>Lê Nguyễn Thục Khuê </v>
      </c>
      <c r="D1710" s="630" t="s">
        <v>241</v>
      </c>
      <c r="E1710" s="630" t="s">
        <v>233</v>
      </c>
      <c r="F1710" s="630" t="s">
        <v>210</v>
      </c>
      <c r="G1710" s="630"/>
      <c r="H1710" s="630">
        <v>11</v>
      </c>
      <c r="I1710" s="630">
        <v>1410</v>
      </c>
      <c r="J1710" s="630" t="s">
        <v>5521</v>
      </c>
      <c r="K1710" s="679"/>
      <c r="L1710" s="301">
        <f>VLOOKUP(B1710,KQtrangIOE!$B$2:$D$2509,3,FALSE)</f>
        <v>1410</v>
      </c>
      <c r="M1710" s="301" t="str">
        <f t="shared" si="121"/>
        <v/>
      </c>
      <c r="N1710" s="301">
        <f>VLOOKUP(IF(G1710&lt;&gt;"",G1710,F1710),ThongkeKQ!$A$4:$P$43,COUNTA(ThongkeKQ!$A$4:$P$4),FALSE)</f>
        <v>3</v>
      </c>
      <c r="O1710" s="301" t="str">
        <f t="shared" si="122"/>
        <v>3.11</v>
      </c>
      <c r="P1710" s="285" t="str">
        <f t="shared" si="123"/>
        <v>3Nhất</v>
      </c>
      <c r="Q1710" s="285" t="str">
        <f t="shared" si="124"/>
        <v>11Nhất</v>
      </c>
      <c r="R1710" s="285">
        <f>VLOOKUP(B1710,'ds thisinh'!B$5:J$2299,COUNTA('ds thisinh'!$B$5:$J$5),FALSE)</f>
        <v>1010</v>
      </c>
    </row>
    <row r="1711" spans="1:18" s="285" customFormat="1" ht="30">
      <c r="A1711" s="630">
        <f>SUBTOTAL(3,$B$20:B1711)</f>
        <v>535</v>
      </c>
      <c r="B1711" s="715">
        <v>87589820</v>
      </c>
      <c r="C1711" s="301" t="str">
        <f>VLOOKUP(B1711,'ds thisinh'!$B$5:$C$2298,2,FALSE)</f>
        <v>Vũ Ngọc Ánh </v>
      </c>
      <c r="D1711" s="630" t="s">
        <v>238</v>
      </c>
      <c r="E1711" s="630" t="s">
        <v>233</v>
      </c>
      <c r="F1711" s="630" t="s">
        <v>210</v>
      </c>
      <c r="G1711" s="630"/>
      <c r="H1711" s="630">
        <v>11</v>
      </c>
      <c r="I1711" s="630">
        <v>1360</v>
      </c>
      <c r="J1711" s="630" t="s">
        <v>5521</v>
      </c>
      <c r="K1711" s="679"/>
      <c r="L1711" s="301">
        <f>VLOOKUP(B1711,KQtrangIOE!$B$2:$D$2509,3,FALSE)</f>
        <v>1360</v>
      </c>
      <c r="M1711" s="301" t="str">
        <f t="shared" si="121"/>
        <v/>
      </c>
      <c r="N1711" s="301">
        <f>VLOOKUP(IF(G1711&lt;&gt;"",G1711,F1711),ThongkeKQ!$A$4:$P$43,COUNTA(ThongkeKQ!$A$4:$P$4),FALSE)</f>
        <v>3</v>
      </c>
      <c r="O1711" s="301" t="str">
        <f t="shared" si="122"/>
        <v>3.11</v>
      </c>
      <c r="P1711" s="285" t="str">
        <f t="shared" si="123"/>
        <v>3Nhất</v>
      </c>
      <c r="Q1711" s="285" t="str">
        <f t="shared" si="124"/>
        <v>11Nhất</v>
      </c>
      <c r="R1711" s="285">
        <f>VLOOKUP(B1711,'ds thisinh'!B$5:J$2299,COUNTA('ds thisinh'!$B$5:$J$5),FALSE)</f>
        <v>1030</v>
      </c>
    </row>
    <row r="1712" spans="1:18" s="285" customFormat="1">
      <c r="A1712" s="630">
        <f>SUBTOTAL(3,$B$20:B1712)</f>
        <v>536</v>
      </c>
      <c r="B1712" s="666">
        <v>1223299661</v>
      </c>
      <c r="C1712" s="301" t="str">
        <f>VLOOKUP(B1712,'ds thisinh'!$B$5:$C$2298,2,FALSE)</f>
        <v>Quách Thị Ngọc Ánh</v>
      </c>
      <c r="D1712" s="630" t="s">
        <v>2130</v>
      </c>
      <c r="E1712" s="630" t="s">
        <v>2126</v>
      </c>
      <c r="F1712" s="630" t="s">
        <v>553</v>
      </c>
      <c r="G1712" s="630"/>
      <c r="H1712" s="630">
        <v>11</v>
      </c>
      <c r="I1712" s="630">
        <v>1360</v>
      </c>
      <c r="J1712" s="630" t="s">
        <v>5521</v>
      </c>
      <c r="K1712" s="729"/>
      <c r="L1712" s="301">
        <f>VLOOKUP(B1712,KQtrangIOE!$B$2:$D$2509,3,FALSE)</f>
        <v>1360</v>
      </c>
      <c r="M1712" s="301" t="str">
        <f t="shared" si="121"/>
        <v/>
      </c>
      <c r="N1712" s="301">
        <f>VLOOKUP(IF(G1712&lt;&gt;"",G1712,F1712),ThongkeKQ!$A$4:$P$43,COUNTA(ThongkeKQ!$A$4:$P$4),FALSE)</f>
        <v>7</v>
      </c>
      <c r="O1712" s="301" t="str">
        <f t="shared" si="122"/>
        <v>7.11</v>
      </c>
      <c r="P1712" s="285" t="str">
        <f t="shared" si="123"/>
        <v>7Nhất</v>
      </c>
      <c r="Q1712" s="285" t="str">
        <f t="shared" si="124"/>
        <v>11Nhất</v>
      </c>
      <c r="R1712" s="285">
        <f>VLOOKUP(B1712,'ds thisinh'!B$5:J$2299,COUNTA('ds thisinh'!$B$5:$J$5),FALSE)</f>
        <v>1710</v>
      </c>
    </row>
    <row r="1713" spans="1:18" s="285" customFormat="1" ht="30">
      <c r="A1713" s="630">
        <f>SUBTOTAL(3,$B$20:B1713)</f>
        <v>537</v>
      </c>
      <c r="B1713" s="715">
        <v>73921759</v>
      </c>
      <c r="C1713" s="301" t="str">
        <f>VLOOKUP(B1713,'ds thisinh'!$B$5:$C$2298,2,FALSE)</f>
        <v>Nguyễn Thị Mai Anh</v>
      </c>
      <c r="D1713" s="630" t="s">
        <v>237</v>
      </c>
      <c r="E1713" s="630" t="s">
        <v>233</v>
      </c>
      <c r="F1713" s="630" t="s">
        <v>210</v>
      </c>
      <c r="G1713" s="630"/>
      <c r="H1713" s="630">
        <v>11</v>
      </c>
      <c r="I1713" s="630">
        <v>1350</v>
      </c>
      <c r="J1713" s="630" t="s">
        <v>5521</v>
      </c>
      <c r="K1713" s="679"/>
      <c r="L1713" s="301">
        <f>VLOOKUP(B1713,KQtrangIOE!$B$2:$D$2509,3,FALSE)</f>
        <v>1350</v>
      </c>
      <c r="M1713" s="301" t="str">
        <f t="shared" si="121"/>
        <v/>
      </c>
      <c r="N1713" s="301">
        <f>VLOOKUP(IF(G1713&lt;&gt;"",G1713,F1713),ThongkeKQ!$A$4:$P$43,COUNTA(ThongkeKQ!$A$4:$P$4),FALSE)</f>
        <v>3</v>
      </c>
      <c r="O1713" s="301" t="str">
        <f t="shared" si="122"/>
        <v>3.11</v>
      </c>
      <c r="P1713" s="285" t="str">
        <f t="shared" si="123"/>
        <v>3Nhất</v>
      </c>
      <c r="Q1713" s="285" t="str">
        <f t="shared" si="124"/>
        <v>11Nhất</v>
      </c>
      <c r="R1713" s="285">
        <f>VLOOKUP(B1713,'ds thisinh'!B$5:J$2299,COUNTA('ds thisinh'!$B$5:$J$5),FALSE)</f>
        <v>1050</v>
      </c>
    </row>
    <row r="1714" spans="1:18" s="285" customFormat="1">
      <c r="A1714" s="630">
        <f>SUBTOTAL(3,$B$20:B1714)</f>
        <v>538</v>
      </c>
      <c r="B1714" s="679">
        <v>1221609856</v>
      </c>
      <c r="C1714" s="301" t="str">
        <f>VLOOKUP(B1714,'ds thisinh'!$B$5:$C$2298,2,FALSE)</f>
        <v>Trịnh Nam Sơn</v>
      </c>
      <c r="D1714" s="630" t="s">
        <v>1081</v>
      </c>
      <c r="E1714" s="630" t="s">
        <v>464</v>
      </c>
      <c r="F1714" s="630" t="s">
        <v>560</v>
      </c>
      <c r="G1714" s="631"/>
      <c r="H1714" s="630">
        <v>11</v>
      </c>
      <c r="I1714" s="631">
        <v>1320</v>
      </c>
      <c r="J1714" s="630" t="s">
        <v>5521</v>
      </c>
      <c r="K1714" s="729"/>
      <c r="L1714" s="301">
        <f>VLOOKUP(B1714,KQtrangIOE!$B$2:$D$2509,3,FALSE)</f>
        <v>1320</v>
      </c>
      <c r="M1714" s="301" t="str">
        <f t="shared" ref="M1714:M1745" si="125">IF(L1714&lt;&gt;I1714,1,"")</f>
        <v/>
      </c>
      <c r="N1714" s="301">
        <f>VLOOKUP(IF(G1714&lt;&gt;"",G1714,F1714),ThongkeKQ!$A$4:$P$43,COUNTA(ThongkeKQ!$A$4:$P$4),FALSE)</f>
        <v>17</v>
      </c>
      <c r="O1714" s="301" t="str">
        <f t="shared" si="122"/>
        <v>17.11</v>
      </c>
      <c r="P1714" s="285" t="str">
        <f t="shared" si="123"/>
        <v>17Nhất</v>
      </c>
      <c r="Q1714" s="285" t="str">
        <f t="shared" si="124"/>
        <v>11Nhất</v>
      </c>
      <c r="R1714" s="285">
        <f>VLOOKUP(B1714,'ds thisinh'!B$5:J$2299,COUNTA('ds thisinh'!$B$5:$J$5),FALSE)</f>
        <v>1040</v>
      </c>
    </row>
    <row r="1715" spans="1:18" s="285" customFormat="1">
      <c r="A1715" s="630">
        <f>SUBTOTAL(3,$B$20:B1715)</f>
        <v>539</v>
      </c>
      <c r="B1715" s="727">
        <v>1212017910</v>
      </c>
      <c r="C1715" s="301" t="str">
        <f>VLOOKUP(B1715,'ds thisinh'!$B$5:$C$2298,2,FALSE)</f>
        <v>Nguyễn Ngọc Anh</v>
      </c>
      <c r="D1715" s="632" t="s">
        <v>1248</v>
      </c>
      <c r="E1715" s="632" t="s">
        <v>414</v>
      </c>
      <c r="F1715" s="632" t="s">
        <v>563</v>
      </c>
      <c r="G1715" s="632"/>
      <c r="H1715" s="632" t="s">
        <v>414</v>
      </c>
      <c r="I1715" s="632">
        <v>1300</v>
      </c>
      <c r="J1715" s="630" t="s">
        <v>5521</v>
      </c>
      <c r="K1715" s="731"/>
      <c r="L1715" s="301">
        <f>VLOOKUP(B1715,KQtrangIOE!$B$2:$D$2509,3,FALSE)</f>
        <v>1300</v>
      </c>
      <c r="M1715" s="301" t="str">
        <f t="shared" si="125"/>
        <v/>
      </c>
      <c r="N1715" s="301">
        <f>VLOOKUP(IF(G1715&lt;&gt;"",G1715,F1715),ThongkeKQ!$A$4:$P$43,COUNTA(ThongkeKQ!$A$4:$P$4),FALSE)</f>
        <v>21</v>
      </c>
      <c r="O1715" s="301" t="str">
        <f t="shared" si="122"/>
        <v>21.11</v>
      </c>
      <c r="P1715" s="285" t="str">
        <f t="shared" si="123"/>
        <v>21Nhất</v>
      </c>
      <c r="Q1715" s="285" t="str">
        <f t="shared" si="124"/>
        <v>11Nhất</v>
      </c>
      <c r="R1715" s="285">
        <f>VLOOKUP(B1715,'ds thisinh'!B$5:J$2299,COUNTA('ds thisinh'!$B$5:$J$5),FALSE)</f>
        <v>930</v>
      </c>
    </row>
    <row r="1716" spans="1:18" s="285" customFormat="1">
      <c r="A1716" s="630">
        <f>SUBTOTAL(3,$B$20:B1716)</f>
        <v>540</v>
      </c>
      <c r="B1716" s="679">
        <v>106715363</v>
      </c>
      <c r="C1716" s="301" t="str">
        <f>VLOOKUP(B1716,'ds thisinh'!$B$5:$C$2298,2,FALSE)</f>
        <v>Bùi Kim Cúc</v>
      </c>
      <c r="D1716" s="630" t="s">
        <v>1079</v>
      </c>
      <c r="E1716" s="630" t="s">
        <v>464</v>
      </c>
      <c r="F1716" s="630" t="s">
        <v>560</v>
      </c>
      <c r="G1716" s="631"/>
      <c r="H1716" s="630">
        <v>11</v>
      </c>
      <c r="I1716" s="631">
        <v>1300</v>
      </c>
      <c r="J1716" s="630" t="s">
        <v>5521</v>
      </c>
      <c r="K1716" s="663"/>
      <c r="L1716" s="301">
        <f>VLOOKUP(B1716,KQtrangIOE!$B$2:$D$2509,3,FALSE)</f>
        <v>1300</v>
      </c>
      <c r="M1716" s="301" t="str">
        <f t="shared" si="125"/>
        <v/>
      </c>
      <c r="N1716" s="301">
        <f>VLOOKUP(IF(G1716&lt;&gt;"",G1716,F1716),ThongkeKQ!$A$4:$P$43,COUNTA(ThongkeKQ!$A$4:$P$4),FALSE)</f>
        <v>17</v>
      </c>
      <c r="O1716" s="301" t="str">
        <f t="shared" si="122"/>
        <v>17.11</v>
      </c>
      <c r="P1716" s="285" t="str">
        <f t="shared" si="123"/>
        <v>17Nhất</v>
      </c>
      <c r="Q1716" s="285" t="str">
        <f t="shared" si="124"/>
        <v>11Nhất</v>
      </c>
      <c r="R1716" s="285">
        <f>VLOOKUP(B1716,'ds thisinh'!B$5:J$2299,COUNTA('ds thisinh'!$B$5:$J$5),FALSE)</f>
        <v>980</v>
      </c>
    </row>
    <row r="1717" spans="1:18" s="285" customFormat="1">
      <c r="A1717" s="630">
        <f>SUBTOTAL(3,$B$20:B1717)</f>
        <v>541</v>
      </c>
      <c r="B1717" s="717">
        <v>1201145346</v>
      </c>
      <c r="C1717" s="301" t="str">
        <f>VLOOKUP(B1717,'ds thisinh'!$B$5:$C$2298,2,FALSE)</f>
        <v>Nguyễn Khánh My</v>
      </c>
      <c r="D1717" s="653" t="s">
        <v>457</v>
      </c>
      <c r="E1717" s="654" t="s">
        <v>458</v>
      </c>
      <c r="F1717" s="655" t="s">
        <v>417</v>
      </c>
      <c r="G1717" s="655"/>
      <c r="H1717" s="630">
        <v>11</v>
      </c>
      <c r="I1717" s="630">
        <v>1290</v>
      </c>
      <c r="J1717" s="630" t="s">
        <v>5522</v>
      </c>
      <c r="K1717" s="679"/>
      <c r="L1717" s="301">
        <f>VLOOKUP(B1717,KQtrangIOE!$B$2:$D$2509,3,FALSE)</f>
        <v>1290</v>
      </c>
      <c r="M1717" s="301" t="str">
        <f t="shared" si="125"/>
        <v/>
      </c>
      <c r="N1717" s="301">
        <f>VLOOKUP(IF(G1717&lt;&gt;"",G1717,F1717),ThongkeKQ!$A$4:$P$43,COUNTA(ThongkeKQ!$A$4:$P$4),FALSE)</f>
        <v>14</v>
      </c>
      <c r="O1717" s="301" t="str">
        <f t="shared" si="122"/>
        <v>14.11</v>
      </c>
      <c r="P1717" s="285" t="str">
        <f t="shared" si="123"/>
        <v>14Nhì</v>
      </c>
      <c r="Q1717" s="285" t="str">
        <f t="shared" si="124"/>
        <v>11Nhì</v>
      </c>
      <c r="R1717" s="285">
        <f>VLOOKUP(B1717,'ds thisinh'!B$5:J$2299,COUNTA('ds thisinh'!$B$5:$J$5),FALSE)</f>
        <v>1320</v>
      </c>
    </row>
    <row r="1718" spans="1:18" s="285" customFormat="1" ht="30">
      <c r="A1718" s="630">
        <f>SUBTOTAL(3,$B$20:B1718)</f>
        <v>542</v>
      </c>
      <c r="B1718" s="715">
        <v>1210100081</v>
      </c>
      <c r="C1718" s="301" t="str">
        <f>VLOOKUP(B1718,'ds thisinh'!$B$5:$C$2298,2,FALSE)</f>
        <v>Đặng Thị Diệu Hoa</v>
      </c>
      <c r="D1718" s="630" t="s">
        <v>232</v>
      </c>
      <c r="E1718" s="630" t="s">
        <v>233</v>
      </c>
      <c r="F1718" s="630" t="s">
        <v>210</v>
      </c>
      <c r="G1718" s="630"/>
      <c r="H1718" s="630">
        <v>11</v>
      </c>
      <c r="I1718" s="630">
        <v>1280</v>
      </c>
      <c r="J1718" s="630" t="s">
        <v>5522</v>
      </c>
      <c r="K1718" s="679"/>
      <c r="L1718" s="301">
        <f>VLOOKUP(B1718,KQtrangIOE!$B$2:$D$2509,3,FALSE)</f>
        <v>1280</v>
      </c>
      <c r="M1718" s="301" t="str">
        <f t="shared" si="125"/>
        <v/>
      </c>
      <c r="N1718" s="301">
        <f>VLOOKUP(IF(G1718&lt;&gt;"",G1718,F1718),ThongkeKQ!$A$4:$P$43,COUNTA(ThongkeKQ!$A$4:$P$4),FALSE)</f>
        <v>3</v>
      </c>
      <c r="O1718" s="301" t="str">
        <f t="shared" si="122"/>
        <v>3.11</v>
      </c>
      <c r="P1718" s="285" t="str">
        <f t="shared" si="123"/>
        <v>3Nhì</v>
      </c>
      <c r="Q1718" s="285" t="str">
        <f t="shared" si="124"/>
        <v>11Nhì</v>
      </c>
      <c r="R1718" s="285">
        <f>VLOOKUP(B1718,'ds thisinh'!B$5:J$2299,COUNTA('ds thisinh'!$B$5:$J$5),FALSE)</f>
        <v>1160</v>
      </c>
    </row>
    <row r="1719" spans="1:18" s="285" customFormat="1">
      <c r="A1719" s="630">
        <f>SUBTOTAL(3,$B$20:B1719)</f>
        <v>543</v>
      </c>
      <c r="B1719" s="677">
        <v>1209777352</v>
      </c>
      <c r="C1719" s="301" t="str">
        <f>VLOOKUP(B1719,'ds thisinh'!$B$5:$C$2298,2,FALSE)</f>
        <v>Cao Trần Anh Thư</v>
      </c>
      <c r="D1719" s="639" t="s">
        <v>136</v>
      </c>
      <c r="E1719" s="630" t="s">
        <v>133</v>
      </c>
      <c r="F1719" s="630" t="s">
        <v>90</v>
      </c>
      <c r="G1719" s="630"/>
      <c r="H1719" s="631">
        <v>11</v>
      </c>
      <c r="I1719" s="631">
        <v>1270</v>
      </c>
      <c r="J1719" s="630" t="s">
        <v>5522</v>
      </c>
      <c r="K1719" s="730"/>
      <c r="L1719" s="301">
        <f>VLOOKUP(B1719,KQtrangIOE!$B$2:$D$2509,3,FALSE)</f>
        <v>1270</v>
      </c>
      <c r="M1719" s="301" t="str">
        <f t="shared" si="125"/>
        <v/>
      </c>
      <c r="N1719" s="301">
        <f>VLOOKUP(IF(G1719&lt;&gt;"",G1719,F1719),ThongkeKQ!$A$4:$P$43,COUNTA(ThongkeKQ!$A$4:$P$4),FALSE)</f>
        <v>13</v>
      </c>
      <c r="O1719" s="301" t="str">
        <f t="shared" si="122"/>
        <v>13.11</v>
      </c>
      <c r="P1719" s="285" t="str">
        <f t="shared" si="123"/>
        <v>13Nhì</v>
      </c>
      <c r="Q1719" s="285" t="str">
        <f t="shared" si="124"/>
        <v>11Nhì</v>
      </c>
      <c r="R1719" s="285">
        <f>VLOOKUP(B1719,'ds thisinh'!B$5:J$2299,COUNTA('ds thisinh'!$B$5:$J$5),FALSE)</f>
        <v>1130</v>
      </c>
    </row>
    <row r="1720" spans="1:18" s="285" customFormat="1" ht="30">
      <c r="A1720" s="630">
        <f>SUBTOTAL(3,$B$20:B1720)</f>
        <v>544</v>
      </c>
      <c r="B1720" s="715">
        <v>1227621512</v>
      </c>
      <c r="C1720" s="301" t="str">
        <f>VLOOKUP(B1720,'ds thisinh'!$B$5:$C$2298,2,FALSE)</f>
        <v>Nguyễn Thị Thảo Nguyên</v>
      </c>
      <c r="D1720" s="630" t="s">
        <v>234</v>
      </c>
      <c r="E1720" s="630" t="s">
        <v>233</v>
      </c>
      <c r="F1720" s="630" t="s">
        <v>210</v>
      </c>
      <c r="G1720" s="630"/>
      <c r="H1720" s="630">
        <v>11</v>
      </c>
      <c r="I1720" s="630">
        <v>1270</v>
      </c>
      <c r="J1720" s="630" t="s">
        <v>5522</v>
      </c>
      <c r="K1720" s="679"/>
      <c r="L1720" s="301">
        <f>VLOOKUP(B1720,KQtrangIOE!$B$2:$D$2509,3,FALSE)</f>
        <v>1270</v>
      </c>
      <c r="M1720" s="301" t="str">
        <f t="shared" si="125"/>
        <v/>
      </c>
      <c r="N1720" s="301">
        <f>VLOOKUP(IF(G1720&lt;&gt;"",G1720,F1720),ThongkeKQ!$A$4:$P$43,COUNTA(ThongkeKQ!$A$4:$P$4),FALSE)</f>
        <v>3</v>
      </c>
      <c r="O1720" s="301" t="str">
        <f t="shared" si="122"/>
        <v>3.11</v>
      </c>
      <c r="P1720" s="285" t="str">
        <f t="shared" si="123"/>
        <v>3Nhì</v>
      </c>
      <c r="Q1720" s="285" t="str">
        <f t="shared" si="124"/>
        <v>11Nhì</v>
      </c>
      <c r="R1720" s="285">
        <f>VLOOKUP(B1720,'ds thisinh'!B$5:J$2299,COUNTA('ds thisinh'!$B$5:$J$5),FALSE)</f>
        <v>1130</v>
      </c>
    </row>
    <row r="1721" spans="1:18" s="285" customFormat="1" ht="30">
      <c r="A1721" s="630">
        <f>SUBTOTAL(3,$B$20:B1721)</f>
        <v>545</v>
      </c>
      <c r="B1721" s="715">
        <v>1232202852</v>
      </c>
      <c r="C1721" s="301" t="str">
        <f>VLOOKUP(B1721,'ds thisinh'!$B$5:$C$2298,2,FALSE)</f>
        <v>Lương Tuệ Minh Khuê</v>
      </c>
      <c r="D1721" s="630" t="s">
        <v>235</v>
      </c>
      <c r="E1721" s="630" t="s">
        <v>233</v>
      </c>
      <c r="F1721" s="630" t="s">
        <v>210</v>
      </c>
      <c r="G1721" s="630"/>
      <c r="H1721" s="630">
        <v>11</v>
      </c>
      <c r="I1721" s="630">
        <v>1270</v>
      </c>
      <c r="J1721" s="630" t="s">
        <v>5522</v>
      </c>
      <c r="K1721" s="679"/>
      <c r="L1721" s="301">
        <f>VLOOKUP(B1721,KQtrangIOE!$B$2:$D$2509,3,FALSE)</f>
        <v>1270</v>
      </c>
      <c r="M1721" s="301" t="str">
        <f t="shared" si="125"/>
        <v/>
      </c>
      <c r="N1721" s="301">
        <f>VLOOKUP(IF(G1721&lt;&gt;"",G1721,F1721),ThongkeKQ!$A$4:$P$43,COUNTA(ThongkeKQ!$A$4:$P$4),FALSE)</f>
        <v>3</v>
      </c>
      <c r="O1721" s="301" t="str">
        <f t="shared" si="122"/>
        <v>3.11</v>
      </c>
      <c r="P1721" s="285" t="str">
        <f t="shared" si="123"/>
        <v>3Nhì</v>
      </c>
      <c r="Q1721" s="285" t="str">
        <f t="shared" si="124"/>
        <v>11Nhì</v>
      </c>
      <c r="R1721" s="285">
        <f>VLOOKUP(B1721,'ds thisinh'!B$5:J$2299,COUNTA('ds thisinh'!$B$5:$J$5),FALSE)</f>
        <v>1110</v>
      </c>
    </row>
    <row r="1722" spans="1:18" s="285" customFormat="1" ht="30">
      <c r="A1722" s="630">
        <f>SUBTOTAL(3,$B$20:B1722)</f>
        <v>546</v>
      </c>
      <c r="B1722" s="681">
        <v>1201242131</v>
      </c>
      <c r="C1722" s="301" t="str">
        <f>VLOOKUP(B1722,'ds thisinh'!$B$5:$C$2298,2,FALSE)</f>
        <v xml:space="preserve">Hoàng Thị Thanh  </v>
      </c>
      <c r="D1722" s="630" t="s">
        <v>2106</v>
      </c>
      <c r="E1722" s="630" t="s">
        <v>133</v>
      </c>
      <c r="F1722" s="630" t="s">
        <v>2100</v>
      </c>
      <c r="G1722" s="630"/>
      <c r="H1722" s="630">
        <v>11</v>
      </c>
      <c r="I1722" s="630">
        <v>1260</v>
      </c>
      <c r="J1722" s="630" t="s">
        <v>5522</v>
      </c>
      <c r="K1722" s="679"/>
      <c r="L1722" s="301">
        <f>VLOOKUP(B1722,KQtrangIOE!$B$2:$D$2509,3,FALSE)</f>
        <v>1260</v>
      </c>
      <c r="M1722" s="301" t="str">
        <f t="shared" si="125"/>
        <v/>
      </c>
      <c r="N1722" s="301">
        <f>VLOOKUP(IF(G1722&lt;&gt;"",G1722,F1722),ThongkeKQ!$A$4:$P$43,COUNTA(ThongkeKQ!$A$4:$P$4),FALSE)</f>
        <v>24</v>
      </c>
      <c r="O1722" s="301" t="str">
        <f t="shared" si="122"/>
        <v>24.11</v>
      </c>
      <c r="P1722" s="285" t="str">
        <f t="shared" si="123"/>
        <v>24Nhì</v>
      </c>
      <c r="Q1722" s="285" t="str">
        <f t="shared" si="124"/>
        <v>11Nhì</v>
      </c>
      <c r="R1722" s="285">
        <f>VLOOKUP(B1722,'ds thisinh'!B$5:J$2299,COUNTA('ds thisinh'!$B$5:$J$5),FALSE)</f>
        <v>1140</v>
      </c>
    </row>
    <row r="1723" spans="1:18" s="285" customFormat="1" ht="30">
      <c r="A1723" s="630">
        <f>SUBTOTAL(3,$B$20:B1723)</f>
        <v>547</v>
      </c>
      <c r="B1723" s="715">
        <v>70060400</v>
      </c>
      <c r="C1723" s="301" t="str">
        <f>VLOOKUP(B1723,'ds thisinh'!$B$5:$C$2298,2,FALSE)</f>
        <v>Nguyễn Thị Lành</v>
      </c>
      <c r="D1723" s="630" t="s">
        <v>251</v>
      </c>
      <c r="E1723" s="630" t="s">
        <v>233</v>
      </c>
      <c r="F1723" s="630" t="s">
        <v>210</v>
      </c>
      <c r="G1723" s="630"/>
      <c r="H1723" s="630">
        <v>11</v>
      </c>
      <c r="I1723" s="630">
        <v>1250</v>
      </c>
      <c r="J1723" s="630" t="s">
        <v>5522</v>
      </c>
      <c r="K1723" s="679"/>
      <c r="L1723" s="301">
        <f>VLOOKUP(B1723,KQtrangIOE!$B$2:$D$2509,3,FALSE)</f>
        <v>1250</v>
      </c>
      <c r="M1723" s="301" t="str">
        <f t="shared" si="125"/>
        <v/>
      </c>
      <c r="N1723" s="301">
        <f>VLOOKUP(IF(G1723&lt;&gt;"",G1723,F1723),ThongkeKQ!$A$4:$P$43,COUNTA(ThongkeKQ!$A$4:$P$4),FALSE)</f>
        <v>3</v>
      </c>
      <c r="O1723" s="301" t="str">
        <f t="shared" si="122"/>
        <v>3.11</v>
      </c>
      <c r="P1723" s="285" t="str">
        <f t="shared" si="123"/>
        <v>3Nhì</v>
      </c>
      <c r="Q1723" s="285" t="str">
        <f t="shared" si="124"/>
        <v>11Nhì</v>
      </c>
      <c r="R1723" s="285">
        <f>VLOOKUP(B1723,'ds thisinh'!B$5:J$2299,COUNTA('ds thisinh'!$B$5:$J$5),FALSE)</f>
        <v>890</v>
      </c>
    </row>
    <row r="1724" spans="1:18" s="285" customFormat="1">
      <c r="A1724" s="630">
        <f>SUBTOTAL(3,$B$20:B1724)</f>
        <v>548</v>
      </c>
      <c r="B1724" s="662">
        <v>1200906072</v>
      </c>
      <c r="C1724" s="301" t="str">
        <f>VLOOKUP(B1724,'ds thisinh'!$B$5:$C$2298,2,FALSE)</f>
        <v xml:space="preserve">Ngô Thị Thương  </v>
      </c>
      <c r="D1724" s="630" t="s">
        <v>342</v>
      </c>
      <c r="E1724" s="630" t="s">
        <v>414</v>
      </c>
      <c r="F1724" s="630" t="s">
        <v>301</v>
      </c>
      <c r="G1724" s="630"/>
      <c r="H1724" s="641">
        <v>11</v>
      </c>
      <c r="I1724" s="630">
        <v>1250</v>
      </c>
      <c r="J1724" s="630" t="s">
        <v>5522</v>
      </c>
      <c r="K1724" s="729"/>
      <c r="L1724" s="301">
        <f>VLOOKUP(B1724,KQtrangIOE!$B$2:$D$2509,3,FALSE)</f>
        <v>1250</v>
      </c>
      <c r="M1724" s="301" t="str">
        <f t="shared" si="125"/>
        <v/>
      </c>
      <c r="N1724" s="301">
        <f>VLOOKUP(IF(G1724&lt;&gt;"",G1724,F1724),ThongkeKQ!$A$4:$P$43,COUNTA(ThongkeKQ!$A$4:$P$4),FALSE)</f>
        <v>4</v>
      </c>
      <c r="O1724" s="301" t="str">
        <f t="shared" si="122"/>
        <v>4.11</v>
      </c>
      <c r="P1724" s="285" t="str">
        <f t="shared" si="123"/>
        <v>4Nhì</v>
      </c>
      <c r="Q1724" s="285" t="str">
        <f t="shared" si="124"/>
        <v>11Nhì</v>
      </c>
      <c r="R1724" s="285">
        <f>VLOOKUP(B1724,'ds thisinh'!B$5:J$2299,COUNTA('ds thisinh'!$B$5:$J$5),FALSE)</f>
        <v>1200</v>
      </c>
    </row>
    <row r="1725" spans="1:18" s="285" customFormat="1">
      <c r="A1725" s="630">
        <f>SUBTOTAL(3,$B$20:B1725)</f>
        <v>549</v>
      </c>
      <c r="B1725" s="662">
        <v>1224896142</v>
      </c>
      <c r="C1725" s="301" t="str">
        <f>VLOOKUP(B1725,'ds thisinh'!$B$5:$C$2298,2,FALSE)</f>
        <v xml:space="preserve">Vũ Thị Hương  </v>
      </c>
      <c r="D1725" s="630" t="s">
        <v>343</v>
      </c>
      <c r="E1725" s="630" t="s">
        <v>414</v>
      </c>
      <c r="F1725" s="630" t="s">
        <v>301</v>
      </c>
      <c r="G1725" s="630"/>
      <c r="H1725" s="641">
        <v>11</v>
      </c>
      <c r="I1725" s="630">
        <v>1220</v>
      </c>
      <c r="J1725" s="630" t="s">
        <v>5522</v>
      </c>
      <c r="K1725" s="729"/>
      <c r="L1725" s="301">
        <f>VLOOKUP(B1725,KQtrangIOE!$B$2:$D$2509,3,FALSE)</f>
        <v>1220</v>
      </c>
      <c r="M1725" s="301" t="str">
        <f t="shared" si="125"/>
        <v/>
      </c>
      <c r="N1725" s="301">
        <f>VLOOKUP(IF(G1725&lt;&gt;"",G1725,F1725),ThongkeKQ!$A$4:$P$43,COUNTA(ThongkeKQ!$A$4:$P$4),FALSE)</f>
        <v>4</v>
      </c>
      <c r="O1725" s="301" t="str">
        <f t="shared" si="122"/>
        <v>4.11</v>
      </c>
      <c r="P1725" s="285" t="str">
        <f t="shared" si="123"/>
        <v>4Nhì</v>
      </c>
      <c r="Q1725" s="285" t="str">
        <f t="shared" si="124"/>
        <v>11Nhì</v>
      </c>
      <c r="R1725" s="285">
        <f>VLOOKUP(B1725,'ds thisinh'!B$5:J$2299,COUNTA('ds thisinh'!$B$5:$J$5),FALSE)</f>
        <v>1000</v>
      </c>
    </row>
    <row r="1726" spans="1:18" s="285" customFormat="1">
      <c r="A1726" s="630">
        <f>SUBTOTAL(3,$B$20:B1726)</f>
        <v>550</v>
      </c>
      <c r="B1726" s="677">
        <v>1209882987</v>
      </c>
      <c r="C1726" s="301" t="str">
        <f>VLOOKUP(B1726,'ds thisinh'!$B$5:$C$2298,2,FALSE)</f>
        <v>Nguyễn Kim Khuyên</v>
      </c>
      <c r="D1726" s="639" t="s">
        <v>137</v>
      </c>
      <c r="E1726" s="630" t="s">
        <v>133</v>
      </c>
      <c r="F1726" s="630" t="s">
        <v>90</v>
      </c>
      <c r="G1726" s="630"/>
      <c r="H1726" s="631">
        <v>11</v>
      </c>
      <c r="I1726" s="631">
        <v>1210</v>
      </c>
      <c r="J1726" s="630" t="s">
        <v>5522</v>
      </c>
      <c r="K1726" s="730"/>
      <c r="L1726" s="301">
        <f>VLOOKUP(B1726,KQtrangIOE!$B$2:$D$2509,3,FALSE)</f>
        <v>1210</v>
      </c>
      <c r="M1726" s="301" t="str">
        <f t="shared" si="125"/>
        <v/>
      </c>
      <c r="N1726" s="301">
        <f>VLOOKUP(IF(G1726&lt;&gt;"",G1726,F1726),ThongkeKQ!$A$4:$P$43,COUNTA(ThongkeKQ!$A$4:$P$4),FALSE)</f>
        <v>13</v>
      </c>
      <c r="O1726" s="301" t="str">
        <f t="shared" si="122"/>
        <v>13.11</v>
      </c>
      <c r="P1726" s="285" t="str">
        <f t="shared" si="123"/>
        <v>13Nhì</v>
      </c>
      <c r="Q1726" s="285" t="str">
        <f t="shared" si="124"/>
        <v>11Nhì</v>
      </c>
      <c r="R1726" s="285">
        <f>VLOOKUP(B1726,'ds thisinh'!B$5:J$2299,COUNTA('ds thisinh'!$B$5:$J$5),FALSE)</f>
        <v>1090</v>
      </c>
    </row>
    <row r="1727" spans="1:18" s="285" customFormat="1">
      <c r="A1727" s="630">
        <f>SUBTOTAL(3,$B$20:B1727)</f>
        <v>551</v>
      </c>
      <c r="B1727" s="662">
        <v>104675319</v>
      </c>
      <c r="C1727" s="301" t="str">
        <f>VLOOKUP(B1727,'ds thisinh'!$B$5:$C$2298,2,FALSE)</f>
        <v xml:space="preserve">Lê Thị Thanh  </v>
      </c>
      <c r="D1727" s="630" t="s">
        <v>2530</v>
      </c>
      <c r="E1727" s="630" t="s">
        <v>414</v>
      </c>
      <c r="F1727" s="630" t="s">
        <v>301</v>
      </c>
      <c r="G1727" s="630"/>
      <c r="H1727" s="641">
        <v>11</v>
      </c>
      <c r="I1727" s="630">
        <v>1200</v>
      </c>
      <c r="J1727" s="630" t="s">
        <v>5522</v>
      </c>
      <c r="K1727" s="729"/>
      <c r="L1727" s="301">
        <f>VLOOKUP(B1727,KQtrangIOE!$B$2:$D$2509,3,FALSE)</f>
        <v>1200</v>
      </c>
      <c r="M1727" s="301" t="str">
        <f t="shared" si="125"/>
        <v/>
      </c>
      <c r="N1727" s="301">
        <f>VLOOKUP(IF(G1727&lt;&gt;"",G1727,F1727),ThongkeKQ!$A$4:$P$43,COUNTA(ThongkeKQ!$A$4:$P$4),FALSE)</f>
        <v>4</v>
      </c>
      <c r="O1727" s="301" t="str">
        <f t="shared" si="122"/>
        <v>4.11</v>
      </c>
      <c r="P1727" s="285" t="str">
        <f t="shared" si="123"/>
        <v>4Nhì</v>
      </c>
      <c r="Q1727" s="285" t="str">
        <f t="shared" si="124"/>
        <v>11Nhì</v>
      </c>
      <c r="R1727" s="285">
        <f>VLOOKUP(B1727,'ds thisinh'!B$5:J$2299,COUNTA('ds thisinh'!$B$5:$J$5),FALSE)</f>
        <v>1020</v>
      </c>
    </row>
    <row r="1728" spans="1:18" s="285" customFormat="1" ht="30">
      <c r="A1728" s="630">
        <f>SUBTOTAL(3,$B$20:B1728)</f>
        <v>552</v>
      </c>
      <c r="B1728" s="715">
        <v>108080552</v>
      </c>
      <c r="C1728" s="301" t="str">
        <f>VLOOKUP(B1728,'ds thisinh'!$B$5:$C$2298,2,FALSE)</f>
        <v>Nguyễn Đình Minh Phước </v>
      </c>
      <c r="D1728" s="630" t="s">
        <v>244</v>
      </c>
      <c r="E1728" s="630" t="s">
        <v>233</v>
      </c>
      <c r="F1728" s="630" t="s">
        <v>210</v>
      </c>
      <c r="G1728" s="630"/>
      <c r="H1728" s="630">
        <v>11</v>
      </c>
      <c r="I1728" s="630">
        <v>1170</v>
      </c>
      <c r="J1728" s="630" t="s">
        <v>5522</v>
      </c>
      <c r="K1728" s="679"/>
      <c r="L1728" s="301">
        <f>VLOOKUP(B1728,KQtrangIOE!$B$2:$D$2509,3,FALSE)</f>
        <v>1170</v>
      </c>
      <c r="M1728" s="301" t="str">
        <f t="shared" si="125"/>
        <v/>
      </c>
      <c r="N1728" s="301">
        <f>VLOOKUP(IF(G1728&lt;&gt;"",G1728,F1728),ThongkeKQ!$A$4:$P$43,COUNTA(ThongkeKQ!$A$4:$P$4),FALSE)</f>
        <v>3</v>
      </c>
      <c r="O1728" s="301" t="str">
        <f t="shared" si="122"/>
        <v>3.11</v>
      </c>
      <c r="P1728" s="285" t="str">
        <f t="shared" si="123"/>
        <v>3Nhì</v>
      </c>
      <c r="Q1728" s="285" t="str">
        <f t="shared" si="124"/>
        <v>11Nhì</v>
      </c>
      <c r="R1728" s="285">
        <f>VLOOKUP(B1728,'ds thisinh'!B$5:J$2299,COUNTA('ds thisinh'!$B$5:$J$5),FALSE)</f>
        <v>970</v>
      </c>
    </row>
    <row r="1729" spans="1:18" s="285" customFormat="1">
      <c r="A1729" s="630">
        <f>SUBTOTAL(3,$B$20:B1729)</f>
        <v>553</v>
      </c>
      <c r="B1729" s="720">
        <v>1209858380</v>
      </c>
      <c r="C1729" s="301" t="str">
        <f>VLOOKUP(B1729,'ds thisinh'!$B$5:$C$2298,2,FALSE)</f>
        <v>Phạm Duy Khánh</v>
      </c>
      <c r="D1729" s="657" t="s">
        <v>2365</v>
      </c>
      <c r="E1729" s="657" t="s">
        <v>2360</v>
      </c>
      <c r="F1729" s="630" t="s">
        <v>551</v>
      </c>
      <c r="G1729" s="641"/>
      <c r="H1729" s="641">
        <v>11</v>
      </c>
      <c r="I1729" s="641">
        <v>1150</v>
      </c>
      <c r="J1729" s="630" t="s">
        <v>5522</v>
      </c>
      <c r="K1729" s="679"/>
      <c r="L1729" s="301">
        <f>VLOOKUP(B1729,KQtrangIOE!$B$2:$D$2509,3,FALSE)</f>
        <v>1150</v>
      </c>
      <c r="M1729" s="301" t="str">
        <f t="shared" si="125"/>
        <v/>
      </c>
      <c r="N1729" s="301">
        <f>VLOOKUP(IF(G1729&lt;&gt;"",G1729,F1729),ThongkeKQ!$A$4:$P$43,COUNTA(ThongkeKQ!$A$4:$P$4),FALSE)</f>
        <v>5</v>
      </c>
      <c r="O1729" s="301" t="str">
        <f t="shared" si="122"/>
        <v>5.11</v>
      </c>
      <c r="P1729" s="285" t="str">
        <f t="shared" si="123"/>
        <v>5Nhì</v>
      </c>
      <c r="Q1729" s="285" t="str">
        <f t="shared" si="124"/>
        <v>11Nhì</v>
      </c>
      <c r="R1729" s="285">
        <f>VLOOKUP(B1729,'ds thisinh'!B$5:J$2299,COUNTA('ds thisinh'!$B$5:$J$5),FALSE)</f>
        <v>720</v>
      </c>
    </row>
    <row r="1730" spans="1:18" s="285" customFormat="1" ht="30">
      <c r="A1730" s="630">
        <f>SUBTOTAL(3,$B$20:B1730)</f>
        <v>554</v>
      </c>
      <c r="B1730" s="715">
        <v>46293318</v>
      </c>
      <c r="C1730" s="301" t="str">
        <f>VLOOKUP(B1730,'ds thisinh'!$B$5:$C$2298,2,FALSE)</f>
        <v>Đoàn Đình Lê Minh </v>
      </c>
      <c r="D1730" s="630" t="s">
        <v>236</v>
      </c>
      <c r="E1730" s="630" t="s">
        <v>233</v>
      </c>
      <c r="F1730" s="630" t="s">
        <v>210</v>
      </c>
      <c r="G1730" s="630"/>
      <c r="H1730" s="630">
        <v>11</v>
      </c>
      <c r="I1730" s="630">
        <v>1140</v>
      </c>
      <c r="J1730" s="630" t="s">
        <v>5522</v>
      </c>
      <c r="K1730" s="679"/>
      <c r="L1730" s="301">
        <f>VLOOKUP(B1730,KQtrangIOE!$B$2:$D$2509,3,FALSE)</f>
        <v>1140</v>
      </c>
      <c r="M1730" s="301" t="str">
        <f t="shared" si="125"/>
        <v/>
      </c>
      <c r="N1730" s="301">
        <f>VLOOKUP(IF(G1730&lt;&gt;"",G1730,F1730),ThongkeKQ!$A$4:$P$43,COUNTA(ThongkeKQ!$A$4:$P$4),FALSE)</f>
        <v>3</v>
      </c>
      <c r="O1730" s="301" t="str">
        <f t="shared" si="122"/>
        <v>3.11</v>
      </c>
      <c r="P1730" s="285" t="str">
        <f t="shared" si="123"/>
        <v>3Nhì</v>
      </c>
      <c r="Q1730" s="285" t="str">
        <f t="shared" si="124"/>
        <v>11Nhì</v>
      </c>
      <c r="R1730" s="285">
        <f>VLOOKUP(B1730,'ds thisinh'!B$5:J$2299,COUNTA('ds thisinh'!$B$5:$J$5),FALSE)</f>
        <v>1100</v>
      </c>
    </row>
    <row r="1731" spans="1:18" s="285" customFormat="1" ht="30">
      <c r="A1731" s="630">
        <f>SUBTOTAL(3,$B$20:B1731)</f>
        <v>555</v>
      </c>
      <c r="B1731" s="715">
        <v>1228488071</v>
      </c>
      <c r="C1731" s="301" t="str">
        <f>VLOOKUP(B1731,'ds thisinh'!$B$5:$C$2298,2,FALSE)</f>
        <v>Nguyễn Thị Phượng</v>
      </c>
      <c r="D1731" s="630" t="s">
        <v>245</v>
      </c>
      <c r="E1731" s="630" t="s">
        <v>233</v>
      </c>
      <c r="F1731" s="630" t="s">
        <v>210</v>
      </c>
      <c r="G1731" s="630"/>
      <c r="H1731" s="630">
        <v>11</v>
      </c>
      <c r="I1731" s="630">
        <v>1140</v>
      </c>
      <c r="J1731" s="630" t="s">
        <v>5522</v>
      </c>
      <c r="K1731" s="679"/>
      <c r="L1731" s="301">
        <f>VLOOKUP(B1731,KQtrangIOE!$B$2:$D$2509,3,FALSE)</f>
        <v>1140</v>
      </c>
      <c r="M1731" s="301" t="str">
        <f t="shared" si="125"/>
        <v/>
      </c>
      <c r="N1731" s="301">
        <f>VLOOKUP(IF(G1731&lt;&gt;"",G1731,F1731),ThongkeKQ!$A$4:$P$43,COUNTA(ThongkeKQ!$A$4:$P$4),FALSE)</f>
        <v>3</v>
      </c>
      <c r="O1731" s="301" t="str">
        <f t="shared" si="122"/>
        <v>3.11</v>
      </c>
      <c r="P1731" s="285" t="str">
        <f t="shared" si="123"/>
        <v>3Nhì</v>
      </c>
      <c r="Q1731" s="285" t="str">
        <f t="shared" si="124"/>
        <v>11Nhì</v>
      </c>
      <c r="R1731" s="285">
        <f>VLOOKUP(B1731,'ds thisinh'!B$5:J$2299,COUNTA('ds thisinh'!$B$5:$J$5),FALSE)</f>
        <v>970</v>
      </c>
    </row>
    <row r="1732" spans="1:18" s="285" customFormat="1">
      <c r="A1732" s="630">
        <f>SUBTOTAL(3,$B$20:B1732)</f>
        <v>556</v>
      </c>
      <c r="B1732" s="728">
        <v>1232375368</v>
      </c>
      <c r="C1732" s="301" t="str">
        <f>VLOOKUP(B1732,'ds thisinh'!$B$5:$C$2298,2,FALSE)</f>
        <v>Phạm Văn Tuấn</v>
      </c>
      <c r="D1732" s="658" t="s">
        <v>2535</v>
      </c>
      <c r="E1732" s="630" t="s">
        <v>2246</v>
      </c>
      <c r="F1732" s="630" t="s">
        <v>556</v>
      </c>
      <c r="G1732" s="630"/>
      <c r="H1732" s="630">
        <v>11</v>
      </c>
      <c r="I1732" s="630">
        <v>1130</v>
      </c>
      <c r="J1732" s="630" t="s">
        <v>5522</v>
      </c>
      <c r="K1732" s="679"/>
      <c r="L1732" s="301">
        <f>VLOOKUP(B1732,KQtrangIOE!$B$2:$D$2509,3,FALSE)</f>
        <v>1130</v>
      </c>
      <c r="M1732" s="301" t="str">
        <f t="shared" si="125"/>
        <v/>
      </c>
      <c r="N1732" s="301">
        <f>VLOOKUP(IF(G1732&lt;&gt;"",G1732,F1732),ThongkeKQ!$A$4:$P$43,COUNTA(ThongkeKQ!$A$4:$P$4),FALSE)</f>
        <v>10</v>
      </c>
      <c r="O1732" s="301" t="str">
        <f t="shared" si="122"/>
        <v>10.11</v>
      </c>
      <c r="P1732" s="285" t="str">
        <f t="shared" si="123"/>
        <v>10Nhì</v>
      </c>
      <c r="Q1732" s="285" t="str">
        <f t="shared" si="124"/>
        <v>11Nhì</v>
      </c>
      <c r="R1732" s="285">
        <f>VLOOKUP(B1732,'ds thisinh'!B$5:J$2299,COUNTA('ds thisinh'!$B$5:$J$5),FALSE)</f>
        <v>500</v>
      </c>
    </row>
    <row r="1733" spans="1:18" s="285" customFormat="1" ht="30">
      <c r="A1733" s="630">
        <f>SUBTOTAL(3,$B$20:B1733)</f>
        <v>557</v>
      </c>
      <c r="B1733" s="715">
        <v>1214933894</v>
      </c>
      <c r="C1733" s="301" t="str">
        <f>VLOOKUP(B1733,'ds thisinh'!$B$5:$C$2298,2,FALSE)</f>
        <v>Nguyễn Quang Vinh </v>
      </c>
      <c r="D1733" s="630" t="s">
        <v>242</v>
      </c>
      <c r="E1733" s="630" t="s">
        <v>243</v>
      </c>
      <c r="F1733" s="630" t="s">
        <v>210</v>
      </c>
      <c r="G1733" s="630"/>
      <c r="H1733" s="630">
        <v>11</v>
      </c>
      <c r="I1733" s="630">
        <v>1130</v>
      </c>
      <c r="J1733" s="630" t="s">
        <v>5522</v>
      </c>
      <c r="K1733" s="679"/>
      <c r="L1733" s="301">
        <f>VLOOKUP(B1733,KQtrangIOE!$B$2:$D$2509,3,FALSE)</f>
        <v>1130</v>
      </c>
      <c r="M1733" s="301" t="str">
        <f t="shared" si="125"/>
        <v/>
      </c>
      <c r="N1733" s="301">
        <f>VLOOKUP(IF(G1733&lt;&gt;"",G1733,F1733),ThongkeKQ!$A$4:$P$43,COUNTA(ThongkeKQ!$A$4:$P$4),FALSE)</f>
        <v>3</v>
      </c>
      <c r="O1733" s="301" t="str">
        <f t="shared" si="122"/>
        <v>3.11</v>
      </c>
      <c r="P1733" s="285" t="str">
        <f t="shared" si="123"/>
        <v>3Nhì</v>
      </c>
      <c r="Q1733" s="285" t="str">
        <f t="shared" si="124"/>
        <v>11Nhì</v>
      </c>
      <c r="R1733" s="285">
        <f>VLOOKUP(B1733,'ds thisinh'!B$5:J$2299,COUNTA('ds thisinh'!$B$5:$J$5),FALSE)</f>
        <v>980</v>
      </c>
    </row>
    <row r="1734" spans="1:18" s="285" customFormat="1" ht="30">
      <c r="A1734" s="630">
        <f>SUBTOTAL(3,$B$20:B1734)</f>
        <v>558</v>
      </c>
      <c r="B1734" s="681">
        <v>106140172</v>
      </c>
      <c r="C1734" s="301" t="str">
        <f>VLOOKUP(B1734,'ds thisinh'!$B$5:$C$2298,2,FALSE)</f>
        <v>Hứa Thị Hòa</v>
      </c>
      <c r="D1734" s="630" t="s">
        <v>2108</v>
      </c>
      <c r="E1734" s="630" t="s">
        <v>133</v>
      </c>
      <c r="F1734" s="630" t="s">
        <v>2100</v>
      </c>
      <c r="G1734" s="630"/>
      <c r="H1734" s="630">
        <v>11</v>
      </c>
      <c r="I1734" s="630">
        <v>1130</v>
      </c>
      <c r="J1734" s="630" t="s">
        <v>5522</v>
      </c>
      <c r="K1734" s="679"/>
      <c r="L1734" s="301">
        <f>VLOOKUP(B1734,KQtrangIOE!$B$2:$D$2509,3,FALSE)</f>
        <v>1130</v>
      </c>
      <c r="M1734" s="301" t="str">
        <f t="shared" si="125"/>
        <v/>
      </c>
      <c r="N1734" s="301">
        <f>VLOOKUP(IF(G1734&lt;&gt;"",G1734,F1734),ThongkeKQ!$A$4:$P$43,COUNTA(ThongkeKQ!$A$4:$P$4),FALSE)</f>
        <v>24</v>
      </c>
      <c r="O1734" s="301" t="str">
        <f t="shared" si="122"/>
        <v>24.11</v>
      </c>
      <c r="P1734" s="285" t="str">
        <f t="shared" si="123"/>
        <v>24Nhì</v>
      </c>
      <c r="Q1734" s="285" t="str">
        <f t="shared" si="124"/>
        <v>11Nhì</v>
      </c>
      <c r="R1734" s="285">
        <f>VLOOKUP(B1734,'ds thisinh'!B$5:J$2299,COUNTA('ds thisinh'!$B$5:$J$5),FALSE)</f>
        <v>970</v>
      </c>
    </row>
    <row r="1735" spans="1:18" s="285" customFormat="1">
      <c r="A1735" s="630">
        <f>SUBTOTAL(3,$B$20:B1735)</f>
        <v>559</v>
      </c>
      <c r="B1735" s="679">
        <v>1229114962</v>
      </c>
      <c r="C1735" s="301" t="str">
        <f>VLOOKUP(B1735,'ds thisinh'!$B$5:$C$2298,2,FALSE)</f>
        <v>Trần Văn Trí</v>
      </c>
      <c r="D1735" s="630" t="s">
        <v>11</v>
      </c>
      <c r="E1735" s="630" t="s">
        <v>133</v>
      </c>
      <c r="F1735" s="630" t="s">
        <v>9</v>
      </c>
      <c r="G1735" s="630"/>
      <c r="H1735" s="630">
        <v>11</v>
      </c>
      <c r="I1735" s="630">
        <v>1120</v>
      </c>
      <c r="J1735" s="630" t="s">
        <v>5522</v>
      </c>
      <c r="K1735" s="679"/>
      <c r="L1735" s="301">
        <f>VLOOKUP(B1735,KQtrangIOE!$B$2:$D$2509,3,FALSE)</f>
        <v>1120</v>
      </c>
      <c r="M1735" s="301" t="str">
        <f t="shared" si="125"/>
        <v/>
      </c>
      <c r="N1735" s="301">
        <f>VLOOKUP(IF(G1735&lt;&gt;"",G1735,F1735),ThongkeKQ!$A$4:$P$43,COUNTA(ThongkeKQ!$A$4:$P$4),FALSE)</f>
        <v>1</v>
      </c>
      <c r="O1735" s="301" t="str">
        <f t="shared" si="122"/>
        <v>1.11</v>
      </c>
      <c r="P1735" s="285" t="str">
        <f t="shared" si="123"/>
        <v>1Nhì</v>
      </c>
      <c r="Q1735" s="285" t="str">
        <f t="shared" si="124"/>
        <v>11Nhì</v>
      </c>
      <c r="R1735" s="285">
        <f>VLOOKUP(B1735,'ds thisinh'!B$5:J$2299,COUNTA('ds thisinh'!$B$5:$J$5),FALSE)</f>
        <v>1140</v>
      </c>
    </row>
    <row r="1736" spans="1:18" s="285" customFormat="1">
      <c r="A1736" s="630">
        <f>SUBTOTAL(3,$B$20:B1736)</f>
        <v>560</v>
      </c>
      <c r="B1736" s="677">
        <v>1222193715</v>
      </c>
      <c r="C1736" s="301" t="str">
        <f>VLOOKUP(B1736,'ds thisinh'!$B$5:$C$2298,2,FALSE)</f>
        <v>Nguyễn Quang Trường</v>
      </c>
      <c r="D1736" s="639" t="s">
        <v>135</v>
      </c>
      <c r="E1736" s="630" t="s">
        <v>133</v>
      </c>
      <c r="F1736" s="630" t="s">
        <v>90</v>
      </c>
      <c r="G1736" s="630"/>
      <c r="H1736" s="631">
        <v>11</v>
      </c>
      <c r="I1736" s="631">
        <v>1120</v>
      </c>
      <c r="J1736" s="630" t="s">
        <v>5522</v>
      </c>
      <c r="K1736" s="730"/>
      <c r="L1736" s="301">
        <f>VLOOKUP(B1736,KQtrangIOE!$B$2:$D$2509,3,FALSE)</f>
        <v>1120</v>
      </c>
      <c r="M1736" s="301" t="str">
        <f t="shared" si="125"/>
        <v/>
      </c>
      <c r="N1736" s="301">
        <f>VLOOKUP(IF(G1736&lt;&gt;"",G1736,F1736),ThongkeKQ!$A$4:$P$43,COUNTA(ThongkeKQ!$A$4:$P$4),FALSE)</f>
        <v>13</v>
      </c>
      <c r="O1736" s="301" t="str">
        <f t="shared" si="122"/>
        <v>13.11</v>
      </c>
      <c r="P1736" s="285" t="str">
        <f t="shared" si="123"/>
        <v>13Nhì</v>
      </c>
      <c r="Q1736" s="285" t="str">
        <f t="shared" si="124"/>
        <v>11Nhì</v>
      </c>
      <c r="R1736" s="285">
        <f>VLOOKUP(B1736,'ds thisinh'!B$5:J$2299,COUNTA('ds thisinh'!$B$5:$J$5),FALSE)</f>
        <v>1230</v>
      </c>
    </row>
    <row r="1737" spans="1:18" s="285" customFormat="1">
      <c r="A1737" s="630">
        <f>SUBTOTAL(3,$B$20:B1737)</f>
        <v>561</v>
      </c>
      <c r="B1737" s="727">
        <v>1211934005</v>
      </c>
      <c r="C1737" s="301" t="str">
        <f>VLOOKUP(B1737,'ds thisinh'!$B$5:$C$2298,2,FALSE)</f>
        <v>Hoàng Thị Thùy Linh</v>
      </c>
      <c r="D1737" s="632" t="s">
        <v>2556</v>
      </c>
      <c r="E1737" s="632" t="s">
        <v>414</v>
      </c>
      <c r="F1737" s="632" t="s">
        <v>563</v>
      </c>
      <c r="G1737" s="632"/>
      <c r="H1737" s="632" t="s">
        <v>414</v>
      </c>
      <c r="I1737" s="632">
        <v>1120</v>
      </c>
      <c r="J1737" s="630" t="s">
        <v>5522</v>
      </c>
      <c r="K1737" s="731"/>
      <c r="L1737" s="301">
        <f>VLOOKUP(B1737,KQtrangIOE!$B$2:$D$2509,3,FALSE)</f>
        <v>1120</v>
      </c>
      <c r="M1737" s="301" t="str">
        <f t="shared" si="125"/>
        <v/>
      </c>
      <c r="N1737" s="301">
        <f>VLOOKUP(IF(G1737&lt;&gt;"",G1737,F1737),ThongkeKQ!$A$4:$P$43,COUNTA(ThongkeKQ!$A$4:$P$4),FALSE)</f>
        <v>21</v>
      </c>
      <c r="O1737" s="301" t="str">
        <f t="shared" si="122"/>
        <v>21.11</v>
      </c>
      <c r="P1737" s="285" t="str">
        <f t="shared" si="123"/>
        <v>21Nhì</v>
      </c>
      <c r="Q1737" s="285" t="str">
        <f t="shared" si="124"/>
        <v>11Nhì</v>
      </c>
      <c r="R1737" s="285">
        <f>VLOOKUP(B1737,'ds thisinh'!B$5:J$2299,COUNTA('ds thisinh'!$B$5:$J$5),FALSE)</f>
        <v>1200</v>
      </c>
    </row>
    <row r="1738" spans="1:18" s="285" customFormat="1" ht="30">
      <c r="A1738" s="630">
        <f>SUBTOTAL(3,$B$20:B1738)</f>
        <v>562</v>
      </c>
      <c r="B1738" s="715">
        <v>1227696328</v>
      </c>
      <c r="C1738" s="301" t="str">
        <f>VLOOKUP(B1738,'ds thisinh'!$B$5:$C$2298,2,FALSE)</f>
        <v>Phạm Thị Phương Linh</v>
      </c>
      <c r="D1738" s="630" t="s">
        <v>15</v>
      </c>
      <c r="E1738" s="630" t="s">
        <v>233</v>
      </c>
      <c r="F1738" s="630" t="s">
        <v>210</v>
      </c>
      <c r="G1738" s="630"/>
      <c r="H1738" s="630">
        <v>11</v>
      </c>
      <c r="I1738" s="630">
        <v>1110</v>
      </c>
      <c r="J1738" s="630" t="s">
        <v>5522</v>
      </c>
      <c r="K1738" s="679"/>
      <c r="L1738" s="301">
        <f>VLOOKUP(B1738,KQtrangIOE!$B$2:$D$2509,3,FALSE)</f>
        <v>1110</v>
      </c>
      <c r="M1738" s="301" t="str">
        <f t="shared" si="125"/>
        <v/>
      </c>
      <c r="N1738" s="301">
        <f>VLOOKUP(IF(G1738&lt;&gt;"",G1738,F1738),ThongkeKQ!$A$4:$P$43,COUNTA(ThongkeKQ!$A$4:$P$4),FALSE)</f>
        <v>3</v>
      </c>
      <c r="O1738" s="301" t="str">
        <f t="shared" si="122"/>
        <v>3.11</v>
      </c>
      <c r="P1738" s="285" t="str">
        <f t="shared" si="123"/>
        <v>3Nhì</v>
      </c>
      <c r="Q1738" s="285" t="str">
        <f t="shared" si="124"/>
        <v>11Nhì</v>
      </c>
      <c r="R1738" s="285">
        <f>VLOOKUP(B1738,'ds thisinh'!B$5:J$2299,COUNTA('ds thisinh'!$B$5:$J$5),FALSE)</f>
        <v>970</v>
      </c>
    </row>
    <row r="1739" spans="1:18" s="285" customFormat="1" ht="30">
      <c r="A1739" s="630">
        <f>SUBTOTAL(3,$B$20:B1739)</f>
        <v>563</v>
      </c>
      <c r="B1739" s="715">
        <v>1226339668</v>
      </c>
      <c r="C1739" s="301" t="str">
        <f>VLOOKUP(B1739,'ds thisinh'!$B$5:$C$2298,2,FALSE)</f>
        <v>Nguyễn Thị Việt Hà </v>
      </c>
      <c r="D1739" s="630" t="s">
        <v>250</v>
      </c>
      <c r="E1739" s="630" t="s">
        <v>233</v>
      </c>
      <c r="F1739" s="630" t="s">
        <v>210</v>
      </c>
      <c r="G1739" s="630"/>
      <c r="H1739" s="630">
        <v>11</v>
      </c>
      <c r="I1739" s="630">
        <v>1110</v>
      </c>
      <c r="J1739" s="630" t="s">
        <v>5522</v>
      </c>
      <c r="K1739" s="679"/>
      <c r="L1739" s="301">
        <f>VLOOKUP(B1739,KQtrangIOE!$B$2:$D$2509,3,FALSE)</f>
        <v>1110</v>
      </c>
      <c r="M1739" s="301" t="str">
        <f t="shared" si="125"/>
        <v/>
      </c>
      <c r="N1739" s="301">
        <f>VLOOKUP(IF(G1739&lt;&gt;"",G1739,F1739),ThongkeKQ!$A$4:$P$43,COUNTA(ThongkeKQ!$A$4:$P$4),FALSE)</f>
        <v>3</v>
      </c>
      <c r="O1739" s="301" t="str">
        <f t="shared" si="122"/>
        <v>3.11</v>
      </c>
      <c r="P1739" s="285" t="str">
        <f t="shared" si="123"/>
        <v>3Nhì</v>
      </c>
      <c r="Q1739" s="285" t="str">
        <f t="shared" si="124"/>
        <v>11Nhì</v>
      </c>
      <c r="R1739" s="285">
        <f>VLOOKUP(B1739,'ds thisinh'!B$5:J$2299,COUNTA('ds thisinh'!$B$5:$J$5),FALSE)</f>
        <v>910</v>
      </c>
    </row>
    <row r="1740" spans="1:18" s="285" customFormat="1">
      <c r="A1740" s="630">
        <f>SUBTOTAL(3,$B$20:B1740)</f>
        <v>564</v>
      </c>
      <c r="B1740" s="717">
        <v>1224211441</v>
      </c>
      <c r="C1740" s="301" t="str">
        <f>VLOOKUP(B1740,'ds thisinh'!$B$5:$C$2298,2,FALSE)</f>
        <v>Đỗ Nguyễn Thảo Trinh</v>
      </c>
      <c r="D1740" s="653" t="s">
        <v>459</v>
      </c>
      <c r="E1740" s="654" t="s">
        <v>458</v>
      </c>
      <c r="F1740" s="655" t="s">
        <v>417</v>
      </c>
      <c r="G1740" s="655"/>
      <c r="H1740" s="630">
        <v>11</v>
      </c>
      <c r="I1740" s="630">
        <v>1110</v>
      </c>
      <c r="J1740" s="630" t="s">
        <v>5522</v>
      </c>
      <c r="K1740" s="679"/>
      <c r="L1740" s="301">
        <f>VLOOKUP(B1740,KQtrangIOE!$B$2:$D$2509,3,FALSE)</f>
        <v>1110</v>
      </c>
      <c r="M1740" s="301" t="str">
        <f t="shared" si="125"/>
        <v/>
      </c>
      <c r="N1740" s="301">
        <f>VLOOKUP(IF(G1740&lt;&gt;"",G1740,F1740),ThongkeKQ!$A$4:$P$43,COUNTA(ThongkeKQ!$A$4:$P$4),FALSE)</f>
        <v>14</v>
      </c>
      <c r="O1740" s="301" t="str">
        <f t="shared" si="122"/>
        <v>14.11</v>
      </c>
      <c r="P1740" s="285" t="str">
        <f t="shared" si="123"/>
        <v>14Nhì</v>
      </c>
      <c r="Q1740" s="285" t="str">
        <f t="shared" si="124"/>
        <v>11Nhì</v>
      </c>
      <c r="R1740" s="285">
        <f>VLOOKUP(B1740,'ds thisinh'!B$5:J$2299,COUNTA('ds thisinh'!$B$5:$J$5),FALSE)</f>
        <v>1110</v>
      </c>
    </row>
    <row r="1741" spans="1:18" s="285" customFormat="1" ht="30">
      <c r="A1741" s="630">
        <f>SUBTOTAL(3,$B$20:B1741)</f>
        <v>565</v>
      </c>
      <c r="B1741" s="715">
        <v>1224931466</v>
      </c>
      <c r="C1741" s="301" t="str">
        <f>VLOOKUP(B1741,'ds thisinh'!$B$5:$C$2298,2,FALSE)</f>
        <v>Ngô Ngọc Hoài </v>
      </c>
      <c r="D1741" s="630" t="s">
        <v>253</v>
      </c>
      <c r="E1741" s="630" t="s">
        <v>233</v>
      </c>
      <c r="F1741" s="630" t="s">
        <v>210</v>
      </c>
      <c r="G1741" s="630"/>
      <c r="H1741" s="630">
        <v>11</v>
      </c>
      <c r="I1741" s="630">
        <v>1090</v>
      </c>
      <c r="J1741" s="630" t="s">
        <v>5522</v>
      </c>
      <c r="K1741" s="679"/>
      <c r="L1741" s="301">
        <f>VLOOKUP(B1741,KQtrangIOE!$B$2:$D$2509,3,FALSE)</f>
        <v>1090</v>
      </c>
      <c r="M1741" s="301" t="str">
        <f t="shared" si="125"/>
        <v/>
      </c>
      <c r="N1741" s="301">
        <f>VLOOKUP(IF(G1741&lt;&gt;"",G1741,F1741),ThongkeKQ!$A$4:$P$43,COUNTA(ThongkeKQ!$A$4:$P$4),FALSE)</f>
        <v>3</v>
      </c>
      <c r="O1741" s="301" t="str">
        <f t="shared" si="122"/>
        <v>3.11</v>
      </c>
      <c r="P1741" s="285" t="str">
        <f t="shared" si="123"/>
        <v>3Nhì</v>
      </c>
      <c r="Q1741" s="285" t="str">
        <f t="shared" si="124"/>
        <v>11Nhì</v>
      </c>
      <c r="R1741" s="285">
        <f>VLOOKUP(B1741,'ds thisinh'!B$5:J$2299,COUNTA('ds thisinh'!$B$5:$J$5),FALSE)</f>
        <v>840</v>
      </c>
    </row>
    <row r="1742" spans="1:18" s="285" customFormat="1">
      <c r="A1742" s="630">
        <f>SUBTOTAL(3,$B$20:B1742)</f>
        <v>566</v>
      </c>
      <c r="B1742" s="716">
        <v>1225505177</v>
      </c>
      <c r="C1742" s="301" t="str">
        <f>VLOOKUP(B1742,'ds thisinh'!$B$5:$C$2298,2,FALSE)</f>
        <v>Nguyễn Thị Thúy An</v>
      </c>
      <c r="D1742" s="630" t="s">
        <v>696</v>
      </c>
      <c r="E1742" s="630">
        <v>11</v>
      </c>
      <c r="F1742" s="630" t="s">
        <v>561</v>
      </c>
      <c r="G1742" s="630"/>
      <c r="H1742" s="630">
        <v>11</v>
      </c>
      <c r="I1742" s="630">
        <v>1090</v>
      </c>
      <c r="J1742" s="630" t="s">
        <v>5522</v>
      </c>
      <c r="K1742" s="729"/>
      <c r="L1742" s="301">
        <f>VLOOKUP(B1742,KQtrangIOE!$B$2:$D$2509,3,FALSE)</f>
        <v>1090</v>
      </c>
      <c r="M1742" s="301" t="str">
        <f t="shared" si="125"/>
        <v/>
      </c>
      <c r="N1742" s="301">
        <f>VLOOKUP(IF(G1742&lt;&gt;"",G1742,F1742),ThongkeKQ!$A$4:$P$43,COUNTA(ThongkeKQ!$A$4:$P$4),FALSE)</f>
        <v>18</v>
      </c>
      <c r="O1742" s="301" t="str">
        <f t="shared" si="122"/>
        <v>18.11</v>
      </c>
      <c r="P1742" s="285" t="str">
        <f t="shared" si="123"/>
        <v>18Nhì</v>
      </c>
      <c r="Q1742" s="285" t="str">
        <f t="shared" si="124"/>
        <v>11Nhì</v>
      </c>
      <c r="R1742" s="285">
        <f>VLOOKUP(B1742,'ds thisinh'!B$5:J$2299,COUNTA('ds thisinh'!$B$5:$J$5),FALSE)</f>
        <v>1000</v>
      </c>
    </row>
    <row r="1743" spans="1:18" s="285" customFormat="1">
      <c r="A1743" s="630">
        <f>SUBTOTAL(3,$B$20:B1743)</f>
        <v>567</v>
      </c>
      <c r="B1743" s="717">
        <v>1224974650</v>
      </c>
      <c r="C1743" s="301" t="str">
        <f>VLOOKUP(B1743,'ds thisinh'!$B$5:$C$2298,2,FALSE)</f>
        <v>Nguyễn Thị Mỹ Duyên</v>
      </c>
      <c r="D1743" s="653" t="s">
        <v>467</v>
      </c>
      <c r="E1743" s="654" t="s">
        <v>458</v>
      </c>
      <c r="F1743" s="655" t="s">
        <v>417</v>
      </c>
      <c r="G1743" s="655"/>
      <c r="H1743" s="630">
        <v>11</v>
      </c>
      <c r="I1743" s="630">
        <v>1090</v>
      </c>
      <c r="J1743" s="630" t="s">
        <v>5522</v>
      </c>
      <c r="K1743" s="679"/>
      <c r="L1743" s="301">
        <f>VLOOKUP(B1743,KQtrangIOE!$B$2:$D$2509,3,FALSE)</f>
        <v>1090</v>
      </c>
      <c r="M1743" s="301" t="str">
        <f t="shared" si="125"/>
        <v/>
      </c>
      <c r="N1743" s="301">
        <f>VLOOKUP(IF(G1743&lt;&gt;"",G1743,F1743),ThongkeKQ!$A$4:$P$43,COUNTA(ThongkeKQ!$A$4:$P$4),FALSE)</f>
        <v>14</v>
      </c>
      <c r="O1743" s="301" t="str">
        <f t="shared" si="122"/>
        <v>14.11</v>
      </c>
      <c r="P1743" s="285" t="str">
        <f t="shared" si="123"/>
        <v>14Nhì</v>
      </c>
      <c r="Q1743" s="285" t="str">
        <f t="shared" si="124"/>
        <v>11Nhì</v>
      </c>
      <c r="R1743" s="285">
        <f>VLOOKUP(B1743,'ds thisinh'!B$5:J$2299,COUNTA('ds thisinh'!$B$5:$J$5),FALSE)</f>
        <v>940</v>
      </c>
    </row>
    <row r="1744" spans="1:18" s="285" customFormat="1">
      <c r="A1744" s="630">
        <f>SUBTOTAL(3,$B$20:B1744)</f>
        <v>568</v>
      </c>
      <c r="B1744" s="717">
        <v>1224067088</v>
      </c>
      <c r="C1744" s="301" t="str">
        <f>VLOOKUP(B1744,'ds thisinh'!$B$5:$C$2298,2,FALSE)</f>
        <v>Nguyễn Mai Anh Thư</v>
      </c>
      <c r="D1744" s="653" t="s">
        <v>462</v>
      </c>
      <c r="E1744" s="654" t="s">
        <v>458</v>
      </c>
      <c r="F1744" s="655" t="s">
        <v>417</v>
      </c>
      <c r="G1744" s="655"/>
      <c r="H1744" s="630">
        <v>11</v>
      </c>
      <c r="I1744" s="630">
        <v>1090</v>
      </c>
      <c r="J1744" s="630" t="s">
        <v>5522</v>
      </c>
      <c r="K1744" s="679"/>
      <c r="L1744" s="301">
        <f>VLOOKUP(B1744,KQtrangIOE!$B$2:$D$2509,3,FALSE)</f>
        <v>1090</v>
      </c>
      <c r="M1744" s="301" t="str">
        <f t="shared" si="125"/>
        <v/>
      </c>
      <c r="N1744" s="301">
        <f>VLOOKUP(IF(G1744&lt;&gt;"",G1744,F1744),ThongkeKQ!$A$4:$P$43,COUNTA(ThongkeKQ!$A$4:$P$4),FALSE)</f>
        <v>14</v>
      </c>
      <c r="O1744" s="301" t="str">
        <f t="shared" si="122"/>
        <v>14.11</v>
      </c>
      <c r="P1744" s="285" t="str">
        <f t="shared" si="123"/>
        <v>14Nhì</v>
      </c>
      <c r="Q1744" s="285" t="str">
        <f t="shared" si="124"/>
        <v>11Nhì</v>
      </c>
      <c r="R1744" s="285">
        <f>VLOOKUP(B1744,'ds thisinh'!B$5:J$2299,COUNTA('ds thisinh'!$B$5:$J$5),FALSE)</f>
        <v>1000</v>
      </c>
    </row>
    <row r="1745" spans="1:18" s="285" customFormat="1">
      <c r="A1745" s="630">
        <f>SUBTOTAL(3,$B$20:B1745)</f>
        <v>569</v>
      </c>
      <c r="B1745" s="666">
        <v>1223345096</v>
      </c>
      <c r="C1745" s="301" t="str">
        <f>VLOOKUP(B1745,'ds thisinh'!$B$5:$C$2298,2,FALSE)</f>
        <v>Lê Hoàng Mi</v>
      </c>
      <c r="D1745" s="630" t="s">
        <v>2133</v>
      </c>
      <c r="E1745" s="630" t="s">
        <v>2132</v>
      </c>
      <c r="F1745" s="630" t="s">
        <v>553</v>
      </c>
      <c r="G1745" s="630"/>
      <c r="H1745" s="630">
        <v>11</v>
      </c>
      <c r="I1745" s="630">
        <v>1090</v>
      </c>
      <c r="J1745" s="630" t="s">
        <v>5523</v>
      </c>
      <c r="K1745" s="729"/>
      <c r="L1745" s="301">
        <f>VLOOKUP(B1745,KQtrangIOE!$B$2:$D$2509,3,FALSE)</f>
        <v>1090</v>
      </c>
      <c r="M1745" s="301" t="str">
        <f t="shared" si="125"/>
        <v/>
      </c>
      <c r="N1745" s="301">
        <f>VLOOKUP(IF(G1745&lt;&gt;"",G1745,F1745),ThongkeKQ!$A$4:$P$43,COUNTA(ThongkeKQ!$A$4:$P$4),FALSE)</f>
        <v>7</v>
      </c>
      <c r="O1745" s="301" t="str">
        <f t="shared" si="122"/>
        <v>7.11</v>
      </c>
      <c r="P1745" s="285" t="str">
        <f t="shared" si="123"/>
        <v>7Ba</v>
      </c>
      <c r="Q1745" s="285" t="str">
        <f t="shared" si="124"/>
        <v>11Ba</v>
      </c>
      <c r="R1745" s="285">
        <f>VLOOKUP(B1745,'ds thisinh'!B$5:J$2299,COUNTA('ds thisinh'!$B$5:$J$5),FALSE)</f>
        <v>1000</v>
      </c>
    </row>
    <row r="1746" spans="1:18" s="285" customFormat="1" ht="30">
      <c r="A1746" s="630">
        <f>SUBTOTAL(3,$B$20:B1746)</f>
        <v>570</v>
      </c>
      <c r="B1746" s="715">
        <v>1226083143</v>
      </c>
      <c r="C1746" s="301" t="str">
        <f>VLOOKUP(B1746,'ds thisinh'!$B$5:$C$2298,2,FALSE)</f>
        <v>Nguyễn Trần Trung </v>
      </c>
      <c r="D1746" s="630" t="s">
        <v>248</v>
      </c>
      <c r="E1746" s="630" t="s">
        <v>233</v>
      </c>
      <c r="F1746" s="630" t="s">
        <v>210</v>
      </c>
      <c r="G1746" s="630"/>
      <c r="H1746" s="630">
        <v>11</v>
      </c>
      <c r="I1746" s="630">
        <v>1080</v>
      </c>
      <c r="J1746" s="630" t="s">
        <v>5523</v>
      </c>
      <c r="K1746" s="679"/>
      <c r="L1746" s="301">
        <f>VLOOKUP(B1746,KQtrangIOE!$B$2:$D$2509,3,FALSE)</f>
        <v>1080</v>
      </c>
      <c r="M1746" s="301" t="str">
        <f t="shared" ref="M1746:M1777" si="126">IF(L1746&lt;&gt;I1746,1,"")</f>
        <v/>
      </c>
      <c r="N1746" s="301">
        <f>VLOOKUP(IF(G1746&lt;&gt;"",G1746,F1746),ThongkeKQ!$A$4:$P$43,COUNTA(ThongkeKQ!$A$4:$P$4),FALSE)</f>
        <v>3</v>
      </c>
      <c r="O1746" s="301" t="str">
        <f t="shared" si="122"/>
        <v>3.11</v>
      </c>
      <c r="P1746" s="285" t="str">
        <f t="shared" si="123"/>
        <v>3Ba</v>
      </c>
      <c r="Q1746" s="285" t="str">
        <f t="shared" si="124"/>
        <v>11Ba</v>
      </c>
      <c r="R1746" s="285">
        <f>VLOOKUP(B1746,'ds thisinh'!B$5:J$2299,COUNTA('ds thisinh'!$B$5:$J$5),FALSE)</f>
        <v>930</v>
      </c>
    </row>
    <row r="1747" spans="1:18" s="285" customFormat="1">
      <c r="A1747" s="630">
        <f>SUBTOTAL(3,$B$20:B1747)</f>
        <v>571</v>
      </c>
      <c r="B1747" s="679">
        <v>1210010332</v>
      </c>
      <c r="C1747" s="301" t="str">
        <f>VLOOKUP(B1747,'ds thisinh'!$B$5:$C$2298,2,FALSE)</f>
        <v>Nguyễn Thị Thanh Thư</v>
      </c>
      <c r="D1747" s="630" t="s">
        <v>1083</v>
      </c>
      <c r="E1747" s="630" t="s">
        <v>464</v>
      </c>
      <c r="F1747" s="630" t="s">
        <v>560</v>
      </c>
      <c r="G1747" s="631"/>
      <c r="H1747" s="630">
        <v>11</v>
      </c>
      <c r="I1747" s="631">
        <v>1080</v>
      </c>
      <c r="J1747" s="630" t="s">
        <v>5523</v>
      </c>
      <c r="K1747" s="729"/>
      <c r="L1747" s="301">
        <f>VLOOKUP(B1747,KQtrangIOE!$B$2:$D$2509,3,FALSE)</f>
        <v>1080</v>
      </c>
      <c r="M1747" s="301" t="str">
        <f t="shared" si="126"/>
        <v/>
      </c>
      <c r="N1747" s="301">
        <f>VLOOKUP(IF(G1747&lt;&gt;"",G1747,F1747),ThongkeKQ!$A$4:$P$43,COUNTA(ThongkeKQ!$A$4:$P$4),FALSE)</f>
        <v>17</v>
      </c>
      <c r="O1747" s="301" t="str">
        <f t="shared" si="122"/>
        <v>17.11</v>
      </c>
      <c r="P1747" s="285" t="str">
        <f t="shared" si="123"/>
        <v>17Ba</v>
      </c>
      <c r="Q1747" s="285" t="str">
        <f t="shared" si="124"/>
        <v>11Ba</v>
      </c>
      <c r="R1747" s="285">
        <f>VLOOKUP(B1747,'ds thisinh'!B$5:J$2299,COUNTA('ds thisinh'!$B$5:$J$5),FALSE)</f>
        <v>930</v>
      </c>
    </row>
    <row r="1748" spans="1:18" s="285" customFormat="1">
      <c r="A1748" s="630">
        <f>SUBTOTAL(3,$B$20:B1748)</f>
        <v>572</v>
      </c>
      <c r="B1748" s="666">
        <v>1226536799</v>
      </c>
      <c r="C1748" s="301" t="str">
        <f>VLOOKUP(B1748,'ds thisinh'!$B$5:$C$2298,2,FALSE)</f>
        <v>Đỗ Thị Ánh Kim</v>
      </c>
      <c r="D1748" s="630" t="s">
        <v>2128</v>
      </c>
      <c r="E1748" s="630" t="s">
        <v>2126</v>
      </c>
      <c r="F1748" s="630" t="s">
        <v>553</v>
      </c>
      <c r="G1748" s="630"/>
      <c r="H1748" s="630">
        <v>11</v>
      </c>
      <c r="I1748" s="630">
        <v>1080</v>
      </c>
      <c r="J1748" s="630" t="s">
        <v>5523</v>
      </c>
      <c r="K1748" s="729"/>
      <c r="L1748" s="301">
        <f>VLOOKUP(B1748,KQtrangIOE!$B$2:$D$2509,3,FALSE)</f>
        <v>1080</v>
      </c>
      <c r="M1748" s="301" t="str">
        <f t="shared" si="126"/>
        <v/>
      </c>
      <c r="N1748" s="301">
        <f>VLOOKUP(IF(G1748&lt;&gt;"",G1748,F1748),ThongkeKQ!$A$4:$P$43,COUNTA(ThongkeKQ!$A$4:$P$4),FALSE)</f>
        <v>7</v>
      </c>
      <c r="O1748" s="301" t="str">
        <f t="shared" ref="O1748:O1811" si="127">N1748&amp;"."&amp;IF(I1748&lt;&gt;"",H1748,"")</f>
        <v>7.11</v>
      </c>
      <c r="P1748" s="285" t="str">
        <f t="shared" si="123"/>
        <v>7Ba</v>
      </c>
      <c r="Q1748" s="285" t="str">
        <f t="shared" si="124"/>
        <v>11Ba</v>
      </c>
      <c r="R1748" s="285">
        <f>VLOOKUP(B1748,'ds thisinh'!B$5:J$2299,COUNTA('ds thisinh'!$B$5:$J$5),FALSE)</f>
        <v>610</v>
      </c>
    </row>
    <row r="1749" spans="1:18" s="285" customFormat="1">
      <c r="A1749" s="630">
        <f>SUBTOTAL(3,$B$20:B1749)</f>
        <v>573</v>
      </c>
      <c r="B1749" s="677">
        <v>1230093203</v>
      </c>
      <c r="C1749" s="301" t="str">
        <f>VLOOKUP(B1749,'ds thisinh'!$B$5:$C$2298,2,FALSE)</f>
        <v>Phạm Ngọc Hiếu</v>
      </c>
      <c r="D1749" s="639" t="s">
        <v>143</v>
      </c>
      <c r="E1749" s="630" t="s">
        <v>133</v>
      </c>
      <c r="F1749" s="630" t="s">
        <v>90</v>
      </c>
      <c r="G1749" s="630"/>
      <c r="H1749" s="631">
        <v>11</v>
      </c>
      <c r="I1749" s="631">
        <v>1070</v>
      </c>
      <c r="J1749" s="630" t="s">
        <v>5523</v>
      </c>
      <c r="K1749" s="730"/>
      <c r="L1749" s="301">
        <f>VLOOKUP(B1749,KQtrangIOE!$B$2:$D$2509,3,FALSE)</f>
        <v>1070</v>
      </c>
      <c r="M1749" s="301" t="str">
        <f t="shared" si="126"/>
        <v/>
      </c>
      <c r="N1749" s="301">
        <f>VLOOKUP(IF(G1749&lt;&gt;"",G1749,F1749),ThongkeKQ!$A$4:$P$43,COUNTA(ThongkeKQ!$A$4:$P$4),FALSE)</f>
        <v>13</v>
      </c>
      <c r="O1749" s="301" t="str">
        <f t="shared" si="127"/>
        <v>13.11</v>
      </c>
      <c r="P1749" s="285" t="str">
        <f t="shared" ref="P1749:P1812" si="128">N1749&amp;J1749</f>
        <v>13Ba</v>
      </c>
      <c r="Q1749" s="285" t="str">
        <f t="shared" ref="Q1749:Q1812" si="129">H1749&amp;J1749</f>
        <v>11Ba</v>
      </c>
      <c r="R1749" s="285">
        <f>VLOOKUP(B1749,'ds thisinh'!B$5:J$2299,COUNTA('ds thisinh'!$B$5:$J$5),FALSE)</f>
        <v>780</v>
      </c>
    </row>
    <row r="1750" spans="1:18" s="285" customFormat="1">
      <c r="A1750" s="630">
        <f>SUBTOTAL(3,$B$20:B1750)</f>
        <v>574</v>
      </c>
      <c r="B1750" s="717">
        <v>1222562896</v>
      </c>
      <c r="C1750" s="301" t="str">
        <f>VLOOKUP(B1750,'ds thisinh'!$B$5:$C$2298,2,FALSE)</f>
        <v>Võ Nguyễn Hiền Dư</v>
      </c>
      <c r="D1750" s="653" t="s">
        <v>460</v>
      </c>
      <c r="E1750" s="654" t="s">
        <v>458</v>
      </c>
      <c r="F1750" s="655" t="s">
        <v>417</v>
      </c>
      <c r="G1750" s="655"/>
      <c r="H1750" s="630">
        <v>11</v>
      </c>
      <c r="I1750" s="630">
        <v>1070</v>
      </c>
      <c r="J1750" s="630" t="s">
        <v>5523</v>
      </c>
      <c r="K1750" s="679"/>
      <c r="L1750" s="301">
        <f>VLOOKUP(B1750,KQtrangIOE!$B$2:$D$2509,3,FALSE)</f>
        <v>1070</v>
      </c>
      <c r="M1750" s="301" t="str">
        <f t="shared" si="126"/>
        <v/>
      </c>
      <c r="N1750" s="301">
        <f>VLOOKUP(IF(G1750&lt;&gt;"",G1750,F1750),ThongkeKQ!$A$4:$P$43,COUNTA(ThongkeKQ!$A$4:$P$4),FALSE)</f>
        <v>14</v>
      </c>
      <c r="O1750" s="301" t="str">
        <f t="shared" si="127"/>
        <v>14.11</v>
      </c>
      <c r="P1750" s="285" t="str">
        <f t="shared" si="128"/>
        <v>14Ba</v>
      </c>
      <c r="Q1750" s="285" t="str">
        <f t="shared" si="129"/>
        <v>11Ba</v>
      </c>
      <c r="R1750" s="285">
        <f>VLOOKUP(B1750,'ds thisinh'!B$5:J$2299,COUNTA('ds thisinh'!$B$5:$J$5),FALSE)</f>
        <v>1100</v>
      </c>
    </row>
    <row r="1751" spans="1:18" s="285" customFormat="1" ht="30">
      <c r="A1751" s="630">
        <f>SUBTOTAL(3,$B$20:B1751)</f>
        <v>575</v>
      </c>
      <c r="B1751" s="715">
        <v>1215622286</v>
      </c>
      <c r="C1751" s="301" t="str">
        <f>VLOOKUP(B1751,'ds thisinh'!$B$5:$C$2298,2,FALSE)</f>
        <v>Lê Thị Anh Thư</v>
      </c>
      <c r="D1751" s="630" t="s">
        <v>239</v>
      </c>
      <c r="E1751" s="630" t="s">
        <v>240</v>
      </c>
      <c r="F1751" s="630" t="s">
        <v>210</v>
      </c>
      <c r="G1751" s="630"/>
      <c r="H1751" s="630">
        <v>11</v>
      </c>
      <c r="I1751" s="630">
        <v>1060</v>
      </c>
      <c r="J1751" s="630" t="s">
        <v>5523</v>
      </c>
      <c r="K1751" s="679"/>
      <c r="L1751" s="301">
        <f>VLOOKUP(B1751,KQtrangIOE!$B$2:$D$2509,3,FALSE)</f>
        <v>1060</v>
      </c>
      <c r="M1751" s="301" t="str">
        <f t="shared" si="126"/>
        <v/>
      </c>
      <c r="N1751" s="301">
        <f>VLOOKUP(IF(G1751&lt;&gt;"",G1751,F1751),ThongkeKQ!$A$4:$P$43,COUNTA(ThongkeKQ!$A$4:$P$4),FALSE)</f>
        <v>3</v>
      </c>
      <c r="O1751" s="301" t="str">
        <f t="shared" si="127"/>
        <v>3.11</v>
      </c>
      <c r="P1751" s="285" t="str">
        <f t="shared" si="128"/>
        <v>3Ba</v>
      </c>
      <c r="Q1751" s="285" t="str">
        <f t="shared" si="129"/>
        <v>11Ba</v>
      </c>
      <c r="R1751" s="285">
        <f>VLOOKUP(B1751,'ds thisinh'!B$5:J$2299,COUNTA('ds thisinh'!$B$5:$J$5),FALSE)</f>
        <v>1010</v>
      </c>
    </row>
    <row r="1752" spans="1:18" s="285" customFormat="1">
      <c r="A1752" s="630">
        <f>SUBTOTAL(3,$B$20:B1752)</f>
        <v>576</v>
      </c>
      <c r="B1752" s="720">
        <v>106445592</v>
      </c>
      <c r="C1752" s="301" t="str">
        <f>VLOOKUP(B1752,'ds thisinh'!$B$5:$C$2298,2,FALSE)</f>
        <v>Nguyễn Thị Minh Nguyên</v>
      </c>
      <c r="D1752" s="657" t="s">
        <v>2369</v>
      </c>
      <c r="E1752" s="657" t="s">
        <v>2360</v>
      </c>
      <c r="F1752" s="630" t="s">
        <v>551</v>
      </c>
      <c r="G1752" s="641"/>
      <c r="H1752" s="641">
        <v>11</v>
      </c>
      <c r="I1752" s="641">
        <v>1060</v>
      </c>
      <c r="J1752" s="630" t="s">
        <v>5523</v>
      </c>
      <c r="K1752" s="679"/>
      <c r="L1752" s="301">
        <f>VLOOKUP(B1752,KQtrangIOE!$B$2:$D$2509,3,FALSE)</f>
        <v>1060</v>
      </c>
      <c r="M1752" s="301" t="str">
        <f t="shared" si="126"/>
        <v/>
      </c>
      <c r="N1752" s="301">
        <f>VLOOKUP(IF(G1752&lt;&gt;"",G1752,F1752),ThongkeKQ!$A$4:$P$43,COUNTA(ThongkeKQ!$A$4:$P$4),FALSE)</f>
        <v>5</v>
      </c>
      <c r="O1752" s="301" t="str">
        <f t="shared" si="127"/>
        <v>5.11</v>
      </c>
      <c r="P1752" s="285" t="str">
        <f t="shared" si="128"/>
        <v>5Ba</v>
      </c>
      <c r="Q1752" s="285" t="str">
        <f t="shared" si="129"/>
        <v>11Ba</v>
      </c>
      <c r="R1752" s="285">
        <f>VLOOKUP(B1752,'ds thisinh'!B$5:J$2299,COUNTA('ds thisinh'!$B$5:$J$5),FALSE)</f>
        <v>720</v>
      </c>
    </row>
    <row r="1753" spans="1:18" s="285" customFormat="1">
      <c r="A1753" s="630">
        <f>SUBTOTAL(3,$B$20:B1753)</f>
        <v>577</v>
      </c>
      <c r="B1753" s="679">
        <v>1223028863</v>
      </c>
      <c r="C1753" s="301" t="str">
        <f>VLOOKUP(B1753,'ds thisinh'!$B$5:$C$2298,2,FALSE)</f>
        <v>Nguyễn Trần Bảo Uyên</v>
      </c>
      <c r="D1753" s="630" t="s">
        <v>1087</v>
      </c>
      <c r="E1753" s="630" t="s">
        <v>464</v>
      </c>
      <c r="F1753" s="630" t="s">
        <v>560</v>
      </c>
      <c r="G1753" s="631"/>
      <c r="H1753" s="630">
        <v>11</v>
      </c>
      <c r="I1753" s="631">
        <v>1050</v>
      </c>
      <c r="J1753" s="630" t="s">
        <v>5523</v>
      </c>
      <c r="K1753" s="729"/>
      <c r="L1753" s="301">
        <f>VLOOKUP(B1753,KQtrangIOE!$B$2:$D$2509,3,FALSE)</f>
        <v>1050</v>
      </c>
      <c r="M1753" s="301" t="str">
        <f t="shared" si="126"/>
        <v/>
      </c>
      <c r="N1753" s="301">
        <f>VLOOKUP(IF(G1753&lt;&gt;"",G1753,F1753),ThongkeKQ!$A$4:$P$43,COUNTA(ThongkeKQ!$A$4:$P$4),FALSE)</f>
        <v>17</v>
      </c>
      <c r="O1753" s="301" t="str">
        <f t="shared" si="127"/>
        <v>17.11</v>
      </c>
      <c r="P1753" s="285" t="str">
        <f t="shared" si="128"/>
        <v>17Ba</v>
      </c>
      <c r="Q1753" s="285" t="str">
        <f t="shared" si="129"/>
        <v>11Ba</v>
      </c>
      <c r="R1753" s="285">
        <f>VLOOKUP(B1753,'ds thisinh'!B$5:J$2299,COUNTA('ds thisinh'!$B$5:$J$5),FALSE)</f>
        <v>940</v>
      </c>
    </row>
    <row r="1754" spans="1:18" s="285" customFormat="1">
      <c r="A1754" s="630">
        <f>SUBTOTAL(3,$B$20:B1754)</f>
        <v>578</v>
      </c>
      <c r="B1754" s="677">
        <v>1222541391</v>
      </c>
      <c r="C1754" s="301" t="str">
        <f>VLOOKUP(B1754,'ds thisinh'!$B$5:$C$2298,2,FALSE)</f>
        <v>Lê Ngọc Hà</v>
      </c>
      <c r="D1754" s="639" t="s">
        <v>134</v>
      </c>
      <c r="E1754" s="630" t="s">
        <v>133</v>
      </c>
      <c r="F1754" s="630" t="s">
        <v>90</v>
      </c>
      <c r="G1754" s="630"/>
      <c r="H1754" s="631">
        <v>11</v>
      </c>
      <c r="I1754" s="631">
        <v>1030</v>
      </c>
      <c r="J1754" s="630" t="s">
        <v>5523</v>
      </c>
      <c r="K1754" s="730"/>
      <c r="L1754" s="301">
        <f>VLOOKUP(B1754,KQtrangIOE!$B$2:$D$2509,3,FALSE)</f>
        <v>1030</v>
      </c>
      <c r="M1754" s="301" t="str">
        <f t="shared" si="126"/>
        <v/>
      </c>
      <c r="N1754" s="301">
        <f>VLOOKUP(IF(G1754&lt;&gt;"",G1754,F1754),ThongkeKQ!$A$4:$P$43,COUNTA(ThongkeKQ!$A$4:$P$4),FALSE)</f>
        <v>13</v>
      </c>
      <c r="O1754" s="301" t="str">
        <f t="shared" si="127"/>
        <v>13.11</v>
      </c>
      <c r="P1754" s="285" t="str">
        <f t="shared" si="128"/>
        <v>13Ba</v>
      </c>
      <c r="Q1754" s="285" t="str">
        <f t="shared" si="129"/>
        <v>11Ba</v>
      </c>
      <c r="R1754" s="285">
        <f>VLOOKUP(B1754,'ds thisinh'!B$5:J$2299,COUNTA('ds thisinh'!$B$5:$J$5),FALSE)</f>
        <v>1320</v>
      </c>
    </row>
    <row r="1755" spans="1:18" s="285" customFormat="1">
      <c r="A1755" s="630">
        <f>SUBTOTAL(3,$B$20:B1755)</f>
        <v>579</v>
      </c>
      <c r="B1755" s="679">
        <v>1225371346</v>
      </c>
      <c r="C1755" s="301" t="str">
        <f>VLOOKUP(B1755,'ds thisinh'!$B$5:$C$2298,2,FALSE)</f>
        <v>Trần Thanh Dương</v>
      </c>
      <c r="D1755" s="630" t="s">
        <v>69</v>
      </c>
      <c r="E1755" s="630" t="s">
        <v>133</v>
      </c>
      <c r="F1755" s="630" t="s">
        <v>9</v>
      </c>
      <c r="G1755" s="630"/>
      <c r="H1755" s="630">
        <v>11</v>
      </c>
      <c r="I1755" s="630">
        <v>1020</v>
      </c>
      <c r="J1755" s="630" t="s">
        <v>5523</v>
      </c>
      <c r="K1755" s="679"/>
      <c r="L1755" s="301">
        <f>VLOOKUP(B1755,KQtrangIOE!$B$2:$D$2509,3,FALSE)</f>
        <v>1020</v>
      </c>
      <c r="M1755" s="301" t="str">
        <f t="shared" si="126"/>
        <v/>
      </c>
      <c r="N1755" s="301">
        <f>VLOOKUP(IF(G1755&lt;&gt;"",G1755,F1755),ThongkeKQ!$A$4:$P$43,COUNTA(ThongkeKQ!$A$4:$P$4),FALSE)</f>
        <v>1</v>
      </c>
      <c r="O1755" s="301" t="str">
        <f t="shared" si="127"/>
        <v>1.11</v>
      </c>
      <c r="P1755" s="285" t="str">
        <f t="shared" si="128"/>
        <v>1Ba</v>
      </c>
      <c r="Q1755" s="285" t="str">
        <f t="shared" si="129"/>
        <v>11Ba</v>
      </c>
      <c r="R1755" s="285">
        <f>VLOOKUP(B1755,'ds thisinh'!B$5:J$2299,COUNTA('ds thisinh'!$B$5:$J$5),FALSE)</f>
        <v>1030</v>
      </c>
    </row>
    <row r="1756" spans="1:18" s="285" customFormat="1">
      <c r="A1756" s="630">
        <f>SUBTOTAL(3,$B$20:B1756)</f>
        <v>580</v>
      </c>
      <c r="B1756" s="679">
        <v>1221636307</v>
      </c>
      <c r="C1756" s="301" t="str">
        <f>VLOOKUP(B1756,'ds thisinh'!$B$5:$C$2298,2,FALSE)</f>
        <v>Tăng Thị Mai Âu</v>
      </c>
      <c r="D1756" s="630" t="s">
        <v>2501</v>
      </c>
      <c r="E1756" s="630" t="s">
        <v>151</v>
      </c>
      <c r="F1756" s="630" t="s">
        <v>9</v>
      </c>
      <c r="G1756" s="630"/>
      <c r="H1756" s="630">
        <v>11</v>
      </c>
      <c r="I1756" s="630">
        <v>1020</v>
      </c>
      <c r="J1756" s="630" t="s">
        <v>5523</v>
      </c>
      <c r="K1756" s="679"/>
      <c r="L1756" s="301">
        <f>VLOOKUP(B1756,KQtrangIOE!$B$2:$D$2509,3,FALSE)</f>
        <v>1020</v>
      </c>
      <c r="M1756" s="301" t="str">
        <f t="shared" si="126"/>
        <v/>
      </c>
      <c r="N1756" s="301">
        <f>VLOOKUP(IF(G1756&lt;&gt;"",G1756,F1756),ThongkeKQ!$A$4:$P$43,COUNTA(ThongkeKQ!$A$4:$P$4),FALSE)</f>
        <v>1</v>
      </c>
      <c r="O1756" s="301" t="str">
        <f t="shared" si="127"/>
        <v>1.11</v>
      </c>
      <c r="P1756" s="285" t="str">
        <f t="shared" si="128"/>
        <v>1Ba</v>
      </c>
      <c r="Q1756" s="285" t="str">
        <f t="shared" si="129"/>
        <v>11Ba</v>
      </c>
      <c r="R1756" s="285">
        <f>VLOOKUP(B1756,'ds thisinh'!B$5:J$2299,COUNTA('ds thisinh'!$B$5:$J$5),FALSE)</f>
        <v>770</v>
      </c>
    </row>
    <row r="1757" spans="1:18" s="285" customFormat="1">
      <c r="A1757" s="630">
        <f>SUBTOTAL(3,$B$20:B1757)</f>
        <v>581</v>
      </c>
      <c r="B1757" s="720">
        <v>1209908965</v>
      </c>
      <c r="C1757" s="301" t="str">
        <f>VLOOKUP(B1757,'ds thisinh'!$B$5:$C$2298,2,FALSE)</f>
        <v>Nguyễn Thái Sơn</v>
      </c>
      <c r="D1757" s="657" t="s">
        <v>2364</v>
      </c>
      <c r="E1757" s="657" t="s">
        <v>2360</v>
      </c>
      <c r="F1757" s="630" t="s">
        <v>551</v>
      </c>
      <c r="G1757" s="641"/>
      <c r="H1757" s="641">
        <v>11</v>
      </c>
      <c r="I1757" s="641">
        <v>1000</v>
      </c>
      <c r="J1757" s="630" t="s">
        <v>5523</v>
      </c>
      <c r="K1757" s="679"/>
      <c r="L1757" s="301">
        <f>VLOOKUP(B1757,KQtrangIOE!$B$2:$D$2509,3,FALSE)</f>
        <v>1000</v>
      </c>
      <c r="M1757" s="301" t="str">
        <f t="shared" si="126"/>
        <v/>
      </c>
      <c r="N1757" s="301">
        <f>VLOOKUP(IF(G1757&lt;&gt;"",G1757,F1757),ThongkeKQ!$A$4:$P$43,COUNTA(ThongkeKQ!$A$4:$P$4),FALSE)</f>
        <v>5</v>
      </c>
      <c r="O1757" s="301" t="str">
        <f t="shared" si="127"/>
        <v>5.11</v>
      </c>
      <c r="P1757" s="285" t="str">
        <f t="shared" si="128"/>
        <v>5Ba</v>
      </c>
      <c r="Q1757" s="285" t="str">
        <f t="shared" si="129"/>
        <v>11Ba</v>
      </c>
      <c r="R1757" s="285">
        <f>VLOOKUP(B1757,'ds thisinh'!B$5:J$2299,COUNTA('ds thisinh'!$B$5:$J$5),FALSE)</f>
        <v>710</v>
      </c>
    </row>
    <row r="1758" spans="1:18" s="285" customFormat="1">
      <c r="A1758" s="630">
        <f>SUBTOTAL(3,$B$20:B1758)</f>
        <v>582</v>
      </c>
      <c r="B1758" s="716">
        <v>1230530447</v>
      </c>
      <c r="C1758" s="301" t="str">
        <f>VLOOKUP(B1758,'ds thisinh'!$B$5:$C$2298,2,FALSE)</f>
        <v>Nguyễn Minh Khang</v>
      </c>
      <c r="D1758" s="630" t="s">
        <v>2630</v>
      </c>
      <c r="E1758" s="630">
        <v>11</v>
      </c>
      <c r="F1758" s="630" t="s">
        <v>561</v>
      </c>
      <c r="G1758" s="630"/>
      <c r="H1758" s="630">
        <v>11</v>
      </c>
      <c r="I1758" s="630">
        <v>980</v>
      </c>
      <c r="J1758" s="630" t="s">
        <v>5523</v>
      </c>
      <c r="K1758" s="679"/>
      <c r="L1758" s="301">
        <f>VLOOKUP(B1758,KQtrangIOE!$B$2:$D$2509,3,FALSE)</f>
        <v>980</v>
      </c>
      <c r="M1758" s="301" t="str">
        <f t="shared" si="126"/>
        <v/>
      </c>
      <c r="N1758" s="301">
        <f>VLOOKUP(IF(G1758&lt;&gt;"",G1758,F1758),ThongkeKQ!$A$4:$P$43,COUNTA(ThongkeKQ!$A$4:$P$4),FALSE)</f>
        <v>18</v>
      </c>
      <c r="O1758" s="301" t="str">
        <f t="shared" si="127"/>
        <v>18.11</v>
      </c>
      <c r="P1758" s="285" t="str">
        <f t="shared" si="128"/>
        <v>18Ba</v>
      </c>
      <c r="Q1758" s="285" t="str">
        <f t="shared" si="129"/>
        <v>11Ba</v>
      </c>
      <c r="R1758" s="285">
        <f>VLOOKUP(B1758,'ds thisinh'!B$5:J$2299,COUNTA('ds thisinh'!$B$5:$J$5),FALSE)</f>
        <v>1030</v>
      </c>
    </row>
    <row r="1759" spans="1:18" s="285" customFormat="1">
      <c r="A1759" s="630">
        <f>SUBTOTAL(3,$B$20:B1759)</f>
        <v>583</v>
      </c>
      <c r="B1759" s="679">
        <v>104644582</v>
      </c>
      <c r="C1759" s="301" t="str">
        <f>VLOOKUP(B1759,'ds thisinh'!$B$5:$C$2298,2,FALSE)</f>
        <v>Nguyễn Xuân Anh Thư</v>
      </c>
      <c r="D1759" s="630" t="s">
        <v>1084</v>
      </c>
      <c r="E1759" s="630" t="s">
        <v>1085</v>
      </c>
      <c r="F1759" s="630" t="s">
        <v>560</v>
      </c>
      <c r="G1759" s="631"/>
      <c r="H1759" s="630">
        <v>11</v>
      </c>
      <c r="I1759" s="631">
        <v>980</v>
      </c>
      <c r="J1759" s="630" t="s">
        <v>5523</v>
      </c>
      <c r="K1759" s="729"/>
      <c r="L1759" s="301">
        <f>VLOOKUP(B1759,KQtrangIOE!$B$2:$D$2509,3,FALSE)</f>
        <v>980</v>
      </c>
      <c r="M1759" s="301" t="str">
        <f t="shared" si="126"/>
        <v/>
      </c>
      <c r="N1759" s="301">
        <f>VLOOKUP(IF(G1759&lt;&gt;"",G1759,F1759),ThongkeKQ!$A$4:$P$43,COUNTA(ThongkeKQ!$A$4:$P$4),FALSE)</f>
        <v>17</v>
      </c>
      <c r="O1759" s="301" t="str">
        <f t="shared" si="127"/>
        <v>17.11</v>
      </c>
      <c r="P1759" s="285" t="str">
        <f t="shared" si="128"/>
        <v>17Ba</v>
      </c>
      <c r="Q1759" s="285" t="str">
        <f t="shared" si="129"/>
        <v>11Ba</v>
      </c>
      <c r="R1759" s="285">
        <f>VLOOKUP(B1759,'ds thisinh'!B$5:J$2299,COUNTA('ds thisinh'!$B$5:$J$5),FALSE)</f>
        <v>960</v>
      </c>
    </row>
    <row r="1760" spans="1:18" s="285" customFormat="1">
      <c r="A1760" s="630">
        <f>SUBTOTAL(3,$B$20:B1760)</f>
        <v>584</v>
      </c>
      <c r="B1760" s="679">
        <v>1211607015</v>
      </c>
      <c r="C1760" s="301" t="str">
        <f>VLOOKUP(B1760,'ds thisinh'!$B$5:$C$2298,2,FALSE)</f>
        <v>Vũ Đức Sơn</v>
      </c>
      <c r="D1760" s="630" t="s">
        <v>21</v>
      </c>
      <c r="E1760" s="630" t="s">
        <v>133</v>
      </c>
      <c r="F1760" s="630" t="s">
        <v>9</v>
      </c>
      <c r="G1760" s="630"/>
      <c r="H1760" s="630">
        <v>11</v>
      </c>
      <c r="I1760" s="630">
        <v>970</v>
      </c>
      <c r="J1760" s="630" t="s">
        <v>5523</v>
      </c>
      <c r="K1760" s="679"/>
      <c r="L1760" s="301">
        <f>VLOOKUP(B1760,KQtrangIOE!$B$2:$D$2509,3,FALSE)</f>
        <v>970</v>
      </c>
      <c r="M1760" s="301" t="str">
        <f t="shared" si="126"/>
        <v/>
      </c>
      <c r="N1760" s="301">
        <f>VLOOKUP(IF(G1760&lt;&gt;"",G1760,F1760),ThongkeKQ!$A$4:$P$43,COUNTA(ThongkeKQ!$A$4:$P$4),FALSE)</f>
        <v>1</v>
      </c>
      <c r="O1760" s="301" t="str">
        <f t="shared" si="127"/>
        <v>1.11</v>
      </c>
      <c r="P1760" s="285" t="str">
        <f t="shared" si="128"/>
        <v>1Ba</v>
      </c>
      <c r="Q1760" s="285" t="str">
        <f t="shared" si="129"/>
        <v>11Ba</v>
      </c>
      <c r="R1760" s="285">
        <f>VLOOKUP(B1760,'ds thisinh'!B$5:J$2299,COUNTA('ds thisinh'!$B$5:$J$5),FALSE)</f>
        <v>810</v>
      </c>
    </row>
    <row r="1761" spans="1:18" s="285" customFormat="1">
      <c r="A1761" s="630">
        <f>SUBTOTAL(3,$B$20:B1761)</f>
        <v>585</v>
      </c>
      <c r="B1761" s="679">
        <v>87930044</v>
      </c>
      <c r="C1761" s="301" t="str">
        <f>VLOOKUP(B1761,'ds thisinh'!$B$5:$C$2298,2,FALSE)</f>
        <v>Trương Tiến Hoàng</v>
      </c>
      <c r="D1761" s="630" t="s">
        <v>12</v>
      </c>
      <c r="E1761" s="630" t="s">
        <v>133</v>
      </c>
      <c r="F1761" s="630" t="s">
        <v>9</v>
      </c>
      <c r="G1761" s="630"/>
      <c r="H1761" s="630">
        <v>11</v>
      </c>
      <c r="I1761" s="630">
        <v>960</v>
      </c>
      <c r="J1761" s="630" t="s">
        <v>5523</v>
      </c>
      <c r="K1761" s="679"/>
      <c r="L1761" s="301">
        <f>VLOOKUP(B1761,KQtrangIOE!$B$2:$D$2509,3,FALSE)</f>
        <v>960</v>
      </c>
      <c r="M1761" s="301" t="str">
        <f t="shared" si="126"/>
        <v/>
      </c>
      <c r="N1761" s="301">
        <f>VLOOKUP(IF(G1761&lt;&gt;"",G1761,F1761),ThongkeKQ!$A$4:$P$43,COUNTA(ThongkeKQ!$A$4:$P$4),FALSE)</f>
        <v>1</v>
      </c>
      <c r="O1761" s="301" t="str">
        <f t="shared" si="127"/>
        <v>1.11</v>
      </c>
      <c r="P1761" s="285" t="str">
        <f t="shared" si="128"/>
        <v>1Ba</v>
      </c>
      <c r="Q1761" s="285" t="str">
        <f t="shared" si="129"/>
        <v>11Ba</v>
      </c>
      <c r="R1761" s="285">
        <f>VLOOKUP(B1761,'ds thisinh'!B$5:J$2299,COUNTA('ds thisinh'!$B$5:$J$5),FALSE)</f>
        <v>870</v>
      </c>
    </row>
    <row r="1762" spans="1:18" s="285" customFormat="1">
      <c r="A1762" s="630">
        <f>SUBTOTAL(3,$B$20:B1762)</f>
        <v>586</v>
      </c>
      <c r="B1762" s="727">
        <v>1212000863</v>
      </c>
      <c r="C1762" s="301" t="str">
        <f>VLOOKUP(B1762,'ds thisinh'!$B$5:$C$2298,2,FALSE)</f>
        <v>Lê Quang Linh</v>
      </c>
      <c r="D1762" s="632" t="s">
        <v>2035</v>
      </c>
      <c r="E1762" s="632" t="s">
        <v>414</v>
      </c>
      <c r="F1762" s="632" t="s">
        <v>563</v>
      </c>
      <c r="G1762" s="632"/>
      <c r="H1762" s="632" t="s">
        <v>414</v>
      </c>
      <c r="I1762" s="632">
        <v>960</v>
      </c>
      <c r="J1762" s="630" t="s">
        <v>5523</v>
      </c>
      <c r="K1762" s="731"/>
      <c r="L1762" s="301">
        <f>VLOOKUP(B1762,KQtrangIOE!$B$2:$D$2509,3,FALSE)</f>
        <v>960</v>
      </c>
      <c r="M1762" s="301" t="str">
        <f t="shared" si="126"/>
        <v/>
      </c>
      <c r="N1762" s="301">
        <f>VLOOKUP(IF(G1762&lt;&gt;"",G1762,F1762),ThongkeKQ!$A$4:$P$43,COUNTA(ThongkeKQ!$A$4:$P$4),FALSE)</f>
        <v>21</v>
      </c>
      <c r="O1762" s="301" t="str">
        <f t="shared" si="127"/>
        <v>21.11</v>
      </c>
      <c r="P1762" s="285" t="str">
        <f t="shared" si="128"/>
        <v>21Ba</v>
      </c>
      <c r="Q1762" s="285" t="str">
        <f t="shared" si="129"/>
        <v>11Ba</v>
      </c>
      <c r="R1762" s="285">
        <f>VLOOKUP(B1762,'ds thisinh'!B$5:J$2299,COUNTA('ds thisinh'!$B$5:$J$5),FALSE)</f>
        <v>970</v>
      </c>
    </row>
    <row r="1763" spans="1:18" s="285" customFormat="1">
      <c r="A1763" s="630">
        <f>SUBTOTAL(3,$B$20:B1763)</f>
        <v>587</v>
      </c>
      <c r="B1763" s="671">
        <v>1230362140</v>
      </c>
      <c r="C1763" s="301" t="str">
        <f>VLOOKUP(B1763,'ds thisinh'!$B$5:$C$2298,2,FALSE)</f>
        <v>Hoàng Thị Kim Ngân</v>
      </c>
      <c r="D1763" s="630" t="s">
        <v>400</v>
      </c>
      <c r="E1763" s="630" t="s">
        <v>133</v>
      </c>
      <c r="F1763" s="630" t="s">
        <v>388</v>
      </c>
      <c r="G1763" s="630"/>
      <c r="H1763" s="631">
        <v>11</v>
      </c>
      <c r="I1763" s="630">
        <v>960</v>
      </c>
      <c r="J1763" s="630" t="s">
        <v>5523</v>
      </c>
      <c r="K1763" s="679"/>
      <c r="L1763" s="301">
        <f>VLOOKUP(B1763,KQtrangIOE!$B$2:$D$2509,3,FALSE)</f>
        <v>960</v>
      </c>
      <c r="M1763" s="301" t="str">
        <f t="shared" si="126"/>
        <v/>
      </c>
      <c r="N1763" s="301">
        <f>VLOOKUP(IF(G1763&lt;&gt;"",G1763,F1763),ThongkeKQ!$A$4:$P$43,COUNTA(ThongkeKQ!$A$4:$P$4),FALSE)</f>
        <v>15</v>
      </c>
      <c r="O1763" s="301" t="str">
        <f t="shared" si="127"/>
        <v>15.11</v>
      </c>
      <c r="P1763" s="285" t="str">
        <f t="shared" si="128"/>
        <v>15Ba</v>
      </c>
      <c r="Q1763" s="285" t="str">
        <f t="shared" si="129"/>
        <v>11Ba</v>
      </c>
      <c r="R1763" s="285">
        <f>VLOOKUP(B1763,'ds thisinh'!B$5:J$2299,COUNTA('ds thisinh'!$B$5:$J$5),FALSE)</f>
        <v>600</v>
      </c>
    </row>
    <row r="1764" spans="1:18" s="285" customFormat="1">
      <c r="A1764" s="630">
        <f>SUBTOTAL(3,$B$20:B1764)</f>
        <v>588</v>
      </c>
      <c r="B1764" s="717">
        <v>1224436214</v>
      </c>
      <c r="C1764" s="301" t="str">
        <f>VLOOKUP(B1764,'ds thisinh'!$B$5:$C$2298,2,FALSE)</f>
        <v>Phạm Xuân Quỳnh</v>
      </c>
      <c r="D1764" s="653" t="s">
        <v>477</v>
      </c>
      <c r="E1764" s="654" t="s">
        <v>466</v>
      </c>
      <c r="F1764" s="655" t="s">
        <v>417</v>
      </c>
      <c r="G1764" s="655"/>
      <c r="H1764" s="630">
        <v>11</v>
      </c>
      <c r="I1764" s="630">
        <v>960</v>
      </c>
      <c r="J1764" s="630" t="s">
        <v>5523</v>
      </c>
      <c r="K1764" s="679"/>
      <c r="L1764" s="301">
        <f>VLOOKUP(B1764,KQtrangIOE!$B$2:$D$2509,3,FALSE)</f>
        <v>960</v>
      </c>
      <c r="M1764" s="301" t="str">
        <f t="shared" si="126"/>
        <v/>
      </c>
      <c r="N1764" s="301">
        <f>VLOOKUP(IF(G1764&lt;&gt;"",G1764,F1764),ThongkeKQ!$A$4:$P$43,COUNTA(ThongkeKQ!$A$4:$P$4),FALSE)</f>
        <v>14</v>
      </c>
      <c r="O1764" s="301" t="str">
        <f t="shared" si="127"/>
        <v>14.11</v>
      </c>
      <c r="P1764" s="285" t="str">
        <f t="shared" si="128"/>
        <v>14Ba</v>
      </c>
      <c r="Q1764" s="285" t="str">
        <f t="shared" si="129"/>
        <v>11Ba</v>
      </c>
      <c r="R1764" s="285">
        <f>VLOOKUP(B1764,'ds thisinh'!B$5:J$2299,COUNTA('ds thisinh'!$B$5:$J$5),FALSE)</f>
        <v>760</v>
      </c>
    </row>
    <row r="1765" spans="1:18" s="285" customFormat="1">
      <c r="A1765" s="630">
        <f>SUBTOTAL(3,$B$20:B1765)</f>
        <v>589</v>
      </c>
      <c r="B1765" s="728">
        <v>1232375344</v>
      </c>
      <c r="C1765" s="301" t="str">
        <f>VLOOKUP(B1765,'ds thisinh'!$B$5:$C$2298,2,FALSE)</f>
        <v>Dương Văn Chung</v>
      </c>
      <c r="D1765" s="658" t="s">
        <v>591</v>
      </c>
      <c r="E1765" s="630" t="s">
        <v>2246</v>
      </c>
      <c r="F1765" s="630" t="s">
        <v>556</v>
      </c>
      <c r="G1765" s="630"/>
      <c r="H1765" s="630">
        <v>11</v>
      </c>
      <c r="I1765" s="630">
        <v>950</v>
      </c>
      <c r="J1765" s="630" t="s">
        <v>5523</v>
      </c>
      <c r="K1765" s="679"/>
      <c r="L1765" s="301">
        <f>VLOOKUP(B1765,KQtrangIOE!$B$2:$D$2509,3,FALSE)</f>
        <v>950</v>
      </c>
      <c r="M1765" s="301" t="str">
        <f t="shared" si="126"/>
        <v/>
      </c>
      <c r="N1765" s="301">
        <f>VLOOKUP(IF(G1765&lt;&gt;"",G1765,F1765),ThongkeKQ!$A$4:$P$43,COUNTA(ThongkeKQ!$A$4:$P$4),FALSE)</f>
        <v>10</v>
      </c>
      <c r="O1765" s="301" t="str">
        <f t="shared" si="127"/>
        <v>10.11</v>
      </c>
      <c r="P1765" s="285" t="str">
        <f t="shared" si="128"/>
        <v>10Ba</v>
      </c>
      <c r="Q1765" s="285" t="str">
        <f t="shared" si="129"/>
        <v>11Ba</v>
      </c>
      <c r="R1765" s="285">
        <f>VLOOKUP(B1765,'ds thisinh'!B$5:J$2299,COUNTA('ds thisinh'!$B$5:$J$5),FALSE)</f>
        <v>540</v>
      </c>
    </row>
    <row r="1766" spans="1:18" s="285" customFormat="1">
      <c r="A1766" s="630">
        <f>SUBTOTAL(3,$B$20:B1766)</f>
        <v>590</v>
      </c>
      <c r="B1766" s="716">
        <v>1224695797</v>
      </c>
      <c r="C1766" s="301" t="str">
        <f>VLOOKUP(B1766,'ds thisinh'!$B$5:$C$2298,2,FALSE)</f>
        <v>Hoàng  Văn Bình</v>
      </c>
      <c r="D1766" s="630" t="s">
        <v>2622</v>
      </c>
      <c r="E1766" s="630">
        <v>11</v>
      </c>
      <c r="F1766" s="630" t="s">
        <v>561</v>
      </c>
      <c r="G1766" s="630"/>
      <c r="H1766" s="630">
        <v>11</v>
      </c>
      <c r="I1766" s="630">
        <v>950</v>
      </c>
      <c r="J1766" s="630" t="s">
        <v>5523</v>
      </c>
      <c r="K1766" s="729"/>
      <c r="L1766" s="301">
        <f>VLOOKUP(B1766,KQtrangIOE!$B$2:$D$2509,3,FALSE)</f>
        <v>950</v>
      </c>
      <c r="M1766" s="301" t="str">
        <f t="shared" si="126"/>
        <v/>
      </c>
      <c r="N1766" s="301">
        <f>VLOOKUP(IF(G1766&lt;&gt;"",G1766,F1766),ThongkeKQ!$A$4:$P$43,COUNTA(ThongkeKQ!$A$4:$P$4),FALSE)</f>
        <v>18</v>
      </c>
      <c r="O1766" s="301" t="str">
        <f t="shared" si="127"/>
        <v>18.11</v>
      </c>
      <c r="P1766" s="285" t="str">
        <f t="shared" si="128"/>
        <v>18Ba</v>
      </c>
      <c r="Q1766" s="285" t="str">
        <f t="shared" si="129"/>
        <v>11Ba</v>
      </c>
      <c r="R1766" s="285">
        <f>VLOOKUP(B1766,'ds thisinh'!B$5:J$2299,COUNTA('ds thisinh'!$B$5:$J$5),FALSE)</f>
        <v>710</v>
      </c>
    </row>
    <row r="1767" spans="1:18" s="285" customFormat="1" ht="30">
      <c r="A1767" s="630">
        <f>SUBTOTAL(3,$B$20:B1767)</f>
        <v>591</v>
      </c>
      <c r="B1767" s="679">
        <v>1226703689</v>
      </c>
      <c r="C1767" s="301" t="str">
        <f>VLOOKUP(B1767,'ds thisinh'!$B$5:$C$2298,2,FALSE)</f>
        <v>Nguyễn Thị Nguyên Trang</v>
      </c>
      <c r="D1767" s="630" t="s">
        <v>1086</v>
      </c>
      <c r="E1767" s="630" t="s">
        <v>464</v>
      </c>
      <c r="F1767" s="630" t="s">
        <v>560</v>
      </c>
      <c r="G1767" s="631"/>
      <c r="H1767" s="630">
        <v>11</v>
      </c>
      <c r="I1767" s="631">
        <v>950</v>
      </c>
      <c r="J1767" s="630" t="s">
        <v>5523</v>
      </c>
      <c r="K1767" s="729"/>
      <c r="L1767" s="301">
        <f>VLOOKUP(B1767,KQtrangIOE!$B$2:$D$2509,3,FALSE)</f>
        <v>950</v>
      </c>
      <c r="M1767" s="301" t="str">
        <f t="shared" si="126"/>
        <v/>
      </c>
      <c r="N1767" s="301">
        <f>VLOOKUP(IF(G1767&lt;&gt;"",G1767,F1767),ThongkeKQ!$A$4:$P$43,COUNTA(ThongkeKQ!$A$4:$P$4),FALSE)</f>
        <v>17</v>
      </c>
      <c r="O1767" s="301" t="str">
        <f t="shared" si="127"/>
        <v>17.11</v>
      </c>
      <c r="P1767" s="285" t="str">
        <f t="shared" si="128"/>
        <v>17Ba</v>
      </c>
      <c r="Q1767" s="285" t="str">
        <f t="shared" si="129"/>
        <v>11Ba</v>
      </c>
      <c r="R1767" s="285">
        <f>VLOOKUP(B1767,'ds thisinh'!B$5:J$2299,COUNTA('ds thisinh'!$B$5:$J$5),FALSE)</f>
        <v>900</v>
      </c>
    </row>
    <row r="1768" spans="1:18" s="285" customFormat="1">
      <c r="A1768" s="630">
        <f>SUBTOTAL(3,$B$20:B1768)</f>
        <v>592</v>
      </c>
      <c r="B1768" s="717">
        <v>1225398455</v>
      </c>
      <c r="C1768" s="301" t="str">
        <f>VLOOKUP(B1768,'ds thisinh'!$B$5:$C$2298,2,FALSE)</f>
        <v>Phạm Thị Miền</v>
      </c>
      <c r="D1768" s="653" t="s">
        <v>463</v>
      </c>
      <c r="E1768" s="654" t="s">
        <v>464</v>
      </c>
      <c r="F1768" s="655" t="s">
        <v>417</v>
      </c>
      <c r="G1768" s="655"/>
      <c r="H1768" s="630">
        <v>11</v>
      </c>
      <c r="I1768" s="630">
        <v>950</v>
      </c>
      <c r="J1768" s="630" t="s">
        <v>5523</v>
      </c>
      <c r="K1768" s="679"/>
      <c r="L1768" s="301">
        <f>VLOOKUP(B1768,KQtrangIOE!$B$2:$D$2509,3,FALSE)</f>
        <v>950</v>
      </c>
      <c r="M1768" s="301" t="str">
        <f t="shared" si="126"/>
        <v/>
      </c>
      <c r="N1768" s="301">
        <f>VLOOKUP(IF(G1768&lt;&gt;"",G1768,F1768),ThongkeKQ!$A$4:$P$43,COUNTA(ThongkeKQ!$A$4:$P$4),FALSE)</f>
        <v>14</v>
      </c>
      <c r="O1768" s="301" t="str">
        <f t="shared" si="127"/>
        <v>14.11</v>
      </c>
      <c r="P1768" s="285" t="str">
        <f t="shared" si="128"/>
        <v>14Ba</v>
      </c>
      <c r="Q1768" s="285" t="str">
        <f t="shared" si="129"/>
        <v>11Ba</v>
      </c>
      <c r="R1768" s="285">
        <f>VLOOKUP(B1768,'ds thisinh'!B$5:J$2299,COUNTA('ds thisinh'!$B$5:$J$5),FALSE)</f>
        <v>1000</v>
      </c>
    </row>
    <row r="1769" spans="1:18" s="285" customFormat="1">
      <c r="A1769" s="630">
        <f>SUBTOTAL(3,$B$20:B1769)</f>
        <v>593</v>
      </c>
      <c r="B1769" s="717">
        <v>1223681609</v>
      </c>
      <c r="C1769" s="301" t="str">
        <f>VLOOKUP(B1769,'ds thisinh'!$B$5:$C$2298,2,FALSE)</f>
        <v>Ngô Tuyết Mai</v>
      </c>
      <c r="D1769" s="653" t="s">
        <v>475</v>
      </c>
      <c r="E1769" s="654" t="s">
        <v>458</v>
      </c>
      <c r="F1769" s="655" t="s">
        <v>417</v>
      </c>
      <c r="G1769" s="655"/>
      <c r="H1769" s="630">
        <v>11</v>
      </c>
      <c r="I1769" s="630">
        <v>950</v>
      </c>
      <c r="J1769" s="630" t="s">
        <v>5523</v>
      </c>
      <c r="K1769" s="679"/>
      <c r="L1769" s="301">
        <f>VLOOKUP(B1769,KQtrangIOE!$B$2:$D$2509,3,FALSE)</f>
        <v>950</v>
      </c>
      <c r="M1769" s="301" t="str">
        <f t="shared" si="126"/>
        <v/>
      </c>
      <c r="N1769" s="301">
        <f>VLOOKUP(IF(G1769&lt;&gt;"",G1769,F1769),ThongkeKQ!$A$4:$P$43,COUNTA(ThongkeKQ!$A$4:$P$4),FALSE)</f>
        <v>14</v>
      </c>
      <c r="O1769" s="301" t="str">
        <f t="shared" si="127"/>
        <v>14.11</v>
      </c>
      <c r="P1769" s="285" t="str">
        <f t="shared" si="128"/>
        <v>14Ba</v>
      </c>
      <c r="Q1769" s="285" t="str">
        <f t="shared" si="129"/>
        <v>11Ba</v>
      </c>
      <c r="R1769" s="285">
        <f>VLOOKUP(B1769,'ds thisinh'!B$5:J$2299,COUNTA('ds thisinh'!$B$5:$J$5),FALSE)</f>
        <v>800</v>
      </c>
    </row>
    <row r="1770" spans="1:18" s="285" customFormat="1">
      <c r="A1770" s="630">
        <f>SUBTOTAL(3,$B$20:B1770)</f>
        <v>594</v>
      </c>
      <c r="B1770" s="679">
        <v>1222936253</v>
      </c>
      <c r="C1770" s="301" t="str">
        <f>VLOOKUP(B1770,'ds thisinh'!$B$5:$C$2298,2,FALSE)</f>
        <v>Trần Thiện Cường</v>
      </c>
      <c r="D1770" s="630" t="s">
        <v>70</v>
      </c>
      <c r="E1770" s="630" t="s">
        <v>2457</v>
      </c>
      <c r="F1770" s="630" t="s">
        <v>9</v>
      </c>
      <c r="G1770" s="630"/>
      <c r="H1770" s="630">
        <v>11</v>
      </c>
      <c r="I1770" s="630">
        <v>940</v>
      </c>
      <c r="J1770" s="630" t="s">
        <v>5523</v>
      </c>
      <c r="K1770" s="679"/>
      <c r="L1770" s="301">
        <f>VLOOKUP(B1770,KQtrangIOE!$B$2:$D$2509,3,FALSE)</f>
        <v>940</v>
      </c>
      <c r="M1770" s="301" t="str">
        <f t="shared" si="126"/>
        <v/>
      </c>
      <c r="N1770" s="301">
        <f>VLOOKUP(IF(G1770&lt;&gt;"",G1770,F1770),ThongkeKQ!$A$4:$P$43,COUNTA(ThongkeKQ!$A$4:$P$4),FALSE)</f>
        <v>1</v>
      </c>
      <c r="O1770" s="301" t="str">
        <f t="shared" si="127"/>
        <v>1.11</v>
      </c>
      <c r="P1770" s="285" t="str">
        <f t="shared" si="128"/>
        <v>1Ba</v>
      </c>
      <c r="Q1770" s="285" t="str">
        <f t="shared" si="129"/>
        <v>11Ba</v>
      </c>
      <c r="R1770" s="285">
        <f>VLOOKUP(B1770,'ds thisinh'!B$5:J$2299,COUNTA('ds thisinh'!$B$5:$J$5),FALSE)</f>
        <v>790</v>
      </c>
    </row>
    <row r="1771" spans="1:18" s="285" customFormat="1" ht="30">
      <c r="A1771" s="630">
        <f>SUBTOTAL(3,$B$20:B1771)</f>
        <v>595</v>
      </c>
      <c r="B1771" s="715">
        <v>1229285654</v>
      </c>
      <c r="C1771" s="301" t="str">
        <f>VLOOKUP(B1771,'ds thisinh'!$B$5:$C$2298,2,FALSE)</f>
        <v>Hoàng Lê Thùy Linh </v>
      </c>
      <c r="D1771" s="630" t="s">
        <v>252</v>
      </c>
      <c r="E1771" s="630" t="s">
        <v>233</v>
      </c>
      <c r="F1771" s="630" t="s">
        <v>210</v>
      </c>
      <c r="G1771" s="630"/>
      <c r="H1771" s="630">
        <v>11</v>
      </c>
      <c r="I1771" s="630">
        <v>940</v>
      </c>
      <c r="J1771" s="630" t="s">
        <v>5523</v>
      </c>
      <c r="K1771" s="679"/>
      <c r="L1771" s="301">
        <f>VLOOKUP(B1771,KQtrangIOE!$B$2:$D$2509,3,FALSE)</f>
        <v>940</v>
      </c>
      <c r="M1771" s="301" t="str">
        <f t="shared" si="126"/>
        <v/>
      </c>
      <c r="N1771" s="301">
        <f>VLOOKUP(IF(G1771&lt;&gt;"",G1771,F1771),ThongkeKQ!$A$4:$P$43,COUNTA(ThongkeKQ!$A$4:$P$4),FALSE)</f>
        <v>3</v>
      </c>
      <c r="O1771" s="301" t="str">
        <f t="shared" si="127"/>
        <v>3.11</v>
      </c>
      <c r="P1771" s="285" t="str">
        <f t="shared" si="128"/>
        <v>3Ba</v>
      </c>
      <c r="Q1771" s="285" t="str">
        <f t="shared" si="129"/>
        <v>11Ba</v>
      </c>
      <c r="R1771" s="285">
        <f>VLOOKUP(B1771,'ds thisinh'!B$5:J$2299,COUNTA('ds thisinh'!$B$5:$J$5),FALSE)</f>
        <v>850</v>
      </c>
    </row>
    <row r="1772" spans="1:18" s="285" customFormat="1">
      <c r="A1772" s="630">
        <f>SUBTOTAL(3,$B$20:B1772)</f>
        <v>596</v>
      </c>
      <c r="B1772" s="716">
        <v>1232132216</v>
      </c>
      <c r="C1772" s="301" t="str">
        <f>VLOOKUP(B1772,'ds thisinh'!$B$5:$C$2298,2,FALSE)</f>
        <v>Tạ Đức Long</v>
      </c>
      <c r="D1772" s="630" t="s">
        <v>2626</v>
      </c>
      <c r="E1772" s="630">
        <v>11</v>
      </c>
      <c r="F1772" s="630" t="s">
        <v>561</v>
      </c>
      <c r="G1772" s="630"/>
      <c r="H1772" s="630">
        <v>11</v>
      </c>
      <c r="I1772" s="630">
        <v>940</v>
      </c>
      <c r="J1772" s="630" t="s">
        <v>5523</v>
      </c>
      <c r="K1772" s="679"/>
      <c r="L1772" s="301">
        <f>VLOOKUP(B1772,KQtrangIOE!$B$2:$D$2509,3,FALSE)</f>
        <v>940</v>
      </c>
      <c r="M1772" s="301" t="str">
        <f t="shared" si="126"/>
        <v/>
      </c>
      <c r="N1772" s="301">
        <f>VLOOKUP(IF(G1772&lt;&gt;"",G1772,F1772),ThongkeKQ!$A$4:$P$43,COUNTA(ThongkeKQ!$A$4:$P$4),FALSE)</f>
        <v>18</v>
      </c>
      <c r="O1772" s="301" t="str">
        <f t="shared" si="127"/>
        <v>18.11</v>
      </c>
      <c r="P1772" s="285" t="str">
        <f t="shared" si="128"/>
        <v>18Ba</v>
      </c>
      <c r="Q1772" s="285" t="str">
        <f t="shared" si="129"/>
        <v>11Ba</v>
      </c>
      <c r="R1772" s="285">
        <f>VLOOKUP(B1772,'ds thisinh'!B$5:J$2299,COUNTA('ds thisinh'!$B$5:$J$5),FALSE)</f>
        <v>660</v>
      </c>
    </row>
    <row r="1773" spans="1:18" s="285" customFormat="1" ht="30">
      <c r="A1773" s="630">
        <f>SUBTOTAL(3,$B$20:B1773)</f>
        <v>597</v>
      </c>
      <c r="B1773" s="715">
        <v>1225663775</v>
      </c>
      <c r="C1773" s="301" t="str">
        <f>VLOOKUP(B1773,'ds thisinh'!$B$5:$C$2298,2,FALSE)</f>
        <v>Nguyễn Thị Thu Thủy </v>
      </c>
      <c r="D1773" s="630" t="s">
        <v>247</v>
      </c>
      <c r="E1773" s="630" t="s">
        <v>233</v>
      </c>
      <c r="F1773" s="630" t="s">
        <v>210</v>
      </c>
      <c r="G1773" s="630"/>
      <c r="H1773" s="630">
        <v>11</v>
      </c>
      <c r="I1773" s="630">
        <v>930</v>
      </c>
      <c r="J1773" s="630" t="s">
        <v>5523</v>
      </c>
      <c r="K1773" s="679"/>
      <c r="L1773" s="301">
        <f>VLOOKUP(B1773,KQtrangIOE!$B$2:$D$2509,3,FALSE)</f>
        <v>930</v>
      </c>
      <c r="M1773" s="301" t="str">
        <f t="shared" si="126"/>
        <v/>
      </c>
      <c r="N1773" s="301">
        <f>VLOOKUP(IF(G1773&lt;&gt;"",G1773,F1773),ThongkeKQ!$A$4:$P$43,COUNTA(ThongkeKQ!$A$4:$P$4),FALSE)</f>
        <v>3</v>
      </c>
      <c r="O1773" s="301" t="str">
        <f t="shared" si="127"/>
        <v>3.11</v>
      </c>
      <c r="P1773" s="285" t="str">
        <f t="shared" si="128"/>
        <v>3Ba</v>
      </c>
      <c r="Q1773" s="285" t="str">
        <f t="shared" si="129"/>
        <v>11Ba</v>
      </c>
      <c r="R1773" s="285">
        <f>VLOOKUP(B1773,'ds thisinh'!B$5:J$2299,COUNTA('ds thisinh'!$B$5:$J$5),FALSE)</f>
        <v>950</v>
      </c>
    </row>
    <row r="1774" spans="1:18" s="285" customFormat="1">
      <c r="A1774" s="630">
        <f>SUBTOTAL(3,$B$20:B1774)</f>
        <v>598</v>
      </c>
      <c r="B1774" s="679">
        <v>1224666745</v>
      </c>
      <c r="C1774" s="301" t="str">
        <f>VLOOKUP(B1774,'ds thisinh'!$B$5:$C$2298,2,FALSE)</f>
        <v>Nguyễn Duy Sơn</v>
      </c>
      <c r="D1774" s="630" t="s">
        <v>14</v>
      </c>
      <c r="E1774" s="630" t="s">
        <v>133</v>
      </c>
      <c r="F1774" s="630" t="s">
        <v>9</v>
      </c>
      <c r="G1774" s="630"/>
      <c r="H1774" s="630">
        <v>11</v>
      </c>
      <c r="I1774" s="630">
        <v>920</v>
      </c>
      <c r="J1774" s="630" t="s">
        <v>5523</v>
      </c>
      <c r="K1774" s="679"/>
      <c r="L1774" s="301">
        <f>VLOOKUP(B1774,KQtrangIOE!$B$2:$D$2509,3,FALSE)</f>
        <v>920</v>
      </c>
      <c r="M1774" s="301" t="str">
        <f t="shared" si="126"/>
        <v/>
      </c>
      <c r="N1774" s="301">
        <f>VLOOKUP(IF(G1774&lt;&gt;"",G1774,F1774),ThongkeKQ!$A$4:$P$43,COUNTA(ThongkeKQ!$A$4:$P$4),FALSE)</f>
        <v>1</v>
      </c>
      <c r="O1774" s="301" t="str">
        <f t="shared" si="127"/>
        <v>1.11</v>
      </c>
      <c r="P1774" s="285" t="str">
        <f t="shared" si="128"/>
        <v>1Ba</v>
      </c>
      <c r="Q1774" s="285" t="str">
        <f t="shared" si="129"/>
        <v>11Ba</v>
      </c>
      <c r="R1774" s="285">
        <f>VLOOKUP(B1774,'ds thisinh'!B$5:J$2299,COUNTA('ds thisinh'!$B$5:$J$5),FALSE)</f>
        <v>870</v>
      </c>
    </row>
    <row r="1775" spans="1:18" s="285" customFormat="1">
      <c r="A1775" s="630">
        <f>SUBTOTAL(3,$B$20:B1775)</f>
        <v>599</v>
      </c>
      <c r="B1775" s="662">
        <v>1225621935</v>
      </c>
      <c r="C1775" s="301" t="str">
        <f>VLOOKUP(B1775,'ds thisinh'!$B$5:$C$2298,2,FALSE)</f>
        <v xml:space="preserve">Trần Đình Hưng  </v>
      </c>
      <c r="D1775" s="630" t="s">
        <v>345</v>
      </c>
      <c r="E1775" s="630" t="s">
        <v>414</v>
      </c>
      <c r="F1775" s="630" t="s">
        <v>301</v>
      </c>
      <c r="G1775" s="630"/>
      <c r="H1775" s="641">
        <v>11</v>
      </c>
      <c r="I1775" s="630">
        <v>920</v>
      </c>
      <c r="J1775" s="630" t="s">
        <v>5523</v>
      </c>
      <c r="K1775" s="729"/>
      <c r="L1775" s="301">
        <f>VLOOKUP(B1775,KQtrangIOE!$B$2:$D$2509,3,FALSE)</f>
        <v>920</v>
      </c>
      <c r="M1775" s="301" t="str">
        <f t="shared" si="126"/>
        <v/>
      </c>
      <c r="N1775" s="301">
        <f>VLOOKUP(IF(G1775&lt;&gt;"",G1775,F1775),ThongkeKQ!$A$4:$P$43,COUNTA(ThongkeKQ!$A$4:$P$4),FALSE)</f>
        <v>4</v>
      </c>
      <c r="O1775" s="301" t="str">
        <f t="shared" si="127"/>
        <v>4.11</v>
      </c>
      <c r="P1775" s="285" t="str">
        <f t="shared" si="128"/>
        <v>4Ba</v>
      </c>
      <c r="Q1775" s="285" t="str">
        <f t="shared" si="129"/>
        <v>11Ba</v>
      </c>
      <c r="R1775" s="285">
        <f>VLOOKUP(B1775,'ds thisinh'!B$5:J$2299,COUNTA('ds thisinh'!$B$5:$J$5),FALSE)</f>
        <v>870</v>
      </c>
    </row>
    <row r="1776" spans="1:18" s="285" customFormat="1">
      <c r="A1776" s="630">
        <f>SUBTOTAL(3,$B$20:B1776)</f>
        <v>600</v>
      </c>
      <c r="B1776" s="672">
        <v>1225277334</v>
      </c>
      <c r="C1776" s="301" t="str">
        <f>VLOOKUP(B1776,'ds thisinh'!$B$5:$C$2298,2,FALSE)</f>
        <v>Vi Thị Huyền</v>
      </c>
      <c r="D1776" s="644" t="s">
        <v>2249</v>
      </c>
      <c r="E1776" s="644" t="s">
        <v>2246</v>
      </c>
      <c r="F1776" s="644" t="s">
        <v>564</v>
      </c>
      <c r="G1776" s="630"/>
      <c r="H1776" s="630">
        <v>11</v>
      </c>
      <c r="I1776" s="644">
        <v>920</v>
      </c>
      <c r="J1776" s="630" t="s">
        <v>5523</v>
      </c>
      <c r="K1776" s="679"/>
      <c r="L1776" s="301">
        <f>VLOOKUP(B1776,KQtrangIOE!$B$2:$D$2509,3,FALSE)</f>
        <v>920</v>
      </c>
      <c r="M1776" s="301" t="str">
        <f t="shared" si="126"/>
        <v/>
      </c>
      <c r="N1776" s="301">
        <f>VLOOKUP(IF(G1776&lt;&gt;"",G1776,F1776),ThongkeKQ!$A$4:$P$43,COUNTA(ThongkeKQ!$A$4:$P$4),FALSE)</f>
        <v>22</v>
      </c>
      <c r="O1776" s="301" t="str">
        <f t="shared" si="127"/>
        <v>22.11</v>
      </c>
      <c r="P1776" s="285" t="str">
        <f t="shared" si="128"/>
        <v>22Ba</v>
      </c>
      <c r="Q1776" s="285" t="str">
        <f t="shared" si="129"/>
        <v>11Ba</v>
      </c>
      <c r="R1776" s="285">
        <f>VLOOKUP(B1776,'ds thisinh'!B$5:J$2299,COUNTA('ds thisinh'!$B$5:$J$5),FALSE)</f>
        <v>750</v>
      </c>
    </row>
    <row r="1777" spans="1:18" s="285" customFormat="1">
      <c r="A1777" s="630">
        <f>SUBTOTAL(3,$B$20:B1777)</f>
        <v>601</v>
      </c>
      <c r="B1777" s="727">
        <v>1212125123</v>
      </c>
      <c r="C1777" s="301" t="str">
        <f>VLOOKUP(B1777,'ds thisinh'!$B$5:$C$2298,2,FALSE)</f>
        <v>Phan Mạnh Thắng</v>
      </c>
      <c r="D1777" s="632" t="s">
        <v>2561</v>
      </c>
      <c r="E1777" s="632" t="s">
        <v>414</v>
      </c>
      <c r="F1777" s="632" t="s">
        <v>563</v>
      </c>
      <c r="G1777" s="632"/>
      <c r="H1777" s="632" t="s">
        <v>414</v>
      </c>
      <c r="I1777" s="632">
        <v>910</v>
      </c>
      <c r="J1777" s="630" t="s">
        <v>5523</v>
      </c>
      <c r="K1777" s="731"/>
      <c r="L1777" s="301">
        <f>VLOOKUP(B1777,KQtrangIOE!$B$2:$D$2509,3,FALSE)</f>
        <v>910</v>
      </c>
      <c r="M1777" s="301" t="str">
        <f t="shared" si="126"/>
        <v/>
      </c>
      <c r="N1777" s="301">
        <f>VLOOKUP(IF(G1777&lt;&gt;"",G1777,F1777),ThongkeKQ!$A$4:$P$43,COUNTA(ThongkeKQ!$A$4:$P$4),FALSE)</f>
        <v>21</v>
      </c>
      <c r="O1777" s="301" t="str">
        <f t="shared" si="127"/>
        <v>21.11</v>
      </c>
      <c r="P1777" s="285" t="str">
        <f t="shared" si="128"/>
        <v>21Ba</v>
      </c>
      <c r="Q1777" s="285" t="str">
        <f t="shared" si="129"/>
        <v>11Ba</v>
      </c>
      <c r="R1777" s="285">
        <f>VLOOKUP(B1777,'ds thisinh'!B$5:J$2299,COUNTA('ds thisinh'!$B$5:$J$5),FALSE)</f>
        <v>900</v>
      </c>
    </row>
    <row r="1778" spans="1:18" s="285" customFormat="1">
      <c r="A1778" s="630">
        <f>SUBTOTAL(3,$B$20:B1778)</f>
        <v>602</v>
      </c>
      <c r="B1778" s="662">
        <v>1224664571</v>
      </c>
      <c r="C1778" s="301" t="str">
        <f>VLOOKUP(B1778,'ds thisinh'!$B$5:$C$2298,2,FALSE)</f>
        <v xml:space="preserve">Phạm Thị Trang  </v>
      </c>
      <c r="D1778" s="630" t="s">
        <v>352</v>
      </c>
      <c r="E1778" s="630" t="s">
        <v>414</v>
      </c>
      <c r="F1778" s="630" t="s">
        <v>301</v>
      </c>
      <c r="G1778" s="630"/>
      <c r="H1778" s="641">
        <v>11</v>
      </c>
      <c r="I1778" s="630">
        <v>900</v>
      </c>
      <c r="J1778" s="630" t="s">
        <v>5523</v>
      </c>
      <c r="K1778" s="729"/>
      <c r="L1778" s="301">
        <f>VLOOKUP(B1778,KQtrangIOE!$B$2:$D$2509,3,FALSE)</f>
        <v>900</v>
      </c>
      <c r="M1778" s="301" t="str">
        <f t="shared" ref="M1778:M1785" si="130">IF(L1778&lt;&gt;I1778,1,"")</f>
        <v/>
      </c>
      <c r="N1778" s="301">
        <f>VLOOKUP(IF(G1778&lt;&gt;"",G1778,F1778),ThongkeKQ!$A$4:$P$43,COUNTA(ThongkeKQ!$A$4:$P$4),FALSE)</f>
        <v>4</v>
      </c>
      <c r="O1778" s="301" t="str">
        <f t="shared" si="127"/>
        <v>4.11</v>
      </c>
      <c r="P1778" s="285" t="str">
        <f t="shared" si="128"/>
        <v>4Ba</v>
      </c>
      <c r="Q1778" s="285" t="str">
        <f t="shared" si="129"/>
        <v>11Ba</v>
      </c>
      <c r="R1778" s="285">
        <f>VLOOKUP(B1778,'ds thisinh'!B$5:J$2299,COUNTA('ds thisinh'!$B$5:$J$5),FALSE)</f>
        <v>700</v>
      </c>
    </row>
    <row r="1779" spans="1:18" s="285" customFormat="1">
      <c r="A1779" s="630">
        <f>SUBTOTAL(3,$B$20:B1779)</f>
        <v>603</v>
      </c>
      <c r="B1779" s="671">
        <v>1225432597</v>
      </c>
      <c r="C1779" s="301" t="str">
        <f>VLOOKUP(B1779,'ds thisinh'!$B$5:$C$2298,2,FALSE)</f>
        <v>Hoàng Thị Ngọc Trâm</v>
      </c>
      <c r="D1779" s="630" t="s">
        <v>405</v>
      </c>
      <c r="E1779" s="630" t="s">
        <v>133</v>
      </c>
      <c r="F1779" s="630" t="s">
        <v>388</v>
      </c>
      <c r="G1779" s="630"/>
      <c r="H1779" s="631">
        <v>11</v>
      </c>
      <c r="I1779" s="630">
        <v>900</v>
      </c>
      <c r="J1779" s="630" t="s">
        <v>5523</v>
      </c>
      <c r="K1779" s="679"/>
      <c r="L1779" s="301">
        <f>VLOOKUP(B1779,KQtrangIOE!$B$2:$D$2509,3,FALSE)</f>
        <v>900</v>
      </c>
      <c r="M1779" s="301" t="str">
        <f t="shared" si="130"/>
        <v/>
      </c>
      <c r="N1779" s="301">
        <f>VLOOKUP(IF(G1779&lt;&gt;"",G1779,F1779),ThongkeKQ!$A$4:$P$43,COUNTA(ThongkeKQ!$A$4:$P$4),FALSE)</f>
        <v>15</v>
      </c>
      <c r="O1779" s="301" t="str">
        <f t="shared" si="127"/>
        <v>15.11</v>
      </c>
      <c r="P1779" s="285" t="str">
        <f t="shared" si="128"/>
        <v>15Ba</v>
      </c>
      <c r="Q1779" s="285" t="str">
        <f t="shared" si="129"/>
        <v>11Ba</v>
      </c>
      <c r="R1779" s="285">
        <f>VLOOKUP(B1779,'ds thisinh'!B$5:J$2299,COUNTA('ds thisinh'!$B$5:$J$5),FALSE)</f>
        <v>620</v>
      </c>
    </row>
    <row r="1780" spans="1:18" s="285" customFormat="1">
      <c r="A1780" s="630">
        <f>SUBTOTAL(3,$B$20:B1780)</f>
        <v>604</v>
      </c>
      <c r="B1780" s="681">
        <v>1210715332</v>
      </c>
      <c r="C1780" s="301" t="str">
        <f>VLOOKUP(B1780,'ds thisinh'!$B$5:$C$2298,2,FALSE)</f>
        <v>Phan Thị Kiều Trang</v>
      </c>
      <c r="D1780" s="630" t="s">
        <v>200</v>
      </c>
      <c r="E1780" s="630" t="s">
        <v>133</v>
      </c>
      <c r="F1780" s="630" t="s">
        <v>187</v>
      </c>
      <c r="G1780" s="630"/>
      <c r="H1780" s="630">
        <v>11</v>
      </c>
      <c r="I1780" s="630">
        <v>900</v>
      </c>
      <c r="J1780" s="630" t="s">
        <v>5523</v>
      </c>
      <c r="K1780" s="679"/>
      <c r="L1780" s="301">
        <f>VLOOKUP(B1780,KQtrangIOE!$B$2:$D$2509,3,FALSE)</f>
        <v>900</v>
      </c>
      <c r="M1780" s="301" t="str">
        <f t="shared" si="130"/>
        <v/>
      </c>
      <c r="N1780" s="301">
        <f>VLOOKUP(IF(G1780&lt;&gt;"",G1780,F1780),ThongkeKQ!$A$4:$P$43,COUNTA(ThongkeKQ!$A$4:$P$4),FALSE)</f>
        <v>19</v>
      </c>
      <c r="O1780" s="301" t="str">
        <f t="shared" si="127"/>
        <v>19.11</v>
      </c>
      <c r="P1780" s="285" t="str">
        <f t="shared" si="128"/>
        <v>19Ba</v>
      </c>
      <c r="Q1780" s="285" t="str">
        <f t="shared" si="129"/>
        <v>11Ba</v>
      </c>
      <c r="R1780" s="285">
        <f>VLOOKUP(B1780,'ds thisinh'!B$5:J$2299,COUNTA('ds thisinh'!$B$5:$J$5),FALSE)</f>
        <v>860</v>
      </c>
    </row>
    <row r="1781" spans="1:18" s="285" customFormat="1">
      <c r="A1781" s="630">
        <f>SUBTOTAL(3,$B$20:B1781)</f>
        <v>605</v>
      </c>
      <c r="B1781" s="716">
        <v>1226969931</v>
      </c>
      <c r="C1781" s="301" t="str">
        <f>VLOOKUP(B1781,'ds thisinh'!$B$5:$C$2298,2,FALSE)</f>
        <v>Triệu Huy Hoàng</v>
      </c>
      <c r="D1781" s="630" t="s">
        <v>2623</v>
      </c>
      <c r="E1781" s="630">
        <v>11</v>
      </c>
      <c r="F1781" s="630" t="s">
        <v>561</v>
      </c>
      <c r="G1781" s="630"/>
      <c r="H1781" s="630">
        <v>11</v>
      </c>
      <c r="I1781" s="630">
        <v>890</v>
      </c>
      <c r="J1781" s="630" t="s">
        <v>5523</v>
      </c>
      <c r="K1781" s="729"/>
      <c r="L1781" s="301">
        <f>VLOOKUP(B1781,KQtrangIOE!$B$2:$D$2509,3,FALSE)</f>
        <v>890</v>
      </c>
      <c r="M1781" s="301" t="str">
        <f t="shared" si="130"/>
        <v/>
      </c>
      <c r="N1781" s="301">
        <f>VLOOKUP(IF(G1781&lt;&gt;"",G1781,F1781),ThongkeKQ!$A$4:$P$43,COUNTA(ThongkeKQ!$A$4:$P$4),FALSE)</f>
        <v>18</v>
      </c>
      <c r="O1781" s="301" t="str">
        <f t="shared" si="127"/>
        <v>18.11</v>
      </c>
      <c r="P1781" s="285" t="str">
        <f t="shared" si="128"/>
        <v>18Ba</v>
      </c>
      <c r="Q1781" s="285" t="str">
        <f t="shared" si="129"/>
        <v>11Ba</v>
      </c>
      <c r="R1781" s="285">
        <f>VLOOKUP(B1781,'ds thisinh'!B$5:J$2299,COUNTA('ds thisinh'!$B$5:$J$5),FALSE)</f>
        <v>910</v>
      </c>
    </row>
    <row r="1782" spans="1:18" s="285" customFormat="1">
      <c r="A1782" s="630">
        <f>SUBTOTAL(3,$B$20:B1782)</f>
        <v>606</v>
      </c>
      <c r="B1782" s="717">
        <v>1222983858</v>
      </c>
      <c r="C1782" s="301" t="str">
        <f>VLOOKUP(B1782,'ds thisinh'!$B$5:$C$2298,2,FALSE)</f>
        <v>Nguyễn Nữ Ánh Mai</v>
      </c>
      <c r="D1782" s="653" t="s">
        <v>485</v>
      </c>
      <c r="E1782" s="654" t="s">
        <v>466</v>
      </c>
      <c r="F1782" s="655" t="s">
        <v>417</v>
      </c>
      <c r="G1782" s="655"/>
      <c r="H1782" s="630">
        <v>11</v>
      </c>
      <c r="I1782" s="630">
        <v>890</v>
      </c>
      <c r="J1782" s="630" t="s">
        <v>5523</v>
      </c>
      <c r="K1782" s="679"/>
      <c r="L1782" s="301">
        <f>VLOOKUP(B1782,KQtrangIOE!$B$2:$D$2509,3,FALSE)</f>
        <v>890</v>
      </c>
      <c r="M1782" s="301" t="str">
        <f t="shared" si="130"/>
        <v/>
      </c>
      <c r="N1782" s="301">
        <f>VLOOKUP(IF(G1782&lt;&gt;"",G1782,F1782),ThongkeKQ!$A$4:$P$43,COUNTA(ThongkeKQ!$A$4:$P$4),FALSE)</f>
        <v>14</v>
      </c>
      <c r="O1782" s="301" t="str">
        <f t="shared" si="127"/>
        <v>14.11</v>
      </c>
      <c r="P1782" s="285" t="str">
        <f t="shared" si="128"/>
        <v>14Ba</v>
      </c>
      <c r="Q1782" s="285" t="str">
        <f t="shared" si="129"/>
        <v>11Ba</v>
      </c>
      <c r="R1782" s="285">
        <f>VLOOKUP(B1782,'ds thisinh'!B$5:J$2299,COUNTA('ds thisinh'!$B$5:$J$5),FALSE)</f>
        <v>680</v>
      </c>
    </row>
    <row r="1783" spans="1:18" s="285" customFormat="1" ht="30">
      <c r="A1783" s="630">
        <f>SUBTOTAL(3,$B$20:B1783)</f>
        <v>607</v>
      </c>
      <c r="B1783" s="715">
        <v>1227111491</v>
      </c>
      <c r="C1783" s="301" t="str">
        <f>VLOOKUP(B1783,'ds thisinh'!$B$5:$C$2298,2,FALSE)</f>
        <v>Đặng Thị Lương </v>
      </c>
      <c r="D1783" s="630" t="s">
        <v>254</v>
      </c>
      <c r="E1783" s="630" t="s">
        <v>233</v>
      </c>
      <c r="F1783" s="630" t="s">
        <v>210</v>
      </c>
      <c r="G1783" s="630"/>
      <c r="H1783" s="630">
        <v>11</v>
      </c>
      <c r="I1783" s="630">
        <v>880</v>
      </c>
      <c r="J1783" s="630" t="s">
        <v>5523</v>
      </c>
      <c r="K1783" s="679"/>
      <c r="L1783" s="301">
        <f>VLOOKUP(B1783,KQtrangIOE!$B$2:$D$2509,3,FALSE)</f>
        <v>880</v>
      </c>
      <c r="M1783" s="301" t="str">
        <f t="shared" si="130"/>
        <v/>
      </c>
      <c r="N1783" s="301">
        <f>VLOOKUP(IF(G1783&lt;&gt;"",G1783,F1783),ThongkeKQ!$A$4:$P$43,COUNTA(ThongkeKQ!$A$4:$P$4),FALSE)</f>
        <v>3</v>
      </c>
      <c r="O1783" s="301" t="str">
        <f t="shared" si="127"/>
        <v>3.11</v>
      </c>
      <c r="P1783" s="285" t="str">
        <f t="shared" si="128"/>
        <v>3Ba</v>
      </c>
      <c r="Q1783" s="285" t="str">
        <f t="shared" si="129"/>
        <v>11Ba</v>
      </c>
      <c r="R1783" s="285">
        <f>VLOOKUP(B1783,'ds thisinh'!B$5:J$2299,COUNTA('ds thisinh'!$B$5:$J$5),FALSE)</f>
        <v>800</v>
      </c>
    </row>
    <row r="1784" spans="1:18" s="285" customFormat="1">
      <c r="A1784" s="630">
        <f>SUBTOTAL(3,$B$20:B1784)</f>
        <v>608</v>
      </c>
      <c r="B1784" s="662">
        <v>1210152815</v>
      </c>
      <c r="C1784" s="301" t="str">
        <f>VLOOKUP(B1784,'ds thisinh'!$B$5:$C$2298,2,FALSE)</f>
        <v xml:space="preserve">Trần Thị Hoài Thu  </v>
      </c>
      <c r="D1784" s="630" t="s">
        <v>344</v>
      </c>
      <c r="E1784" s="630" t="s">
        <v>414</v>
      </c>
      <c r="F1784" s="630" t="s">
        <v>301</v>
      </c>
      <c r="G1784" s="630"/>
      <c r="H1784" s="641">
        <v>11</v>
      </c>
      <c r="I1784" s="630">
        <v>880</v>
      </c>
      <c r="J1784" s="630" t="s">
        <v>5523</v>
      </c>
      <c r="K1784" s="729"/>
      <c r="L1784" s="301">
        <f>VLOOKUP(B1784,KQtrangIOE!$B$2:$D$2509,3,FALSE)</f>
        <v>880</v>
      </c>
      <c r="M1784" s="301" t="str">
        <f t="shared" si="130"/>
        <v/>
      </c>
      <c r="N1784" s="301">
        <f>VLOOKUP(IF(G1784&lt;&gt;"",G1784,F1784),ThongkeKQ!$A$4:$P$43,COUNTA(ThongkeKQ!$A$4:$P$4),FALSE)</f>
        <v>4</v>
      </c>
      <c r="O1784" s="301" t="str">
        <f t="shared" si="127"/>
        <v>4.11</v>
      </c>
      <c r="P1784" s="285" t="str">
        <f t="shared" si="128"/>
        <v>4Ba</v>
      </c>
      <c r="Q1784" s="285" t="str">
        <f t="shared" si="129"/>
        <v>11Ba</v>
      </c>
      <c r="R1784" s="285">
        <f>VLOOKUP(B1784,'ds thisinh'!B$5:J$2299,COUNTA('ds thisinh'!$B$5:$J$5),FALSE)</f>
        <v>980</v>
      </c>
    </row>
    <row r="1785" spans="1:18" s="285" customFormat="1">
      <c r="A1785" s="630">
        <f>SUBTOTAL(3,$B$20:B1785)</f>
        <v>609</v>
      </c>
      <c r="B1785" s="717">
        <v>104978745</v>
      </c>
      <c r="C1785" s="301" t="str">
        <f>VLOOKUP(B1785,'ds thisinh'!$B$5:$C$2298,2,FALSE)</f>
        <v>Lê Xuân Thắng</v>
      </c>
      <c r="D1785" s="653" t="s">
        <v>461</v>
      </c>
      <c r="E1785" s="654" t="s">
        <v>458</v>
      </c>
      <c r="F1785" s="655" t="s">
        <v>417</v>
      </c>
      <c r="G1785" s="655"/>
      <c r="H1785" s="630">
        <v>11</v>
      </c>
      <c r="I1785" s="630">
        <v>880</v>
      </c>
      <c r="J1785" s="630" t="s">
        <v>5523</v>
      </c>
      <c r="K1785" s="679"/>
      <c r="L1785" s="301">
        <f>VLOOKUP(B1785,KQtrangIOE!$B$2:$D$2509,3,FALSE)</f>
        <v>880</v>
      </c>
      <c r="M1785" s="301" t="str">
        <f t="shared" si="130"/>
        <v/>
      </c>
      <c r="N1785" s="301">
        <f>VLOOKUP(IF(G1785&lt;&gt;"",G1785,F1785),ThongkeKQ!$A$4:$P$43,COUNTA(ThongkeKQ!$A$4:$P$4),FALSE)</f>
        <v>14</v>
      </c>
      <c r="O1785" s="301" t="str">
        <f t="shared" si="127"/>
        <v>14.11</v>
      </c>
      <c r="P1785" s="285" t="str">
        <f t="shared" si="128"/>
        <v>14Ba</v>
      </c>
      <c r="Q1785" s="285" t="str">
        <f t="shared" si="129"/>
        <v>11Ba</v>
      </c>
      <c r="R1785" s="285">
        <f>VLOOKUP(B1785,'ds thisinh'!B$5:J$2299,COUNTA('ds thisinh'!$B$5:$J$5),FALSE)</f>
        <v>1000</v>
      </c>
    </row>
    <row r="1786" spans="1:18" s="285" customFormat="1" hidden="1">
      <c r="A1786" s="629">
        <f>SUBTOTAL(3,$B$20:B1786)</f>
        <v>609</v>
      </c>
      <c r="B1786" s="302">
        <v>1222261239</v>
      </c>
      <c r="C1786" s="301" t="str">
        <f>VLOOKUP(B1786,'ds thisinh'!$B$5:$C$2298,2,FALSE)</f>
        <v>Chu Thị Thùy Linh</v>
      </c>
      <c r="D1786" s="749" t="s">
        <v>150</v>
      </c>
      <c r="E1786" s="627" t="s">
        <v>151</v>
      </c>
      <c r="F1786" s="410" t="s">
        <v>90</v>
      </c>
      <c r="G1786" s="410"/>
      <c r="H1786" s="750">
        <v>11</v>
      </c>
      <c r="I1786" s="750">
        <v>870</v>
      </c>
      <c r="J1786" s="750"/>
      <c r="K1786" s="304"/>
      <c r="L1786" s="301">
        <f>VLOOKUP(B1786,KQtrangIOE!$B$2:$D$2509,3,FALSE)</f>
        <v>830</v>
      </c>
      <c r="M1786" s="301"/>
      <c r="N1786" s="301">
        <f>VLOOKUP(IF(G1786&lt;&gt;"",G1786,F1786),ThongkeKQ!$A$4:$P$43,COUNTA(ThongkeKQ!$A$4:$P$4),FALSE)</f>
        <v>13</v>
      </c>
      <c r="O1786" s="301" t="str">
        <f t="shared" si="127"/>
        <v>13.11</v>
      </c>
      <c r="P1786" s="285" t="str">
        <f t="shared" si="128"/>
        <v>13</v>
      </c>
      <c r="Q1786" s="285" t="str">
        <f t="shared" si="129"/>
        <v>11</v>
      </c>
    </row>
    <row r="1787" spans="1:18" s="285" customFormat="1" hidden="1">
      <c r="A1787" s="315">
        <f>SUBTOTAL(3,$B$20:B1787)</f>
        <v>609</v>
      </c>
      <c r="B1787" s="396">
        <v>1225745250</v>
      </c>
      <c r="C1787" s="301" t="str">
        <f>VLOOKUP(B1787,'ds thisinh'!$B$5:$C$2298,2,FALSE)</f>
        <v>Bùi Thọ Cung</v>
      </c>
      <c r="D1787" s="318" t="s">
        <v>2619</v>
      </c>
      <c r="E1787" s="315">
        <v>11</v>
      </c>
      <c r="F1787" s="315" t="s">
        <v>561</v>
      </c>
      <c r="G1787" s="315"/>
      <c r="H1787" s="315">
        <v>11</v>
      </c>
      <c r="I1787" s="303">
        <v>870</v>
      </c>
      <c r="J1787" s="303"/>
      <c r="K1787" s="386"/>
      <c r="L1787" s="301">
        <f>VLOOKUP(B1787,KQtrangIOE!$B$2:$D$2509,3,FALSE)</f>
        <v>870</v>
      </c>
      <c r="M1787" s="301" t="str">
        <f t="shared" ref="M1787:M1818" si="131">IF(L1787&lt;&gt;I1787,1,"")</f>
        <v/>
      </c>
      <c r="N1787" s="301">
        <f>VLOOKUP(IF(G1787&lt;&gt;"",G1787,F1787),ThongkeKQ!$A$4:$P$43,COUNTA(ThongkeKQ!$A$4:$P$4),FALSE)</f>
        <v>18</v>
      </c>
      <c r="O1787" s="301" t="str">
        <f t="shared" si="127"/>
        <v>18.11</v>
      </c>
      <c r="P1787" s="285" t="str">
        <f t="shared" si="128"/>
        <v>18</v>
      </c>
      <c r="Q1787" s="285" t="str">
        <f t="shared" si="129"/>
        <v>11</v>
      </c>
    </row>
    <row r="1788" spans="1:18" s="285" customFormat="1" hidden="1">
      <c r="A1788" s="315">
        <f>SUBTOTAL(3,$B$20:B1788)</f>
        <v>609</v>
      </c>
      <c r="B1788" s="303">
        <v>1229850591</v>
      </c>
      <c r="C1788" s="301" t="str">
        <f>VLOOKUP(B1788,'ds thisinh'!$B$5:$C$2298,2,FALSE)</f>
        <v>Nguyễn Thị Việt Trinh</v>
      </c>
      <c r="D1788" s="303" t="s">
        <v>407</v>
      </c>
      <c r="E1788" s="303" t="s">
        <v>133</v>
      </c>
      <c r="F1788" s="303" t="s">
        <v>388</v>
      </c>
      <c r="G1788" s="303"/>
      <c r="H1788" s="304">
        <v>11</v>
      </c>
      <c r="I1788" s="303">
        <v>870</v>
      </c>
      <c r="J1788" s="303"/>
      <c r="K1788" s="301"/>
      <c r="L1788" s="301">
        <f>VLOOKUP(B1788,KQtrangIOE!$B$2:$D$2509,3,FALSE)</f>
        <v>870</v>
      </c>
      <c r="M1788" s="301" t="str">
        <f t="shared" si="131"/>
        <v/>
      </c>
      <c r="N1788" s="301">
        <f>VLOOKUP(IF(G1788&lt;&gt;"",G1788,F1788),ThongkeKQ!$A$4:$P$43,COUNTA(ThongkeKQ!$A$4:$P$4),FALSE)</f>
        <v>15</v>
      </c>
      <c r="O1788" s="301" t="str">
        <f t="shared" si="127"/>
        <v>15.11</v>
      </c>
      <c r="P1788" s="285" t="str">
        <f t="shared" si="128"/>
        <v>15</v>
      </c>
      <c r="Q1788" s="285" t="str">
        <f t="shared" si="129"/>
        <v>11</v>
      </c>
    </row>
    <row r="1789" spans="1:18" s="285" customFormat="1" hidden="1">
      <c r="A1789" s="315">
        <f>SUBTOTAL(3,$B$20:B1789)</f>
        <v>609</v>
      </c>
      <c r="B1789" s="302">
        <v>1209909206</v>
      </c>
      <c r="C1789" s="301" t="str">
        <f>VLOOKUP(B1789,'ds thisinh'!$B$5:$C$2298,2,FALSE)</f>
        <v>Nghiêm Hồ Nhược Nam</v>
      </c>
      <c r="D1789" s="358" t="s">
        <v>2442</v>
      </c>
      <c r="E1789" s="302" t="s">
        <v>464</v>
      </c>
      <c r="F1789" s="303" t="s">
        <v>557</v>
      </c>
      <c r="G1789" s="303"/>
      <c r="H1789" s="303">
        <v>11</v>
      </c>
      <c r="I1789" s="546">
        <v>870</v>
      </c>
      <c r="J1789" s="546"/>
      <c r="K1789" s="301"/>
      <c r="L1789" s="301">
        <f>VLOOKUP(B1789,KQtrangIOE!$B$2:$D$2509,3,FALSE)</f>
        <v>870</v>
      </c>
      <c r="M1789" s="301" t="str">
        <f t="shared" si="131"/>
        <v/>
      </c>
      <c r="N1789" s="301">
        <f>VLOOKUP(IF(G1789&lt;&gt;"",G1789,F1789),ThongkeKQ!$A$4:$P$43,COUNTA(ThongkeKQ!$A$4:$P$4),FALSE)</f>
        <v>11</v>
      </c>
      <c r="O1789" s="301" t="str">
        <f t="shared" si="127"/>
        <v>11.11</v>
      </c>
      <c r="P1789" s="285" t="str">
        <f t="shared" si="128"/>
        <v>11</v>
      </c>
      <c r="Q1789" s="285" t="str">
        <f t="shared" si="129"/>
        <v>11</v>
      </c>
    </row>
    <row r="1790" spans="1:18" s="285" customFormat="1" hidden="1">
      <c r="A1790" s="315">
        <f>SUBTOTAL(3,$B$20:B1790)</f>
        <v>609</v>
      </c>
      <c r="B1790" s="366">
        <v>1223300973</v>
      </c>
      <c r="C1790" s="301" t="str">
        <f>VLOOKUP(B1790,'ds thisinh'!$B$5:$C$2298,2,FALSE)</f>
        <v>Nguyễn Thị Liễu</v>
      </c>
      <c r="D1790" s="366" t="s">
        <v>2361</v>
      </c>
      <c r="E1790" s="366" t="s">
        <v>2360</v>
      </c>
      <c r="F1790" s="325" t="s">
        <v>551</v>
      </c>
      <c r="G1790" s="365"/>
      <c r="H1790" s="365">
        <v>11</v>
      </c>
      <c r="I1790" s="365">
        <v>870</v>
      </c>
      <c r="J1790" s="365"/>
      <c r="K1790" s="301"/>
      <c r="L1790" s="301">
        <f>VLOOKUP(B1790,KQtrangIOE!$B$2:$D$2509,3,FALSE)</f>
        <v>870</v>
      </c>
      <c r="M1790" s="301" t="str">
        <f t="shared" si="131"/>
        <v/>
      </c>
      <c r="N1790" s="301">
        <f>VLOOKUP(IF(G1790&lt;&gt;"",G1790,F1790),ThongkeKQ!$A$4:$P$43,COUNTA(ThongkeKQ!$A$4:$P$4),FALSE)</f>
        <v>5</v>
      </c>
      <c r="O1790" s="301" t="str">
        <f t="shared" si="127"/>
        <v>5.11</v>
      </c>
      <c r="P1790" s="285" t="str">
        <f t="shared" si="128"/>
        <v>5</v>
      </c>
      <c r="Q1790" s="285" t="str">
        <f t="shared" si="129"/>
        <v>11</v>
      </c>
    </row>
    <row r="1791" spans="1:18" s="285" customFormat="1" hidden="1">
      <c r="A1791" s="315">
        <f>SUBTOTAL(3,$B$20:B1791)</f>
        <v>609</v>
      </c>
      <c r="B1791" s="311">
        <v>1224973647</v>
      </c>
      <c r="C1791" s="301" t="str">
        <f>VLOOKUP(B1791,'ds thisinh'!$B$5:$C$2298,2,FALSE)</f>
        <v>Hồ Thị Ly Na</v>
      </c>
      <c r="D1791" s="311" t="s">
        <v>2686</v>
      </c>
      <c r="E1791" s="311" t="s">
        <v>414</v>
      </c>
      <c r="F1791" s="310" t="s">
        <v>563</v>
      </c>
      <c r="G1791" s="310"/>
      <c r="H1791" s="311" t="s">
        <v>414</v>
      </c>
      <c r="I1791" s="388">
        <v>860</v>
      </c>
      <c r="J1791" s="388"/>
      <c r="K1791" s="388"/>
      <c r="L1791" s="301">
        <f>VLOOKUP(B1791,KQtrangIOE!$B$2:$D$2509,3,FALSE)</f>
        <v>860</v>
      </c>
      <c r="M1791" s="301" t="str">
        <f t="shared" si="131"/>
        <v/>
      </c>
      <c r="N1791" s="301">
        <f>VLOOKUP(IF(G1791&lt;&gt;"",G1791,F1791),ThongkeKQ!$A$4:$P$43,COUNTA(ThongkeKQ!$A$4:$P$4),FALSE)</f>
        <v>21</v>
      </c>
      <c r="O1791" s="301" t="str">
        <f t="shared" si="127"/>
        <v>21.11</v>
      </c>
      <c r="P1791" s="285" t="str">
        <f t="shared" si="128"/>
        <v>21</v>
      </c>
      <c r="Q1791" s="285" t="str">
        <f t="shared" si="129"/>
        <v>11</v>
      </c>
    </row>
    <row r="1792" spans="1:18" s="285" customFormat="1" hidden="1">
      <c r="A1792" s="315">
        <f>SUBTOTAL(3,$B$20:B1792)</f>
        <v>609</v>
      </c>
      <c r="B1792" s="311">
        <v>1221946387</v>
      </c>
      <c r="C1792" s="301" t="str">
        <f>VLOOKUP(B1792,'ds thisinh'!$B$5:$C$2298,2,FALSE)</f>
        <v>Trần Thị Phương Thảo</v>
      </c>
      <c r="D1792" s="311" t="s">
        <v>953</v>
      </c>
      <c r="E1792" s="311" t="s">
        <v>414</v>
      </c>
      <c r="F1792" s="310" t="s">
        <v>563</v>
      </c>
      <c r="G1792" s="310"/>
      <c r="H1792" s="311" t="s">
        <v>414</v>
      </c>
      <c r="I1792" s="388">
        <v>860</v>
      </c>
      <c r="J1792" s="388"/>
      <c r="K1792" s="388"/>
      <c r="L1792" s="301">
        <f>VLOOKUP(B1792,KQtrangIOE!$B$2:$D$2509,3,FALSE)</f>
        <v>860</v>
      </c>
      <c r="M1792" s="301" t="str">
        <f t="shared" si="131"/>
        <v/>
      </c>
      <c r="N1792" s="301">
        <f>VLOOKUP(IF(G1792&lt;&gt;"",G1792,F1792),ThongkeKQ!$A$4:$P$43,COUNTA(ThongkeKQ!$A$4:$P$4),FALSE)</f>
        <v>21</v>
      </c>
      <c r="O1792" s="301" t="str">
        <f t="shared" si="127"/>
        <v>21.11</v>
      </c>
      <c r="P1792" s="285" t="str">
        <f t="shared" si="128"/>
        <v>21</v>
      </c>
      <c r="Q1792" s="285" t="str">
        <f t="shared" si="129"/>
        <v>11</v>
      </c>
    </row>
    <row r="1793" spans="1:17" s="285" customFormat="1" ht="15.75" hidden="1" thickBot="1">
      <c r="A1793" s="315">
        <f>SUBTOTAL(3,$B$20:B1793)</f>
        <v>609</v>
      </c>
      <c r="B1793" s="321">
        <v>1224538591</v>
      </c>
      <c r="C1793" s="301" t="str">
        <f>VLOOKUP(B1793,'ds thisinh'!$B$5:$C$2298,2,FALSE)</f>
        <v xml:space="preserve"> Nghiệp Hoàng Hạnh</v>
      </c>
      <c r="D1793" s="323" t="s">
        <v>2247</v>
      </c>
      <c r="E1793" s="323" t="s">
        <v>2246</v>
      </c>
      <c r="F1793" s="323" t="s">
        <v>564</v>
      </c>
      <c r="G1793" s="301"/>
      <c r="H1793" s="301">
        <v>11</v>
      </c>
      <c r="I1793" s="303">
        <v>860</v>
      </c>
      <c r="J1793" s="383"/>
      <c r="K1793" s="582"/>
      <c r="L1793" s="301">
        <f>VLOOKUP(B1793,KQtrangIOE!$B$2:$D$2509,3,FALSE)</f>
        <v>860</v>
      </c>
      <c r="M1793" s="301" t="str">
        <f t="shared" si="131"/>
        <v/>
      </c>
      <c r="N1793" s="301">
        <f>VLOOKUP(IF(G1793&lt;&gt;"",G1793,F1793),ThongkeKQ!$A$4:$P$43,COUNTA(ThongkeKQ!$A$4:$P$4),FALSE)</f>
        <v>22</v>
      </c>
      <c r="O1793" s="301" t="str">
        <f t="shared" si="127"/>
        <v>22.11</v>
      </c>
      <c r="P1793" s="285" t="str">
        <f t="shared" si="128"/>
        <v>22</v>
      </c>
      <c r="Q1793" s="285" t="str">
        <f t="shared" si="129"/>
        <v>11</v>
      </c>
    </row>
    <row r="1794" spans="1:17" s="285" customFormat="1" hidden="1">
      <c r="A1794" s="315">
        <f>SUBTOTAL(3,$B$20:B1794)</f>
        <v>609</v>
      </c>
      <c r="B1794" s="399">
        <v>1226133318</v>
      </c>
      <c r="C1794" s="301" t="str">
        <f>VLOOKUP(B1794,'ds thisinh'!$B$5:$C$2298,2,FALSE)</f>
        <v>Nguyễn Lê Đan Thùy</v>
      </c>
      <c r="D1794" s="494" t="s">
        <v>473</v>
      </c>
      <c r="E1794" s="400" t="s">
        <v>464</v>
      </c>
      <c r="F1794" s="401" t="s">
        <v>417</v>
      </c>
      <c r="G1794" s="401"/>
      <c r="H1794" s="271">
        <v>11</v>
      </c>
      <c r="I1794" s="301">
        <v>840</v>
      </c>
      <c r="J1794" s="301"/>
      <c r="K1794" s="301"/>
      <c r="L1794" s="301">
        <f>VLOOKUP(B1794,KQtrangIOE!$B$2:$D$2509,3,FALSE)</f>
        <v>840</v>
      </c>
      <c r="M1794" s="301" t="str">
        <f t="shared" si="131"/>
        <v/>
      </c>
      <c r="N1794" s="301">
        <f>VLOOKUP(IF(G1794&lt;&gt;"",G1794,F1794),ThongkeKQ!$A$4:$P$43,COUNTA(ThongkeKQ!$A$4:$P$4),FALSE)</f>
        <v>14</v>
      </c>
      <c r="O1794" s="301" t="str">
        <f t="shared" si="127"/>
        <v>14.11</v>
      </c>
      <c r="P1794" s="285" t="str">
        <f t="shared" si="128"/>
        <v>14</v>
      </c>
      <c r="Q1794" s="285" t="str">
        <f t="shared" si="129"/>
        <v>11</v>
      </c>
    </row>
    <row r="1795" spans="1:17" s="285" customFormat="1" hidden="1">
      <c r="A1795" s="315">
        <f>SUBTOTAL(3,$B$20:B1795)</f>
        <v>609</v>
      </c>
      <c r="B1795" s="399">
        <v>1232645663</v>
      </c>
      <c r="C1795" s="301" t="str">
        <f>VLOOKUP(B1795,'ds thisinh'!$B$5:$C$2298,2,FALSE)</f>
        <v>Ngô Xuân Thành</v>
      </c>
      <c r="D1795" s="494" t="s">
        <v>476</v>
      </c>
      <c r="E1795" s="400" t="s">
        <v>458</v>
      </c>
      <c r="F1795" s="401" t="s">
        <v>417</v>
      </c>
      <c r="G1795" s="401"/>
      <c r="H1795" s="271">
        <v>11</v>
      </c>
      <c r="I1795" s="301">
        <v>840</v>
      </c>
      <c r="J1795" s="301"/>
      <c r="K1795" s="301"/>
      <c r="L1795" s="301">
        <f>VLOOKUP(B1795,KQtrangIOE!$B$2:$D$2509,3,FALSE)</f>
        <v>840</v>
      </c>
      <c r="M1795" s="301" t="str">
        <f t="shared" si="131"/>
        <v/>
      </c>
      <c r="N1795" s="301">
        <f>VLOOKUP(IF(G1795&lt;&gt;"",G1795,F1795),ThongkeKQ!$A$4:$P$43,COUNTA(ThongkeKQ!$A$4:$P$4),FALSE)</f>
        <v>14</v>
      </c>
      <c r="O1795" s="301" t="str">
        <f t="shared" si="127"/>
        <v>14.11</v>
      </c>
      <c r="P1795" s="285" t="str">
        <f t="shared" si="128"/>
        <v>14</v>
      </c>
      <c r="Q1795" s="285" t="str">
        <f t="shared" si="129"/>
        <v>11</v>
      </c>
    </row>
    <row r="1796" spans="1:17" s="285" customFormat="1" hidden="1">
      <c r="A1796" s="315">
        <f>SUBTOTAL(3,$B$20:B1796)</f>
        <v>609</v>
      </c>
      <c r="B1796" s="314">
        <v>1232444408</v>
      </c>
      <c r="C1796" s="301" t="str">
        <f>VLOOKUP(B1796,'ds thisinh'!$B$5:$C$2298,2,FALSE)</f>
        <v>Đào Thị Thảo Trang</v>
      </c>
      <c r="D1796" s="314" t="s">
        <v>593</v>
      </c>
      <c r="E1796" s="315" t="s">
        <v>2246</v>
      </c>
      <c r="F1796" s="271" t="s">
        <v>556</v>
      </c>
      <c r="G1796" s="303"/>
      <c r="H1796" s="303">
        <v>11</v>
      </c>
      <c r="I1796" s="301">
        <v>830</v>
      </c>
      <c r="J1796" s="301"/>
      <c r="K1796" s="301"/>
      <c r="L1796" s="301">
        <f>VLOOKUP(B1796,KQtrangIOE!$B$2:$D$2509,3,FALSE)</f>
        <v>830</v>
      </c>
      <c r="M1796" s="301" t="str">
        <f t="shared" si="131"/>
        <v/>
      </c>
      <c r="N1796" s="301">
        <f>VLOOKUP(IF(G1796&lt;&gt;"",G1796,F1796),ThongkeKQ!$A$4:$P$43,COUNTA(ThongkeKQ!$A$4:$P$4),FALSE)</f>
        <v>10</v>
      </c>
      <c r="O1796" s="301" t="str">
        <f t="shared" si="127"/>
        <v>10.11</v>
      </c>
      <c r="P1796" s="285" t="str">
        <f t="shared" si="128"/>
        <v>10</v>
      </c>
      <c r="Q1796" s="285" t="str">
        <f t="shared" si="129"/>
        <v>11</v>
      </c>
    </row>
    <row r="1797" spans="1:17" s="285" customFormat="1" hidden="1">
      <c r="A1797" s="315">
        <f>SUBTOTAL(3,$B$20:B1797)</f>
        <v>609</v>
      </c>
      <c r="B1797" s="399">
        <v>1224153233</v>
      </c>
      <c r="C1797" s="301" t="str">
        <f>VLOOKUP(B1797,'ds thisinh'!$B$5:$C$2298,2,FALSE)</f>
        <v>Nguyễn Thanh Thùy Vân</v>
      </c>
      <c r="D1797" s="494" t="s">
        <v>489</v>
      </c>
      <c r="E1797" s="400" t="s">
        <v>466</v>
      </c>
      <c r="F1797" s="401" t="s">
        <v>417</v>
      </c>
      <c r="G1797" s="401"/>
      <c r="H1797" s="271">
        <v>11</v>
      </c>
      <c r="I1797" s="301">
        <v>830</v>
      </c>
      <c r="J1797" s="301"/>
      <c r="K1797" s="301"/>
      <c r="L1797" s="301">
        <f>VLOOKUP(B1797,KQtrangIOE!$B$2:$D$2509,3,FALSE)</f>
        <v>830</v>
      </c>
      <c r="M1797" s="301" t="str">
        <f t="shared" si="131"/>
        <v/>
      </c>
      <c r="N1797" s="301">
        <f>VLOOKUP(IF(G1797&lt;&gt;"",G1797,F1797),ThongkeKQ!$A$4:$P$43,COUNTA(ThongkeKQ!$A$4:$P$4),FALSE)</f>
        <v>14</v>
      </c>
      <c r="O1797" s="301" t="str">
        <f t="shared" si="127"/>
        <v>14.11</v>
      </c>
      <c r="P1797" s="285" t="str">
        <f t="shared" si="128"/>
        <v>14</v>
      </c>
      <c r="Q1797" s="285" t="str">
        <f t="shared" si="129"/>
        <v>11</v>
      </c>
    </row>
    <row r="1798" spans="1:17" s="285" customFormat="1" ht="30" hidden="1">
      <c r="A1798" s="315">
        <f>SUBTOTAL(3,$B$20:B1798)</f>
        <v>609</v>
      </c>
      <c r="B1798" s="326">
        <v>1225244622</v>
      </c>
      <c r="C1798" s="301" t="str">
        <f>VLOOKUP(B1798,'ds thisinh'!$B$5:$C$2298,2,FALSE)</f>
        <v>Phạm Thị Vân</v>
      </c>
      <c r="D1798" s="303" t="s">
        <v>2107</v>
      </c>
      <c r="E1798" s="303" t="s">
        <v>133</v>
      </c>
      <c r="F1798" s="303" t="s">
        <v>2100</v>
      </c>
      <c r="G1798" s="301"/>
      <c r="H1798" s="301">
        <v>11</v>
      </c>
      <c r="I1798" s="387">
        <v>830</v>
      </c>
      <c r="J1798" s="387"/>
      <c r="K1798" s="301"/>
      <c r="L1798" s="301">
        <f>VLOOKUP(B1798,KQtrangIOE!$B$2:$D$2509,3,FALSE)</f>
        <v>830</v>
      </c>
      <c r="M1798" s="301" t="str">
        <f t="shared" si="131"/>
        <v/>
      </c>
      <c r="N1798" s="301">
        <f>VLOOKUP(IF(G1798&lt;&gt;"",G1798,F1798),ThongkeKQ!$A$4:$P$43,COUNTA(ThongkeKQ!$A$4:$P$4),FALSE)</f>
        <v>24</v>
      </c>
      <c r="O1798" s="301" t="str">
        <f t="shared" si="127"/>
        <v>24.11</v>
      </c>
      <c r="P1798" s="285" t="str">
        <f t="shared" si="128"/>
        <v>24</v>
      </c>
      <c r="Q1798" s="285" t="str">
        <f t="shared" si="129"/>
        <v>11</v>
      </c>
    </row>
    <row r="1799" spans="1:17" s="285" customFormat="1" ht="30" hidden="1">
      <c r="A1799" s="315">
        <f>SUBTOTAL(3,$B$20:B1799)</f>
        <v>609</v>
      </c>
      <c r="B1799" s="326">
        <v>1225244770</v>
      </c>
      <c r="C1799" s="301" t="str">
        <f>VLOOKUP(B1799,'ds thisinh'!$B$5:$C$2298,2,FALSE)</f>
        <v>Pán Thị Ngải</v>
      </c>
      <c r="D1799" s="303" t="s">
        <v>2112</v>
      </c>
      <c r="E1799" s="303" t="s">
        <v>133</v>
      </c>
      <c r="F1799" s="303" t="s">
        <v>2100</v>
      </c>
      <c r="G1799" s="301"/>
      <c r="H1799" s="301">
        <v>11</v>
      </c>
      <c r="I1799" s="387">
        <v>830</v>
      </c>
      <c r="J1799" s="387"/>
      <c r="K1799" s="301"/>
      <c r="L1799" s="301">
        <f>VLOOKUP(B1799,KQtrangIOE!$B$2:$D$2509,3,FALSE)</f>
        <v>830</v>
      </c>
      <c r="M1799" s="301" t="str">
        <f t="shared" si="131"/>
        <v/>
      </c>
      <c r="N1799" s="301">
        <f>VLOOKUP(IF(G1799&lt;&gt;"",G1799,F1799),ThongkeKQ!$A$4:$P$43,COUNTA(ThongkeKQ!$A$4:$P$4),FALSE)</f>
        <v>24</v>
      </c>
      <c r="O1799" s="301" t="str">
        <f t="shared" si="127"/>
        <v>24.11</v>
      </c>
      <c r="P1799" s="285" t="str">
        <f t="shared" si="128"/>
        <v>24</v>
      </c>
      <c r="Q1799" s="285" t="str">
        <f t="shared" si="129"/>
        <v>11</v>
      </c>
    </row>
    <row r="1800" spans="1:17" s="285" customFormat="1" hidden="1">
      <c r="A1800" s="315">
        <f>SUBTOTAL(3,$B$20:B1800)</f>
        <v>609</v>
      </c>
      <c r="B1800" s="366">
        <v>1223728313</v>
      </c>
      <c r="C1800" s="301" t="str">
        <f>VLOOKUP(B1800,'ds thisinh'!$B$5:$C$2298,2,FALSE)</f>
        <v>Nguyễn Duy Hoàng</v>
      </c>
      <c r="D1800" s="366" t="s">
        <v>2376</v>
      </c>
      <c r="E1800" s="366" t="s">
        <v>2360</v>
      </c>
      <c r="F1800" s="325" t="s">
        <v>551</v>
      </c>
      <c r="G1800" s="365"/>
      <c r="H1800" s="365">
        <v>11</v>
      </c>
      <c r="I1800" s="365">
        <v>830</v>
      </c>
      <c r="J1800" s="365"/>
      <c r="K1800" s="301"/>
      <c r="L1800" s="301">
        <f>VLOOKUP(B1800,KQtrangIOE!$B$2:$D$2509,3,FALSE)</f>
        <v>830</v>
      </c>
      <c r="M1800" s="301" t="str">
        <f t="shared" si="131"/>
        <v/>
      </c>
      <c r="N1800" s="301">
        <f>VLOOKUP(IF(G1800&lt;&gt;"",G1800,F1800),ThongkeKQ!$A$4:$P$43,COUNTA(ThongkeKQ!$A$4:$P$4),FALSE)</f>
        <v>5</v>
      </c>
      <c r="O1800" s="301" t="str">
        <f t="shared" si="127"/>
        <v>5.11</v>
      </c>
      <c r="P1800" s="285" t="str">
        <f t="shared" si="128"/>
        <v>5</v>
      </c>
      <c r="Q1800" s="285" t="str">
        <f t="shared" si="129"/>
        <v>11</v>
      </c>
    </row>
    <row r="1801" spans="1:17" s="285" customFormat="1" hidden="1">
      <c r="A1801" s="315">
        <f>SUBTOTAL(3,$B$20:B1801)</f>
        <v>609</v>
      </c>
      <c r="B1801" s="399">
        <v>1223425521</v>
      </c>
      <c r="C1801" s="301" t="str">
        <f>VLOOKUP(B1801,'ds thisinh'!$B$5:$C$2298,2,FALSE)</f>
        <v>Nguyễn Thái Thùy Quyên</v>
      </c>
      <c r="D1801" s="494" t="s">
        <v>465</v>
      </c>
      <c r="E1801" s="400" t="s">
        <v>466</v>
      </c>
      <c r="F1801" s="401" t="s">
        <v>417</v>
      </c>
      <c r="G1801" s="401"/>
      <c r="H1801" s="271">
        <v>11</v>
      </c>
      <c r="I1801" s="301">
        <v>820</v>
      </c>
      <c r="J1801" s="301"/>
      <c r="K1801" s="301"/>
      <c r="L1801" s="301">
        <f>VLOOKUP(B1801,KQtrangIOE!$B$2:$D$2509,3,FALSE)</f>
        <v>820</v>
      </c>
      <c r="M1801" s="301" t="str">
        <f t="shared" si="131"/>
        <v/>
      </c>
      <c r="N1801" s="301">
        <f>VLOOKUP(IF(G1801&lt;&gt;"",G1801,F1801),ThongkeKQ!$A$4:$P$43,COUNTA(ThongkeKQ!$A$4:$P$4),FALSE)</f>
        <v>14</v>
      </c>
      <c r="O1801" s="301" t="str">
        <f t="shared" si="127"/>
        <v>14.11</v>
      </c>
      <c r="P1801" s="285" t="str">
        <f t="shared" si="128"/>
        <v>14</v>
      </c>
      <c r="Q1801" s="285" t="str">
        <f t="shared" si="129"/>
        <v>11</v>
      </c>
    </row>
    <row r="1802" spans="1:17" s="285" customFormat="1" hidden="1">
      <c r="A1802" s="315">
        <f>SUBTOTAL(3,$B$20:B1802)</f>
        <v>609</v>
      </c>
      <c r="B1802" s="399">
        <v>1227646494</v>
      </c>
      <c r="C1802" s="301" t="str">
        <f>VLOOKUP(B1802,'ds thisinh'!$B$5:$C$2298,2,FALSE)</f>
        <v>Đậu Như Mây</v>
      </c>
      <c r="D1802" s="494" t="s">
        <v>472</v>
      </c>
      <c r="E1802" s="400" t="s">
        <v>464</v>
      </c>
      <c r="F1802" s="401" t="s">
        <v>417</v>
      </c>
      <c r="G1802" s="401"/>
      <c r="H1802" s="271">
        <v>11</v>
      </c>
      <c r="I1802" s="301">
        <v>820</v>
      </c>
      <c r="J1802" s="301"/>
      <c r="K1802" s="301"/>
      <c r="L1802" s="301">
        <f>VLOOKUP(B1802,KQtrangIOE!$B$2:$D$2509,3,FALSE)</f>
        <v>820</v>
      </c>
      <c r="M1802" s="301" t="str">
        <f t="shared" si="131"/>
        <v/>
      </c>
      <c r="N1802" s="301">
        <f>VLOOKUP(IF(G1802&lt;&gt;"",G1802,F1802),ThongkeKQ!$A$4:$P$43,COUNTA(ThongkeKQ!$A$4:$P$4),FALSE)</f>
        <v>14</v>
      </c>
      <c r="O1802" s="301" t="str">
        <f t="shared" si="127"/>
        <v>14.11</v>
      </c>
      <c r="P1802" s="285" t="str">
        <f t="shared" si="128"/>
        <v>14</v>
      </c>
      <c r="Q1802" s="285" t="str">
        <f t="shared" si="129"/>
        <v>11</v>
      </c>
    </row>
    <row r="1803" spans="1:17" s="285" customFormat="1" hidden="1">
      <c r="A1803" s="315">
        <f>SUBTOTAL(3,$B$20:B1803)</f>
        <v>609</v>
      </c>
      <c r="B1803" s="302">
        <v>1224055972</v>
      </c>
      <c r="C1803" s="301" t="str">
        <f>VLOOKUP(B1803,'ds thisinh'!$B$5:$C$2298,2,FALSE)</f>
        <v>Doãn Thị Hải Yến</v>
      </c>
      <c r="D1803" s="358" t="s">
        <v>2444</v>
      </c>
      <c r="E1803" s="302" t="s">
        <v>464</v>
      </c>
      <c r="F1803" s="303" t="s">
        <v>557</v>
      </c>
      <c r="G1803" s="303"/>
      <c r="H1803" s="303">
        <v>11</v>
      </c>
      <c r="I1803" s="546">
        <v>820</v>
      </c>
      <c r="J1803" s="546"/>
      <c r="K1803" s="301"/>
      <c r="L1803" s="301">
        <f>VLOOKUP(B1803,KQtrangIOE!$B$2:$D$2509,3,FALSE)</f>
        <v>820</v>
      </c>
      <c r="M1803" s="301" t="str">
        <f t="shared" si="131"/>
        <v/>
      </c>
      <c r="N1803" s="301">
        <f>VLOOKUP(IF(G1803&lt;&gt;"",G1803,F1803),ThongkeKQ!$A$4:$P$43,COUNTA(ThongkeKQ!$A$4:$P$4),FALSE)</f>
        <v>11</v>
      </c>
      <c r="O1803" s="301" t="str">
        <f t="shared" si="127"/>
        <v>11.11</v>
      </c>
      <c r="P1803" s="285" t="str">
        <f t="shared" si="128"/>
        <v>11</v>
      </c>
      <c r="Q1803" s="285" t="str">
        <f t="shared" si="129"/>
        <v>11</v>
      </c>
    </row>
    <row r="1804" spans="1:17" s="285" customFormat="1" hidden="1">
      <c r="A1804" s="315">
        <f>SUBTOTAL(3,$B$20:B1804)</f>
        <v>609</v>
      </c>
      <c r="B1804" s="366">
        <v>1222545762</v>
      </c>
      <c r="C1804" s="301" t="str">
        <f>VLOOKUP(B1804,'ds thisinh'!$B$5:$C$2298,2,FALSE)</f>
        <v>Trần Thị Mến</v>
      </c>
      <c r="D1804" s="366" t="s">
        <v>2371</v>
      </c>
      <c r="E1804" s="366" t="s">
        <v>2360</v>
      </c>
      <c r="F1804" s="325" t="s">
        <v>551</v>
      </c>
      <c r="G1804" s="365"/>
      <c r="H1804" s="365">
        <v>11</v>
      </c>
      <c r="I1804" s="365">
        <v>820</v>
      </c>
      <c r="J1804" s="365"/>
      <c r="K1804" s="301"/>
      <c r="L1804" s="301">
        <f>VLOOKUP(B1804,KQtrangIOE!$B$2:$D$2509,3,FALSE)</f>
        <v>820</v>
      </c>
      <c r="M1804" s="301" t="str">
        <f t="shared" si="131"/>
        <v/>
      </c>
      <c r="N1804" s="301">
        <f>VLOOKUP(IF(G1804&lt;&gt;"",G1804,F1804),ThongkeKQ!$A$4:$P$43,COUNTA(ThongkeKQ!$A$4:$P$4),FALSE)</f>
        <v>5</v>
      </c>
      <c r="O1804" s="301" t="str">
        <f t="shared" si="127"/>
        <v>5.11</v>
      </c>
      <c r="P1804" s="285" t="str">
        <f t="shared" si="128"/>
        <v>5</v>
      </c>
      <c r="Q1804" s="285" t="str">
        <f t="shared" si="129"/>
        <v>11</v>
      </c>
    </row>
    <row r="1805" spans="1:17" s="285" customFormat="1" hidden="1">
      <c r="A1805" s="315">
        <f>SUBTOTAL(3,$B$20:B1805)</f>
        <v>609</v>
      </c>
      <c r="B1805" s="302">
        <v>1224604812</v>
      </c>
      <c r="C1805" s="301" t="str">
        <f>VLOOKUP(B1805,'ds thisinh'!$B$5:$C$2298,2,FALSE)</f>
        <v>Trần Thị Diễm Quỳnh</v>
      </c>
      <c r="D1805" s="305" t="s">
        <v>145</v>
      </c>
      <c r="E1805" s="302" t="s">
        <v>133</v>
      </c>
      <c r="F1805" s="303" t="s">
        <v>90</v>
      </c>
      <c r="G1805" s="303"/>
      <c r="H1805" s="304">
        <v>11</v>
      </c>
      <c r="I1805" s="304">
        <v>810</v>
      </c>
      <c r="J1805" s="304"/>
      <c r="K1805" s="304"/>
      <c r="L1805" s="301">
        <f>VLOOKUP(B1805,KQtrangIOE!$B$2:$D$2509,3,FALSE)</f>
        <v>810</v>
      </c>
      <c r="M1805" s="301" t="str">
        <f t="shared" si="131"/>
        <v/>
      </c>
      <c r="N1805" s="301">
        <f>VLOOKUP(IF(G1805&lt;&gt;"",G1805,F1805),ThongkeKQ!$A$4:$P$43,COUNTA(ThongkeKQ!$A$4:$P$4),FALSE)</f>
        <v>13</v>
      </c>
      <c r="O1805" s="301" t="str">
        <f t="shared" si="127"/>
        <v>13.11</v>
      </c>
      <c r="P1805" s="285" t="str">
        <f t="shared" si="128"/>
        <v>13</v>
      </c>
      <c r="Q1805" s="285" t="str">
        <f t="shared" si="129"/>
        <v>11</v>
      </c>
    </row>
    <row r="1806" spans="1:17" s="285" customFormat="1" hidden="1">
      <c r="A1806" s="315">
        <f>SUBTOTAL(3,$B$20:B1806)</f>
        <v>609</v>
      </c>
      <c r="B1806" s="307">
        <v>1225087863</v>
      </c>
      <c r="C1806" s="301" t="str">
        <f>VLOOKUP(B1806,'ds thisinh'!$B$5:$C$2298,2,FALSE)</f>
        <v>Quang Thị Kiểu Anh</v>
      </c>
      <c r="D1806" s="306" t="s">
        <v>2684</v>
      </c>
      <c r="E1806" s="315" t="s">
        <v>181</v>
      </c>
      <c r="F1806" s="325" t="s">
        <v>185</v>
      </c>
      <c r="G1806" s="301"/>
      <c r="H1806" s="304">
        <v>11</v>
      </c>
      <c r="I1806" s="387">
        <v>810</v>
      </c>
      <c r="J1806" s="387"/>
      <c r="K1806" s="301"/>
      <c r="L1806" s="301">
        <f>VLOOKUP(B1806,KQtrangIOE!$B$2:$D$2509,3,FALSE)</f>
        <v>810</v>
      </c>
      <c r="M1806" s="301" t="str">
        <f t="shared" si="131"/>
        <v/>
      </c>
      <c r="N1806" s="301">
        <f>VLOOKUP(IF(G1806&lt;&gt;"",G1806,F1806),ThongkeKQ!$A$4:$P$43,COUNTA(ThongkeKQ!$A$4:$P$4),FALSE)</f>
        <v>23</v>
      </c>
      <c r="O1806" s="301" t="str">
        <f t="shared" si="127"/>
        <v>23.11</v>
      </c>
      <c r="P1806" s="285" t="str">
        <f t="shared" si="128"/>
        <v>23</v>
      </c>
      <c r="Q1806" s="285" t="str">
        <f t="shared" si="129"/>
        <v>11</v>
      </c>
    </row>
    <row r="1807" spans="1:17" s="285" customFormat="1" hidden="1">
      <c r="A1807" s="315">
        <f>SUBTOTAL(3,$B$20:B1807)</f>
        <v>609</v>
      </c>
      <c r="B1807" s="396">
        <v>1226953133</v>
      </c>
      <c r="C1807" s="301" t="str">
        <f>VLOOKUP(B1807,'ds thisinh'!$B$5:$C$2298,2,FALSE)</f>
        <v>Lương Trọng Nghĩa</v>
      </c>
      <c r="D1807" s="315" t="s">
        <v>2620</v>
      </c>
      <c r="E1807" s="315">
        <v>11</v>
      </c>
      <c r="F1807" s="315" t="s">
        <v>561</v>
      </c>
      <c r="G1807" s="315"/>
      <c r="H1807" s="315">
        <v>11</v>
      </c>
      <c r="I1807" s="303">
        <v>810</v>
      </c>
      <c r="J1807" s="303"/>
      <c r="K1807" s="386"/>
      <c r="L1807" s="301">
        <f>VLOOKUP(B1807,KQtrangIOE!$B$2:$D$2509,3,FALSE)</f>
        <v>810</v>
      </c>
      <c r="M1807" s="301" t="str">
        <f t="shared" si="131"/>
        <v/>
      </c>
      <c r="N1807" s="301">
        <f>VLOOKUP(IF(G1807&lt;&gt;"",G1807,F1807),ThongkeKQ!$A$4:$P$43,COUNTA(ThongkeKQ!$A$4:$P$4),FALSE)</f>
        <v>18</v>
      </c>
      <c r="O1807" s="301" t="str">
        <f t="shared" si="127"/>
        <v>18.11</v>
      </c>
      <c r="P1807" s="285" t="str">
        <f t="shared" si="128"/>
        <v>18</v>
      </c>
      <c r="Q1807" s="285" t="str">
        <f t="shared" si="129"/>
        <v>11</v>
      </c>
    </row>
    <row r="1808" spans="1:17" s="285" customFormat="1" hidden="1">
      <c r="A1808" s="315">
        <f>SUBTOTAL(3,$B$20:B1808)</f>
        <v>609</v>
      </c>
      <c r="B1808" s="301">
        <v>105946975</v>
      </c>
      <c r="C1808" s="301" t="str">
        <f>VLOOKUP(B1808,'ds thisinh'!$B$5:$C$2298,2,FALSE)</f>
        <v>Châu Hoàng Quang Mạnh</v>
      </c>
      <c r="D1808" s="301" t="s">
        <v>13</v>
      </c>
      <c r="E1808" s="301" t="s">
        <v>140</v>
      </c>
      <c r="F1808" s="301" t="s">
        <v>9</v>
      </c>
      <c r="G1808" s="301"/>
      <c r="H1808" s="301">
        <v>11</v>
      </c>
      <c r="I1808" s="301">
        <v>800</v>
      </c>
      <c r="J1808" s="301"/>
      <c r="K1808" s="301"/>
      <c r="L1808" s="301">
        <f>VLOOKUP(B1808,KQtrangIOE!$B$2:$D$2509,3,FALSE)</f>
        <v>800</v>
      </c>
      <c r="M1808" s="301" t="str">
        <f t="shared" si="131"/>
        <v/>
      </c>
      <c r="N1808" s="301">
        <f>VLOOKUP(IF(G1808&lt;&gt;"",G1808,F1808),ThongkeKQ!$A$4:$P$43,COUNTA(ThongkeKQ!$A$4:$P$4),FALSE)</f>
        <v>1</v>
      </c>
      <c r="O1808" s="301" t="str">
        <f t="shared" si="127"/>
        <v>1.11</v>
      </c>
      <c r="P1808" s="285" t="str">
        <f t="shared" si="128"/>
        <v>1</v>
      </c>
      <c r="Q1808" s="285" t="str">
        <f t="shared" si="129"/>
        <v>11</v>
      </c>
    </row>
    <row r="1809" spans="1:17" s="285" customFormat="1" hidden="1">
      <c r="A1809" s="315">
        <f>SUBTOTAL(3,$B$20:B1809)</f>
        <v>609</v>
      </c>
      <c r="B1809" s="301">
        <v>1210129793</v>
      </c>
      <c r="C1809" s="301" t="str">
        <f>VLOOKUP(B1809,'ds thisinh'!$B$5:$C$2298,2,FALSE)</f>
        <v>Trần Thị Lan Anh</v>
      </c>
      <c r="D1809" s="301" t="s">
        <v>28</v>
      </c>
      <c r="E1809" s="301" t="s">
        <v>140</v>
      </c>
      <c r="F1809" s="301" t="s">
        <v>9</v>
      </c>
      <c r="G1809" s="301"/>
      <c r="H1809" s="301">
        <v>11</v>
      </c>
      <c r="I1809" s="301">
        <v>800</v>
      </c>
      <c r="J1809" s="301"/>
      <c r="K1809" s="301"/>
      <c r="L1809" s="301">
        <f>VLOOKUP(B1809,KQtrangIOE!$B$2:$D$2509,3,FALSE)</f>
        <v>800</v>
      </c>
      <c r="M1809" s="301" t="str">
        <f t="shared" si="131"/>
        <v/>
      </c>
      <c r="N1809" s="301">
        <f>VLOOKUP(IF(G1809&lt;&gt;"",G1809,F1809),ThongkeKQ!$A$4:$P$43,COUNTA(ThongkeKQ!$A$4:$P$4),FALSE)</f>
        <v>1</v>
      </c>
      <c r="O1809" s="301" t="str">
        <f t="shared" si="127"/>
        <v>1.11</v>
      </c>
      <c r="P1809" s="285" t="str">
        <f t="shared" si="128"/>
        <v>1</v>
      </c>
      <c r="Q1809" s="285" t="str">
        <f t="shared" si="129"/>
        <v>11</v>
      </c>
    </row>
    <row r="1810" spans="1:17" s="285" customFormat="1" hidden="1">
      <c r="A1810" s="315">
        <f>SUBTOTAL(3,$B$20:B1810)</f>
        <v>609</v>
      </c>
      <c r="B1810" s="302">
        <v>1222305319</v>
      </c>
      <c r="C1810" s="301" t="str">
        <f>VLOOKUP(B1810,'ds thisinh'!$B$5:$C$2298,2,FALSE)</f>
        <v>Phan Thị Bích Hạnh</v>
      </c>
      <c r="D1810" s="305" t="s">
        <v>144</v>
      </c>
      <c r="E1810" s="302" t="s">
        <v>133</v>
      </c>
      <c r="F1810" s="303" t="s">
        <v>90</v>
      </c>
      <c r="G1810" s="303"/>
      <c r="H1810" s="304">
        <v>11</v>
      </c>
      <c r="I1810" s="304">
        <v>800</v>
      </c>
      <c r="J1810" s="304"/>
      <c r="K1810" s="304"/>
      <c r="L1810" s="301">
        <f>VLOOKUP(B1810,KQtrangIOE!$B$2:$D$2509,3,FALSE)</f>
        <v>800</v>
      </c>
      <c r="M1810" s="301" t="str">
        <f t="shared" si="131"/>
        <v/>
      </c>
      <c r="N1810" s="301">
        <f>VLOOKUP(IF(G1810&lt;&gt;"",G1810,F1810),ThongkeKQ!$A$4:$P$43,COUNTA(ThongkeKQ!$A$4:$P$4),FALSE)</f>
        <v>13</v>
      </c>
      <c r="O1810" s="301" t="str">
        <f t="shared" si="127"/>
        <v>13.11</v>
      </c>
      <c r="P1810" s="285" t="str">
        <f t="shared" si="128"/>
        <v>13</v>
      </c>
      <c r="Q1810" s="285" t="str">
        <f t="shared" si="129"/>
        <v>11</v>
      </c>
    </row>
    <row r="1811" spans="1:17" s="285" customFormat="1" hidden="1">
      <c r="A1811" s="315">
        <f>SUBTOTAL(3,$B$20:B1811)</f>
        <v>609</v>
      </c>
      <c r="B1811" s="301">
        <v>1223463149</v>
      </c>
      <c r="C1811" s="301" t="str">
        <f>VLOOKUP(B1811,'ds thisinh'!$B$5:$C$2298,2,FALSE)</f>
        <v>Lưu Văn Khánh</v>
      </c>
      <c r="D1811" s="306" t="s">
        <v>2515</v>
      </c>
      <c r="E1811" s="315" t="s">
        <v>182</v>
      </c>
      <c r="F1811" s="325" t="s">
        <v>185</v>
      </c>
      <c r="G1811" s="301"/>
      <c r="H1811" s="304">
        <v>11</v>
      </c>
      <c r="I1811" s="387">
        <v>800</v>
      </c>
      <c r="J1811" s="387"/>
      <c r="K1811" s="301"/>
      <c r="L1811" s="301">
        <f>VLOOKUP(B1811,KQtrangIOE!$B$2:$D$2509,3,FALSE)</f>
        <v>800</v>
      </c>
      <c r="M1811" s="301" t="str">
        <f t="shared" si="131"/>
        <v/>
      </c>
      <c r="N1811" s="301">
        <f>VLOOKUP(IF(G1811&lt;&gt;"",G1811,F1811),ThongkeKQ!$A$4:$P$43,COUNTA(ThongkeKQ!$A$4:$P$4),FALSE)</f>
        <v>23</v>
      </c>
      <c r="O1811" s="301" t="str">
        <f t="shared" si="127"/>
        <v>23.11</v>
      </c>
      <c r="P1811" s="285" t="str">
        <f t="shared" si="128"/>
        <v>23</v>
      </c>
      <c r="Q1811" s="285" t="str">
        <f t="shared" si="129"/>
        <v>11</v>
      </c>
    </row>
    <row r="1812" spans="1:17" s="285" customFormat="1" hidden="1">
      <c r="A1812" s="315">
        <f>SUBTOTAL(3,$B$20:B1812)</f>
        <v>609</v>
      </c>
      <c r="B1812" s="311">
        <v>1225747723</v>
      </c>
      <c r="C1812" s="301" t="str">
        <f>VLOOKUP(B1812,'ds thisinh'!$B$5:$C$2298,2,FALSE)</f>
        <v>Lê Nguyễn Bảo Thi</v>
      </c>
      <c r="D1812" s="311" t="s">
        <v>2564</v>
      </c>
      <c r="E1812" s="311" t="s">
        <v>414</v>
      </c>
      <c r="F1812" s="310" t="s">
        <v>563</v>
      </c>
      <c r="G1812" s="310"/>
      <c r="H1812" s="311" t="s">
        <v>414</v>
      </c>
      <c r="I1812" s="388">
        <v>800</v>
      </c>
      <c r="J1812" s="388"/>
      <c r="K1812" s="388"/>
      <c r="L1812" s="301">
        <f>VLOOKUP(B1812,KQtrangIOE!$B$2:$D$2509,3,FALSE)</f>
        <v>800</v>
      </c>
      <c r="M1812" s="301" t="str">
        <f t="shared" si="131"/>
        <v/>
      </c>
      <c r="N1812" s="301">
        <f>VLOOKUP(IF(G1812&lt;&gt;"",G1812,F1812),ThongkeKQ!$A$4:$P$43,COUNTA(ThongkeKQ!$A$4:$P$4),FALSE)</f>
        <v>21</v>
      </c>
      <c r="O1812" s="301" t="str">
        <f t="shared" ref="O1812:O1875" si="132">N1812&amp;"."&amp;IF(I1812&lt;&gt;"",H1812,"")</f>
        <v>21.11</v>
      </c>
      <c r="P1812" s="285" t="str">
        <f t="shared" si="128"/>
        <v>21</v>
      </c>
      <c r="Q1812" s="285" t="str">
        <f t="shared" si="129"/>
        <v>11</v>
      </c>
    </row>
    <row r="1813" spans="1:17" s="285" customFormat="1" hidden="1">
      <c r="A1813" s="315">
        <f>SUBTOTAL(3,$B$20:B1813)</f>
        <v>609</v>
      </c>
      <c r="B1813" s="303">
        <v>1220767646</v>
      </c>
      <c r="C1813" s="301" t="str">
        <f>VLOOKUP(B1813,'ds thisinh'!$B$5:$C$2298,2,FALSE)</f>
        <v>Trần Thị Duyên</v>
      </c>
      <c r="D1813" s="303" t="s">
        <v>403</v>
      </c>
      <c r="E1813" s="303" t="s">
        <v>133</v>
      </c>
      <c r="F1813" s="303" t="s">
        <v>388</v>
      </c>
      <c r="G1813" s="303"/>
      <c r="H1813" s="304">
        <v>11</v>
      </c>
      <c r="I1813" s="303">
        <v>800</v>
      </c>
      <c r="J1813" s="303"/>
      <c r="K1813" s="301"/>
      <c r="L1813" s="301">
        <f>VLOOKUP(B1813,KQtrangIOE!$B$2:$D$2509,3,FALSE)</f>
        <v>800</v>
      </c>
      <c r="M1813" s="301" t="str">
        <f t="shared" si="131"/>
        <v/>
      </c>
      <c r="N1813" s="301">
        <f>VLOOKUP(IF(G1813&lt;&gt;"",G1813,F1813),ThongkeKQ!$A$4:$P$43,COUNTA(ThongkeKQ!$A$4:$P$4),FALSE)</f>
        <v>15</v>
      </c>
      <c r="O1813" s="301" t="str">
        <f t="shared" si="132"/>
        <v>15.11</v>
      </c>
      <c r="P1813" s="285" t="str">
        <f t="shared" ref="P1813:P1876" si="133">N1813&amp;J1813</f>
        <v>15</v>
      </c>
      <c r="Q1813" s="285" t="str">
        <f t="shared" ref="Q1813:Q1876" si="134">H1813&amp;J1813</f>
        <v>11</v>
      </c>
    </row>
    <row r="1814" spans="1:17" s="285" customFormat="1" ht="30" hidden="1">
      <c r="A1814" s="315">
        <f>SUBTOTAL(3,$B$20:B1814)</f>
        <v>609</v>
      </c>
      <c r="B1814" s="326">
        <v>1225244997</v>
      </c>
      <c r="C1814" s="301" t="str">
        <f>VLOOKUP(B1814,'ds thisinh'!$B$5:$C$2298,2,FALSE)</f>
        <v>Hoàng Văn Bột</v>
      </c>
      <c r="D1814" s="303" t="s">
        <v>2110</v>
      </c>
      <c r="E1814" s="303" t="s">
        <v>133</v>
      </c>
      <c r="F1814" s="303" t="s">
        <v>2100</v>
      </c>
      <c r="G1814" s="301"/>
      <c r="H1814" s="301">
        <v>11</v>
      </c>
      <c r="I1814" s="387">
        <v>800</v>
      </c>
      <c r="J1814" s="387"/>
      <c r="K1814" s="301"/>
      <c r="L1814" s="301">
        <f>VLOOKUP(B1814,KQtrangIOE!$B$2:$D$2509,3,FALSE)</f>
        <v>800</v>
      </c>
      <c r="M1814" s="301" t="str">
        <f t="shared" si="131"/>
        <v/>
      </c>
      <c r="N1814" s="301">
        <f>VLOOKUP(IF(G1814&lt;&gt;"",G1814,F1814),ThongkeKQ!$A$4:$P$43,COUNTA(ThongkeKQ!$A$4:$P$4),FALSE)</f>
        <v>24</v>
      </c>
      <c r="O1814" s="301" t="str">
        <f t="shared" si="132"/>
        <v>24.11</v>
      </c>
      <c r="P1814" s="285" t="str">
        <f t="shared" si="133"/>
        <v>24</v>
      </c>
      <c r="Q1814" s="285" t="str">
        <f t="shared" si="134"/>
        <v>11</v>
      </c>
    </row>
    <row r="1815" spans="1:17" s="285" customFormat="1" hidden="1">
      <c r="A1815" s="315">
        <f>SUBTOTAL(3,$B$20:B1815)</f>
        <v>609</v>
      </c>
      <c r="B1815" s="302">
        <v>1226179849</v>
      </c>
      <c r="C1815" s="301" t="str">
        <f>VLOOKUP(B1815,'ds thisinh'!$B$5:$C$2298,2,FALSE)</f>
        <v>Hồ Quôc Thành</v>
      </c>
      <c r="D1815" s="358" t="s">
        <v>2446</v>
      </c>
      <c r="E1815" s="302" t="s">
        <v>464</v>
      </c>
      <c r="F1815" s="303" t="s">
        <v>557</v>
      </c>
      <c r="G1815" s="303"/>
      <c r="H1815" s="303">
        <v>11</v>
      </c>
      <c r="I1815" s="546">
        <v>800</v>
      </c>
      <c r="J1815" s="546"/>
      <c r="K1815" s="301"/>
      <c r="L1815" s="301">
        <f>VLOOKUP(B1815,KQtrangIOE!$B$2:$D$2509,3,FALSE)</f>
        <v>800</v>
      </c>
      <c r="M1815" s="301" t="str">
        <f t="shared" si="131"/>
        <v/>
      </c>
      <c r="N1815" s="301">
        <f>VLOOKUP(IF(G1815&lt;&gt;"",G1815,F1815),ThongkeKQ!$A$4:$P$43,COUNTA(ThongkeKQ!$A$4:$P$4),FALSE)</f>
        <v>11</v>
      </c>
      <c r="O1815" s="301" t="str">
        <f t="shared" si="132"/>
        <v>11.11</v>
      </c>
      <c r="P1815" s="285" t="str">
        <f t="shared" si="133"/>
        <v>11</v>
      </c>
      <c r="Q1815" s="285" t="str">
        <f t="shared" si="134"/>
        <v>11</v>
      </c>
    </row>
    <row r="1816" spans="1:17" s="285" customFormat="1" hidden="1">
      <c r="A1816" s="315">
        <f>SUBTOTAL(3,$B$20:B1816)</f>
        <v>609</v>
      </c>
      <c r="B1816" s="366">
        <v>1212191651</v>
      </c>
      <c r="C1816" s="301" t="str">
        <f>VLOOKUP(B1816,'ds thisinh'!$B$5:$C$2298,2,FALSE)</f>
        <v>Nguyễn Thị Ái Phượng</v>
      </c>
      <c r="D1816" s="366" t="s">
        <v>2366</v>
      </c>
      <c r="E1816" s="366" t="s">
        <v>2360</v>
      </c>
      <c r="F1816" s="325" t="s">
        <v>551</v>
      </c>
      <c r="G1816" s="365"/>
      <c r="H1816" s="365">
        <v>11</v>
      </c>
      <c r="I1816" s="365">
        <v>800</v>
      </c>
      <c r="J1816" s="365"/>
      <c r="K1816" s="301"/>
      <c r="L1816" s="301">
        <f>VLOOKUP(B1816,KQtrangIOE!$B$2:$D$2509,3,FALSE)</f>
        <v>800</v>
      </c>
      <c r="M1816" s="301" t="str">
        <f t="shared" si="131"/>
        <v/>
      </c>
      <c r="N1816" s="301">
        <f>VLOOKUP(IF(G1816&lt;&gt;"",G1816,F1816),ThongkeKQ!$A$4:$P$43,COUNTA(ThongkeKQ!$A$4:$P$4),FALSE)</f>
        <v>5</v>
      </c>
      <c r="O1816" s="301" t="str">
        <f t="shared" si="132"/>
        <v>5.11</v>
      </c>
      <c r="P1816" s="285" t="str">
        <f t="shared" si="133"/>
        <v>5</v>
      </c>
      <c r="Q1816" s="285" t="str">
        <f t="shared" si="134"/>
        <v>11</v>
      </c>
    </row>
    <row r="1817" spans="1:17" s="285" customFormat="1" hidden="1">
      <c r="A1817" s="315">
        <f>SUBTOTAL(3,$B$20:B1817)</f>
        <v>609</v>
      </c>
      <c r="B1817" s="301">
        <v>1222617726</v>
      </c>
      <c r="C1817" s="301" t="str">
        <f>VLOOKUP(B1817,'ds thisinh'!$B$5:$C$2298,2,FALSE)</f>
        <v>Bùi Trịnh Minh Thư</v>
      </c>
      <c r="D1817" s="301" t="s">
        <v>17</v>
      </c>
      <c r="E1817" s="301" t="s">
        <v>151</v>
      </c>
      <c r="F1817" s="301" t="s">
        <v>9</v>
      </c>
      <c r="G1817" s="301"/>
      <c r="H1817" s="301">
        <v>11</v>
      </c>
      <c r="I1817" s="301">
        <v>790</v>
      </c>
      <c r="J1817" s="301"/>
      <c r="K1817" s="301"/>
      <c r="L1817" s="301">
        <f>VLOOKUP(B1817,KQtrangIOE!$B$2:$D$2509,3,FALSE)</f>
        <v>790</v>
      </c>
      <c r="M1817" s="301" t="str">
        <f t="shared" si="131"/>
        <v/>
      </c>
      <c r="N1817" s="301">
        <f>VLOOKUP(IF(G1817&lt;&gt;"",G1817,F1817),ThongkeKQ!$A$4:$P$43,COUNTA(ThongkeKQ!$A$4:$P$4),FALSE)</f>
        <v>1</v>
      </c>
      <c r="O1817" s="301" t="str">
        <f t="shared" si="132"/>
        <v>1.11</v>
      </c>
      <c r="P1817" s="285" t="str">
        <f t="shared" si="133"/>
        <v>1</v>
      </c>
      <c r="Q1817" s="285" t="str">
        <f t="shared" si="134"/>
        <v>11</v>
      </c>
    </row>
    <row r="1818" spans="1:17" s="285" customFormat="1" hidden="1">
      <c r="A1818" s="315">
        <f>SUBTOTAL(3,$B$20:B1818)</f>
        <v>609</v>
      </c>
      <c r="B1818" s="316">
        <v>1210311626</v>
      </c>
      <c r="C1818" s="301" t="str">
        <f>VLOOKUP(B1818,'ds thisinh'!$B$5:$C$2298,2,FALSE)</f>
        <v xml:space="preserve">Lê Thị Như Ý  </v>
      </c>
      <c r="D1818" s="316" t="s">
        <v>2531</v>
      </c>
      <c r="E1818" s="316" t="s">
        <v>414</v>
      </c>
      <c r="F1818" s="316" t="s">
        <v>301</v>
      </c>
      <c r="G1818" s="315"/>
      <c r="H1818" s="365">
        <v>11</v>
      </c>
      <c r="I1818" s="386">
        <v>790</v>
      </c>
      <c r="J1818" s="386"/>
      <c r="K1818" s="386"/>
      <c r="L1818" s="301">
        <f>VLOOKUP(B1818,KQtrangIOE!$B$2:$D$2509,3,FALSE)</f>
        <v>790</v>
      </c>
      <c r="M1818" s="301" t="str">
        <f t="shared" si="131"/>
        <v/>
      </c>
      <c r="N1818" s="301">
        <f>VLOOKUP(IF(G1818&lt;&gt;"",G1818,F1818),ThongkeKQ!$A$4:$P$43,COUNTA(ThongkeKQ!$A$4:$P$4),FALSE)</f>
        <v>4</v>
      </c>
      <c r="O1818" s="301" t="str">
        <f t="shared" si="132"/>
        <v>4.11</v>
      </c>
      <c r="P1818" s="285" t="str">
        <f t="shared" si="133"/>
        <v>4</v>
      </c>
      <c r="Q1818" s="285" t="str">
        <f t="shared" si="134"/>
        <v>11</v>
      </c>
    </row>
    <row r="1819" spans="1:17" s="285" customFormat="1" hidden="1">
      <c r="A1819" s="315">
        <f>SUBTOTAL(3,$B$20:B1819)</f>
        <v>609</v>
      </c>
      <c r="B1819" s="396">
        <v>1227707205</v>
      </c>
      <c r="C1819" s="301" t="str">
        <f>VLOOKUP(B1819,'ds thisinh'!$B$5:$C$2298,2,FALSE)</f>
        <v>Nguyễn Thị Hồng Vân</v>
      </c>
      <c r="D1819" s="315" t="s">
        <v>2621</v>
      </c>
      <c r="E1819" s="315">
        <v>11</v>
      </c>
      <c r="F1819" s="315" t="s">
        <v>561</v>
      </c>
      <c r="G1819" s="315"/>
      <c r="H1819" s="315">
        <v>11</v>
      </c>
      <c r="I1819" s="303">
        <v>790</v>
      </c>
      <c r="J1819" s="303"/>
      <c r="K1819" s="386"/>
      <c r="L1819" s="301">
        <f>VLOOKUP(B1819,KQtrangIOE!$B$2:$D$2509,3,FALSE)</f>
        <v>790</v>
      </c>
      <c r="M1819" s="301" t="str">
        <f t="shared" ref="M1819:M1850" si="135">IF(L1819&lt;&gt;I1819,1,"")</f>
        <v/>
      </c>
      <c r="N1819" s="301">
        <f>VLOOKUP(IF(G1819&lt;&gt;"",G1819,F1819),ThongkeKQ!$A$4:$P$43,COUNTA(ThongkeKQ!$A$4:$P$4),FALSE)</f>
        <v>18</v>
      </c>
      <c r="O1819" s="301" t="str">
        <f t="shared" si="132"/>
        <v>18.11</v>
      </c>
      <c r="P1819" s="285" t="str">
        <f t="shared" si="133"/>
        <v>18</v>
      </c>
      <c r="Q1819" s="285" t="str">
        <f t="shared" si="134"/>
        <v>11</v>
      </c>
    </row>
    <row r="1820" spans="1:17" s="285" customFormat="1" hidden="1">
      <c r="A1820" s="315">
        <f>SUBTOTAL(3,$B$20:B1820)</f>
        <v>609</v>
      </c>
      <c r="B1820" s="399">
        <v>1223339193</v>
      </c>
      <c r="C1820" s="301" t="str">
        <f>VLOOKUP(B1820,'ds thisinh'!$B$5:$C$2298,2,FALSE)</f>
        <v>Nguyễn Hoàng Quế Trâm</v>
      </c>
      <c r="D1820" s="494" t="s">
        <v>471</v>
      </c>
      <c r="E1820" s="400" t="s">
        <v>458</v>
      </c>
      <c r="F1820" s="401" t="s">
        <v>417</v>
      </c>
      <c r="G1820" s="401"/>
      <c r="H1820" s="271">
        <v>11</v>
      </c>
      <c r="I1820" s="301">
        <v>790</v>
      </c>
      <c r="J1820" s="301"/>
      <c r="K1820" s="301"/>
      <c r="L1820" s="301">
        <f>VLOOKUP(B1820,KQtrangIOE!$B$2:$D$2509,3,FALSE)</f>
        <v>790</v>
      </c>
      <c r="M1820" s="301" t="str">
        <f t="shared" si="135"/>
        <v/>
      </c>
      <c r="N1820" s="301">
        <f>VLOOKUP(IF(G1820&lt;&gt;"",G1820,F1820),ThongkeKQ!$A$4:$P$43,COUNTA(ThongkeKQ!$A$4:$P$4),FALSE)</f>
        <v>14</v>
      </c>
      <c r="O1820" s="301" t="str">
        <f t="shared" si="132"/>
        <v>14.11</v>
      </c>
      <c r="P1820" s="285" t="str">
        <f t="shared" si="133"/>
        <v>14</v>
      </c>
      <c r="Q1820" s="285" t="str">
        <f t="shared" si="134"/>
        <v>11</v>
      </c>
    </row>
    <row r="1821" spans="1:17" s="285" customFormat="1" hidden="1">
      <c r="A1821" s="315">
        <f>SUBTOTAL(3,$B$20:B1821)</f>
        <v>609</v>
      </c>
      <c r="B1821" s="301">
        <v>1222681351</v>
      </c>
      <c r="C1821" s="301" t="str">
        <f>VLOOKUP(B1821,'ds thisinh'!$B$5:$C$2298,2,FALSE)</f>
        <v>Lâm Thanh Quyền</v>
      </c>
      <c r="D1821" s="301" t="s">
        <v>2502</v>
      </c>
      <c r="E1821" s="301" t="s">
        <v>151</v>
      </c>
      <c r="F1821" s="301" t="s">
        <v>9</v>
      </c>
      <c r="G1821" s="301"/>
      <c r="H1821" s="301">
        <v>11</v>
      </c>
      <c r="I1821" s="301">
        <v>780</v>
      </c>
      <c r="J1821" s="301"/>
      <c r="K1821" s="301"/>
      <c r="L1821" s="301">
        <f>VLOOKUP(B1821,KQtrangIOE!$B$2:$D$2509,3,FALSE)</f>
        <v>780</v>
      </c>
      <c r="M1821" s="301" t="str">
        <f t="shared" si="135"/>
        <v/>
      </c>
      <c r="N1821" s="301">
        <f>VLOOKUP(IF(G1821&lt;&gt;"",G1821,F1821),ThongkeKQ!$A$4:$P$43,COUNTA(ThongkeKQ!$A$4:$P$4),FALSE)</f>
        <v>1</v>
      </c>
      <c r="O1821" s="301" t="str">
        <f t="shared" si="132"/>
        <v>1.11</v>
      </c>
      <c r="P1821" s="285" t="str">
        <f t="shared" si="133"/>
        <v>1</v>
      </c>
      <c r="Q1821" s="285" t="str">
        <f t="shared" si="134"/>
        <v>11</v>
      </c>
    </row>
    <row r="1822" spans="1:17" s="285" customFormat="1" hidden="1">
      <c r="A1822" s="315">
        <f>SUBTOTAL(3,$B$20:B1822)</f>
        <v>609</v>
      </c>
      <c r="B1822" s="311">
        <v>1223385109</v>
      </c>
      <c r="C1822" s="301" t="str">
        <f>VLOOKUP(B1822,'ds thisinh'!$B$5:$C$2298,2,FALSE)</f>
        <v>Lê Thị Thu Trang</v>
      </c>
      <c r="D1822" s="311" t="s">
        <v>18</v>
      </c>
      <c r="E1822" s="311" t="s">
        <v>414</v>
      </c>
      <c r="F1822" s="310" t="s">
        <v>563</v>
      </c>
      <c r="G1822" s="310"/>
      <c r="H1822" s="311" t="s">
        <v>414</v>
      </c>
      <c r="I1822" s="388">
        <v>780</v>
      </c>
      <c r="J1822" s="388"/>
      <c r="K1822" s="388"/>
      <c r="L1822" s="301">
        <f>VLOOKUP(B1822,KQtrangIOE!$B$2:$D$2509,3,FALSE)</f>
        <v>780</v>
      </c>
      <c r="M1822" s="301" t="str">
        <f t="shared" si="135"/>
        <v/>
      </c>
      <c r="N1822" s="301">
        <f>VLOOKUP(IF(G1822&lt;&gt;"",G1822,F1822),ThongkeKQ!$A$4:$P$43,COUNTA(ThongkeKQ!$A$4:$P$4),FALSE)</f>
        <v>21</v>
      </c>
      <c r="O1822" s="301" t="str">
        <f t="shared" si="132"/>
        <v>21.11</v>
      </c>
      <c r="P1822" s="285" t="str">
        <f t="shared" si="133"/>
        <v>21</v>
      </c>
      <c r="Q1822" s="285" t="str">
        <f t="shared" si="134"/>
        <v>11</v>
      </c>
    </row>
    <row r="1823" spans="1:17" s="285" customFormat="1" hidden="1">
      <c r="A1823" s="315">
        <f>SUBTOTAL(3,$B$20:B1823)</f>
        <v>609</v>
      </c>
      <c r="B1823" s="314">
        <v>1232375812</v>
      </c>
      <c r="C1823" s="301" t="str">
        <f>VLOOKUP(B1823,'ds thisinh'!$B$5:$C$2298,2,FALSE)</f>
        <v>Đặng Thị Yến</v>
      </c>
      <c r="D1823" s="314" t="s">
        <v>592</v>
      </c>
      <c r="E1823" s="315" t="s">
        <v>2246</v>
      </c>
      <c r="F1823" s="271" t="s">
        <v>556</v>
      </c>
      <c r="G1823" s="303"/>
      <c r="H1823" s="303">
        <v>11</v>
      </c>
      <c r="I1823" s="301">
        <v>780</v>
      </c>
      <c r="J1823" s="301"/>
      <c r="K1823" s="301"/>
      <c r="L1823" s="301">
        <f>VLOOKUP(B1823,KQtrangIOE!$B$2:$D$2509,3,FALSE)</f>
        <v>780</v>
      </c>
      <c r="M1823" s="301" t="str">
        <f t="shared" si="135"/>
        <v/>
      </c>
      <c r="N1823" s="301">
        <f>VLOOKUP(IF(G1823&lt;&gt;"",G1823,F1823),ThongkeKQ!$A$4:$P$43,COUNTA(ThongkeKQ!$A$4:$P$4),FALSE)</f>
        <v>10</v>
      </c>
      <c r="O1823" s="301" t="str">
        <f t="shared" si="132"/>
        <v>10.11</v>
      </c>
      <c r="P1823" s="285" t="str">
        <f t="shared" si="133"/>
        <v>10</v>
      </c>
      <c r="Q1823" s="285" t="str">
        <f t="shared" si="134"/>
        <v>11</v>
      </c>
    </row>
    <row r="1824" spans="1:17" s="285" customFormat="1" hidden="1">
      <c r="A1824" s="315">
        <f>SUBTOTAL(3,$B$20:B1824)</f>
        <v>609</v>
      </c>
      <c r="B1824" s="396">
        <v>1227479821</v>
      </c>
      <c r="C1824" s="301" t="str">
        <f>VLOOKUP(B1824,'ds thisinh'!$B$5:$C$2298,2,FALSE)</f>
        <v>Nguyễn Công sơn</v>
      </c>
      <c r="D1824" s="271" t="s">
        <v>5565</v>
      </c>
      <c r="E1824" s="315">
        <v>11</v>
      </c>
      <c r="F1824" s="315" t="s">
        <v>561</v>
      </c>
      <c r="G1824" s="315"/>
      <c r="H1824" s="315">
        <v>11</v>
      </c>
      <c r="I1824" s="303">
        <v>780</v>
      </c>
      <c r="J1824" s="303"/>
      <c r="K1824" s="301"/>
      <c r="L1824" s="301">
        <f>VLOOKUP(B1824,KQtrangIOE!$B$2:$D$2509,3,FALSE)</f>
        <v>780</v>
      </c>
      <c r="M1824" s="301" t="str">
        <f t="shared" si="135"/>
        <v/>
      </c>
      <c r="N1824" s="301">
        <f>VLOOKUP(IF(G1824&lt;&gt;"",G1824,F1824),ThongkeKQ!$A$4:$P$43,COUNTA(ThongkeKQ!$A$4:$P$4),FALSE)</f>
        <v>18</v>
      </c>
      <c r="O1824" s="301" t="str">
        <f t="shared" si="132"/>
        <v>18.11</v>
      </c>
      <c r="P1824" s="285" t="str">
        <f t="shared" si="133"/>
        <v>18</v>
      </c>
      <c r="Q1824" s="285" t="str">
        <f t="shared" si="134"/>
        <v>11</v>
      </c>
    </row>
    <row r="1825" spans="1:17" s="285" customFormat="1" hidden="1">
      <c r="A1825" s="315">
        <f>SUBTOTAL(3,$B$20:B1825)</f>
        <v>609</v>
      </c>
      <c r="B1825" s="303">
        <v>1225390777</v>
      </c>
      <c r="C1825" s="301" t="str">
        <f>VLOOKUP(B1825,'ds thisinh'!$B$5:$C$2298,2,FALSE)</f>
        <v>Nguyễn Mỹ Kiều Thanh</v>
      </c>
      <c r="D1825" s="303" t="s">
        <v>402</v>
      </c>
      <c r="E1825" s="303" t="s">
        <v>133</v>
      </c>
      <c r="F1825" s="303" t="s">
        <v>388</v>
      </c>
      <c r="G1825" s="303"/>
      <c r="H1825" s="304">
        <v>11</v>
      </c>
      <c r="I1825" s="303">
        <v>780</v>
      </c>
      <c r="J1825" s="303"/>
      <c r="K1825" s="301"/>
      <c r="L1825" s="301">
        <f>VLOOKUP(B1825,KQtrangIOE!$B$2:$D$2509,3,FALSE)</f>
        <v>780</v>
      </c>
      <c r="M1825" s="301" t="str">
        <f t="shared" si="135"/>
        <v/>
      </c>
      <c r="N1825" s="301">
        <f>VLOOKUP(IF(G1825&lt;&gt;"",G1825,F1825),ThongkeKQ!$A$4:$P$43,COUNTA(ThongkeKQ!$A$4:$P$4),FALSE)</f>
        <v>15</v>
      </c>
      <c r="O1825" s="301" t="str">
        <f t="shared" si="132"/>
        <v>15.11</v>
      </c>
      <c r="P1825" s="285" t="str">
        <f t="shared" si="133"/>
        <v>15</v>
      </c>
      <c r="Q1825" s="285" t="str">
        <f t="shared" si="134"/>
        <v>11</v>
      </c>
    </row>
    <row r="1826" spans="1:17" s="285" customFormat="1" ht="30" hidden="1">
      <c r="A1826" s="315">
        <f>SUBTOTAL(3,$B$20:B1826)</f>
        <v>609</v>
      </c>
      <c r="B1826" s="326">
        <v>1225244817</v>
      </c>
      <c r="C1826" s="301" t="str">
        <f>VLOOKUP(B1826,'ds thisinh'!$B$5:$C$2298,2,FALSE)</f>
        <v>Mã Thị Ly</v>
      </c>
      <c r="D1826" s="303" t="s">
        <v>2111</v>
      </c>
      <c r="E1826" s="303" t="s">
        <v>133</v>
      </c>
      <c r="F1826" s="303" t="s">
        <v>2100</v>
      </c>
      <c r="G1826" s="301"/>
      <c r="H1826" s="301">
        <v>11</v>
      </c>
      <c r="I1826" s="387">
        <v>780</v>
      </c>
      <c r="J1826" s="387"/>
      <c r="K1826" s="301"/>
      <c r="L1826" s="301">
        <f>VLOOKUP(B1826,KQtrangIOE!$B$2:$D$2509,3,FALSE)</f>
        <v>780</v>
      </c>
      <c r="M1826" s="301" t="str">
        <f t="shared" si="135"/>
        <v/>
      </c>
      <c r="N1826" s="301">
        <f>VLOOKUP(IF(G1826&lt;&gt;"",G1826,F1826),ThongkeKQ!$A$4:$P$43,COUNTA(ThongkeKQ!$A$4:$P$4),FALSE)</f>
        <v>24</v>
      </c>
      <c r="O1826" s="301" t="str">
        <f t="shared" si="132"/>
        <v>24.11</v>
      </c>
      <c r="P1826" s="285" t="str">
        <f t="shared" si="133"/>
        <v>24</v>
      </c>
      <c r="Q1826" s="285" t="str">
        <f t="shared" si="134"/>
        <v>11</v>
      </c>
    </row>
    <row r="1827" spans="1:17" s="285" customFormat="1" hidden="1">
      <c r="A1827" s="315">
        <f>SUBTOTAL(3,$B$20:B1827)</f>
        <v>609</v>
      </c>
      <c r="B1827" s="396">
        <v>1223162203</v>
      </c>
      <c r="C1827" s="301" t="str">
        <f>VLOOKUP(B1827,'ds thisinh'!$B$5:$C$2298,2,FALSE)</f>
        <v>Nguyễn Thị Yến Nhi</v>
      </c>
      <c r="D1827" s="315" t="s">
        <v>97</v>
      </c>
      <c r="E1827" s="315">
        <v>11</v>
      </c>
      <c r="F1827" s="315" t="s">
        <v>561</v>
      </c>
      <c r="G1827" s="315"/>
      <c r="H1827" s="315">
        <v>11</v>
      </c>
      <c r="I1827" s="303">
        <v>770</v>
      </c>
      <c r="J1827" s="303"/>
      <c r="K1827" s="386"/>
      <c r="L1827" s="301">
        <f>VLOOKUP(B1827,KQtrangIOE!$B$2:$D$2509,3,FALSE)</f>
        <v>770</v>
      </c>
      <c r="M1827" s="301" t="str">
        <f t="shared" si="135"/>
        <v/>
      </c>
      <c r="N1827" s="301">
        <f>VLOOKUP(IF(G1827&lt;&gt;"",G1827,F1827),ThongkeKQ!$A$4:$P$43,COUNTA(ThongkeKQ!$A$4:$P$4),FALSE)</f>
        <v>18</v>
      </c>
      <c r="O1827" s="301" t="str">
        <f t="shared" si="132"/>
        <v>18.11</v>
      </c>
      <c r="P1827" s="285" t="str">
        <f t="shared" si="133"/>
        <v>18</v>
      </c>
      <c r="Q1827" s="285" t="str">
        <f t="shared" si="134"/>
        <v>11</v>
      </c>
    </row>
    <row r="1828" spans="1:17" s="285" customFormat="1" hidden="1">
      <c r="A1828" s="315">
        <f>SUBTOTAL(3,$B$20:B1828)</f>
        <v>609</v>
      </c>
      <c r="B1828" s="301">
        <v>1222791450</v>
      </c>
      <c r="C1828" s="301" t="str">
        <f>VLOOKUP(B1828,'ds thisinh'!$B$5:$C$2298,2,FALSE)</f>
        <v>Ngô Quỳnh Phương Dung</v>
      </c>
      <c r="D1828" s="301" t="s">
        <v>79</v>
      </c>
      <c r="E1828" s="301" t="s">
        <v>140</v>
      </c>
      <c r="F1828" s="301" t="s">
        <v>9</v>
      </c>
      <c r="G1828" s="301"/>
      <c r="H1828" s="301">
        <v>11</v>
      </c>
      <c r="I1828" s="301">
        <v>760</v>
      </c>
      <c r="J1828" s="301"/>
      <c r="K1828" s="301"/>
      <c r="L1828" s="301">
        <f>VLOOKUP(B1828,KQtrangIOE!$B$2:$D$2509,3,FALSE)</f>
        <v>760</v>
      </c>
      <c r="M1828" s="301" t="str">
        <f t="shared" si="135"/>
        <v/>
      </c>
      <c r="N1828" s="301">
        <f>VLOOKUP(IF(G1828&lt;&gt;"",G1828,F1828),ThongkeKQ!$A$4:$P$43,COUNTA(ThongkeKQ!$A$4:$P$4),FALSE)</f>
        <v>1</v>
      </c>
      <c r="O1828" s="301" t="str">
        <f t="shared" si="132"/>
        <v>1.11</v>
      </c>
      <c r="P1828" s="285" t="str">
        <f t="shared" si="133"/>
        <v>1</v>
      </c>
      <c r="Q1828" s="285" t="str">
        <f t="shared" si="134"/>
        <v>11</v>
      </c>
    </row>
    <row r="1829" spans="1:17" s="285" customFormat="1" hidden="1">
      <c r="A1829" s="315">
        <f>SUBTOTAL(3,$B$20:B1829)</f>
        <v>609</v>
      </c>
      <c r="B1829" s="311">
        <v>1225273112</v>
      </c>
      <c r="C1829" s="301" t="str">
        <f>VLOOKUP(B1829,'ds thisinh'!$B$5:$C$2298,2,FALSE)</f>
        <v>Trưần Thị Cẩm Uyên</v>
      </c>
      <c r="D1829" s="311" t="s">
        <v>2685</v>
      </c>
      <c r="E1829" s="311" t="s">
        <v>414</v>
      </c>
      <c r="F1829" s="310" t="s">
        <v>563</v>
      </c>
      <c r="G1829" s="310"/>
      <c r="H1829" s="311" t="s">
        <v>414</v>
      </c>
      <c r="I1829" s="388">
        <v>760</v>
      </c>
      <c r="J1829" s="388"/>
      <c r="K1829" s="388"/>
      <c r="L1829" s="301">
        <f>VLOOKUP(B1829,KQtrangIOE!$B$2:$D$2509,3,FALSE)</f>
        <v>760</v>
      </c>
      <c r="M1829" s="301" t="str">
        <f t="shared" si="135"/>
        <v/>
      </c>
      <c r="N1829" s="301">
        <f>VLOOKUP(IF(G1829&lt;&gt;"",G1829,F1829),ThongkeKQ!$A$4:$P$43,COUNTA(ThongkeKQ!$A$4:$P$4),FALSE)</f>
        <v>21</v>
      </c>
      <c r="O1829" s="301" t="str">
        <f t="shared" si="132"/>
        <v>21.11</v>
      </c>
      <c r="P1829" s="285" t="str">
        <f t="shared" si="133"/>
        <v>21</v>
      </c>
      <c r="Q1829" s="285" t="str">
        <f t="shared" si="134"/>
        <v>11</v>
      </c>
    </row>
    <row r="1830" spans="1:17" s="285" customFormat="1" hidden="1">
      <c r="A1830" s="315">
        <f>SUBTOTAL(3,$B$20:B1830)</f>
        <v>609</v>
      </c>
      <c r="B1830" s="316">
        <v>1223739309</v>
      </c>
      <c r="C1830" s="301" t="str">
        <f>VLOOKUP(B1830,'ds thisinh'!$B$5:$C$2298,2,FALSE)</f>
        <v xml:space="preserve">Nguyễn Thị Ngọc Vân  </v>
      </c>
      <c r="D1830" s="316" t="s">
        <v>356</v>
      </c>
      <c r="E1830" s="316" t="s">
        <v>414</v>
      </c>
      <c r="F1830" s="316" t="s">
        <v>301</v>
      </c>
      <c r="G1830" s="315"/>
      <c r="H1830" s="365">
        <v>11</v>
      </c>
      <c r="I1830" s="386">
        <v>760</v>
      </c>
      <c r="J1830" s="386"/>
      <c r="K1830" s="386"/>
      <c r="L1830" s="301">
        <f>VLOOKUP(B1830,KQtrangIOE!$B$2:$D$2509,3,FALSE)</f>
        <v>760</v>
      </c>
      <c r="M1830" s="301" t="str">
        <f t="shared" si="135"/>
        <v/>
      </c>
      <c r="N1830" s="301">
        <f>VLOOKUP(IF(G1830&lt;&gt;"",G1830,F1830),ThongkeKQ!$A$4:$P$43,COUNTA(ThongkeKQ!$A$4:$P$4),FALSE)</f>
        <v>4</v>
      </c>
      <c r="O1830" s="301" t="str">
        <f t="shared" si="132"/>
        <v>4.11</v>
      </c>
      <c r="P1830" s="285" t="str">
        <f t="shared" si="133"/>
        <v>4</v>
      </c>
      <c r="Q1830" s="285" t="str">
        <f t="shared" si="134"/>
        <v>11</v>
      </c>
    </row>
    <row r="1831" spans="1:17" s="285" customFormat="1" hidden="1">
      <c r="A1831" s="315">
        <f>SUBTOTAL(3,$B$20:B1831)</f>
        <v>609</v>
      </c>
      <c r="B1831" s="311">
        <v>1224992147</v>
      </c>
      <c r="C1831" s="301" t="str">
        <f>VLOOKUP(B1831,'ds thisinh'!$B$5:$C$2298,2,FALSE)</f>
        <v>Vũ Thị Thu</v>
      </c>
      <c r="D1831" s="311" t="s">
        <v>2559</v>
      </c>
      <c r="E1831" s="311" t="s">
        <v>414</v>
      </c>
      <c r="F1831" s="310" t="s">
        <v>563</v>
      </c>
      <c r="G1831" s="310"/>
      <c r="H1831" s="311" t="s">
        <v>414</v>
      </c>
      <c r="I1831" s="388">
        <v>750</v>
      </c>
      <c r="J1831" s="388"/>
      <c r="K1831" s="388"/>
      <c r="L1831" s="301">
        <f>VLOOKUP(B1831,KQtrangIOE!$B$2:$D$2509,3,FALSE)</f>
        <v>750</v>
      </c>
      <c r="M1831" s="301" t="str">
        <f t="shared" si="135"/>
        <v/>
      </c>
      <c r="N1831" s="301">
        <f>VLOOKUP(IF(G1831&lt;&gt;"",G1831,F1831),ThongkeKQ!$A$4:$P$43,COUNTA(ThongkeKQ!$A$4:$P$4),FALSE)</f>
        <v>21</v>
      </c>
      <c r="O1831" s="301" t="str">
        <f t="shared" si="132"/>
        <v>21.11</v>
      </c>
      <c r="P1831" s="285" t="str">
        <f t="shared" si="133"/>
        <v>21</v>
      </c>
      <c r="Q1831" s="285" t="str">
        <f t="shared" si="134"/>
        <v>11</v>
      </c>
    </row>
    <row r="1832" spans="1:17" s="285" customFormat="1" hidden="1">
      <c r="A1832" s="315">
        <f>SUBTOTAL(3,$B$20:B1832)</f>
        <v>609</v>
      </c>
      <c r="B1832" s="399">
        <v>1225393862</v>
      </c>
      <c r="C1832" s="301" t="str">
        <f>VLOOKUP(B1832,'ds thisinh'!$B$5:$C$2298,2,FALSE)</f>
        <v>Nguyễn Thị Diệu Thúy</v>
      </c>
      <c r="D1832" s="494" t="s">
        <v>478</v>
      </c>
      <c r="E1832" s="400" t="s">
        <v>458</v>
      </c>
      <c r="F1832" s="401" t="s">
        <v>417</v>
      </c>
      <c r="G1832" s="401"/>
      <c r="H1832" s="271">
        <v>11</v>
      </c>
      <c r="I1832" s="301">
        <v>750</v>
      </c>
      <c r="J1832" s="301"/>
      <c r="K1832" s="301"/>
      <c r="L1832" s="301">
        <f>VLOOKUP(B1832,KQtrangIOE!$B$2:$D$2509,3,FALSE)</f>
        <v>750</v>
      </c>
      <c r="M1832" s="301" t="str">
        <f t="shared" si="135"/>
        <v/>
      </c>
      <c r="N1832" s="301">
        <f>VLOOKUP(IF(G1832&lt;&gt;"",G1832,F1832),ThongkeKQ!$A$4:$P$43,COUNTA(ThongkeKQ!$A$4:$P$4),FALSE)</f>
        <v>14</v>
      </c>
      <c r="O1832" s="301" t="str">
        <f t="shared" si="132"/>
        <v>14.11</v>
      </c>
      <c r="P1832" s="285" t="str">
        <f t="shared" si="133"/>
        <v>14</v>
      </c>
      <c r="Q1832" s="285" t="str">
        <f t="shared" si="134"/>
        <v>11</v>
      </c>
    </row>
    <row r="1833" spans="1:17" s="285" customFormat="1" hidden="1">
      <c r="A1833" s="315">
        <f>SUBTOTAL(3,$B$20:B1833)</f>
        <v>609</v>
      </c>
      <c r="B1833" s="302">
        <v>87834874</v>
      </c>
      <c r="C1833" s="301" t="str">
        <f>VLOOKUP(B1833,'ds thisinh'!$B$5:$C$2298,2,FALSE)</f>
        <v>Nguyễn Thị Thục Duyên</v>
      </c>
      <c r="D1833" s="358" t="s">
        <v>2443</v>
      </c>
      <c r="E1833" s="302" t="s">
        <v>464</v>
      </c>
      <c r="F1833" s="303" t="s">
        <v>557</v>
      </c>
      <c r="G1833" s="303"/>
      <c r="H1833" s="303">
        <v>11</v>
      </c>
      <c r="I1833" s="546">
        <v>750</v>
      </c>
      <c r="J1833" s="546"/>
      <c r="K1833" s="301"/>
      <c r="L1833" s="301">
        <f>VLOOKUP(B1833,KQtrangIOE!$B$2:$D$2509,3,FALSE)</f>
        <v>750</v>
      </c>
      <c r="M1833" s="301" t="str">
        <f t="shared" si="135"/>
        <v/>
      </c>
      <c r="N1833" s="301">
        <f>VLOOKUP(IF(G1833&lt;&gt;"",G1833,F1833),ThongkeKQ!$A$4:$P$43,COUNTA(ThongkeKQ!$A$4:$P$4),FALSE)</f>
        <v>11</v>
      </c>
      <c r="O1833" s="301" t="str">
        <f t="shared" si="132"/>
        <v>11.11</v>
      </c>
      <c r="P1833" s="285" t="str">
        <f t="shared" si="133"/>
        <v>11</v>
      </c>
      <c r="Q1833" s="285" t="str">
        <f t="shared" si="134"/>
        <v>11</v>
      </c>
    </row>
    <row r="1834" spans="1:17" s="285" customFormat="1" hidden="1">
      <c r="A1834" s="315">
        <f>SUBTOTAL(3,$B$20:B1834)</f>
        <v>609</v>
      </c>
      <c r="B1834" s="301">
        <v>1211210131</v>
      </c>
      <c r="C1834" s="301" t="str">
        <f>VLOOKUP(B1834,'ds thisinh'!$B$5:$C$2298,2,FALSE)</f>
        <v>Lê Thị Thu Trang</v>
      </c>
      <c r="D1834" s="301" t="s">
        <v>18</v>
      </c>
      <c r="E1834" s="301" t="s">
        <v>133</v>
      </c>
      <c r="F1834" s="301" t="s">
        <v>9</v>
      </c>
      <c r="G1834" s="301"/>
      <c r="H1834" s="301">
        <v>11</v>
      </c>
      <c r="I1834" s="301">
        <v>740</v>
      </c>
      <c r="J1834" s="301"/>
      <c r="K1834" s="301"/>
      <c r="L1834" s="301">
        <f>VLOOKUP(B1834,KQtrangIOE!$B$2:$D$2509,3,FALSE)</f>
        <v>740</v>
      </c>
      <c r="M1834" s="301" t="str">
        <f t="shared" si="135"/>
        <v/>
      </c>
      <c r="N1834" s="301">
        <f>VLOOKUP(IF(G1834&lt;&gt;"",G1834,F1834),ThongkeKQ!$A$4:$P$43,COUNTA(ThongkeKQ!$A$4:$P$4),FALSE)</f>
        <v>1</v>
      </c>
      <c r="O1834" s="301" t="str">
        <f t="shared" si="132"/>
        <v>1.11</v>
      </c>
      <c r="P1834" s="285" t="str">
        <f t="shared" si="133"/>
        <v>1</v>
      </c>
      <c r="Q1834" s="285" t="str">
        <f t="shared" si="134"/>
        <v>11</v>
      </c>
    </row>
    <row r="1835" spans="1:17" s="285" customFormat="1" hidden="1">
      <c r="A1835" s="315">
        <f>SUBTOTAL(3,$B$20:B1835)</f>
        <v>609</v>
      </c>
      <c r="B1835" s="311">
        <v>1226039092</v>
      </c>
      <c r="C1835" s="301" t="str">
        <f>VLOOKUP(B1835,'ds thisinh'!$B$5:$C$2298,2,FALSE)</f>
        <v>Lê Công Hằng</v>
      </c>
      <c r="D1835" s="311" t="s">
        <v>2581</v>
      </c>
      <c r="E1835" s="311" t="s">
        <v>414</v>
      </c>
      <c r="F1835" s="310" t="s">
        <v>563</v>
      </c>
      <c r="G1835" s="310"/>
      <c r="H1835" s="311" t="s">
        <v>414</v>
      </c>
      <c r="I1835" s="388">
        <v>740</v>
      </c>
      <c r="J1835" s="388"/>
      <c r="K1835" s="388"/>
      <c r="L1835" s="301">
        <f>VLOOKUP(B1835,KQtrangIOE!$B$2:$D$2509,3,FALSE)</f>
        <v>740</v>
      </c>
      <c r="M1835" s="301" t="str">
        <f t="shared" si="135"/>
        <v/>
      </c>
      <c r="N1835" s="301">
        <f>VLOOKUP(IF(G1835&lt;&gt;"",G1835,F1835),ThongkeKQ!$A$4:$P$43,COUNTA(ThongkeKQ!$A$4:$P$4),FALSE)</f>
        <v>21</v>
      </c>
      <c r="O1835" s="301" t="str">
        <f t="shared" si="132"/>
        <v>21.11</v>
      </c>
      <c r="P1835" s="285" t="str">
        <f t="shared" si="133"/>
        <v>21</v>
      </c>
      <c r="Q1835" s="285" t="str">
        <f t="shared" si="134"/>
        <v>11</v>
      </c>
    </row>
    <row r="1836" spans="1:17" s="285" customFormat="1" hidden="1">
      <c r="A1836" s="315">
        <f>SUBTOTAL(3,$B$20:B1836)</f>
        <v>609</v>
      </c>
      <c r="B1836" s="316">
        <v>1225620695</v>
      </c>
      <c r="C1836" s="301" t="str">
        <f>VLOOKUP(B1836,'ds thisinh'!$B$5:$C$2298,2,FALSE)</f>
        <v xml:space="preserve">Nguyễn Tấn Dũng  </v>
      </c>
      <c r="D1836" s="316" t="s">
        <v>360</v>
      </c>
      <c r="E1836" s="316" t="s">
        <v>414</v>
      </c>
      <c r="F1836" s="316" t="s">
        <v>301</v>
      </c>
      <c r="G1836" s="315"/>
      <c r="H1836" s="365">
        <v>11</v>
      </c>
      <c r="I1836" s="386">
        <v>740</v>
      </c>
      <c r="J1836" s="386"/>
      <c r="K1836" s="386"/>
      <c r="L1836" s="301">
        <f>VLOOKUP(B1836,KQtrangIOE!$B$2:$D$2509,3,FALSE)</f>
        <v>740</v>
      </c>
      <c r="M1836" s="301" t="str">
        <f t="shared" si="135"/>
        <v/>
      </c>
      <c r="N1836" s="301">
        <f>VLOOKUP(IF(G1836&lt;&gt;"",G1836,F1836),ThongkeKQ!$A$4:$P$43,COUNTA(ThongkeKQ!$A$4:$P$4),FALSE)</f>
        <v>4</v>
      </c>
      <c r="O1836" s="301" t="str">
        <f t="shared" si="132"/>
        <v>4.11</v>
      </c>
      <c r="P1836" s="285" t="str">
        <f t="shared" si="133"/>
        <v>4</v>
      </c>
      <c r="Q1836" s="285" t="str">
        <f t="shared" si="134"/>
        <v>11</v>
      </c>
    </row>
    <row r="1837" spans="1:17" s="285" customFormat="1" ht="30" hidden="1">
      <c r="A1837" s="315">
        <f>SUBTOTAL(3,$B$20:B1837)</f>
        <v>609</v>
      </c>
      <c r="B1837" s="326">
        <v>1225899323</v>
      </c>
      <c r="C1837" s="301" t="str">
        <f>VLOOKUP(B1837,'ds thisinh'!$B$5:$C$2298,2,FALSE)</f>
        <v>Nông Thị Trang</v>
      </c>
      <c r="D1837" s="303" t="s">
        <v>2113</v>
      </c>
      <c r="E1837" s="303" t="s">
        <v>140</v>
      </c>
      <c r="F1837" s="303" t="s">
        <v>2100</v>
      </c>
      <c r="G1837" s="301"/>
      <c r="H1837" s="301">
        <v>11</v>
      </c>
      <c r="I1837" s="387">
        <v>740</v>
      </c>
      <c r="J1837" s="387"/>
      <c r="K1837" s="301"/>
      <c r="L1837" s="301">
        <f>VLOOKUP(B1837,KQtrangIOE!$B$2:$D$2509,3,FALSE)</f>
        <v>740</v>
      </c>
      <c r="M1837" s="301" t="str">
        <f t="shared" si="135"/>
        <v/>
      </c>
      <c r="N1837" s="301">
        <f>VLOOKUP(IF(G1837&lt;&gt;"",G1837,F1837),ThongkeKQ!$A$4:$P$43,COUNTA(ThongkeKQ!$A$4:$P$4),FALSE)</f>
        <v>24</v>
      </c>
      <c r="O1837" s="301" t="str">
        <f t="shared" si="132"/>
        <v>24.11</v>
      </c>
      <c r="P1837" s="285" t="str">
        <f t="shared" si="133"/>
        <v>24</v>
      </c>
      <c r="Q1837" s="285" t="str">
        <f t="shared" si="134"/>
        <v>11</v>
      </c>
    </row>
    <row r="1838" spans="1:17" s="285" customFormat="1" ht="30" hidden="1">
      <c r="A1838" s="315">
        <f>SUBTOTAL(3,$B$20:B1838)</f>
        <v>609</v>
      </c>
      <c r="B1838" s="311">
        <v>1232068578</v>
      </c>
      <c r="C1838" s="301" t="str">
        <f>VLOOKUP(B1838,'ds thisinh'!$B$5:$C$2298,2,FALSE)</f>
        <v>Đoàn Nguyễn Thanh Huyền</v>
      </c>
      <c r="D1838" s="311" t="s">
        <v>2560</v>
      </c>
      <c r="E1838" s="311" t="s">
        <v>414</v>
      </c>
      <c r="F1838" s="310" t="s">
        <v>563</v>
      </c>
      <c r="G1838" s="310"/>
      <c r="H1838" s="311" t="s">
        <v>414</v>
      </c>
      <c r="I1838" s="388">
        <v>730</v>
      </c>
      <c r="J1838" s="388"/>
      <c r="K1838" s="388"/>
      <c r="L1838" s="301">
        <f>VLOOKUP(B1838,KQtrangIOE!$B$2:$D$2509,3,FALSE)</f>
        <v>730</v>
      </c>
      <c r="M1838" s="301" t="str">
        <f t="shared" si="135"/>
        <v/>
      </c>
      <c r="N1838" s="301">
        <f>VLOOKUP(IF(G1838&lt;&gt;"",G1838,F1838),ThongkeKQ!$A$4:$P$43,COUNTA(ThongkeKQ!$A$4:$P$4),FALSE)</f>
        <v>21</v>
      </c>
      <c r="O1838" s="301" t="str">
        <f t="shared" si="132"/>
        <v>21.11</v>
      </c>
      <c r="P1838" s="285" t="str">
        <f t="shared" si="133"/>
        <v>21</v>
      </c>
      <c r="Q1838" s="285" t="str">
        <f t="shared" si="134"/>
        <v>11</v>
      </c>
    </row>
    <row r="1839" spans="1:17" s="285" customFormat="1" hidden="1">
      <c r="A1839" s="315">
        <f>SUBTOTAL(3,$B$20:B1839)</f>
        <v>609</v>
      </c>
      <c r="B1839" s="311">
        <v>1223582413</v>
      </c>
      <c r="C1839" s="301" t="str">
        <f>VLOOKUP(B1839,'ds thisinh'!$B$5:$C$2298,2,FALSE)</f>
        <v>Phạm Thị Kiều Anh</v>
      </c>
      <c r="D1839" s="311" t="s">
        <v>2570</v>
      </c>
      <c r="E1839" s="311" t="s">
        <v>414</v>
      </c>
      <c r="F1839" s="310" t="s">
        <v>563</v>
      </c>
      <c r="G1839" s="310"/>
      <c r="H1839" s="311" t="s">
        <v>414</v>
      </c>
      <c r="I1839" s="388">
        <v>730</v>
      </c>
      <c r="J1839" s="388"/>
      <c r="K1839" s="388"/>
      <c r="L1839" s="301">
        <f>VLOOKUP(B1839,KQtrangIOE!$B$2:$D$2509,3,FALSE)</f>
        <v>730</v>
      </c>
      <c r="M1839" s="301" t="str">
        <f t="shared" si="135"/>
        <v/>
      </c>
      <c r="N1839" s="301">
        <f>VLOOKUP(IF(G1839&lt;&gt;"",G1839,F1839),ThongkeKQ!$A$4:$P$43,COUNTA(ThongkeKQ!$A$4:$P$4),FALSE)</f>
        <v>21</v>
      </c>
      <c r="O1839" s="301" t="str">
        <f t="shared" si="132"/>
        <v>21.11</v>
      </c>
      <c r="P1839" s="285" t="str">
        <f t="shared" si="133"/>
        <v>21</v>
      </c>
      <c r="Q1839" s="285" t="str">
        <f t="shared" si="134"/>
        <v>11</v>
      </c>
    </row>
    <row r="1840" spans="1:17" s="285" customFormat="1" hidden="1">
      <c r="A1840" s="315">
        <f>SUBTOTAL(3,$B$20:B1840)</f>
        <v>609</v>
      </c>
      <c r="B1840" s="316">
        <v>1224982426</v>
      </c>
      <c r="C1840" s="301" t="str">
        <f>VLOOKUP(B1840,'ds thisinh'!$B$5:$C$2298,2,FALSE)</f>
        <v>Trần Thị Thùy Linh </v>
      </c>
      <c r="D1840" s="316" t="s">
        <v>369</v>
      </c>
      <c r="E1840" s="316" t="s">
        <v>414</v>
      </c>
      <c r="F1840" s="316" t="s">
        <v>301</v>
      </c>
      <c r="G1840" s="315"/>
      <c r="H1840" s="365">
        <v>11</v>
      </c>
      <c r="I1840" s="386">
        <v>730</v>
      </c>
      <c r="J1840" s="386"/>
      <c r="K1840" s="386"/>
      <c r="L1840" s="301">
        <f>VLOOKUP(B1840,KQtrangIOE!$B$2:$D$2509,3,FALSE)</f>
        <v>730</v>
      </c>
      <c r="M1840" s="301" t="str">
        <f t="shared" si="135"/>
        <v/>
      </c>
      <c r="N1840" s="301">
        <f>VLOOKUP(IF(G1840&lt;&gt;"",G1840,F1840),ThongkeKQ!$A$4:$P$43,COUNTA(ThongkeKQ!$A$4:$P$4),FALSE)</f>
        <v>4</v>
      </c>
      <c r="O1840" s="301" t="str">
        <f t="shared" si="132"/>
        <v>4.11</v>
      </c>
      <c r="P1840" s="285" t="str">
        <f t="shared" si="133"/>
        <v>4</v>
      </c>
      <c r="Q1840" s="285" t="str">
        <f t="shared" si="134"/>
        <v>11</v>
      </c>
    </row>
    <row r="1841" spans="1:17" s="285" customFormat="1" hidden="1">
      <c r="A1841" s="315">
        <f>SUBTOTAL(3,$B$20:B1841)</f>
        <v>609</v>
      </c>
      <c r="B1841" s="303">
        <v>1226939408</v>
      </c>
      <c r="C1841" s="301" t="str">
        <f>VLOOKUP(B1841,'ds thisinh'!$B$5:$C$2298,2,FALSE)</f>
        <v>Đỗ Duy Hiếu</v>
      </c>
      <c r="D1841" s="303" t="s">
        <v>404</v>
      </c>
      <c r="E1841" s="303" t="s">
        <v>133</v>
      </c>
      <c r="F1841" s="303" t="s">
        <v>388</v>
      </c>
      <c r="G1841" s="303"/>
      <c r="H1841" s="304">
        <v>11</v>
      </c>
      <c r="I1841" s="303">
        <v>730</v>
      </c>
      <c r="J1841" s="303"/>
      <c r="K1841" s="301"/>
      <c r="L1841" s="301">
        <f>VLOOKUP(B1841,KQtrangIOE!$B$2:$D$2509,3,FALSE)</f>
        <v>730</v>
      </c>
      <c r="M1841" s="301" t="str">
        <f t="shared" si="135"/>
        <v/>
      </c>
      <c r="N1841" s="301">
        <f>VLOOKUP(IF(G1841&lt;&gt;"",G1841,F1841),ThongkeKQ!$A$4:$P$43,COUNTA(ThongkeKQ!$A$4:$P$4),FALSE)</f>
        <v>15</v>
      </c>
      <c r="O1841" s="301" t="str">
        <f t="shared" si="132"/>
        <v>15.11</v>
      </c>
      <c r="P1841" s="285" t="str">
        <f t="shared" si="133"/>
        <v>15</v>
      </c>
      <c r="Q1841" s="285" t="str">
        <f t="shared" si="134"/>
        <v>11</v>
      </c>
    </row>
    <row r="1842" spans="1:17" s="285" customFormat="1" hidden="1">
      <c r="A1842" s="315">
        <f>SUBTOTAL(3,$B$20:B1842)</f>
        <v>609</v>
      </c>
      <c r="B1842" s="399">
        <v>1223811974</v>
      </c>
      <c r="C1842" s="301" t="str">
        <f>VLOOKUP(B1842,'ds thisinh'!$B$5:$C$2298,2,FALSE)</f>
        <v>Lê Trung Quốc</v>
      </c>
      <c r="D1842" s="494" t="s">
        <v>492</v>
      </c>
      <c r="E1842" s="400" t="s">
        <v>458</v>
      </c>
      <c r="F1842" s="401" t="s">
        <v>417</v>
      </c>
      <c r="G1842" s="401"/>
      <c r="H1842" s="271">
        <v>11</v>
      </c>
      <c r="I1842" s="301">
        <v>730</v>
      </c>
      <c r="J1842" s="301"/>
      <c r="K1842" s="301"/>
      <c r="L1842" s="301">
        <f>VLOOKUP(B1842,KQtrangIOE!$B$2:$D$2509,3,FALSE)</f>
        <v>730</v>
      </c>
      <c r="M1842" s="301" t="str">
        <f t="shared" si="135"/>
        <v/>
      </c>
      <c r="N1842" s="301">
        <f>VLOOKUP(IF(G1842&lt;&gt;"",G1842,F1842),ThongkeKQ!$A$4:$P$43,COUNTA(ThongkeKQ!$A$4:$P$4),FALSE)</f>
        <v>14</v>
      </c>
      <c r="O1842" s="301" t="str">
        <f t="shared" si="132"/>
        <v>14.11</v>
      </c>
      <c r="P1842" s="285" t="str">
        <f t="shared" si="133"/>
        <v>14</v>
      </c>
      <c r="Q1842" s="285" t="str">
        <f t="shared" si="134"/>
        <v>11</v>
      </c>
    </row>
    <row r="1843" spans="1:17" s="285" customFormat="1" hidden="1">
      <c r="A1843" s="315">
        <f>SUBTOTAL(3,$B$20:B1843)</f>
        <v>609</v>
      </c>
      <c r="B1843" s="399">
        <v>1224054083</v>
      </c>
      <c r="C1843" s="301" t="str">
        <f>VLOOKUP(B1843,'ds thisinh'!$B$5:$C$2298,2,FALSE)</f>
        <v>Nguyễn Thị Kim Hòa</v>
      </c>
      <c r="D1843" s="494" t="s">
        <v>481</v>
      </c>
      <c r="E1843" s="400" t="s">
        <v>458</v>
      </c>
      <c r="F1843" s="401" t="s">
        <v>417</v>
      </c>
      <c r="G1843" s="401"/>
      <c r="H1843" s="271">
        <v>11</v>
      </c>
      <c r="I1843" s="301">
        <v>730</v>
      </c>
      <c r="J1843" s="301"/>
      <c r="K1843" s="301"/>
      <c r="L1843" s="301">
        <f>VLOOKUP(B1843,KQtrangIOE!$B$2:$D$2509,3,FALSE)</f>
        <v>730</v>
      </c>
      <c r="M1843" s="301" t="str">
        <f t="shared" si="135"/>
        <v/>
      </c>
      <c r="N1843" s="301">
        <f>VLOOKUP(IF(G1843&lt;&gt;"",G1843,F1843),ThongkeKQ!$A$4:$P$43,COUNTA(ThongkeKQ!$A$4:$P$4),FALSE)</f>
        <v>14</v>
      </c>
      <c r="O1843" s="301" t="str">
        <f t="shared" si="132"/>
        <v>14.11</v>
      </c>
      <c r="P1843" s="285" t="str">
        <f t="shared" si="133"/>
        <v>14</v>
      </c>
      <c r="Q1843" s="285" t="str">
        <f t="shared" si="134"/>
        <v>11</v>
      </c>
    </row>
    <row r="1844" spans="1:17" s="285" customFormat="1" hidden="1">
      <c r="A1844" s="315">
        <f>SUBTOTAL(3,$B$20:B1844)</f>
        <v>609</v>
      </c>
      <c r="B1844" s="302">
        <v>1222678420</v>
      </c>
      <c r="C1844" s="301" t="str">
        <f>VLOOKUP(B1844,'ds thisinh'!$B$5:$C$2298,2,FALSE)</f>
        <v>Nguyễn Thị Phương Thảo</v>
      </c>
      <c r="D1844" s="358" t="s">
        <v>1702</v>
      </c>
      <c r="E1844" s="302" t="s">
        <v>1085</v>
      </c>
      <c r="F1844" s="303" t="s">
        <v>557</v>
      </c>
      <c r="G1844" s="303"/>
      <c r="H1844" s="303">
        <v>11</v>
      </c>
      <c r="I1844" s="546">
        <v>730</v>
      </c>
      <c r="J1844" s="546"/>
      <c r="K1844" s="301"/>
      <c r="L1844" s="301">
        <f>VLOOKUP(B1844,KQtrangIOE!$B$2:$D$2509,3,FALSE)</f>
        <v>730</v>
      </c>
      <c r="M1844" s="301" t="str">
        <f t="shared" si="135"/>
        <v/>
      </c>
      <c r="N1844" s="301">
        <f>VLOOKUP(IF(G1844&lt;&gt;"",G1844,F1844),ThongkeKQ!$A$4:$P$43,COUNTA(ThongkeKQ!$A$4:$P$4),FALSE)</f>
        <v>11</v>
      </c>
      <c r="O1844" s="301" t="str">
        <f t="shared" si="132"/>
        <v>11.11</v>
      </c>
      <c r="P1844" s="285" t="str">
        <f t="shared" si="133"/>
        <v>11</v>
      </c>
      <c r="Q1844" s="285" t="str">
        <f t="shared" si="134"/>
        <v>11</v>
      </c>
    </row>
    <row r="1845" spans="1:17" s="285" customFormat="1" hidden="1">
      <c r="A1845" s="315">
        <f>SUBTOTAL(3,$B$20:B1845)</f>
        <v>609</v>
      </c>
      <c r="B1845" s="311">
        <v>1225076878</v>
      </c>
      <c r="C1845" s="301" t="str">
        <f>VLOOKUP(B1845,'ds thisinh'!$B$5:$C$2298,2,FALSE)</f>
        <v>Vũ Xuân Hoàng</v>
      </c>
      <c r="D1845" s="311" t="s">
        <v>2568</v>
      </c>
      <c r="E1845" s="311" t="s">
        <v>414</v>
      </c>
      <c r="F1845" s="310" t="s">
        <v>563</v>
      </c>
      <c r="G1845" s="310"/>
      <c r="H1845" s="311" t="s">
        <v>414</v>
      </c>
      <c r="I1845" s="388">
        <v>720</v>
      </c>
      <c r="J1845" s="388"/>
      <c r="K1845" s="388"/>
      <c r="L1845" s="301">
        <f>VLOOKUP(B1845,KQtrangIOE!$B$2:$D$2509,3,FALSE)</f>
        <v>720</v>
      </c>
      <c r="M1845" s="301" t="str">
        <f t="shared" si="135"/>
        <v/>
      </c>
      <c r="N1845" s="301">
        <f>VLOOKUP(IF(G1845&lt;&gt;"",G1845,F1845),ThongkeKQ!$A$4:$P$43,COUNTA(ThongkeKQ!$A$4:$P$4),FALSE)</f>
        <v>21</v>
      </c>
      <c r="O1845" s="301" t="str">
        <f t="shared" si="132"/>
        <v>21.11</v>
      </c>
      <c r="P1845" s="285" t="str">
        <f t="shared" si="133"/>
        <v>21</v>
      </c>
      <c r="Q1845" s="285" t="str">
        <f t="shared" si="134"/>
        <v>11</v>
      </c>
    </row>
    <row r="1846" spans="1:17" s="285" customFormat="1" hidden="1">
      <c r="A1846" s="315">
        <f>SUBTOTAL(3,$B$20:B1846)</f>
        <v>609</v>
      </c>
      <c r="B1846" s="302">
        <v>1222469172</v>
      </c>
      <c r="C1846" s="301" t="str">
        <f>VLOOKUP(B1846,'ds thisinh'!$B$5:$C$2298,2,FALSE)</f>
        <v>Đỗ Thùy Lương</v>
      </c>
      <c r="D1846" s="358" t="s">
        <v>2451</v>
      </c>
      <c r="E1846" s="302" t="s">
        <v>1085</v>
      </c>
      <c r="F1846" s="303" t="s">
        <v>557</v>
      </c>
      <c r="G1846" s="303"/>
      <c r="H1846" s="303">
        <v>11</v>
      </c>
      <c r="I1846" s="546">
        <v>720</v>
      </c>
      <c r="J1846" s="546"/>
      <c r="K1846" s="301"/>
      <c r="L1846" s="301">
        <f>VLOOKUP(B1846,KQtrangIOE!$B$2:$D$2509,3,FALSE)</f>
        <v>720</v>
      </c>
      <c r="M1846" s="301" t="str">
        <f t="shared" si="135"/>
        <v/>
      </c>
      <c r="N1846" s="301">
        <f>VLOOKUP(IF(G1846&lt;&gt;"",G1846,F1846),ThongkeKQ!$A$4:$P$43,COUNTA(ThongkeKQ!$A$4:$P$4),FALSE)</f>
        <v>11</v>
      </c>
      <c r="O1846" s="301" t="str">
        <f t="shared" si="132"/>
        <v>11.11</v>
      </c>
      <c r="P1846" s="285" t="str">
        <f t="shared" si="133"/>
        <v>11</v>
      </c>
      <c r="Q1846" s="285" t="str">
        <f t="shared" si="134"/>
        <v>11</v>
      </c>
    </row>
    <row r="1847" spans="1:17" s="285" customFormat="1" hidden="1">
      <c r="A1847" s="315">
        <f>SUBTOTAL(3,$B$20:B1847)</f>
        <v>609</v>
      </c>
      <c r="B1847" s="301">
        <v>1221526752</v>
      </c>
      <c r="C1847" s="301" t="str">
        <f>VLOOKUP(B1847,'ds thisinh'!$B$5:$C$2298,2,FALSE)</f>
        <v>Phan Xuân Vỹ</v>
      </c>
      <c r="D1847" s="301" t="s">
        <v>16</v>
      </c>
      <c r="E1847" s="301" t="s">
        <v>133</v>
      </c>
      <c r="F1847" s="301" t="s">
        <v>9</v>
      </c>
      <c r="G1847" s="301"/>
      <c r="H1847" s="301">
        <v>11</v>
      </c>
      <c r="I1847" s="301">
        <v>710</v>
      </c>
      <c r="J1847" s="301"/>
      <c r="K1847" s="301"/>
      <c r="L1847" s="301">
        <f>VLOOKUP(B1847,KQtrangIOE!$B$2:$D$2509,3,FALSE)</f>
        <v>710</v>
      </c>
      <c r="M1847" s="301" t="str">
        <f t="shared" si="135"/>
        <v/>
      </c>
      <c r="N1847" s="301">
        <f>VLOOKUP(IF(G1847&lt;&gt;"",G1847,F1847),ThongkeKQ!$A$4:$P$43,COUNTA(ThongkeKQ!$A$4:$P$4),FALSE)</f>
        <v>1</v>
      </c>
      <c r="O1847" s="301" t="str">
        <f t="shared" si="132"/>
        <v>1.11</v>
      </c>
      <c r="P1847" s="285" t="str">
        <f t="shared" si="133"/>
        <v>1</v>
      </c>
      <c r="Q1847" s="285" t="str">
        <f t="shared" si="134"/>
        <v>11</v>
      </c>
    </row>
    <row r="1848" spans="1:17" s="285" customFormat="1" hidden="1">
      <c r="A1848" s="315">
        <f>SUBTOTAL(3,$B$20:B1848)</f>
        <v>609</v>
      </c>
      <c r="B1848" s="301">
        <v>1221760513</v>
      </c>
      <c r="C1848" s="301" t="str">
        <f>VLOOKUP(B1848,'ds thisinh'!$B$5:$C$2298,2,FALSE)</f>
        <v>Phạm Thị Phương Linh</v>
      </c>
      <c r="D1848" s="301" t="s">
        <v>15</v>
      </c>
      <c r="E1848" s="301" t="s">
        <v>151</v>
      </c>
      <c r="F1848" s="301" t="s">
        <v>9</v>
      </c>
      <c r="G1848" s="301"/>
      <c r="H1848" s="301">
        <v>11</v>
      </c>
      <c r="I1848" s="301">
        <v>710</v>
      </c>
      <c r="J1848" s="301"/>
      <c r="K1848" s="301"/>
      <c r="L1848" s="301">
        <f>VLOOKUP(B1848,KQtrangIOE!$B$2:$D$2509,3,FALSE)</f>
        <v>710</v>
      </c>
      <c r="M1848" s="301" t="str">
        <f t="shared" si="135"/>
        <v/>
      </c>
      <c r="N1848" s="301">
        <f>VLOOKUP(IF(G1848&lt;&gt;"",G1848,F1848),ThongkeKQ!$A$4:$P$43,COUNTA(ThongkeKQ!$A$4:$P$4),FALSE)</f>
        <v>1</v>
      </c>
      <c r="O1848" s="301" t="str">
        <f t="shared" si="132"/>
        <v>1.11</v>
      </c>
      <c r="P1848" s="285" t="str">
        <f t="shared" si="133"/>
        <v>1</v>
      </c>
      <c r="Q1848" s="285" t="str">
        <f t="shared" si="134"/>
        <v>11</v>
      </c>
    </row>
    <row r="1849" spans="1:17" s="285" customFormat="1" hidden="1">
      <c r="A1849" s="315">
        <f>SUBTOTAL(3,$B$20:B1849)</f>
        <v>609</v>
      </c>
      <c r="B1849" s="399">
        <v>1224057790</v>
      </c>
      <c r="C1849" s="301" t="str">
        <f>VLOOKUP(B1849,'ds thisinh'!$B$5:$C$2298,2,FALSE)</f>
        <v>Trần Anh Hậu</v>
      </c>
      <c r="D1849" s="494" t="s">
        <v>474</v>
      </c>
      <c r="E1849" s="400" t="s">
        <v>458</v>
      </c>
      <c r="F1849" s="401" t="s">
        <v>417</v>
      </c>
      <c r="G1849" s="401"/>
      <c r="H1849" s="271">
        <v>11</v>
      </c>
      <c r="I1849" s="301">
        <v>710</v>
      </c>
      <c r="J1849" s="301"/>
      <c r="K1849" s="301"/>
      <c r="L1849" s="301">
        <f>VLOOKUP(B1849,KQtrangIOE!$B$2:$D$2509,3,FALSE)</f>
        <v>710</v>
      </c>
      <c r="M1849" s="301" t="str">
        <f t="shared" si="135"/>
        <v/>
      </c>
      <c r="N1849" s="301">
        <f>VLOOKUP(IF(G1849&lt;&gt;"",G1849,F1849),ThongkeKQ!$A$4:$P$43,COUNTA(ThongkeKQ!$A$4:$P$4),FALSE)</f>
        <v>14</v>
      </c>
      <c r="O1849" s="301" t="str">
        <f t="shared" si="132"/>
        <v>14.11</v>
      </c>
      <c r="P1849" s="285" t="str">
        <f t="shared" si="133"/>
        <v>14</v>
      </c>
      <c r="Q1849" s="285" t="str">
        <f t="shared" si="134"/>
        <v>11</v>
      </c>
    </row>
    <row r="1850" spans="1:17" s="285" customFormat="1" hidden="1">
      <c r="A1850" s="315">
        <f>SUBTOTAL(3,$B$20:B1850)</f>
        <v>609</v>
      </c>
      <c r="B1850" s="321">
        <v>1222841937</v>
      </c>
      <c r="C1850" s="301" t="str">
        <f>VLOOKUP(B1850,'ds thisinh'!$B$5:$C$2298,2,FALSE)</f>
        <v>Ngô Văn Công</v>
      </c>
      <c r="D1850" s="322" t="s">
        <v>2245</v>
      </c>
      <c r="E1850" s="323" t="s">
        <v>2246</v>
      </c>
      <c r="F1850" s="323" t="s">
        <v>564</v>
      </c>
      <c r="G1850" s="301"/>
      <c r="H1850" s="301">
        <v>11</v>
      </c>
      <c r="I1850" s="303">
        <v>710</v>
      </c>
      <c r="J1850" s="303"/>
      <c r="K1850" s="301"/>
      <c r="L1850" s="301">
        <f>VLOOKUP(B1850,KQtrangIOE!$B$2:$D$2509,3,FALSE)</f>
        <v>710</v>
      </c>
      <c r="M1850" s="301" t="str">
        <f t="shared" si="135"/>
        <v/>
      </c>
      <c r="N1850" s="301">
        <f>VLOOKUP(IF(G1850&lt;&gt;"",G1850,F1850),ThongkeKQ!$A$4:$P$43,COUNTA(ThongkeKQ!$A$4:$P$4),FALSE)</f>
        <v>22</v>
      </c>
      <c r="O1850" s="301" t="str">
        <f t="shared" si="132"/>
        <v>22.11</v>
      </c>
      <c r="P1850" s="285" t="str">
        <f t="shared" si="133"/>
        <v>22</v>
      </c>
      <c r="Q1850" s="285" t="str">
        <f t="shared" si="134"/>
        <v>11</v>
      </c>
    </row>
    <row r="1851" spans="1:17" s="285" customFormat="1" ht="30" hidden="1">
      <c r="A1851" s="315">
        <f>SUBTOTAL(3,$B$20:B1851)</f>
        <v>609</v>
      </c>
      <c r="B1851" s="326">
        <v>1222583216</v>
      </c>
      <c r="C1851" s="301" t="str">
        <f>VLOOKUP(B1851,'ds thisinh'!$B$5:$C$2298,2,FALSE)</f>
        <v>Vy Thị Hiền</v>
      </c>
      <c r="D1851" s="303" t="s">
        <v>2109</v>
      </c>
      <c r="E1851" s="303" t="s">
        <v>133</v>
      </c>
      <c r="F1851" s="303" t="s">
        <v>2100</v>
      </c>
      <c r="G1851" s="301"/>
      <c r="H1851" s="301">
        <v>11</v>
      </c>
      <c r="I1851" s="387">
        <v>710</v>
      </c>
      <c r="J1851" s="387"/>
      <c r="K1851" s="301"/>
      <c r="L1851" s="301">
        <f>VLOOKUP(B1851,KQtrangIOE!$B$2:$D$2509,3,FALSE)</f>
        <v>710</v>
      </c>
      <c r="M1851" s="301" t="str">
        <f t="shared" ref="M1851:M1882" si="136">IF(L1851&lt;&gt;I1851,1,"")</f>
        <v/>
      </c>
      <c r="N1851" s="301">
        <f>VLOOKUP(IF(G1851&lt;&gt;"",G1851,F1851),ThongkeKQ!$A$4:$P$43,COUNTA(ThongkeKQ!$A$4:$P$4),FALSE)</f>
        <v>24</v>
      </c>
      <c r="O1851" s="301" t="str">
        <f t="shared" si="132"/>
        <v>24.11</v>
      </c>
      <c r="P1851" s="285" t="str">
        <f t="shared" si="133"/>
        <v>24</v>
      </c>
      <c r="Q1851" s="285" t="str">
        <f t="shared" si="134"/>
        <v>11</v>
      </c>
    </row>
    <row r="1852" spans="1:17" s="285" customFormat="1" hidden="1">
      <c r="A1852" s="315">
        <f>SUBTOTAL(3,$B$20:B1852)</f>
        <v>609</v>
      </c>
      <c r="B1852" s="302">
        <v>1223853390</v>
      </c>
      <c r="C1852" s="301" t="str">
        <f>VLOOKUP(B1852,'ds thisinh'!$B$5:$C$2298,2,FALSE)</f>
        <v>Nguyễn Thị Hồng Nhung</v>
      </c>
      <c r="D1852" s="358" t="s">
        <v>72</v>
      </c>
      <c r="E1852" s="302" t="s">
        <v>464</v>
      </c>
      <c r="F1852" s="303" t="s">
        <v>557</v>
      </c>
      <c r="G1852" s="303"/>
      <c r="H1852" s="303">
        <v>11</v>
      </c>
      <c r="I1852" s="546">
        <v>710</v>
      </c>
      <c r="J1852" s="546"/>
      <c r="K1852" s="301"/>
      <c r="L1852" s="301">
        <f>VLOOKUP(B1852,KQtrangIOE!$B$2:$D$2509,3,FALSE)</f>
        <v>710</v>
      </c>
      <c r="M1852" s="301" t="str">
        <f t="shared" si="136"/>
        <v/>
      </c>
      <c r="N1852" s="301">
        <f>VLOOKUP(IF(G1852&lt;&gt;"",G1852,F1852),ThongkeKQ!$A$4:$P$43,COUNTA(ThongkeKQ!$A$4:$P$4),FALSE)</f>
        <v>11</v>
      </c>
      <c r="O1852" s="301" t="str">
        <f t="shared" si="132"/>
        <v>11.11</v>
      </c>
      <c r="P1852" s="285" t="str">
        <f t="shared" si="133"/>
        <v>11</v>
      </c>
      <c r="Q1852" s="285" t="str">
        <f t="shared" si="134"/>
        <v>11</v>
      </c>
    </row>
    <row r="1853" spans="1:17" s="285" customFormat="1" hidden="1">
      <c r="A1853" s="315">
        <f>SUBTOTAL(3,$B$20:B1853)</f>
        <v>609</v>
      </c>
      <c r="B1853" s="302">
        <v>1224200595</v>
      </c>
      <c r="C1853" s="301" t="str">
        <f>VLOOKUP(B1853,'ds thisinh'!$B$5:$C$2298,2,FALSE)</f>
        <v>Lê Thị Lan Hương</v>
      </c>
      <c r="D1853" s="358" t="s">
        <v>2447</v>
      </c>
      <c r="E1853" s="302" t="s">
        <v>458</v>
      </c>
      <c r="F1853" s="303" t="s">
        <v>557</v>
      </c>
      <c r="G1853" s="303"/>
      <c r="H1853" s="303">
        <v>11</v>
      </c>
      <c r="I1853" s="546">
        <v>710</v>
      </c>
      <c r="J1853" s="546"/>
      <c r="K1853" s="301"/>
      <c r="L1853" s="301">
        <f>VLOOKUP(B1853,KQtrangIOE!$B$2:$D$2509,3,FALSE)</f>
        <v>710</v>
      </c>
      <c r="M1853" s="301" t="str">
        <f t="shared" si="136"/>
        <v/>
      </c>
      <c r="N1853" s="301">
        <f>VLOOKUP(IF(G1853&lt;&gt;"",G1853,F1853),ThongkeKQ!$A$4:$P$43,COUNTA(ThongkeKQ!$A$4:$P$4),FALSE)</f>
        <v>11</v>
      </c>
      <c r="O1853" s="301" t="str">
        <f t="shared" si="132"/>
        <v>11.11</v>
      </c>
      <c r="P1853" s="285" t="str">
        <f t="shared" si="133"/>
        <v>11</v>
      </c>
      <c r="Q1853" s="285" t="str">
        <f t="shared" si="134"/>
        <v>11</v>
      </c>
    </row>
    <row r="1854" spans="1:17" s="285" customFormat="1" hidden="1">
      <c r="A1854" s="315">
        <f>SUBTOTAL(3,$B$20:B1854)</f>
        <v>609</v>
      </c>
      <c r="B1854" s="301">
        <v>1225915957</v>
      </c>
      <c r="C1854" s="301" t="str">
        <f>VLOOKUP(B1854,'ds thisinh'!$B$5:$C$2298,2,FALSE)</f>
        <v>Nguyễn Thị Thu Hà</v>
      </c>
      <c r="D1854" s="301" t="s">
        <v>1185</v>
      </c>
      <c r="E1854" s="301" t="s">
        <v>133</v>
      </c>
      <c r="F1854" s="301" t="s">
        <v>9</v>
      </c>
      <c r="G1854" s="301"/>
      <c r="H1854" s="301">
        <v>11</v>
      </c>
      <c r="I1854" s="301">
        <v>700</v>
      </c>
      <c r="J1854" s="301"/>
      <c r="K1854" s="301"/>
      <c r="L1854" s="301">
        <f>VLOOKUP(B1854,KQtrangIOE!$B$2:$D$2509,3,FALSE)</f>
        <v>700</v>
      </c>
      <c r="M1854" s="301" t="str">
        <f t="shared" si="136"/>
        <v/>
      </c>
      <c r="N1854" s="301">
        <f>VLOOKUP(IF(G1854&lt;&gt;"",G1854,F1854),ThongkeKQ!$A$4:$P$43,COUNTA(ThongkeKQ!$A$4:$P$4),FALSE)</f>
        <v>1</v>
      </c>
      <c r="O1854" s="301" t="str">
        <f t="shared" si="132"/>
        <v>1.11</v>
      </c>
      <c r="P1854" s="285" t="str">
        <f t="shared" si="133"/>
        <v>1</v>
      </c>
      <c r="Q1854" s="285" t="str">
        <f t="shared" si="134"/>
        <v>11</v>
      </c>
    </row>
    <row r="1855" spans="1:17" s="285" customFormat="1" hidden="1">
      <c r="A1855" s="315">
        <f>SUBTOTAL(3,$B$20:B1855)</f>
        <v>609</v>
      </c>
      <c r="B1855" s="301">
        <v>1222018840</v>
      </c>
      <c r="C1855" s="301" t="str">
        <f>VLOOKUP(B1855,'ds thisinh'!$B$5:$C$2298,2,FALSE)</f>
        <v>Nguyễn Thị Hồng Nhung</v>
      </c>
      <c r="D1855" s="301" t="s">
        <v>72</v>
      </c>
      <c r="E1855" s="301" t="s">
        <v>140</v>
      </c>
      <c r="F1855" s="301" t="s">
        <v>9</v>
      </c>
      <c r="G1855" s="301"/>
      <c r="H1855" s="301">
        <v>11</v>
      </c>
      <c r="I1855" s="301">
        <v>700</v>
      </c>
      <c r="J1855" s="301"/>
      <c r="K1855" s="301"/>
      <c r="L1855" s="301">
        <f>VLOOKUP(B1855,KQtrangIOE!$B$2:$D$2509,3,FALSE)</f>
        <v>700</v>
      </c>
      <c r="M1855" s="301" t="str">
        <f t="shared" si="136"/>
        <v/>
      </c>
      <c r="N1855" s="301">
        <f>VLOOKUP(IF(G1855&lt;&gt;"",G1855,F1855),ThongkeKQ!$A$4:$P$43,COUNTA(ThongkeKQ!$A$4:$P$4),FALSE)</f>
        <v>1</v>
      </c>
      <c r="O1855" s="301" t="str">
        <f t="shared" si="132"/>
        <v>1.11</v>
      </c>
      <c r="P1855" s="285" t="str">
        <f t="shared" si="133"/>
        <v>1</v>
      </c>
      <c r="Q1855" s="285" t="str">
        <f t="shared" si="134"/>
        <v>11</v>
      </c>
    </row>
    <row r="1856" spans="1:17" s="285" customFormat="1" hidden="1">
      <c r="A1856" s="315">
        <f>SUBTOTAL(3,$B$20:B1856)</f>
        <v>609</v>
      </c>
      <c r="B1856" s="399">
        <v>1211594423</v>
      </c>
      <c r="C1856" s="301" t="str">
        <f>VLOOKUP(B1856,'ds thisinh'!$B$5:$C$2298,2,FALSE)</f>
        <v>Lê Thị Ngọc</v>
      </c>
      <c r="D1856" s="494" t="s">
        <v>469</v>
      </c>
      <c r="E1856" s="400" t="s">
        <v>458</v>
      </c>
      <c r="F1856" s="401" t="s">
        <v>417</v>
      </c>
      <c r="G1856" s="401"/>
      <c r="H1856" s="271">
        <v>11</v>
      </c>
      <c r="I1856" s="301">
        <v>700</v>
      </c>
      <c r="J1856" s="301"/>
      <c r="K1856" s="301"/>
      <c r="L1856" s="301">
        <f>VLOOKUP(B1856,KQtrangIOE!$B$2:$D$2509,3,FALSE)</f>
        <v>700</v>
      </c>
      <c r="M1856" s="301" t="str">
        <f t="shared" si="136"/>
        <v/>
      </c>
      <c r="N1856" s="301">
        <f>VLOOKUP(IF(G1856&lt;&gt;"",G1856,F1856),ThongkeKQ!$A$4:$P$43,COUNTA(ThongkeKQ!$A$4:$P$4),FALSE)</f>
        <v>14</v>
      </c>
      <c r="O1856" s="301" t="str">
        <f t="shared" si="132"/>
        <v>14.11</v>
      </c>
      <c r="P1856" s="285" t="str">
        <f t="shared" si="133"/>
        <v>14</v>
      </c>
      <c r="Q1856" s="285" t="str">
        <f t="shared" si="134"/>
        <v>11</v>
      </c>
    </row>
    <row r="1857" spans="1:17" s="285" customFormat="1" hidden="1">
      <c r="A1857" s="315">
        <f>SUBTOTAL(3,$B$20:B1857)</f>
        <v>609</v>
      </c>
      <c r="B1857" s="326">
        <v>1212995608</v>
      </c>
      <c r="C1857" s="301" t="str">
        <f>VLOOKUP(B1857,'ds thisinh'!$B$5:$C$2298,2,FALSE)</f>
        <v>Bùi Thị Tuyết Trang</v>
      </c>
      <c r="D1857" s="303" t="s">
        <v>198</v>
      </c>
      <c r="E1857" s="303" t="s">
        <v>133</v>
      </c>
      <c r="F1857" s="303" t="s">
        <v>187</v>
      </c>
      <c r="G1857" s="303"/>
      <c r="H1857" s="315">
        <v>11</v>
      </c>
      <c r="I1857" s="386">
        <v>700</v>
      </c>
      <c r="J1857" s="386"/>
      <c r="K1857" s="301"/>
      <c r="L1857" s="301">
        <f>VLOOKUP(B1857,KQtrangIOE!$B$2:$D$2509,3,FALSE)</f>
        <v>700</v>
      </c>
      <c r="M1857" s="301" t="str">
        <f t="shared" si="136"/>
        <v/>
      </c>
      <c r="N1857" s="301">
        <f>VLOOKUP(IF(G1857&lt;&gt;"",G1857,F1857),ThongkeKQ!$A$4:$P$43,COUNTA(ThongkeKQ!$A$4:$P$4),FALSE)</f>
        <v>19</v>
      </c>
      <c r="O1857" s="301" t="str">
        <f t="shared" si="132"/>
        <v>19.11</v>
      </c>
      <c r="P1857" s="285" t="str">
        <f t="shared" si="133"/>
        <v>19</v>
      </c>
      <c r="Q1857" s="285" t="str">
        <f t="shared" si="134"/>
        <v>11</v>
      </c>
    </row>
    <row r="1858" spans="1:17" s="285" customFormat="1" hidden="1">
      <c r="A1858" s="315">
        <f>SUBTOTAL(3,$B$20:B1858)</f>
        <v>609</v>
      </c>
      <c r="B1858" s="326">
        <v>1229958711</v>
      </c>
      <c r="C1858" s="301" t="str">
        <f>VLOOKUP(B1858,'ds thisinh'!$B$5:$C$2298,2,FALSE)</f>
        <v>Chử Anh Vũ</v>
      </c>
      <c r="D1858" s="303" t="s">
        <v>201</v>
      </c>
      <c r="E1858" s="303" t="s">
        <v>133</v>
      </c>
      <c r="F1858" s="303" t="s">
        <v>187</v>
      </c>
      <c r="G1858" s="303"/>
      <c r="H1858" s="315">
        <v>11</v>
      </c>
      <c r="I1858" s="386">
        <v>700</v>
      </c>
      <c r="J1858" s="386"/>
      <c r="K1858" s="301"/>
      <c r="L1858" s="301">
        <f>VLOOKUP(B1858,KQtrangIOE!$B$2:$D$2509,3,FALSE)</f>
        <v>700</v>
      </c>
      <c r="M1858" s="301" t="str">
        <f t="shared" si="136"/>
        <v/>
      </c>
      <c r="N1858" s="301">
        <f>VLOOKUP(IF(G1858&lt;&gt;"",G1858,F1858),ThongkeKQ!$A$4:$P$43,COUNTA(ThongkeKQ!$A$4:$P$4),FALSE)</f>
        <v>19</v>
      </c>
      <c r="O1858" s="301" t="str">
        <f t="shared" si="132"/>
        <v>19.11</v>
      </c>
      <c r="P1858" s="285" t="str">
        <f t="shared" si="133"/>
        <v>19</v>
      </c>
      <c r="Q1858" s="285" t="str">
        <f t="shared" si="134"/>
        <v>11</v>
      </c>
    </row>
    <row r="1859" spans="1:17" s="285" customFormat="1" hidden="1">
      <c r="A1859" s="315">
        <f>SUBTOTAL(3,$B$20:B1859)</f>
        <v>609</v>
      </c>
      <c r="B1859" s="366">
        <v>1223597335</v>
      </c>
      <c r="C1859" s="301" t="str">
        <f>VLOOKUP(B1859,'ds thisinh'!$B$5:$C$2298,2,FALSE)</f>
        <v>Trần Thị Hiền</v>
      </c>
      <c r="D1859" s="366" t="s">
        <v>2373</v>
      </c>
      <c r="E1859" s="366" t="s">
        <v>2368</v>
      </c>
      <c r="F1859" s="325" t="s">
        <v>551</v>
      </c>
      <c r="G1859" s="365"/>
      <c r="H1859" s="365">
        <v>11</v>
      </c>
      <c r="I1859" s="365">
        <v>700</v>
      </c>
      <c r="J1859" s="365"/>
      <c r="K1859" s="301"/>
      <c r="L1859" s="301">
        <f>VLOOKUP(B1859,KQtrangIOE!$B$2:$D$2509,3,FALSE)</f>
        <v>700</v>
      </c>
      <c r="M1859" s="301" t="str">
        <f t="shared" si="136"/>
        <v/>
      </c>
      <c r="N1859" s="301">
        <f>VLOOKUP(IF(G1859&lt;&gt;"",G1859,F1859),ThongkeKQ!$A$4:$P$43,COUNTA(ThongkeKQ!$A$4:$P$4),FALSE)</f>
        <v>5</v>
      </c>
      <c r="O1859" s="301" t="str">
        <f t="shared" si="132"/>
        <v>5.11</v>
      </c>
      <c r="P1859" s="285" t="str">
        <f t="shared" si="133"/>
        <v>5</v>
      </c>
      <c r="Q1859" s="285" t="str">
        <f t="shared" si="134"/>
        <v>11</v>
      </c>
    </row>
    <row r="1860" spans="1:17" s="285" customFormat="1" hidden="1">
      <c r="A1860" s="315">
        <f>SUBTOTAL(3,$B$20:B1860)</f>
        <v>609</v>
      </c>
      <c r="B1860" s="301">
        <v>1224499546</v>
      </c>
      <c r="C1860" s="301" t="str">
        <f>VLOOKUP(B1860,'ds thisinh'!$B$5:$C$2298,2,FALSE)</f>
        <v>Võ Thị Mỹ Huệ</v>
      </c>
      <c r="D1860" s="301" t="s">
        <v>33</v>
      </c>
      <c r="E1860" s="301" t="s">
        <v>140</v>
      </c>
      <c r="F1860" s="301" t="s">
        <v>9</v>
      </c>
      <c r="G1860" s="301"/>
      <c r="H1860" s="301">
        <v>11</v>
      </c>
      <c r="I1860" s="301">
        <v>690</v>
      </c>
      <c r="J1860" s="301"/>
      <c r="K1860" s="301"/>
      <c r="L1860" s="301">
        <f>VLOOKUP(B1860,KQtrangIOE!$B$2:$D$2509,3,FALSE)</f>
        <v>690</v>
      </c>
      <c r="M1860" s="301" t="str">
        <f t="shared" si="136"/>
        <v/>
      </c>
      <c r="N1860" s="301">
        <f>VLOOKUP(IF(G1860&lt;&gt;"",G1860,F1860),ThongkeKQ!$A$4:$P$43,COUNTA(ThongkeKQ!$A$4:$P$4),FALSE)</f>
        <v>1</v>
      </c>
      <c r="O1860" s="301" t="str">
        <f t="shared" si="132"/>
        <v>1.11</v>
      </c>
      <c r="P1860" s="285" t="str">
        <f t="shared" si="133"/>
        <v>1</v>
      </c>
      <c r="Q1860" s="285" t="str">
        <f t="shared" si="134"/>
        <v>11</v>
      </c>
    </row>
    <row r="1861" spans="1:17" s="285" customFormat="1" hidden="1">
      <c r="A1861" s="315">
        <f>SUBTOTAL(3,$B$20:B1861)</f>
        <v>609</v>
      </c>
      <c r="B1861" s="301">
        <v>1222900777</v>
      </c>
      <c r="C1861" s="301" t="str">
        <f>VLOOKUP(B1861,'ds thisinh'!$B$5:$C$2298,2,FALSE)</f>
        <v>Lương Thị Thu Trang</v>
      </c>
      <c r="D1861" s="301" t="s">
        <v>20</v>
      </c>
      <c r="E1861" s="301" t="s">
        <v>151</v>
      </c>
      <c r="F1861" s="301" t="s">
        <v>9</v>
      </c>
      <c r="G1861" s="301"/>
      <c r="H1861" s="301">
        <v>11</v>
      </c>
      <c r="I1861" s="301">
        <v>690</v>
      </c>
      <c r="J1861" s="301"/>
      <c r="K1861" s="301"/>
      <c r="L1861" s="301">
        <f>VLOOKUP(B1861,KQtrangIOE!$B$2:$D$2509,3,FALSE)</f>
        <v>690</v>
      </c>
      <c r="M1861" s="301" t="str">
        <f t="shared" si="136"/>
        <v/>
      </c>
      <c r="N1861" s="301">
        <f>VLOOKUP(IF(G1861&lt;&gt;"",G1861,F1861),ThongkeKQ!$A$4:$P$43,COUNTA(ThongkeKQ!$A$4:$P$4),FALSE)</f>
        <v>1</v>
      </c>
      <c r="O1861" s="301" t="str">
        <f t="shared" si="132"/>
        <v>1.11</v>
      </c>
      <c r="P1861" s="285" t="str">
        <f t="shared" si="133"/>
        <v>1</v>
      </c>
      <c r="Q1861" s="285" t="str">
        <f t="shared" si="134"/>
        <v>11</v>
      </c>
    </row>
    <row r="1862" spans="1:17" s="285" customFormat="1" hidden="1">
      <c r="A1862" s="315">
        <f>SUBTOTAL(3,$B$20:B1862)</f>
        <v>609</v>
      </c>
      <c r="B1862" s="302">
        <v>1222445679</v>
      </c>
      <c r="C1862" s="301" t="str">
        <f>VLOOKUP(B1862,'ds thisinh'!$B$5:$C$2298,2,FALSE)</f>
        <v>Bùi Uyển Ny</v>
      </c>
      <c r="D1862" s="305" t="s">
        <v>152</v>
      </c>
      <c r="E1862" s="302" t="s">
        <v>133</v>
      </c>
      <c r="F1862" s="303" t="s">
        <v>90</v>
      </c>
      <c r="G1862" s="303"/>
      <c r="H1862" s="304">
        <v>11</v>
      </c>
      <c r="I1862" s="304">
        <v>690</v>
      </c>
      <c r="J1862" s="304"/>
      <c r="K1862" s="304"/>
      <c r="L1862" s="301">
        <f>VLOOKUP(B1862,KQtrangIOE!$B$2:$D$2509,3,FALSE)</f>
        <v>690</v>
      </c>
      <c r="M1862" s="301" t="str">
        <f t="shared" si="136"/>
        <v/>
      </c>
      <c r="N1862" s="301">
        <f>VLOOKUP(IF(G1862&lt;&gt;"",G1862,F1862),ThongkeKQ!$A$4:$P$43,COUNTA(ThongkeKQ!$A$4:$P$4),FALSE)</f>
        <v>13</v>
      </c>
      <c r="O1862" s="301" t="str">
        <f t="shared" si="132"/>
        <v>13.11</v>
      </c>
      <c r="P1862" s="285" t="str">
        <f t="shared" si="133"/>
        <v>13</v>
      </c>
      <c r="Q1862" s="285" t="str">
        <f t="shared" si="134"/>
        <v>11</v>
      </c>
    </row>
    <row r="1863" spans="1:17" s="285" customFormat="1" hidden="1">
      <c r="A1863" s="315">
        <f>SUBTOTAL(3,$B$20:B1863)</f>
        <v>609</v>
      </c>
      <c r="B1863" s="399">
        <v>1225341610</v>
      </c>
      <c r="C1863" s="301" t="str">
        <f>VLOOKUP(B1863,'ds thisinh'!$B$5:$C$2298,2,FALSE)</f>
        <v>Đinh Thị Hương Giang</v>
      </c>
      <c r="D1863" s="494" t="s">
        <v>490</v>
      </c>
      <c r="E1863" s="400" t="s">
        <v>458</v>
      </c>
      <c r="F1863" s="401" t="s">
        <v>417</v>
      </c>
      <c r="G1863" s="540"/>
      <c r="H1863" s="271">
        <v>11</v>
      </c>
      <c r="I1863" s="301">
        <v>690</v>
      </c>
      <c r="J1863" s="301"/>
      <c r="K1863" s="301"/>
      <c r="L1863" s="301">
        <f>VLOOKUP(B1863,KQtrangIOE!$B$2:$D$2509,3,FALSE)</f>
        <v>690</v>
      </c>
      <c r="M1863" s="301" t="str">
        <f t="shared" si="136"/>
        <v/>
      </c>
      <c r="N1863" s="301">
        <f>VLOOKUP(IF(G1863&lt;&gt;"",G1863,F1863),ThongkeKQ!$A$4:$P$43,COUNTA(ThongkeKQ!$A$4:$P$4),FALSE)</f>
        <v>14</v>
      </c>
      <c r="O1863" s="301" t="str">
        <f t="shared" si="132"/>
        <v>14.11</v>
      </c>
      <c r="P1863" s="285" t="str">
        <f t="shared" si="133"/>
        <v>14</v>
      </c>
      <c r="Q1863" s="285" t="str">
        <f t="shared" si="134"/>
        <v>11</v>
      </c>
    </row>
    <row r="1864" spans="1:17" s="285" customFormat="1" hidden="1">
      <c r="A1864" s="315">
        <f>SUBTOTAL(3,$B$20:B1864)</f>
        <v>609</v>
      </c>
      <c r="B1864" s="478">
        <v>1223144422</v>
      </c>
      <c r="C1864" s="301" t="str">
        <f>VLOOKUP(B1864,'ds thisinh'!$B$5:$C$2298,2,FALSE)</f>
        <v>Mai Thị Xuân Lệ</v>
      </c>
      <c r="D1864" s="514" t="s">
        <v>495</v>
      </c>
      <c r="E1864" s="522" t="s">
        <v>458</v>
      </c>
      <c r="F1864" s="401" t="s">
        <v>417</v>
      </c>
      <c r="G1864" s="401"/>
      <c r="H1864" s="543">
        <v>11</v>
      </c>
      <c r="I1864" s="549">
        <v>690</v>
      </c>
      <c r="J1864" s="571"/>
      <c r="K1864" s="427"/>
      <c r="L1864" s="301">
        <f>VLOOKUP(B1864,KQtrangIOE!$B$2:$D$2509,3,FALSE)</f>
        <v>690</v>
      </c>
      <c r="M1864" s="301" t="str">
        <f t="shared" si="136"/>
        <v/>
      </c>
      <c r="N1864" s="301">
        <f>VLOOKUP(IF(G1864&lt;&gt;"",G1864,F1864),ThongkeKQ!$A$4:$P$43,COUNTA(ThongkeKQ!$A$4:$P$4),FALSE)</f>
        <v>14</v>
      </c>
      <c r="O1864" s="301" t="str">
        <f t="shared" si="132"/>
        <v>14.11</v>
      </c>
      <c r="P1864" s="285" t="str">
        <f t="shared" si="133"/>
        <v>14</v>
      </c>
      <c r="Q1864" s="285" t="str">
        <f t="shared" si="134"/>
        <v>11</v>
      </c>
    </row>
    <row r="1865" spans="1:17" s="285" customFormat="1" hidden="1">
      <c r="A1865" s="315">
        <f>SUBTOTAL(3,$B$20:B1865)</f>
        <v>609</v>
      </c>
      <c r="B1865" s="302">
        <v>1226429408</v>
      </c>
      <c r="C1865" s="301" t="str">
        <f>VLOOKUP(B1865,'ds thisinh'!$B$5:$C$2298,2,FALSE)</f>
        <v>Trịnh Xuân Khánh</v>
      </c>
      <c r="D1865" s="302" t="s">
        <v>2449</v>
      </c>
      <c r="E1865" s="302" t="s">
        <v>458</v>
      </c>
      <c r="F1865" s="303" t="s">
        <v>557</v>
      </c>
      <c r="G1865" s="303"/>
      <c r="H1865" s="303">
        <v>11</v>
      </c>
      <c r="I1865" s="546">
        <v>690</v>
      </c>
      <c r="J1865" s="426"/>
      <c r="K1865" s="424"/>
      <c r="L1865" s="301">
        <f>VLOOKUP(B1865,KQtrangIOE!$B$2:$D$2509,3,FALSE)</f>
        <v>690</v>
      </c>
      <c r="M1865" s="301" t="str">
        <f t="shared" si="136"/>
        <v/>
      </c>
      <c r="N1865" s="301">
        <f>VLOOKUP(IF(G1865&lt;&gt;"",G1865,F1865),ThongkeKQ!$A$4:$P$43,COUNTA(ThongkeKQ!$A$4:$P$4),FALSE)</f>
        <v>11</v>
      </c>
      <c r="O1865" s="301" t="str">
        <f t="shared" si="132"/>
        <v>11.11</v>
      </c>
      <c r="P1865" s="285" t="str">
        <f t="shared" si="133"/>
        <v>11</v>
      </c>
      <c r="Q1865" s="285" t="str">
        <f t="shared" si="134"/>
        <v>11</v>
      </c>
    </row>
    <row r="1866" spans="1:17" s="285" customFormat="1" hidden="1">
      <c r="A1866" s="315">
        <f>SUBTOTAL(3,$B$20:B1866)</f>
        <v>609</v>
      </c>
      <c r="B1866" s="326">
        <v>1225376537</v>
      </c>
      <c r="C1866" s="301" t="str">
        <f>VLOOKUP(B1866,'ds thisinh'!$B$5:$C$2298,2,FALSE)</f>
        <v>Hoàng Thị Mến</v>
      </c>
      <c r="D1866" s="303" t="s">
        <v>195</v>
      </c>
      <c r="E1866" s="303" t="s">
        <v>133</v>
      </c>
      <c r="F1866" s="303" t="s">
        <v>187</v>
      </c>
      <c r="G1866" s="303"/>
      <c r="H1866" s="315">
        <v>11</v>
      </c>
      <c r="I1866" s="386">
        <v>690</v>
      </c>
      <c r="J1866" s="547"/>
      <c r="K1866" s="587">
        <v>1225376537</v>
      </c>
      <c r="L1866" s="301">
        <f>VLOOKUP(B1866,KQtrangIOE!$B$2:$D$2509,3,FALSE)</f>
        <v>690</v>
      </c>
      <c r="M1866" s="301" t="str">
        <f t="shared" si="136"/>
        <v/>
      </c>
      <c r="N1866" s="301">
        <f>VLOOKUP(IF(G1866&lt;&gt;"",G1866,F1866),ThongkeKQ!$A$4:$P$43,COUNTA(ThongkeKQ!$A$4:$P$4),FALSE)</f>
        <v>19</v>
      </c>
      <c r="O1866" s="301" t="str">
        <f t="shared" si="132"/>
        <v>19.11</v>
      </c>
      <c r="P1866" s="285" t="str">
        <f t="shared" si="133"/>
        <v>19</v>
      </c>
      <c r="Q1866" s="285" t="str">
        <f t="shared" si="134"/>
        <v>11</v>
      </c>
    </row>
    <row r="1867" spans="1:17" s="285" customFormat="1" hidden="1">
      <c r="A1867" s="315">
        <f>SUBTOTAL(3,$B$20:B1867)</f>
        <v>609</v>
      </c>
      <c r="B1867" s="311">
        <v>1223679264</v>
      </c>
      <c r="C1867" s="301" t="str">
        <f>VLOOKUP(B1867,'ds thisinh'!$B$5:$C$2298,2,FALSE)</f>
        <v>Nguyễn Thị Cẩm Tiên</v>
      </c>
      <c r="D1867" s="311" t="s">
        <v>2585</v>
      </c>
      <c r="E1867" s="311" t="s">
        <v>414</v>
      </c>
      <c r="F1867" s="310" t="s">
        <v>563</v>
      </c>
      <c r="G1867" s="310"/>
      <c r="H1867" s="311" t="s">
        <v>414</v>
      </c>
      <c r="I1867" s="388">
        <v>680</v>
      </c>
      <c r="J1867" s="557"/>
      <c r="K1867" s="577"/>
      <c r="L1867" s="301">
        <f>VLOOKUP(B1867,KQtrangIOE!$B$2:$D$2509,3,FALSE)</f>
        <v>680</v>
      </c>
      <c r="M1867" s="301" t="str">
        <f t="shared" si="136"/>
        <v/>
      </c>
      <c r="N1867" s="301">
        <f>VLOOKUP(IF(G1867&lt;&gt;"",G1867,F1867),ThongkeKQ!$A$4:$P$43,COUNTA(ThongkeKQ!$A$4:$P$4),FALSE)</f>
        <v>21</v>
      </c>
      <c r="O1867" s="301" t="str">
        <f t="shared" si="132"/>
        <v>21.11</v>
      </c>
      <c r="P1867" s="285" t="str">
        <f t="shared" si="133"/>
        <v>21</v>
      </c>
      <c r="Q1867" s="285" t="str">
        <f t="shared" si="134"/>
        <v>11</v>
      </c>
    </row>
    <row r="1868" spans="1:17" s="285" customFormat="1" hidden="1">
      <c r="A1868" s="315">
        <f>SUBTOTAL(3,$B$20:B1868)</f>
        <v>609</v>
      </c>
      <c r="B1868" s="311">
        <v>1228145261</v>
      </c>
      <c r="C1868" s="301" t="str">
        <f>VLOOKUP(B1868,'ds thisinh'!$B$5:$C$2298,2,FALSE)</f>
        <v>Phạm Thị Lâm Oanh</v>
      </c>
      <c r="D1868" s="311" t="s">
        <v>2592</v>
      </c>
      <c r="E1868" s="311" t="s">
        <v>414</v>
      </c>
      <c r="F1868" s="310" t="s">
        <v>563</v>
      </c>
      <c r="G1868" s="310"/>
      <c r="H1868" s="311" t="s">
        <v>414</v>
      </c>
      <c r="I1868" s="388">
        <v>680</v>
      </c>
      <c r="J1868" s="557"/>
      <c r="K1868" s="577"/>
      <c r="L1868" s="301">
        <f>VLOOKUP(B1868,KQtrangIOE!$B$2:$D$2509,3,FALSE)</f>
        <v>680</v>
      </c>
      <c r="M1868" s="301" t="str">
        <f t="shared" si="136"/>
        <v/>
      </c>
      <c r="N1868" s="301">
        <f>VLOOKUP(IF(G1868&lt;&gt;"",G1868,F1868),ThongkeKQ!$A$4:$P$43,COUNTA(ThongkeKQ!$A$4:$P$4),FALSE)</f>
        <v>21</v>
      </c>
      <c r="O1868" s="301" t="str">
        <f t="shared" si="132"/>
        <v>21.11</v>
      </c>
      <c r="P1868" s="285" t="str">
        <f t="shared" si="133"/>
        <v>21</v>
      </c>
      <c r="Q1868" s="285" t="str">
        <f t="shared" si="134"/>
        <v>11</v>
      </c>
    </row>
    <row r="1869" spans="1:17" s="285" customFormat="1" hidden="1">
      <c r="A1869" s="315">
        <f>SUBTOTAL(3,$B$20:B1869)</f>
        <v>609</v>
      </c>
      <c r="B1869" s="396">
        <v>1227187468</v>
      </c>
      <c r="C1869" s="301" t="str">
        <f>VLOOKUP(B1869,'ds thisinh'!$B$5:$C$2298,2,FALSE)</f>
        <v>Lê Hồng Nguyên</v>
      </c>
      <c r="D1869" s="271" t="s">
        <v>2629</v>
      </c>
      <c r="E1869" s="315">
        <v>11</v>
      </c>
      <c r="F1869" s="315" t="s">
        <v>561</v>
      </c>
      <c r="G1869" s="315"/>
      <c r="H1869" s="315">
        <v>11</v>
      </c>
      <c r="I1869" s="303">
        <v>680</v>
      </c>
      <c r="J1869" s="359"/>
      <c r="K1869" s="424"/>
      <c r="L1869" s="301">
        <f>VLOOKUP(B1869,KQtrangIOE!$B$2:$D$2509,3,FALSE)</f>
        <v>680</v>
      </c>
      <c r="M1869" s="301" t="str">
        <f t="shared" si="136"/>
        <v/>
      </c>
      <c r="N1869" s="301">
        <f>VLOOKUP(IF(G1869&lt;&gt;"",G1869,F1869),ThongkeKQ!$A$4:$P$43,COUNTA(ThongkeKQ!$A$4:$P$4),FALSE)</f>
        <v>18</v>
      </c>
      <c r="O1869" s="301" t="str">
        <f t="shared" si="132"/>
        <v>18.11</v>
      </c>
      <c r="P1869" s="285" t="str">
        <f t="shared" si="133"/>
        <v>18</v>
      </c>
      <c r="Q1869" s="285" t="str">
        <f t="shared" si="134"/>
        <v>11</v>
      </c>
    </row>
    <row r="1870" spans="1:17" s="285" customFormat="1" hidden="1">
      <c r="A1870" s="315">
        <f>SUBTOTAL(3,$B$20:B1870)</f>
        <v>609</v>
      </c>
      <c r="B1870" s="399">
        <v>105935755</v>
      </c>
      <c r="C1870" s="301" t="str">
        <f>VLOOKUP(B1870,'ds thisinh'!$B$5:$C$2298,2,FALSE)</f>
        <v>Đỗ Thị Kim Thu</v>
      </c>
      <c r="D1870" s="494" t="s">
        <v>479</v>
      </c>
      <c r="E1870" s="400" t="s">
        <v>464</v>
      </c>
      <c r="F1870" s="401" t="s">
        <v>417</v>
      </c>
      <c r="G1870" s="401"/>
      <c r="H1870" s="271">
        <v>11</v>
      </c>
      <c r="I1870" s="301">
        <v>680</v>
      </c>
      <c r="J1870" s="505"/>
      <c r="K1870" s="424"/>
      <c r="L1870" s="301">
        <f>VLOOKUP(B1870,KQtrangIOE!$B$2:$D$2509,3,FALSE)</f>
        <v>680</v>
      </c>
      <c r="M1870" s="301" t="str">
        <f t="shared" si="136"/>
        <v/>
      </c>
      <c r="N1870" s="301">
        <f>VLOOKUP(IF(G1870&lt;&gt;"",G1870,F1870),ThongkeKQ!$A$4:$P$43,COUNTA(ThongkeKQ!$A$4:$P$4),FALSE)</f>
        <v>14</v>
      </c>
      <c r="O1870" s="301" t="str">
        <f t="shared" si="132"/>
        <v>14.11</v>
      </c>
      <c r="P1870" s="285" t="str">
        <f t="shared" si="133"/>
        <v>14</v>
      </c>
      <c r="Q1870" s="285" t="str">
        <f t="shared" si="134"/>
        <v>11</v>
      </c>
    </row>
    <row r="1871" spans="1:17" s="285" customFormat="1" hidden="1">
      <c r="A1871" s="315">
        <f>SUBTOTAL(3,$B$20:B1871)</f>
        <v>609</v>
      </c>
      <c r="B1871" s="399">
        <v>1224300317</v>
      </c>
      <c r="C1871" s="301" t="str">
        <f>VLOOKUP(B1871,'ds thisinh'!$B$5:$C$2298,2,FALSE)</f>
        <v>Lê Thị Diệu Linh</v>
      </c>
      <c r="D1871" s="494" t="s">
        <v>488</v>
      </c>
      <c r="E1871" s="400" t="s">
        <v>464</v>
      </c>
      <c r="F1871" s="401" t="s">
        <v>417</v>
      </c>
      <c r="G1871" s="401"/>
      <c r="H1871" s="271">
        <v>11</v>
      </c>
      <c r="I1871" s="301">
        <v>680</v>
      </c>
      <c r="J1871" s="505"/>
      <c r="K1871" s="424"/>
      <c r="L1871" s="301">
        <f>VLOOKUP(B1871,KQtrangIOE!$B$2:$D$2509,3,FALSE)</f>
        <v>680</v>
      </c>
      <c r="M1871" s="301" t="str">
        <f t="shared" si="136"/>
        <v/>
      </c>
      <c r="N1871" s="301">
        <f>VLOOKUP(IF(G1871&lt;&gt;"",G1871,F1871),ThongkeKQ!$A$4:$P$43,COUNTA(ThongkeKQ!$A$4:$P$4),FALSE)</f>
        <v>14</v>
      </c>
      <c r="O1871" s="301" t="str">
        <f t="shared" si="132"/>
        <v>14.11</v>
      </c>
      <c r="P1871" s="285" t="str">
        <f t="shared" si="133"/>
        <v>14</v>
      </c>
      <c r="Q1871" s="285" t="str">
        <f t="shared" si="134"/>
        <v>11</v>
      </c>
    </row>
    <row r="1872" spans="1:17" s="285" customFormat="1" hidden="1">
      <c r="A1872" s="315">
        <f>SUBTOTAL(3,$B$20:B1872)</f>
        <v>609</v>
      </c>
      <c r="B1872" s="321">
        <v>1226170851</v>
      </c>
      <c r="C1872" s="301" t="str">
        <f>VLOOKUP(B1872,'ds thisinh'!$B$5:$C$2298,2,FALSE)</f>
        <v>Phan Thị Thơm</v>
      </c>
      <c r="D1872" s="322" t="s">
        <v>2251</v>
      </c>
      <c r="E1872" s="323" t="s">
        <v>2246</v>
      </c>
      <c r="F1872" s="323" t="s">
        <v>564</v>
      </c>
      <c r="G1872" s="301"/>
      <c r="H1872" s="301">
        <v>11</v>
      </c>
      <c r="I1872" s="323">
        <v>680</v>
      </c>
      <c r="J1872" s="565"/>
      <c r="K1872" s="424"/>
      <c r="L1872" s="301">
        <f>VLOOKUP(B1872,KQtrangIOE!$B$2:$D$2509,3,FALSE)</f>
        <v>680</v>
      </c>
      <c r="M1872" s="301" t="str">
        <f t="shared" si="136"/>
        <v/>
      </c>
      <c r="N1872" s="301">
        <f>VLOOKUP(IF(G1872&lt;&gt;"",G1872,F1872),ThongkeKQ!$A$4:$P$43,COUNTA(ThongkeKQ!$A$4:$P$4),FALSE)</f>
        <v>22</v>
      </c>
      <c r="O1872" s="301" t="str">
        <f t="shared" si="132"/>
        <v>22.11</v>
      </c>
      <c r="P1872" s="285" t="str">
        <f t="shared" si="133"/>
        <v>22</v>
      </c>
      <c r="Q1872" s="285" t="str">
        <f t="shared" si="134"/>
        <v>11</v>
      </c>
    </row>
    <row r="1873" spans="1:17" s="285" customFormat="1" hidden="1">
      <c r="A1873" s="315">
        <f>SUBTOTAL(3,$B$20:B1873)</f>
        <v>609</v>
      </c>
      <c r="B1873" s="326">
        <v>1228769294</v>
      </c>
      <c r="C1873" s="301" t="str">
        <f>VLOOKUP(B1873,'ds thisinh'!$B$5:$C$2298,2,FALSE)</f>
        <v>Hoàng Thị Kim Oanh</v>
      </c>
      <c r="D1873" s="303" t="s">
        <v>197</v>
      </c>
      <c r="E1873" s="303" t="s">
        <v>133</v>
      </c>
      <c r="F1873" s="303" t="s">
        <v>187</v>
      </c>
      <c r="G1873" s="303"/>
      <c r="H1873" s="315">
        <v>11</v>
      </c>
      <c r="I1873" s="386">
        <v>680</v>
      </c>
      <c r="J1873" s="547"/>
      <c r="K1873" s="424"/>
      <c r="L1873" s="301">
        <f>VLOOKUP(B1873,KQtrangIOE!$B$2:$D$2509,3,FALSE)</f>
        <v>680</v>
      </c>
      <c r="M1873" s="301" t="str">
        <f t="shared" si="136"/>
        <v/>
      </c>
      <c r="N1873" s="301">
        <f>VLOOKUP(IF(G1873&lt;&gt;"",G1873,F1873),ThongkeKQ!$A$4:$P$43,COUNTA(ThongkeKQ!$A$4:$P$4),FALSE)</f>
        <v>19</v>
      </c>
      <c r="O1873" s="301" t="str">
        <f t="shared" si="132"/>
        <v>19.11</v>
      </c>
      <c r="P1873" s="285" t="str">
        <f t="shared" si="133"/>
        <v>19</v>
      </c>
      <c r="Q1873" s="285" t="str">
        <f t="shared" si="134"/>
        <v>11</v>
      </c>
    </row>
    <row r="1874" spans="1:17" s="285" customFormat="1" hidden="1">
      <c r="A1874" s="315">
        <f>SUBTOTAL(3,$B$20:B1874)</f>
        <v>609</v>
      </c>
      <c r="B1874" s="301">
        <v>1210067130</v>
      </c>
      <c r="C1874" s="301" t="str">
        <f>VLOOKUP(B1874,'ds thisinh'!$B$5:$C$2298,2,FALSE)</f>
        <v>Bùi Thúy Hiền</v>
      </c>
      <c r="D1874" s="301" t="s">
        <v>23</v>
      </c>
      <c r="E1874" s="301" t="s">
        <v>133</v>
      </c>
      <c r="F1874" s="301" t="s">
        <v>9</v>
      </c>
      <c r="G1874" s="301"/>
      <c r="H1874" s="301">
        <v>11</v>
      </c>
      <c r="I1874" s="301">
        <v>670</v>
      </c>
      <c r="J1874" s="505"/>
      <c r="K1874" s="424"/>
      <c r="L1874" s="301">
        <f>VLOOKUP(B1874,KQtrangIOE!$B$2:$D$2509,3,FALSE)</f>
        <v>670</v>
      </c>
      <c r="M1874" s="301" t="str">
        <f t="shared" si="136"/>
        <v/>
      </c>
      <c r="N1874" s="301">
        <f>VLOOKUP(IF(G1874&lt;&gt;"",G1874,F1874),ThongkeKQ!$A$4:$P$43,COUNTA(ThongkeKQ!$A$4:$P$4),FALSE)</f>
        <v>1</v>
      </c>
      <c r="O1874" s="301" t="str">
        <f t="shared" si="132"/>
        <v>1.11</v>
      </c>
      <c r="P1874" s="285" t="str">
        <f t="shared" si="133"/>
        <v>1</v>
      </c>
      <c r="Q1874" s="285" t="str">
        <f t="shared" si="134"/>
        <v>11</v>
      </c>
    </row>
    <row r="1875" spans="1:17" s="285" customFormat="1" hidden="1">
      <c r="A1875" s="315">
        <f>SUBTOTAL(3,$B$20:B1875)</f>
        <v>609</v>
      </c>
      <c r="B1875" s="301">
        <v>1222154610</v>
      </c>
      <c r="C1875" s="301" t="str">
        <f>VLOOKUP(B1875,'ds thisinh'!$B$5:$C$2298,2,FALSE)</f>
        <v>Đỗ Trọng Nhân</v>
      </c>
      <c r="D1875" s="301" t="s">
        <v>75</v>
      </c>
      <c r="E1875" s="301" t="s">
        <v>140</v>
      </c>
      <c r="F1875" s="301" t="s">
        <v>9</v>
      </c>
      <c r="G1875" s="301"/>
      <c r="H1875" s="301">
        <v>11</v>
      </c>
      <c r="I1875" s="301">
        <v>670</v>
      </c>
      <c r="J1875" s="505"/>
      <c r="K1875" s="424"/>
      <c r="L1875" s="301">
        <f>VLOOKUP(B1875,KQtrangIOE!$B$2:$D$2509,3,FALSE)</f>
        <v>670</v>
      </c>
      <c r="M1875" s="301" t="str">
        <f t="shared" si="136"/>
        <v/>
      </c>
      <c r="N1875" s="301">
        <f>VLOOKUP(IF(G1875&lt;&gt;"",G1875,F1875),ThongkeKQ!$A$4:$P$43,COUNTA(ThongkeKQ!$A$4:$P$4),FALSE)</f>
        <v>1</v>
      </c>
      <c r="O1875" s="301" t="str">
        <f t="shared" si="132"/>
        <v>1.11</v>
      </c>
      <c r="P1875" s="285" t="str">
        <f t="shared" si="133"/>
        <v>1</v>
      </c>
      <c r="Q1875" s="285" t="str">
        <f t="shared" si="134"/>
        <v>11</v>
      </c>
    </row>
    <row r="1876" spans="1:17" s="285" customFormat="1" hidden="1">
      <c r="A1876" s="315">
        <f>SUBTOTAL(3,$B$20:B1876)</f>
        <v>609</v>
      </c>
      <c r="B1876" s="311">
        <v>1223467740</v>
      </c>
      <c r="C1876" s="301" t="str">
        <f>VLOOKUP(B1876,'ds thisinh'!$B$5:$C$2298,2,FALSE)</f>
        <v>Nguyễn Thị Thu Nguyên</v>
      </c>
      <c r="D1876" s="311" t="s">
        <v>2588</v>
      </c>
      <c r="E1876" s="311" t="s">
        <v>414</v>
      </c>
      <c r="F1876" s="310" t="s">
        <v>563</v>
      </c>
      <c r="G1876" s="310"/>
      <c r="H1876" s="311" t="s">
        <v>414</v>
      </c>
      <c r="I1876" s="388">
        <v>670</v>
      </c>
      <c r="J1876" s="557"/>
      <c r="K1876" s="577"/>
      <c r="L1876" s="301">
        <f>VLOOKUP(B1876,KQtrangIOE!$B$2:$D$2509,3,FALSE)</f>
        <v>670</v>
      </c>
      <c r="M1876" s="301" t="str">
        <f t="shared" si="136"/>
        <v/>
      </c>
      <c r="N1876" s="301">
        <f>VLOOKUP(IF(G1876&lt;&gt;"",G1876,F1876),ThongkeKQ!$A$4:$P$43,COUNTA(ThongkeKQ!$A$4:$P$4),FALSE)</f>
        <v>21</v>
      </c>
      <c r="O1876" s="301" t="str">
        <f t="shared" ref="O1876:O1939" si="137">N1876&amp;"."&amp;IF(I1876&lt;&gt;"",H1876,"")</f>
        <v>21.11</v>
      </c>
      <c r="P1876" s="285" t="str">
        <f t="shared" si="133"/>
        <v>21</v>
      </c>
      <c r="Q1876" s="285" t="str">
        <f t="shared" si="134"/>
        <v>11</v>
      </c>
    </row>
    <row r="1877" spans="1:17" s="285" customFormat="1" hidden="1">
      <c r="A1877" s="315">
        <f>SUBTOTAL(3,$B$20:B1877)</f>
        <v>609</v>
      </c>
      <c r="B1877" s="399">
        <v>1225237268</v>
      </c>
      <c r="C1877" s="301" t="str">
        <f>VLOOKUP(B1877,'ds thisinh'!$B$5:$C$2298,2,FALSE)</f>
        <v>Nguyễn Thị Thanh Thảo</v>
      </c>
      <c r="D1877" s="494" t="s">
        <v>470</v>
      </c>
      <c r="E1877" s="400" t="s">
        <v>466</v>
      </c>
      <c r="F1877" s="401" t="s">
        <v>417</v>
      </c>
      <c r="G1877" s="401"/>
      <c r="H1877" s="271">
        <v>11</v>
      </c>
      <c r="I1877" s="301">
        <v>670</v>
      </c>
      <c r="J1877" s="505"/>
      <c r="K1877" s="424"/>
      <c r="L1877" s="301">
        <f>VLOOKUP(B1877,KQtrangIOE!$B$2:$D$2509,3,FALSE)</f>
        <v>670</v>
      </c>
      <c r="M1877" s="301" t="str">
        <f t="shared" si="136"/>
        <v/>
      </c>
      <c r="N1877" s="301">
        <f>VLOOKUP(IF(G1877&lt;&gt;"",G1877,F1877),ThongkeKQ!$A$4:$P$43,COUNTA(ThongkeKQ!$A$4:$P$4),FALSE)</f>
        <v>14</v>
      </c>
      <c r="O1877" s="301" t="str">
        <f t="shared" si="137"/>
        <v>14.11</v>
      </c>
      <c r="P1877" s="285" t="str">
        <f t="shared" ref="P1877:P1940" si="138">N1877&amp;J1877</f>
        <v>14</v>
      </c>
      <c r="Q1877" s="285" t="str">
        <f t="shared" ref="Q1877:Q1940" si="139">H1877&amp;J1877</f>
        <v>11</v>
      </c>
    </row>
    <row r="1878" spans="1:17" s="285" customFormat="1" hidden="1">
      <c r="A1878" s="315">
        <f>SUBTOTAL(3,$B$20:B1878)</f>
        <v>609</v>
      </c>
      <c r="B1878" s="301">
        <v>1224942210</v>
      </c>
      <c r="C1878" s="301" t="str">
        <f>VLOOKUP(B1878,'ds thisinh'!$B$5:$C$2298,2,FALSE)</f>
        <v>Phạm Thiên Bửu</v>
      </c>
      <c r="D1878" s="301" t="s">
        <v>19</v>
      </c>
      <c r="E1878" s="301" t="s">
        <v>142</v>
      </c>
      <c r="F1878" s="301" t="s">
        <v>9</v>
      </c>
      <c r="G1878" s="301"/>
      <c r="H1878" s="301">
        <v>11</v>
      </c>
      <c r="I1878" s="301">
        <v>660</v>
      </c>
      <c r="J1878" s="505"/>
      <c r="K1878" s="424"/>
      <c r="L1878" s="301">
        <f>VLOOKUP(B1878,KQtrangIOE!$B$2:$D$2509,3,FALSE)</f>
        <v>660</v>
      </c>
      <c r="M1878" s="301" t="str">
        <f t="shared" si="136"/>
        <v/>
      </c>
      <c r="N1878" s="301">
        <f>VLOOKUP(IF(G1878&lt;&gt;"",G1878,F1878),ThongkeKQ!$A$4:$P$43,COUNTA(ThongkeKQ!$A$4:$P$4),FALSE)</f>
        <v>1</v>
      </c>
      <c r="O1878" s="301" t="str">
        <f t="shared" si="137"/>
        <v>1.11</v>
      </c>
      <c r="P1878" s="285" t="str">
        <f t="shared" si="138"/>
        <v>1</v>
      </c>
      <c r="Q1878" s="285" t="str">
        <f t="shared" si="139"/>
        <v>11</v>
      </c>
    </row>
    <row r="1879" spans="1:17" s="285" customFormat="1" hidden="1">
      <c r="A1879" s="315">
        <f>SUBTOTAL(3,$B$20:B1879)</f>
        <v>609</v>
      </c>
      <c r="B1879" s="301">
        <v>1222231450</v>
      </c>
      <c r="C1879" s="301" t="str">
        <f>VLOOKUP(B1879,'ds thisinh'!$B$5:$C$2298,2,FALSE)</f>
        <v>Đặng Thị Hồng Vân</v>
      </c>
      <c r="D1879" s="301" t="s">
        <v>82</v>
      </c>
      <c r="E1879" s="301" t="s">
        <v>2457</v>
      </c>
      <c r="F1879" s="301" t="s">
        <v>9</v>
      </c>
      <c r="G1879" s="301"/>
      <c r="H1879" s="301">
        <v>11</v>
      </c>
      <c r="I1879" s="301">
        <v>660</v>
      </c>
      <c r="J1879" s="505"/>
      <c r="K1879" s="424"/>
      <c r="L1879" s="301">
        <f>VLOOKUP(B1879,KQtrangIOE!$B$2:$D$2509,3,FALSE)</f>
        <v>660</v>
      </c>
      <c r="M1879" s="301" t="str">
        <f t="shared" si="136"/>
        <v/>
      </c>
      <c r="N1879" s="301">
        <f>VLOOKUP(IF(G1879&lt;&gt;"",G1879,F1879),ThongkeKQ!$A$4:$P$43,COUNTA(ThongkeKQ!$A$4:$P$4),FALSE)</f>
        <v>1</v>
      </c>
      <c r="O1879" s="301" t="str">
        <f t="shared" si="137"/>
        <v>1.11</v>
      </c>
      <c r="P1879" s="285" t="str">
        <f t="shared" si="138"/>
        <v>1</v>
      </c>
      <c r="Q1879" s="285" t="str">
        <f t="shared" si="139"/>
        <v>11</v>
      </c>
    </row>
    <row r="1880" spans="1:17" s="285" customFormat="1" hidden="1">
      <c r="A1880" s="315">
        <f>SUBTOTAL(3,$B$20:B1880)</f>
        <v>609</v>
      </c>
      <c r="B1880" s="311">
        <v>1228074522</v>
      </c>
      <c r="C1880" s="301" t="str">
        <f>VLOOKUP(B1880,'ds thisinh'!$B$5:$C$2298,2,FALSE)</f>
        <v>Võ Nữ Đông Phương</v>
      </c>
      <c r="D1880" s="311" t="s">
        <v>2584</v>
      </c>
      <c r="E1880" s="311" t="s">
        <v>414</v>
      </c>
      <c r="F1880" s="310" t="s">
        <v>563</v>
      </c>
      <c r="G1880" s="310"/>
      <c r="H1880" s="311" t="s">
        <v>414</v>
      </c>
      <c r="I1880" s="388">
        <v>660</v>
      </c>
      <c r="J1880" s="557"/>
      <c r="K1880" s="577"/>
      <c r="L1880" s="301">
        <f>VLOOKUP(B1880,KQtrangIOE!$B$2:$D$2509,3,FALSE)</f>
        <v>660</v>
      </c>
      <c r="M1880" s="301" t="str">
        <f t="shared" si="136"/>
        <v/>
      </c>
      <c r="N1880" s="301">
        <f>VLOOKUP(IF(G1880&lt;&gt;"",G1880,F1880),ThongkeKQ!$A$4:$P$43,COUNTA(ThongkeKQ!$A$4:$P$4),FALSE)</f>
        <v>21</v>
      </c>
      <c r="O1880" s="301" t="str">
        <f t="shared" si="137"/>
        <v>21.11</v>
      </c>
      <c r="P1880" s="285" t="str">
        <f t="shared" si="138"/>
        <v>21</v>
      </c>
      <c r="Q1880" s="285" t="str">
        <f t="shared" si="139"/>
        <v>11</v>
      </c>
    </row>
    <row r="1881" spans="1:17" s="285" customFormat="1" hidden="1">
      <c r="A1881" s="315">
        <f>SUBTOTAL(3,$B$20:B1881)</f>
        <v>609</v>
      </c>
      <c r="B1881" s="316">
        <v>1223447572</v>
      </c>
      <c r="C1881" s="301" t="str">
        <f>VLOOKUP(B1881,'ds thisinh'!$B$5:$C$2298,2,FALSE)</f>
        <v xml:space="preserve">Đoàn Nhật Nam  </v>
      </c>
      <c r="D1881" s="316" t="s">
        <v>349</v>
      </c>
      <c r="E1881" s="316" t="s">
        <v>414</v>
      </c>
      <c r="F1881" s="316" t="s">
        <v>301</v>
      </c>
      <c r="G1881" s="315"/>
      <c r="H1881" s="365">
        <v>11</v>
      </c>
      <c r="I1881" s="386">
        <v>660</v>
      </c>
      <c r="J1881" s="547"/>
      <c r="K1881" s="580"/>
      <c r="L1881" s="301">
        <f>VLOOKUP(B1881,KQtrangIOE!$B$2:$D$2509,3,FALSE)</f>
        <v>660</v>
      </c>
      <c r="M1881" s="301" t="str">
        <f t="shared" si="136"/>
        <v/>
      </c>
      <c r="N1881" s="301">
        <f>VLOOKUP(IF(G1881&lt;&gt;"",G1881,F1881),ThongkeKQ!$A$4:$P$43,COUNTA(ThongkeKQ!$A$4:$P$4),FALSE)</f>
        <v>4</v>
      </c>
      <c r="O1881" s="301" t="str">
        <f t="shared" si="137"/>
        <v>4.11</v>
      </c>
      <c r="P1881" s="285" t="str">
        <f t="shared" si="138"/>
        <v>4</v>
      </c>
      <c r="Q1881" s="285" t="str">
        <f t="shared" si="139"/>
        <v>11</v>
      </c>
    </row>
    <row r="1882" spans="1:17" s="285" customFormat="1" hidden="1">
      <c r="A1882" s="315">
        <f>SUBTOTAL(3,$B$20:B1882)</f>
        <v>609</v>
      </c>
      <c r="B1882" s="366">
        <v>1223534022</v>
      </c>
      <c r="C1882" s="301" t="str">
        <f>VLOOKUP(B1882,'ds thisinh'!$B$5:$C$2298,2,FALSE)</f>
        <v>Hồ Thị Ái Xuân</v>
      </c>
      <c r="D1882" s="366" t="s">
        <v>2375</v>
      </c>
      <c r="E1882" s="366" t="s">
        <v>133</v>
      </c>
      <c r="F1882" s="325" t="s">
        <v>551</v>
      </c>
      <c r="G1882" s="365"/>
      <c r="H1882" s="365">
        <v>11</v>
      </c>
      <c r="I1882" s="365">
        <v>660</v>
      </c>
      <c r="J1882" s="449"/>
      <c r="K1882" s="424"/>
      <c r="L1882" s="301">
        <f>VLOOKUP(B1882,KQtrangIOE!$B$2:$D$2509,3,FALSE)</f>
        <v>660</v>
      </c>
      <c r="M1882" s="301" t="str">
        <f t="shared" si="136"/>
        <v/>
      </c>
      <c r="N1882" s="301">
        <f>VLOOKUP(IF(G1882&lt;&gt;"",G1882,F1882),ThongkeKQ!$A$4:$P$43,COUNTA(ThongkeKQ!$A$4:$P$4),FALSE)</f>
        <v>5</v>
      </c>
      <c r="O1882" s="301" t="str">
        <f t="shared" si="137"/>
        <v>5.11</v>
      </c>
      <c r="P1882" s="285" t="str">
        <f t="shared" si="138"/>
        <v>5</v>
      </c>
      <c r="Q1882" s="285" t="str">
        <f t="shared" si="139"/>
        <v>11</v>
      </c>
    </row>
    <row r="1883" spans="1:17" s="285" customFormat="1" hidden="1">
      <c r="A1883" s="315">
        <f>SUBTOTAL(3,$B$20:B1883)</f>
        <v>609</v>
      </c>
      <c r="B1883" s="301">
        <v>1225444331</v>
      </c>
      <c r="C1883" s="301" t="str">
        <f>VLOOKUP(B1883,'ds thisinh'!$B$5:$C$2298,2,FALSE)</f>
        <v>Nguyễn Quỳnh Giao</v>
      </c>
      <c r="D1883" s="301" t="s">
        <v>76</v>
      </c>
      <c r="E1883" s="301" t="s">
        <v>151</v>
      </c>
      <c r="F1883" s="301" t="s">
        <v>9</v>
      </c>
      <c r="G1883" s="301"/>
      <c r="H1883" s="301">
        <v>11</v>
      </c>
      <c r="I1883" s="301">
        <v>650</v>
      </c>
      <c r="J1883" s="505"/>
      <c r="K1883" s="424"/>
      <c r="L1883" s="301">
        <f>VLOOKUP(B1883,KQtrangIOE!$B$2:$D$2509,3,FALSE)</f>
        <v>650</v>
      </c>
      <c r="M1883" s="301" t="str">
        <f t="shared" ref="M1883:M1886" si="140">IF(L1883&lt;&gt;I1883,1,"")</f>
        <v/>
      </c>
      <c r="N1883" s="301">
        <f>VLOOKUP(IF(G1883&lt;&gt;"",G1883,F1883),ThongkeKQ!$A$4:$P$43,COUNTA(ThongkeKQ!$A$4:$P$4),FALSE)</f>
        <v>1</v>
      </c>
      <c r="O1883" s="301" t="str">
        <f t="shared" si="137"/>
        <v>1.11</v>
      </c>
      <c r="P1883" s="285" t="str">
        <f t="shared" si="138"/>
        <v>1</v>
      </c>
      <c r="Q1883" s="285" t="str">
        <f t="shared" si="139"/>
        <v>11</v>
      </c>
    </row>
    <row r="1884" spans="1:17" s="285" customFormat="1" hidden="1">
      <c r="A1884" s="315">
        <f>SUBTOTAL(3,$B$20:B1884)</f>
        <v>609</v>
      </c>
      <c r="B1884" s="311">
        <v>1221637697</v>
      </c>
      <c r="C1884" s="301" t="str">
        <f>VLOOKUP(B1884,'ds thisinh'!$B$5:$C$2298,2,FALSE)</f>
        <v>Phan Hoàn Anh</v>
      </c>
      <c r="D1884" s="311" t="s">
        <v>2572</v>
      </c>
      <c r="E1884" s="311" t="s">
        <v>414</v>
      </c>
      <c r="F1884" s="310" t="s">
        <v>563</v>
      </c>
      <c r="G1884" s="310"/>
      <c r="H1884" s="311" t="s">
        <v>414</v>
      </c>
      <c r="I1884" s="388">
        <v>650</v>
      </c>
      <c r="J1884" s="557"/>
      <c r="K1884" s="577"/>
      <c r="L1884" s="301">
        <f>VLOOKUP(B1884,KQtrangIOE!$B$2:$D$2509,3,FALSE)</f>
        <v>650</v>
      </c>
      <c r="M1884" s="301" t="str">
        <f t="shared" si="140"/>
        <v/>
      </c>
      <c r="N1884" s="301">
        <f>VLOOKUP(IF(G1884&lt;&gt;"",G1884,F1884),ThongkeKQ!$A$4:$P$43,COUNTA(ThongkeKQ!$A$4:$P$4),FALSE)</f>
        <v>21</v>
      </c>
      <c r="O1884" s="301" t="str">
        <f t="shared" si="137"/>
        <v>21.11</v>
      </c>
      <c r="P1884" s="285" t="str">
        <f t="shared" si="138"/>
        <v>21</v>
      </c>
      <c r="Q1884" s="285" t="str">
        <f t="shared" si="139"/>
        <v>11</v>
      </c>
    </row>
    <row r="1885" spans="1:17" s="285" customFormat="1" hidden="1">
      <c r="A1885" s="315">
        <f>SUBTOTAL(3,$B$20:B1885)</f>
        <v>609</v>
      </c>
      <c r="B1885" s="311">
        <v>1223257785</v>
      </c>
      <c r="C1885" s="301" t="str">
        <f>VLOOKUP(B1885,'ds thisinh'!$B$5:$C$2298,2,FALSE)</f>
        <v>Nguyễn Thị Thương</v>
      </c>
      <c r="D1885" s="311" t="s">
        <v>1922</v>
      </c>
      <c r="E1885" s="311" t="s">
        <v>414</v>
      </c>
      <c r="F1885" s="310" t="s">
        <v>563</v>
      </c>
      <c r="G1885" s="310"/>
      <c r="H1885" s="311" t="s">
        <v>414</v>
      </c>
      <c r="I1885" s="388">
        <v>650</v>
      </c>
      <c r="J1885" s="557"/>
      <c r="K1885" s="577"/>
      <c r="L1885" s="301">
        <f>VLOOKUP(B1885,KQtrangIOE!$B$2:$D$2509,3,FALSE)</f>
        <v>650</v>
      </c>
      <c r="M1885" s="301" t="str">
        <f t="shared" si="140"/>
        <v/>
      </c>
      <c r="N1885" s="301">
        <f>VLOOKUP(IF(G1885&lt;&gt;"",G1885,F1885),ThongkeKQ!$A$4:$P$43,COUNTA(ThongkeKQ!$A$4:$P$4),FALSE)</f>
        <v>21</v>
      </c>
      <c r="O1885" s="301" t="str">
        <f t="shared" si="137"/>
        <v>21.11</v>
      </c>
      <c r="P1885" s="285" t="str">
        <f t="shared" si="138"/>
        <v>21</v>
      </c>
      <c r="Q1885" s="285" t="str">
        <f t="shared" si="139"/>
        <v>11</v>
      </c>
    </row>
    <row r="1886" spans="1:17" s="285" customFormat="1" hidden="1">
      <c r="A1886" s="315">
        <f>SUBTOTAL(3,$B$20:B1886)</f>
        <v>609</v>
      </c>
      <c r="B1886" s="316">
        <v>1210059869</v>
      </c>
      <c r="C1886" s="301" t="str">
        <f>VLOOKUP(B1886,'ds thisinh'!$B$5:$C$2298,2,FALSE)</f>
        <v xml:space="preserve">Đỗ Thị Kim Tiếp  </v>
      </c>
      <c r="D1886" s="316" t="s">
        <v>357</v>
      </c>
      <c r="E1886" s="316" t="s">
        <v>414</v>
      </c>
      <c r="F1886" s="316" t="s">
        <v>301</v>
      </c>
      <c r="G1886" s="315"/>
      <c r="H1886" s="365">
        <v>11</v>
      </c>
      <c r="I1886" s="386">
        <v>650</v>
      </c>
      <c r="J1886" s="547"/>
      <c r="K1886" s="580"/>
      <c r="L1886" s="301">
        <f>VLOOKUP(B1886,KQtrangIOE!$B$2:$D$2509,3,FALSE)</f>
        <v>650</v>
      </c>
      <c r="M1886" s="301" t="str">
        <f t="shared" si="140"/>
        <v/>
      </c>
      <c r="N1886" s="301">
        <f>VLOOKUP(IF(G1886&lt;&gt;"",G1886,F1886),ThongkeKQ!$A$4:$P$43,COUNTA(ThongkeKQ!$A$4:$P$4),FALSE)</f>
        <v>4</v>
      </c>
      <c r="O1886" s="301" t="str">
        <f t="shared" si="137"/>
        <v>4.11</v>
      </c>
      <c r="P1886" s="285" t="str">
        <f t="shared" si="138"/>
        <v>4</v>
      </c>
      <c r="Q1886" s="285" t="str">
        <f t="shared" si="139"/>
        <v>11</v>
      </c>
    </row>
    <row r="1887" spans="1:17" s="285" customFormat="1" hidden="1">
      <c r="A1887" s="315">
        <f>SUBTOTAL(3,$B$20:B1887)</f>
        <v>609</v>
      </c>
      <c r="B1887" s="301">
        <v>1227575780</v>
      </c>
      <c r="C1887" s="301" t="str">
        <f>VLOOKUP(B1887,'ds thisinh'!$B$5:$C$2298,2,FALSE)</f>
        <v>Võ Quốc Cường</v>
      </c>
      <c r="D1887" s="301" t="s">
        <v>89</v>
      </c>
      <c r="E1887" s="301" t="s">
        <v>2457</v>
      </c>
      <c r="F1887" s="301" t="s">
        <v>9</v>
      </c>
      <c r="G1887" s="301"/>
      <c r="H1887" s="301">
        <v>11</v>
      </c>
      <c r="I1887" s="301">
        <v>640</v>
      </c>
      <c r="J1887" s="505"/>
      <c r="K1887" s="424"/>
      <c r="L1887" s="301">
        <f>VLOOKUP(B1887,KQtrangIOE!$B$2:$D$2509,3,FALSE)</f>
        <v>630</v>
      </c>
      <c r="M1887" s="301"/>
      <c r="N1887" s="301">
        <f>VLOOKUP(IF(G1887&lt;&gt;"",G1887,F1887),ThongkeKQ!$A$4:$P$43,COUNTA(ThongkeKQ!$A$4:$P$4),FALSE)</f>
        <v>1</v>
      </c>
      <c r="O1887" s="301" t="str">
        <f t="shared" si="137"/>
        <v>1.11</v>
      </c>
      <c r="P1887" s="285" t="str">
        <f t="shared" si="138"/>
        <v>1</v>
      </c>
      <c r="Q1887" s="285" t="str">
        <f t="shared" si="139"/>
        <v>11</v>
      </c>
    </row>
    <row r="1888" spans="1:17" s="285" customFormat="1" ht="15.75" hidden="1" thickBot="1">
      <c r="A1888" s="315">
        <f>SUBTOTAL(3,$B$20:B1888)</f>
        <v>609</v>
      </c>
      <c r="B1888" s="489">
        <v>1227742646</v>
      </c>
      <c r="C1888" s="301" t="str">
        <f>VLOOKUP(B1888,'ds thisinh'!$B$5:$C$2298,2,FALSE)</f>
        <v>Đinh Quốc Toàn</v>
      </c>
      <c r="D1888" s="489" t="s">
        <v>78</v>
      </c>
      <c r="E1888" s="489" t="s">
        <v>140</v>
      </c>
      <c r="F1888" s="301" t="s">
        <v>9</v>
      </c>
      <c r="G1888" s="301"/>
      <c r="H1888" s="489">
        <v>11</v>
      </c>
      <c r="I1888" s="489">
        <v>640</v>
      </c>
      <c r="J1888" s="575"/>
      <c r="K1888" s="428"/>
      <c r="L1888" s="301">
        <f>VLOOKUP(B1888,KQtrangIOE!$B$2:$D$2509,3,FALSE)</f>
        <v>640</v>
      </c>
      <c r="M1888" s="301" t="str">
        <f t="shared" ref="M1888:M1919" si="141">IF(L1888&lt;&gt;I1888,1,"")</f>
        <v/>
      </c>
      <c r="N1888" s="301">
        <f>VLOOKUP(IF(G1888&lt;&gt;"",G1888,F1888),ThongkeKQ!$A$4:$P$43,COUNTA(ThongkeKQ!$A$4:$P$4),FALSE)</f>
        <v>1</v>
      </c>
      <c r="O1888" s="301" t="str">
        <f t="shared" si="137"/>
        <v>1.11</v>
      </c>
      <c r="P1888" s="285" t="str">
        <f t="shared" si="138"/>
        <v>1</v>
      </c>
      <c r="Q1888" s="285" t="str">
        <f t="shared" si="139"/>
        <v>11</v>
      </c>
    </row>
    <row r="1889" spans="1:17" s="285" customFormat="1" hidden="1">
      <c r="A1889" s="315">
        <f>SUBTOTAL(3,$B$20:B1889)</f>
        <v>609</v>
      </c>
      <c r="B1889" s="478">
        <v>1226468065</v>
      </c>
      <c r="C1889" s="301" t="str">
        <f>VLOOKUP(B1889,'ds thisinh'!$B$5:$C$2298,2,FALSE)</f>
        <v>Trịnh Ngọc Tùng</v>
      </c>
      <c r="D1889" s="514" t="s">
        <v>486</v>
      </c>
      <c r="E1889" s="522" t="s">
        <v>458</v>
      </c>
      <c r="F1889" s="401" t="s">
        <v>417</v>
      </c>
      <c r="G1889" s="401"/>
      <c r="H1889" s="543">
        <v>11</v>
      </c>
      <c r="I1889" s="549">
        <v>640</v>
      </c>
      <c r="J1889" s="571"/>
      <c r="K1889" s="427"/>
      <c r="L1889" s="301">
        <f>VLOOKUP(B1889,KQtrangIOE!$B$2:$D$2509,3,FALSE)</f>
        <v>640</v>
      </c>
      <c r="M1889" s="301" t="str">
        <f t="shared" si="141"/>
        <v/>
      </c>
      <c r="N1889" s="301">
        <f>VLOOKUP(IF(G1889&lt;&gt;"",G1889,F1889),ThongkeKQ!$A$4:$P$43,COUNTA(ThongkeKQ!$A$4:$P$4),FALSE)</f>
        <v>14</v>
      </c>
      <c r="O1889" s="301" t="str">
        <f t="shared" si="137"/>
        <v>14.11</v>
      </c>
      <c r="P1889" s="285" t="str">
        <f t="shared" si="138"/>
        <v>14</v>
      </c>
      <c r="Q1889" s="285" t="str">
        <f t="shared" si="139"/>
        <v>11</v>
      </c>
    </row>
    <row r="1890" spans="1:17" s="285" customFormat="1" hidden="1">
      <c r="A1890" s="315">
        <f>SUBTOTAL(3,$B$20:B1890)</f>
        <v>609</v>
      </c>
      <c r="B1890" s="302">
        <v>1229773970</v>
      </c>
      <c r="C1890" s="301" t="str">
        <f>VLOOKUP(B1890,'ds thisinh'!$B$5:$C$2298,2,FALSE)</f>
        <v>Phạm Thị Thúy Hằng</v>
      </c>
      <c r="D1890" s="358" t="s">
        <v>2441</v>
      </c>
      <c r="E1890" s="302" t="s">
        <v>464</v>
      </c>
      <c r="F1890" s="303" t="s">
        <v>557</v>
      </c>
      <c r="G1890" s="303"/>
      <c r="H1890" s="303">
        <v>11</v>
      </c>
      <c r="I1890" s="546">
        <v>640</v>
      </c>
      <c r="J1890" s="426"/>
      <c r="K1890" s="424"/>
      <c r="L1890" s="301">
        <f>VLOOKUP(B1890,KQtrangIOE!$B$2:$D$2509,3,FALSE)</f>
        <v>640</v>
      </c>
      <c r="M1890" s="301" t="str">
        <f t="shared" si="141"/>
        <v/>
      </c>
      <c r="N1890" s="301">
        <f>VLOOKUP(IF(G1890&lt;&gt;"",G1890,F1890),ThongkeKQ!$A$4:$P$43,COUNTA(ThongkeKQ!$A$4:$P$4),FALSE)</f>
        <v>11</v>
      </c>
      <c r="O1890" s="301" t="str">
        <f t="shared" si="137"/>
        <v>11.11</v>
      </c>
      <c r="P1890" s="285" t="str">
        <f t="shared" si="138"/>
        <v>11</v>
      </c>
      <c r="Q1890" s="285" t="str">
        <f t="shared" si="139"/>
        <v>11</v>
      </c>
    </row>
    <row r="1891" spans="1:17" s="285" customFormat="1" hidden="1">
      <c r="A1891" s="315">
        <f>SUBTOTAL(3,$B$20:B1891)</f>
        <v>609</v>
      </c>
      <c r="B1891" s="302">
        <v>1224258115</v>
      </c>
      <c r="C1891" s="301" t="str">
        <f>VLOOKUP(B1891,'ds thisinh'!$B$5:$C$2298,2,FALSE)</f>
        <v>Lại Thị Diệu Hằng</v>
      </c>
      <c r="D1891" s="358" t="s">
        <v>2459</v>
      </c>
      <c r="E1891" s="302" t="s">
        <v>2457</v>
      </c>
      <c r="F1891" s="303" t="s">
        <v>557</v>
      </c>
      <c r="G1891" s="303"/>
      <c r="H1891" s="303">
        <v>11</v>
      </c>
      <c r="I1891" s="546">
        <v>640</v>
      </c>
      <c r="J1891" s="426"/>
      <c r="K1891" s="424"/>
      <c r="L1891" s="301">
        <f>VLOOKUP(B1891,KQtrangIOE!$B$2:$D$2509,3,FALSE)</f>
        <v>640</v>
      </c>
      <c r="M1891" s="301" t="str">
        <f t="shared" si="141"/>
        <v/>
      </c>
      <c r="N1891" s="301">
        <f>VLOOKUP(IF(G1891&lt;&gt;"",G1891,F1891),ThongkeKQ!$A$4:$P$43,COUNTA(ThongkeKQ!$A$4:$P$4),FALSE)</f>
        <v>11</v>
      </c>
      <c r="O1891" s="301" t="str">
        <f t="shared" si="137"/>
        <v>11.11</v>
      </c>
      <c r="P1891" s="285" t="str">
        <f t="shared" si="138"/>
        <v>11</v>
      </c>
      <c r="Q1891" s="285" t="str">
        <f t="shared" si="139"/>
        <v>11</v>
      </c>
    </row>
    <row r="1892" spans="1:17" s="285" customFormat="1" hidden="1">
      <c r="A1892" s="315">
        <f>SUBTOTAL(3,$B$20:B1892)</f>
        <v>609</v>
      </c>
      <c r="B1892" s="301">
        <v>1222117745</v>
      </c>
      <c r="C1892" s="301" t="str">
        <f>VLOOKUP(B1892,'ds thisinh'!$B$5:$C$2298,2,FALSE)</f>
        <v>Đinh Thị Vy Vy</v>
      </c>
      <c r="D1892" s="301" t="s">
        <v>71</v>
      </c>
      <c r="E1892" s="301" t="s">
        <v>133</v>
      </c>
      <c r="F1892" s="301" t="s">
        <v>9</v>
      </c>
      <c r="G1892" s="301"/>
      <c r="H1892" s="301">
        <v>11</v>
      </c>
      <c r="I1892" s="301">
        <v>630</v>
      </c>
      <c r="J1892" s="505"/>
      <c r="K1892" s="424"/>
      <c r="L1892" s="301">
        <f>VLOOKUP(B1892,KQtrangIOE!$B$2:$D$2509,3,FALSE)</f>
        <v>630</v>
      </c>
      <c r="M1892" s="301" t="str">
        <f t="shared" si="141"/>
        <v/>
      </c>
      <c r="N1892" s="301">
        <f>VLOOKUP(IF(G1892&lt;&gt;"",G1892,F1892),ThongkeKQ!$A$4:$P$43,COUNTA(ThongkeKQ!$A$4:$P$4),FALSE)</f>
        <v>1</v>
      </c>
      <c r="O1892" s="301" t="str">
        <f t="shared" si="137"/>
        <v>1.11</v>
      </c>
      <c r="P1892" s="285" t="str">
        <f t="shared" si="138"/>
        <v>1</v>
      </c>
      <c r="Q1892" s="285" t="str">
        <f t="shared" si="139"/>
        <v>11</v>
      </c>
    </row>
    <row r="1893" spans="1:17" s="285" customFormat="1" hidden="1">
      <c r="A1893" s="315">
        <f>SUBTOTAL(3,$B$20:B1893)</f>
        <v>609</v>
      </c>
      <c r="B1893" s="316">
        <v>1224897428</v>
      </c>
      <c r="C1893" s="301" t="str">
        <f>VLOOKUP(B1893,'ds thisinh'!$B$5:$C$2298,2,FALSE)</f>
        <v xml:space="preserve">Đặng Phương Nam  </v>
      </c>
      <c r="D1893" s="316" t="s">
        <v>364</v>
      </c>
      <c r="E1893" s="316" t="s">
        <v>414</v>
      </c>
      <c r="F1893" s="316" t="s">
        <v>301</v>
      </c>
      <c r="G1893" s="315"/>
      <c r="H1893" s="365">
        <v>11</v>
      </c>
      <c r="I1893" s="386">
        <v>630</v>
      </c>
      <c r="J1893" s="547"/>
      <c r="K1893" s="580"/>
      <c r="L1893" s="301">
        <f>VLOOKUP(B1893,KQtrangIOE!$B$2:$D$2509,3,FALSE)</f>
        <v>630</v>
      </c>
      <c r="M1893" s="301" t="str">
        <f t="shared" si="141"/>
        <v/>
      </c>
      <c r="N1893" s="301">
        <f>VLOOKUP(IF(G1893&lt;&gt;"",G1893,F1893),ThongkeKQ!$A$4:$P$43,COUNTA(ThongkeKQ!$A$4:$P$4),FALSE)</f>
        <v>4</v>
      </c>
      <c r="O1893" s="301" t="str">
        <f t="shared" si="137"/>
        <v>4.11</v>
      </c>
      <c r="P1893" s="285" t="str">
        <f t="shared" si="138"/>
        <v>4</v>
      </c>
      <c r="Q1893" s="285" t="str">
        <f t="shared" si="139"/>
        <v>11</v>
      </c>
    </row>
    <row r="1894" spans="1:17" s="285" customFormat="1" hidden="1">
      <c r="A1894" s="315">
        <f>SUBTOTAL(3,$B$20:B1894)</f>
        <v>609</v>
      </c>
      <c r="B1894" s="326">
        <v>1226522392</v>
      </c>
      <c r="C1894" s="301" t="str">
        <f>VLOOKUP(B1894,'ds thisinh'!$B$5:$C$2298,2,FALSE)</f>
        <v>Đinh Thị Minh Hương</v>
      </c>
      <c r="D1894" s="303" t="s">
        <v>194</v>
      </c>
      <c r="E1894" s="303" t="s">
        <v>133</v>
      </c>
      <c r="F1894" s="303" t="s">
        <v>187</v>
      </c>
      <c r="G1894" s="303"/>
      <c r="H1894" s="315">
        <v>11</v>
      </c>
      <c r="I1894" s="386">
        <v>630</v>
      </c>
      <c r="J1894" s="547"/>
      <c r="K1894" s="424"/>
      <c r="L1894" s="301">
        <f>VLOOKUP(B1894,KQtrangIOE!$B$2:$D$2509,3,FALSE)</f>
        <v>630</v>
      </c>
      <c r="M1894" s="301" t="str">
        <f t="shared" si="141"/>
        <v/>
      </c>
      <c r="N1894" s="301">
        <f>VLOOKUP(IF(G1894&lt;&gt;"",G1894,F1894),ThongkeKQ!$A$4:$P$43,COUNTA(ThongkeKQ!$A$4:$P$4),FALSE)</f>
        <v>19</v>
      </c>
      <c r="O1894" s="301" t="str">
        <f t="shared" si="137"/>
        <v>19.11</v>
      </c>
      <c r="P1894" s="285" t="str">
        <f t="shared" si="138"/>
        <v>19</v>
      </c>
      <c r="Q1894" s="285" t="str">
        <f t="shared" si="139"/>
        <v>11</v>
      </c>
    </row>
    <row r="1895" spans="1:17" s="285" customFormat="1" hidden="1">
      <c r="A1895" s="315">
        <f>SUBTOTAL(3,$B$20:B1895)</f>
        <v>609</v>
      </c>
      <c r="B1895" s="366">
        <v>1224970166</v>
      </c>
      <c r="C1895" s="301" t="str">
        <f>VLOOKUP(B1895,'ds thisinh'!$B$5:$C$2298,2,FALSE)</f>
        <v>Phan Thị Vy</v>
      </c>
      <c r="D1895" s="366" t="s">
        <v>2362</v>
      </c>
      <c r="E1895" s="366" t="s">
        <v>2360</v>
      </c>
      <c r="F1895" s="325" t="s">
        <v>551</v>
      </c>
      <c r="G1895" s="365"/>
      <c r="H1895" s="365">
        <v>11</v>
      </c>
      <c r="I1895" s="365">
        <v>630</v>
      </c>
      <c r="J1895" s="449"/>
      <c r="K1895" s="424"/>
      <c r="L1895" s="301">
        <f>VLOOKUP(B1895,KQtrangIOE!$B$2:$D$2509,3,FALSE)</f>
        <v>630</v>
      </c>
      <c r="M1895" s="301" t="str">
        <f t="shared" si="141"/>
        <v/>
      </c>
      <c r="N1895" s="301">
        <f>VLOOKUP(IF(G1895&lt;&gt;"",G1895,F1895),ThongkeKQ!$A$4:$P$43,COUNTA(ThongkeKQ!$A$4:$P$4),FALSE)</f>
        <v>5</v>
      </c>
      <c r="O1895" s="301" t="str">
        <f t="shared" si="137"/>
        <v>5.11</v>
      </c>
      <c r="P1895" s="285" t="str">
        <f t="shared" si="138"/>
        <v>5</v>
      </c>
      <c r="Q1895" s="285" t="str">
        <f t="shared" si="139"/>
        <v>11</v>
      </c>
    </row>
    <row r="1896" spans="1:17" s="285" customFormat="1" hidden="1">
      <c r="A1896" s="315">
        <f>SUBTOTAL(3,$B$20:B1896)</f>
        <v>609</v>
      </c>
      <c r="B1896" s="301">
        <v>1218883060</v>
      </c>
      <c r="C1896" s="301" t="str">
        <f>VLOOKUP(B1896,'ds thisinh'!$B$5:$C$2298,2,FALSE)</f>
        <v>Phan Thị Nga</v>
      </c>
      <c r="D1896" s="301" t="s">
        <v>22</v>
      </c>
      <c r="E1896" s="301" t="s">
        <v>133</v>
      </c>
      <c r="F1896" s="301" t="s">
        <v>9</v>
      </c>
      <c r="G1896" s="301"/>
      <c r="H1896" s="301">
        <v>11</v>
      </c>
      <c r="I1896" s="301">
        <v>620</v>
      </c>
      <c r="J1896" s="505"/>
      <c r="K1896" s="424"/>
      <c r="L1896" s="301">
        <f>VLOOKUP(B1896,KQtrangIOE!$B$2:$D$2509,3,FALSE)</f>
        <v>620</v>
      </c>
      <c r="M1896" s="301" t="str">
        <f t="shared" si="141"/>
        <v/>
      </c>
      <c r="N1896" s="301">
        <f>VLOOKUP(IF(G1896&lt;&gt;"",G1896,F1896),ThongkeKQ!$A$4:$P$43,COUNTA(ThongkeKQ!$A$4:$P$4),FALSE)</f>
        <v>1</v>
      </c>
      <c r="O1896" s="301" t="str">
        <f t="shared" si="137"/>
        <v>1.11</v>
      </c>
      <c r="P1896" s="285" t="str">
        <f t="shared" si="138"/>
        <v>1</v>
      </c>
      <c r="Q1896" s="285" t="str">
        <f t="shared" si="139"/>
        <v>11</v>
      </c>
    </row>
    <row r="1897" spans="1:17" s="285" customFormat="1" hidden="1">
      <c r="A1897" s="315">
        <f>SUBTOTAL(3,$B$20:B1897)</f>
        <v>609</v>
      </c>
      <c r="B1897" s="301">
        <v>1210082482</v>
      </c>
      <c r="C1897" s="301" t="str">
        <f>VLOOKUP(B1897,'ds thisinh'!$B$5:$C$2298,2,FALSE)</f>
        <v>Đỗ Thị Mai Hương</v>
      </c>
      <c r="D1897" s="301" t="s">
        <v>27</v>
      </c>
      <c r="E1897" s="301" t="s">
        <v>140</v>
      </c>
      <c r="F1897" s="301" t="s">
        <v>9</v>
      </c>
      <c r="G1897" s="301"/>
      <c r="H1897" s="301">
        <v>11</v>
      </c>
      <c r="I1897" s="301">
        <v>620</v>
      </c>
      <c r="J1897" s="505"/>
      <c r="K1897" s="424"/>
      <c r="L1897" s="301">
        <f>VLOOKUP(B1897,KQtrangIOE!$B$2:$D$2509,3,FALSE)</f>
        <v>620</v>
      </c>
      <c r="M1897" s="301" t="str">
        <f t="shared" si="141"/>
        <v/>
      </c>
      <c r="N1897" s="301">
        <f>VLOOKUP(IF(G1897&lt;&gt;"",G1897,F1897),ThongkeKQ!$A$4:$P$43,COUNTA(ThongkeKQ!$A$4:$P$4),FALSE)</f>
        <v>1</v>
      </c>
      <c r="O1897" s="301" t="str">
        <f t="shared" si="137"/>
        <v>1.11</v>
      </c>
      <c r="P1897" s="285" t="str">
        <f t="shared" si="138"/>
        <v>1</v>
      </c>
      <c r="Q1897" s="285" t="str">
        <f t="shared" si="139"/>
        <v>11</v>
      </c>
    </row>
    <row r="1898" spans="1:17" s="285" customFormat="1" hidden="1">
      <c r="A1898" s="315">
        <f>SUBTOTAL(3,$B$20:B1898)</f>
        <v>609</v>
      </c>
      <c r="B1898" s="311">
        <v>1226120714</v>
      </c>
      <c r="C1898" s="301" t="str">
        <f>VLOOKUP(B1898,'ds thisinh'!$B$5:$C$2298,2,FALSE)</f>
        <v>Lê Phùng Bảo Hạnh</v>
      </c>
      <c r="D1898" s="311" t="s">
        <v>2586</v>
      </c>
      <c r="E1898" s="311" t="s">
        <v>414</v>
      </c>
      <c r="F1898" s="310" t="s">
        <v>563</v>
      </c>
      <c r="G1898" s="310"/>
      <c r="H1898" s="311" t="s">
        <v>414</v>
      </c>
      <c r="I1898" s="388">
        <v>620</v>
      </c>
      <c r="J1898" s="557"/>
      <c r="K1898" s="577"/>
      <c r="L1898" s="301">
        <f>VLOOKUP(B1898,KQtrangIOE!$B$2:$D$2509,3,FALSE)</f>
        <v>620</v>
      </c>
      <c r="M1898" s="301" t="str">
        <f t="shared" si="141"/>
        <v/>
      </c>
      <c r="N1898" s="301">
        <f>VLOOKUP(IF(G1898&lt;&gt;"",G1898,F1898),ThongkeKQ!$A$4:$P$43,COUNTA(ThongkeKQ!$A$4:$P$4),FALSE)</f>
        <v>21</v>
      </c>
      <c r="O1898" s="301" t="str">
        <f t="shared" si="137"/>
        <v>21.11</v>
      </c>
      <c r="P1898" s="285" t="str">
        <f t="shared" si="138"/>
        <v>21</v>
      </c>
      <c r="Q1898" s="285" t="str">
        <f t="shared" si="139"/>
        <v>11</v>
      </c>
    </row>
    <row r="1899" spans="1:17" s="285" customFormat="1" hidden="1">
      <c r="A1899" s="315">
        <f>SUBTOTAL(3,$B$20:B1899)</f>
        <v>609</v>
      </c>
      <c r="B1899" s="396">
        <v>1227605399</v>
      </c>
      <c r="C1899" s="301" t="str">
        <f>VLOOKUP(B1899,'ds thisinh'!$B$5:$C$2298,2,FALSE)</f>
        <v>Vũ Đức An</v>
      </c>
      <c r="D1899" s="271" t="s">
        <v>2628</v>
      </c>
      <c r="E1899" s="315">
        <v>11</v>
      </c>
      <c r="F1899" s="315" t="s">
        <v>561</v>
      </c>
      <c r="G1899" s="315"/>
      <c r="H1899" s="315">
        <v>11</v>
      </c>
      <c r="I1899" s="303">
        <v>620</v>
      </c>
      <c r="J1899" s="359"/>
      <c r="K1899" s="424"/>
      <c r="L1899" s="301">
        <f>VLOOKUP(B1899,KQtrangIOE!$B$2:$D$2509,3,FALSE)</f>
        <v>620</v>
      </c>
      <c r="M1899" s="301" t="str">
        <f t="shared" si="141"/>
        <v/>
      </c>
      <c r="N1899" s="301">
        <f>VLOOKUP(IF(G1899&lt;&gt;"",G1899,F1899),ThongkeKQ!$A$4:$P$43,COUNTA(ThongkeKQ!$A$4:$P$4),FALSE)</f>
        <v>18</v>
      </c>
      <c r="O1899" s="301" t="str">
        <f t="shared" si="137"/>
        <v>18.11</v>
      </c>
      <c r="P1899" s="285" t="str">
        <f t="shared" si="138"/>
        <v>18</v>
      </c>
      <c r="Q1899" s="285" t="str">
        <f t="shared" si="139"/>
        <v>11</v>
      </c>
    </row>
    <row r="1900" spans="1:17" s="285" customFormat="1" hidden="1">
      <c r="A1900" s="315">
        <f>SUBTOTAL(3,$B$20:B1900)</f>
        <v>609</v>
      </c>
      <c r="B1900" s="399">
        <v>1224937195</v>
      </c>
      <c r="C1900" s="301" t="str">
        <f>VLOOKUP(B1900,'ds thisinh'!$B$5:$C$2298,2,FALSE)</f>
        <v>Lê Thị Huyền</v>
      </c>
      <c r="D1900" s="494" t="s">
        <v>493</v>
      </c>
      <c r="E1900" s="400" t="s">
        <v>466</v>
      </c>
      <c r="F1900" s="401" t="s">
        <v>417</v>
      </c>
      <c r="G1900" s="401"/>
      <c r="H1900" s="271">
        <v>11</v>
      </c>
      <c r="I1900" s="301">
        <v>620</v>
      </c>
      <c r="J1900" s="505"/>
      <c r="K1900" s="424"/>
      <c r="L1900" s="301">
        <f>VLOOKUP(B1900,KQtrangIOE!$B$2:$D$2509,3,FALSE)</f>
        <v>620</v>
      </c>
      <c r="M1900" s="301" t="str">
        <f t="shared" si="141"/>
        <v/>
      </c>
      <c r="N1900" s="301">
        <f>VLOOKUP(IF(G1900&lt;&gt;"",G1900,F1900),ThongkeKQ!$A$4:$P$43,COUNTA(ThongkeKQ!$A$4:$P$4),FALSE)</f>
        <v>14</v>
      </c>
      <c r="O1900" s="301" t="str">
        <f t="shared" si="137"/>
        <v>14.11</v>
      </c>
      <c r="P1900" s="285" t="str">
        <f t="shared" si="138"/>
        <v>14</v>
      </c>
      <c r="Q1900" s="285" t="str">
        <f t="shared" si="139"/>
        <v>11</v>
      </c>
    </row>
    <row r="1901" spans="1:17" s="285" customFormat="1" hidden="1">
      <c r="A1901" s="315">
        <f>SUBTOTAL(3,$B$20:B1901)</f>
        <v>609</v>
      </c>
      <c r="B1901" s="301">
        <v>1222988090</v>
      </c>
      <c r="C1901" s="301" t="str">
        <f>VLOOKUP(B1901,'ds thisinh'!$B$5:$C$2298,2,FALSE)</f>
        <v>Tiền Phú Dương</v>
      </c>
      <c r="D1901" s="306" t="s">
        <v>2514</v>
      </c>
      <c r="E1901" s="315" t="s">
        <v>182</v>
      </c>
      <c r="F1901" s="325" t="s">
        <v>185</v>
      </c>
      <c r="G1901" s="301"/>
      <c r="H1901" s="304">
        <v>11</v>
      </c>
      <c r="I1901" s="387">
        <v>610</v>
      </c>
      <c r="J1901" s="555"/>
      <c r="K1901" s="424"/>
      <c r="L1901" s="301">
        <f>VLOOKUP(B1901,KQtrangIOE!$B$2:$D$2509,3,FALSE)</f>
        <v>610</v>
      </c>
      <c r="M1901" s="301" t="str">
        <f t="shared" si="141"/>
        <v/>
      </c>
      <c r="N1901" s="301">
        <f>VLOOKUP(IF(G1901&lt;&gt;"",G1901,F1901),ThongkeKQ!$A$4:$P$43,COUNTA(ThongkeKQ!$A$4:$P$4),FALSE)</f>
        <v>23</v>
      </c>
      <c r="O1901" s="301" t="str">
        <f t="shared" si="137"/>
        <v>23.11</v>
      </c>
      <c r="P1901" s="285" t="str">
        <f t="shared" si="138"/>
        <v>23</v>
      </c>
      <c r="Q1901" s="285" t="str">
        <f t="shared" si="139"/>
        <v>11</v>
      </c>
    </row>
    <row r="1902" spans="1:17" s="285" customFormat="1" hidden="1">
      <c r="A1902" s="315">
        <f>SUBTOTAL(3,$B$20:B1902)</f>
        <v>609</v>
      </c>
      <c r="B1902" s="311">
        <v>1223101086</v>
      </c>
      <c r="C1902" s="301" t="str">
        <f>VLOOKUP(B1902,'ds thisinh'!$B$5:$C$2298,2,FALSE)</f>
        <v>Lê Thị Bích Ngân</v>
      </c>
      <c r="D1902" s="311" t="s">
        <v>273</v>
      </c>
      <c r="E1902" s="311" t="s">
        <v>414</v>
      </c>
      <c r="F1902" s="310" t="s">
        <v>563</v>
      </c>
      <c r="G1902" s="310"/>
      <c r="H1902" s="311" t="s">
        <v>414</v>
      </c>
      <c r="I1902" s="388">
        <v>610</v>
      </c>
      <c r="J1902" s="557"/>
      <c r="K1902" s="577"/>
      <c r="L1902" s="301">
        <f>VLOOKUP(B1902,KQtrangIOE!$B$2:$D$2509,3,FALSE)</f>
        <v>610</v>
      </c>
      <c r="M1902" s="301" t="str">
        <f t="shared" si="141"/>
        <v/>
      </c>
      <c r="N1902" s="301">
        <f>VLOOKUP(IF(G1902&lt;&gt;"",G1902,F1902),ThongkeKQ!$A$4:$P$43,COUNTA(ThongkeKQ!$A$4:$P$4),FALSE)</f>
        <v>21</v>
      </c>
      <c r="O1902" s="301" t="str">
        <f t="shared" si="137"/>
        <v>21.11</v>
      </c>
      <c r="P1902" s="285" t="str">
        <f t="shared" si="138"/>
        <v>21</v>
      </c>
      <c r="Q1902" s="285" t="str">
        <f t="shared" si="139"/>
        <v>11</v>
      </c>
    </row>
    <row r="1903" spans="1:17" s="285" customFormat="1" hidden="1">
      <c r="A1903" s="315">
        <f>SUBTOTAL(3,$B$20:B1903)</f>
        <v>609</v>
      </c>
      <c r="B1903" s="316">
        <v>1227011968</v>
      </c>
      <c r="C1903" s="301" t="str">
        <f>VLOOKUP(B1903,'ds thisinh'!$B$5:$C$2298,2,FALSE)</f>
        <v xml:space="preserve">Hoàng Thị Hồng Nhung  </v>
      </c>
      <c r="D1903" s="316" t="s">
        <v>348</v>
      </c>
      <c r="E1903" s="316" t="s">
        <v>414</v>
      </c>
      <c r="F1903" s="316" t="s">
        <v>301</v>
      </c>
      <c r="G1903" s="315"/>
      <c r="H1903" s="365">
        <v>11</v>
      </c>
      <c r="I1903" s="386">
        <v>610</v>
      </c>
      <c r="J1903" s="547"/>
      <c r="K1903" s="580"/>
      <c r="L1903" s="301">
        <f>VLOOKUP(B1903,KQtrangIOE!$B$2:$D$2509,3,FALSE)</f>
        <v>610</v>
      </c>
      <c r="M1903" s="301" t="str">
        <f t="shared" si="141"/>
        <v/>
      </c>
      <c r="N1903" s="301">
        <f>VLOOKUP(IF(G1903&lt;&gt;"",G1903,F1903),ThongkeKQ!$A$4:$P$43,COUNTA(ThongkeKQ!$A$4:$P$4),FALSE)</f>
        <v>4</v>
      </c>
      <c r="O1903" s="301" t="str">
        <f t="shared" si="137"/>
        <v>4.11</v>
      </c>
      <c r="P1903" s="285" t="str">
        <f t="shared" si="138"/>
        <v>4</v>
      </c>
      <c r="Q1903" s="285" t="str">
        <f t="shared" si="139"/>
        <v>11</v>
      </c>
    </row>
    <row r="1904" spans="1:17" s="285" customFormat="1" hidden="1">
      <c r="A1904" s="315">
        <f>SUBTOTAL(3,$B$20:B1904)</f>
        <v>609</v>
      </c>
      <c r="B1904" s="396">
        <v>1232665348</v>
      </c>
      <c r="C1904" s="301" t="str">
        <f>VLOOKUP(B1904,'ds thisinh'!$B$5:$C$2298,2,FALSE)</f>
        <v>Lê Văn Thành</v>
      </c>
      <c r="D1904" s="271" t="s">
        <v>2627</v>
      </c>
      <c r="E1904" s="315">
        <v>11</v>
      </c>
      <c r="F1904" s="315" t="s">
        <v>561</v>
      </c>
      <c r="G1904" s="315"/>
      <c r="H1904" s="315">
        <v>11</v>
      </c>
      <c r="I1904" s="303">
        <v>610</v>
      </c>
      <c r="J1904" s="359"/>
      <c r="K1904" s="424"/>
      <c r="L1904" s="301">
        <f>VLOOKUP(B1904,KQtrangIOE!$B$2:$D$2509,3,FALSE)</f>
        <v>610</v>
      </c>
      <c r="M1904" s="301" t="str">
        <f t="shared" si="141"/>
        <v/>
      </c>
      <c r="N1904" s="301">
        <f>VLOOKUP(IF(G1904&lt;&gt;"",G1904,F1904),ThongkeKQ!$A$4:$P$43,COUNTA(ThongkeKQ!$A$4:$P$4),FALSE)</f>
        <v>18</v>
      </c>
      <c r="O1904" s="301" t="str">
        <f t="shared" si="137"/>
        <v>18.11</v>
      </c>
      <c r="P1904" s="285" t="str">
        <f t="shared" si="138"/>
        <v>18</v>
      </c>
      <c r="Q1904" s="285" t="str">
        <f t="shared" si="139"/>
        <v>11</v>
      </c>
    </row>
    <row r="1905" spans="1:17" s="285" customFormat="1" ht="15.75" hidden="1" thickBot="1">
      <c r="A1905" s="315">
        <f>SUBTOTAL(3,$B$20:B1905)</f>
        <v>609</v>
      </c>
      <c r="B1905" s="488">
        <v>1225819981</v>
      </c>
      <c r="C1905" s="301" t="str">
        <f>VLOOKUP(B1905,'ds thisinh'!$B$5:$C$2298,2,FALSE)</f>
        <v>Ngô Thị Hoàng Anh</v>
      </c>
      <c r="D1905" s="518" t="s">
        <v>2134</v>
      </c>
      <c r="E1905" s="518" t="s">
        <v>2126</v>
      </c>
      <c r="F1905" s="315" t="s">
        <v>553</v>
      </c>
      <c r="G1905" s="315"/>
      <c r="H1905" s="518">
        <v>11</v>
      </c>
      <c r="I1905" s="552">
        <v>610</v>
      </c>
      <c r="J1905" s="574"/>
      <c r="K1905" s="591"/>
      <c r="L1905" s="301">
        <f>VLOOKUP(B1905,KQtrangIOE!$B$2:$D$2509,3,FALSE)</f>
        <v>610</v>
      </c>
      <c r="M1905" s="301" t="str">
        <f t="shared" si="141"/>
        <v/>
      </c>
      <c r="N1905" s="301">
        <f>VLOOKUP(IF(G1905&lt;&gt;"",G1905,F1905),ThongkeKQ!$A$4:$P$43,COUNTA(ThongkeKQ!$A$4:$P$4),FALSE)</f>
        <v>7</v>
      </c>
      <c r="O1905" s="301" t="str">
        <f t="shared" si="137"/>
        <v>7.11</v>
      </c>
      <c r="P1905" s="285" t="str">
        <f t="shared" si="138"/>
        <v>7</v>
      </c>
      <c r="Q1905" s="285" t="str">
        <f t="shared" si="139"/>
        <v>11</v>
      </c>
    </row>
    <row r="1906" spans="1:17" s="285" customFormat="1" hidden="1">
      <c r="A1906" s="315">
        <f>SUBTOTAL(3,$B$20:B1906)</f>
        <v>609</v>
      </c>
      <c r="B1906" s="492">
        <v>1224990410</v>
      </c>
      <c r="C1906" s="301" t="str">
        <f>VLOOKUP(B1906,'ds thisinh'!$B$5:$C$2298,2,FALSE)</f>
        <v>Bùi Thị Hà</v>
      </c>
      <c r="D1906" s="492" t="s">
        <v>2577</v>
      </c>
      <c r="E1906" s="492" t="s">
        <v>414</v>
      </c>
      <c r="F1906" s="310" t="s">
        <v>563</v>
      </c>
      <c r="G1906" s="310"/>
      <c r="H1906" s="492" t="s">
        <v>414</v>
      </c>
      <c r="I1906" s="554">
        <v>600</v>
      </c>
      <c r="J1906" s="576"/>
      <c r="K1906" s="592"/>
      <c r="L1906" s="301">
        <f>VLOOKUP(B1906,KQtrangIOE!$B$2:$D$2509,3,FALSE)</f>
        <v>600</v>
      </c>
      <c r="M1906" s="301" t="str">
        <f t="shared" si="141"/>
        <v/>
      </c>
      <c r="N1906" s="301">
        <f>VLOOKUP(IF(G1906&lt;&gt;"",G1906,F1906),ThongkeKQ!$A$4:$P$43,COUNTA(ThongkeKQ!$A$4:$P$4),FALSE)</f>
        <v>21</v>
      </c>
      <c r="O1906" s="301" t="str">
        <f t="shared" si="137"/>
        <v>21.11</v>
      </c>
      <c r="P1906" s="285" t="str">
        <f t="shared" si="138"/>
        <v>21</v>
      </c>
      <c r="Q1906" s="285" t="str">
        <f t="shared" si="139"/>
        <v>11</v>
      </c>
    </row>
    <row r="1907" spans="1:17" s="285" customFormat="1" hidden="1">
      <c r="A1907" s="315">
        <f>SUBTOTAL(3,$B$20:B1907)</f>
        <v>609</v>
      </c>
      <c r="B1907" s="316">
        <v>1222858184</v>
      </c>
      <c r="C1907" s="301" t="str">
        <f>VLOOKUP(B1907,'ds thisinh'!$B$5:$C$2298,2,FALSE)</f>
        <v xml:space="preserve">Nguyễn Thị Lê  </v>
      </c>
      <c r="D1907" s="316" t="s">
        <v>358</v>
      </c>
      <c r="E1907" s="316" t="s">
        <v>414</v>
      </c>
      <c r="F1907" s="316" t="s">
        <v>301</v>
      </c>
      <c r="G1907" s="315"/>
      <c r="H1907" s="365">
        <v>11</v>
      </c>
      <c r="I1907" s="386">
        <v>600</v>
      </c>
      <c r="J1907" s="547"/>
      <c r="K1907" s="580"/>
      <c r="L1907" s="301">
        <f>VLOOKUP(B1907,KQtrangIOE!$B$2:$D$2509,3,FALSE)</f>
        <v>600</v>
      </c>
      <c r="M1907" s="301" t="str">
        <f t="shared" si="141"/>
        <v/>
      </c>
      <c r="N1907" s="301">
        <f>VLOOKUP(IF(G1907&lt;&gt;"",G1907,F1907),ThongkeKQ!$A$4:$P$43,COUNTA(ThongkeKQ!$A$4:$P$4),FALSE)</f>
        <v>4</v>
      </c>
      <c r="O1907" s="301" t="str">
        <f t="shared" si="137"/>
        <v>4.11</v>
      </c>
      <c r="P1907" s="285" t="str">
        <f t="shared" si="138"/>
        <v>4</v>
      </c>
      <c r="Q1907" s="285" t="str">
        <f t="shared" si="139"/>
        <v>11</v>
      </c>
    </row>
    <row r="1908" spans="1:17" s="285" customFormat="1" hidden="1">
      <c r="A1908" s="315">
        <f>SUBTOTAL(3,$B$20:B1908)</f>
        <v>609</v>
      </c>
      <c r="B1908" s="303">
        <v>1225055315</v>
      </c>
      <c r="C1908" s="301" t="str">
        <f>VLOOKUP(B1908,'ds thisinh'!$B$5:$C$2298,2,FALSE)</f>
        <v>Trịnh Thị Thùy Dương</v>
      </c>
      <c r="D1908" s="303" t="s">
        <v>401</v>
      </c>
      <c r="E1908" s="303" t="s">
        <v>133</v>
      </c>
      <c r="F1908" s="303" t="s">
        <v>388</v>
      </c>
      <c r="G1908" s="303"/>
      <c r="H1908" s="304">
        <v>11</v>
      </c>
      <c r="I1908" s="303">
        <v>600</v>
      </c>
      <c r="J1908" s="359"/>
      <c r="K1908" s="424"/>
      <c r="L1908" s="301">
        <f>VLOOKUP(B1908,KQtrangIOE!$B$2:$D$2509,3,FALSE)</f>
        <v>600</v>
      </c>
      <c r="M1908" s="301" t="str">
        <f t="shared" si="141"/>
        <v/>
      </c>
      <c r="N1908" s="301">
        <f>VLOOKUP(IF(G1908&lt;&gt;"",G1908,F1908),ThongkeKQ!$A$4:$P$43,COUNTA(ThongkeKQ!$A$4:$P$4),FALSE)</f>
        <v>15</v>
      </c>
      <c r="O1908" s="301" t="str">
        <f t="shared" si="137"/>
        <v>15.11</v>
      </c>
      <c r="P1908" s="285" t="str">
        <f t="shared" si="138"/>
        <v>15</v>
      </c>
      <c r="Q1908" s="285" t="str">
        <f t="shared" si="139"/>
        <v>11</v>
      </c>
    </row>
    <row r="1909" spans="1:17" s="285" customFormat="1" hidden="1">
      <c r="A1909" s="315">
        <f>SUBTOTAL(3,$B$20:B1909)</f>
        <v>609</v>
      </c>
      <c r="B1909" s="399">
        <v>1225746179</v>
      </c>
      <c r="C1909" s="301" t="str">
        <f>VLOOKUP(B1909,'ds thisinh'!$B$5:$C$2298,2,FALSE)</f>
        <v>Nguyễn Thị Hường</v>
      </c>
      <c r="D1909" s="494" t="s">
        <v>497</v>
      </c>
      <c r="E1909" s="400" t="s">
        <v>464</v>
      </c>
      <c r="F1909" s="401" t="s">
        <v>417</v>
      </c>
      <c r="G1909" s="401"/>
      <c r="H1909" s="271">
        <v>11</v>
      </c>
      <c r="I1909" s="301">
        <v>600</v>
      </c>
      <c r="J1909" s="505"/>
      <c r="K1909" s="424"/>
      <c r="L1909" s="301">
        <f>VLOOKUP(B1909,KQtrangIOE!$B$2:$D$2509,3,FALSE)</f>
        <v>600</v>
      </c>
      <c r="M1909" s="301" t="str">
        <f t="shared" si="141"/>
        <v/>
      </c>
      <c r="N1909" s="301">
        <f>VLOOKUP(IF(G1909&lt;&gt;"",G1909,F1909),ThongkeKQ!$A$4:$P$43,COUNTA(ThongkeKQ!$A$4:$P$4),FALSE)</f>
        <v>14</v>
      </c>
      <c r="O1909" s="301" t="str">
        <f t="shared" si="137"/>
        <v>14.11</v>
      </c>
      <c r="P1909" s="285" t="str">
        <f t="shared" si="138"/>
        <v>14</v>
      </c>
      <c r="Q1909" s="285" t="str">
        <f t="shared" si="139"/>
        <v>11</v>
      </c>
    </row>
    <row r="1910" spans="1:17" s="285" customFormat="1" hidden="1">
      <c r="A1910" s="315">
        <f>SUBTOTAL(3,$B$20:B1910)</f>
        <v>609</v>
      </c>
      <c r="B1910" s="302">
        <v>1223623323</v>
      </c>
      <c r="C1910" s="301" t="str">
        <f>VLOOKUP(B1910,'ds thisinh'!$B$5:$C$2298,2,FALSE)</f>
        <v>Trần Thị Quỳnh Anh</v>
      </c>
      <c r="D1910" s="358" t="s">
        <v>2452</v>
      </c>
      <c r="E1910" s="302" t="s">
        <v>1085</v>
      </c>
      <c r="F1910" s="303" t="s">
        <v>557</v>
      </c>
      <c r="G1910" s="303"/>
      <c r="H1910" s="303">
        <v>11</v>
      </c>
      <c r="I1910" s="546">
        <v>600</v>
      </c>
      <c r="J1910" s="426"/>
      <c r="K1910" s="424"/>
      <c r="L1910" s="301">
        <f>VLOOKUP(B1910,KQtrangIOE!$B$2:$D$2509,3,FALSE)</f>
        <v>600</v>
      </c>
      <c r="M1910" s="301" t="str">
        <f t="shared" si="141"/>
        <v/>
      </c>
      <c r="N1910" s="301">
        <f>VLOOKUP(IF(G1910&lt;&gt;"",G1910,F1910),ThongkeKQ!$A$4:$P$43,COUNTA(ThongkeKQ!$A$4:$P$4),FALSE)</f>
        <v>11</v>
      </c>
      <c r="O1910" s="301" t="str">
        <f t="shared" si="137"/>
        <v>11.11</v>
      </c>
      <c r="P1910" s="285" t="str">
        <f t="shared" si="138"/>
        <v>11</v>
      </c>
      <c r="Q1910" s="285" t="str">
        <f t="shared" si="139"/>
        <v>11</v>
      </c>
    </row>
    <row r="1911" spans="1:17" s="285" customFormat="1" hidden="1">
      <c r="A1911" s="315">
        <f>SUBTOTAL(3,$B$20:B1911)</f>
        <v>609</v>
      </c>
      <c r="B1911" s="301">
        <v>1223013830</v>
      </c>
      <c r="C1911" s="301" t="str">
        <f>VLOOKUP(B1911,'ds thisinh'!$B$5:$C$2298,2,FALSE)</f>
        <v>Lê Thị Mỹ Linh</v>
      </c>
      <c r="D1911" s="301" t="s">
        <v>80</v>
      </c>
      <c r="E1911" s="301" t="s">
        <v>2670</v>
      </c>
      <c r="F1911" s="301" t="s">
        <v>9</v>
      </c>
      <c r="G1911" s="301"/>
      <c r="H1911" s="301">
        <v>11</v>
      </c>
      <c r="I1911" s="301">
        <v>590</v>
      </c>
      <c r="J1911" s="505"/>
      <c r="K1911" s="424"/>
      <c r="L1911" s="301">
        <f>VLOOKUP(B1911,KQtrangIOE!$B$2:$D$2509,3,FALSE)</f>
        <v>590</v>
      </c>
      <c r="M1911" s="301" t="str">
        <f t="shared" si="141"/>
        <v/>
      </c>
      <c r="N1911" s="301">
        <f>VLOOKUP(IF(G1911&lt;&gt;"",G1911,F1911),ThongkeKQ!$A$4:$P$43,COUNTA(ThongkeKQ!$A$4:$P$4),FALSE)</f>
        <v>1</v>
      </c>
      <c r="O1911" s="301" t="str">
        <f t="shared" si="137"/>
        <v>1.11</v>
      </c>
      <c r="P1911" s="285" t="str">
        <f t="shared" si="138"/>
        <v>1</v>
      </c>
      <c r="Q1911" s="285" t="str">
        <f t="shared" si="139"/>
        <v>11</v>
      </c>
    </row>
    <row r="1912" spans="1:17" s="285" customFormat="1" hidden="1">
      <c r="A1912" s="315">
        <f>SUBTOTAL(3,$B$20:B1912)</f>
        <v>609</v>
      </c>
      <c r="B1912" s="321">
        <v>1227955262</v>
      </c>
      <c r="C1912" s="301" t="str">
        <f>VLOOKUP(B1912,'ds thisinh'!$B$5:$C$2298,2,FALSE)</f>
        <v>Đặng Thị Thu Phương</v>
      </c>
      <c r="D1912" s="322" t="s">
        <v>2250</v>
      </c>
      <c r="E1912" s="323" t="s">
        <v>2246</v>
      </c>
      <c r="F1912" s="323" t="s">
        <v>564</v>
      </c>
      <c r="G1912" s="301"/>
      <c r="H1912" s="301">
        <v>11</v>
      </c>
      <c r="I1912" s="323">
        <v>590</v>
      </c>
      <c r="J1912" s="565"/>
      <c r="K1912" s="424"/>
      <c r="L1912" s="301">
        <f>VLOOKUP(B1912,KQtrangIOE!$B$2:$D$2509,3,FALSE)</f>
        <v>590</v>
      </c>
      <c r="M1912" s="301" t="str">
        <f t="shared" si="141"/>
        <v/>
      </c>
      <c r="N1912" s="301">
        <f>VLOOKUP(IF(G1912&lt;&gt;"",G1912,F1912),ThongkeKQ!$A$4:$P$43,COUNTA(ThongkeKQ!$A$4:$P$4),FALSE)</f>
        <v>22</v>
      </c>
      <c r="O1912" s="301" t="str">
        <f t="shared" si="137"/>
        <v>22.11</v>
      </c>
      <c r="P1912" s="285" t="str">
        <f t="shared" si="138"/>
        <v>22</v>
      </c>
      <c r="Q1912" s="285" t="str">
        <f t="shared" si="139"/>
        <v>11</v>
      </c>
    </row>
    <row r="1913" spans="1:17" s="285" customFormat="1" hidden="1">
      <c r="A1913" s="315">
        <f>SUBTOTAL(3,$B$20:B1913)</f>
        <v>609</v>
      </c>
      <c r="B1913" s="301">
        <v>1209890766</v>
      </c>
      <c r="C1913" s="301" t="str">
        <f>VLOOKUP(B1913,'ds thisinh'!$B$5:$C$2298,2,FALSE)</f>
        <v>Phan Thị Thùy Trang</v>
      </c>
      <c r="D1913" s="301" t="s">
        <v>2503</v>
      </c>
      <c r="E1913" s="301" t="s">
        <v>151</v>
      </c>
      <c r="F1913" s="301" t="s">
        <v>9</v>
      </c>
      <c r="G1913" s="301"/>
      <c r="H1913" s="301">
        <v>11</v>
      </c>
      <c r="I1913" s="301">
        <v>580</v>
      </c>
      <c r="J1913" s="505"/>
      <c r="K1913" s="424"/>
      <c r="L1913" s="301">
        <f>VLOOKUP(B1913,KQtrangIOE!$B$2:$D$2509,3,FALSE)</f>
        <v>580</v>
      </c>
      <c r="M1913" s="301" t="str">
        <f t="shared" si="141"/>
        <v/>
      </c>
      <c r="N1913" s="301">
        <f>VLOOKUP(IF(G1913&lt;&gt;"",G1913,F1913),ThongkeKQ!$A$4:$P$43,COUNTA(ThongkeKQ!$A$4:$P$4),FALSE)</f>
        <v>1</v>
      </c>
      <c r="O1913" s="301" t="str">
        <f t="shared" si="137"/>
        <v>1.11</v>
      </c>
      <c r="P1913" s="285" t="str">
        <f t="shared" si="138"/>
        <v>1</v>
      </c>
      <c r="Q1913" s="285" t="str">
        <f t="shared" si="139"/>
        <v>11</v>
      </c>
    </row>
    <row r="1914" spans="1:17" s="285" customFormat="1" hidden="1">
      <c r="A1914" s="315">
        <f>SUBTOTAL(3,$B$20:B1914)</f>
        <v>609</v>
      </c>
      <c r="B1914" s="302">
        <v>1222403834</v>
      </c>
      <c r="C1914" s="301" t="str">
        <f>VLOOKUP(B1914,'ds thisinh'!$B$5:$C$2298,2,FALSE)</f>
        <v>Nguyễn Hoàng Tuấn</v>
      </c>
      <c r="D1914" s="305" t="s">
        <v>146</v>
      </c>
      <c r="E1914" s="302" t="s">
        <v>133</v>
      </c>
      <c r="F1914" s="303" t="s">
        <v>90</v>
      </c>
      <c r="G1914" s="303"/>
      <c r="H1914" s="304">
        <v>11</v>
      </c>
      <c r="I1914" s="304">
        <v>580</v>
      </c>
      <c r="J1914" s="542"/>
      <c r="K1914" s="581"/>
      <c r="L1914" s="301">
        <f>VLOOKUP(B1914,KQtrangIOE!$B$2:$D$2509,3,FALSE)</f>
        <v>580</v>
      </c>
      <c r="M1914" s="301" t="str">
        <f t="shared" si="141"/>
        <v/>
      </c>
      <c r="N1914" s="301">
        <f>VLOOKUP(IF(G1914&lt;&gt;"",G1914,F1914),ThongkeKQ!$A$4:$P$43,COUNTA(ThongkeKQ!$A$4:$P$4),FALSE)</f>
        <v>13</v>
      </c>
      <c r="O1914" s="301" t="str">
        <f t="shared" si="137"/>
        <v>13.11</v>
      </c>
      <c r="P1914" s="285" t="str">
        <f t="shared" si="138"/>
        <v>13</v>
      </c>
      <c r="Q1914" s="285" t="str">
        <f t="shared" si="139"/>
        <v>11</v>
      </c>
    </row>
    <row r="1915" spans="1:17" s="285" customFormat="1" hidden="1">
      <c r="A1915" s="315">
        <f>SUBTOTAL(3,$B$20:B1915)</f>
        <v>609</v>
      </c>
      <c r="B1915" s="316">
        <v>1232259208</v>
      </c>
      <c r="C1915" s="301" t="str">
        <f>VLOOKUP(B1915,'ds thisinh'!$B$5:$C$2298,2,FALSE)</f>
        <v xml:space="preserve">Võ Thị Minh Thư  </v>
      </c>
      <c r="D1915" s="316" t="s">
        <v>366</v>
      </c>
      <c r="E1915" s="316" t="s">
        <v>414</v>
      </c>
      <c r="F1915" s="316" t="s">
        <v>301</v>
      </c>
      <c r="G1915" s="315"/>
      <c r="H1915" s="365">
        <v>11</v>
      </c>
      <c r="I1915" s="386">
        <v>580</v>
      </c>
      <c r="J1915" s="547"/>
      <c r="K1915" s="580"/>
      <c r="L1915" s="301">
        <f>VLOOKUP(B1915,KQtrangIOE!$B$2:$D$2509,3,FALSE)</f>
        <v>580</v>
      </c>
      <c r="M1915" s="301" t="str">
        <f t="shared" si="141"/>
        <v/>
      </c>
      <c r="N1915" s="301">
        <f>VLOOKUP(IF(G1915&lt;&gt;"",G1915,F1915),ThongkeKQ!$A$4:$P$43,COUNTA(ThongkeKQ!$A$4:$P$4),FALSE)</f>
        <v>4</v>
      </c>
      <c r="O1915" s="301" t="str">
        <f t="shared" si="137"/>
        <v>4.11</v>
      </c>
      <c r="P1915" s="285" t="str">
        <f t="shared" si="138"/>
        <v>4</v>
      </c>
      <c r="Q1915" s="285" t="str">
        <f t="shared" si="139"/>
        <v>11</v>
      </c>
    </row>
    <row r="1916" spans="1:17" s="285" customFormat="1" hidden="1">
      <c r="A1916" s="315">
        <f>SUBTOTAL(3,$B$20:B1916)</f>
        <v>609</v>
      </c>
      <c r="B1916" s="302">
        <v>1223107092</v>
      </c>
      <c r="C1916" s="301" t="str">
        <f>VLOOKUP(B1916,'ds thisinh'!$B$5:$C$2298,2,FALSE)</f>
        <v>Bùi Thị Anh Thư</v>
      </c>
      <c r="D1916" s="358" t="s">
        <v>2454</v>
      </c>
      <c r="E1916" s="302" t="s">
        <v>1085</v>
      </c>
      <c r="F1916" s="303" t="s">
        <v>557</v>
      </c>
      <c r="G1916" s="303"/>
      <c r="H1916" s="303">
        <v>11</v>
      </c>
      <c r="I1916" s="546">
        <v>580</v>
      </c>
      <c r="J1916" s="426"/>
      <c r="K1916" s="424"/>
      <c r="L1916" s="301">
        <f>VLOOKUP(B1916,KQtrangIOE!$B$2:$D$2509,3,FALSE)</f>
        <v>580</v>
      </c>
      <c r="M1916" s="301" t="str">
        <f t="shared" si="141"/>
        <v/>
      </c>
      <c r="N1916" s="301">
        <f>VLOOKUP(IF(G1916&lt;&gt;"",G1916,F1916),ThongkeKQ!$A$4:$P$43,COUNTA(ThongkeKQ!$A$4:$P$4),FALSE)</f>
        <v>11</v>
      </c>
      <c r="O1916" s="301" t="str">
        <f t="shared" si="137"/>
        <v>11.11</v>
      </c>
      <c r="P1916" s="285" t="str">
        <f t="shared" si="138"/>
        <v>11</v>
      </c>
      <c r="Q1916" s="285" t="str">
        <f t="shared" si="139"/>
        <v>11</v>
      </c>
    </row>
    <row r="1917" spans="1:17" s="285" customFormat="1" hidden="1">
      <c r="A1917" s="315">
        <f>SUBTOTAL(3,$B$20:B1917)</f>
        <v>609</v>
      </c>
      <c r="B1917" s="326">
        <v>1225652811</v>
      </c>
      <c r="C1917" s="301" t="str">
        <f>VLOOKUP(B1917,'ds thisinh'!$B$5:$C$2298,2,FALSE)</f>
        <v>Dương Thuý Hằng</v>
      </c>
      <c r="D1917" s="303" t="s">
        <v>193</v>
      </c>
      <c r="E1917" s="303" t="s">
        <v>133</v>
      </c>
      <c r="F1917" s="303" t="s">
        <v>187</v>
      </c>
      <c r="G1917" s="303"/>
      <c r="H1917" s="315">
        <v>11</v>
      </c>
      <c r="I1917" s="386">
        <v>580</v>
      </c>
      <c r="J1917" s="547"/>
      <c r="K1917" s="424"/>
      <c r="L1917" s="301">
        <f>VLOOKUP(B1917,KQtrangIOE!$B$2:$D$2509,3,FALSE)</f>
        <v>580</v>
      </c>
      <c r="M1917" s="301" t="str">
        <f t="shared" si="141"/>
        <v/>
      </c>
      <c r="N1917" s="301">
        <f>VLOOKUP(IF(G1917&lt;&gt;"",G1917,F1917),ThongkeKQ!$A$4:$P$43,COUNTA(ThongkeKQ!$A$4:$P$4),FALSE)</f>
        <v>19</v>
      </c>
      <c r="O1917" s="301" t="str">
        <f t="shared" si="137"/>
        <v>19.11</v>
      </c>
      <c r="P1917" s="285" t="str">
        <f t="shared" si="138"/>
        <v>19</v>
      </c>
      <c r="Q1917" s="285" t="str">
        <f t="shared" si="139"/>
        <v>11</v>
      </c>
    </row>
    <row r="1918" spans="1:17" s="285" customFormat="1" hidden="1">
      <c r="A1918" s="315">
        <f>SUBTOTAL(3,$B$20:B1918)</f>
        <v>609</v>
      </c>
      <c r="B1918" s="301">
        <v>1225437332</v>
      </c>
      <c r="C1918" s="301" t="str">
        <f>VLOOKUP(B1918,'ds thisinh'!$B$5:$C$2298,2,FALSE)</f>
        <v>Cao Thanh Tú</v>
      </c>
      <c r="D1918" s="301" t="s">
        <v>74</v>
      </c>
      <c r="E1918" s="301" t="s">
        <v>140</v>
      </c>
      <c r="F1918" s="301" t="s">
        <v>9</v>
      </c>
      <c r="G1918" s="301"/>
      <c r="H1918" s="301">
        <v>11</v>
      </c>
      <c r="I1918" s="301">
        <v>570</v>
      </c>
      <c r="J1918" s="505"/>
      <c r="K1918" s="424"/>
      <c r="L1918" s="301">
        <f>VLOOKUP(B1918,KQtrangIOE!$B$2:$D$2509,3,FALSE)</f>
        <v>570</v>
      </c>
      <c r="M1918" s="301" t="str">
        <f t="shared" si="141"/>
        <v/>
      </c>
      <c r="N1918" s="301">
        <f>VLOOKUP(IF(G1918&lt;&gt;"",G1918,F1918),ThongkeKQ!$A$4:$P$43,COUNTA(ThongkeKQ!$A$4:$P$4),FALSE)</f>
        <v>1</v>
      </c>
      <c r="O1918" s="301" t="str">
        <f t="shared" si="137"/>
        <v>1.11</v>
      </c>
      <c r="P1918" s="285" t="str">
        <f t="shared" si="138"/>
        <v>1</v>
      </c>
      <c r="Q1918" s="285" t="str">
        <f t="shared" si="139"/>
        <v>11</v>
      </c>
    </row>
    <row r="1919" spans="1:17" s="285" customFormat="1" hidden="1">
      <c r="A1919" s="315">
        <f>SUBTOTAL(3,$B$20:B1919)</f>
        <v>609</v>
      </c>
      <c r="B1919" s="311">
        <v>1225078561</v>
      </c>
      <c r="C1919" s="301" t="str">
        <f>VLOOKUP(B1919,'ds thisinh'!$B$5:$C$2298,2,FALSE)</f>
        <v>Trần Thị Duyên</v>
      </c>
      <c r="D1919" s="311" t="s">
        <v>403</v>
      </c>
      <c r="E1919" s="311" t="s">
        <v>414</v>
      </c>
      <c r="F1919" s="310" t="s">
        <v>563</v>
      </c>
      <c r="G1919" s="310"/>
      <c r="H1919" s="311" t="s">
        <v>414</v>
      </c>
      <c r="I1919" s="388">
        <v>570</v>
      </c>
      <c r="J1919" s="557"/>
      <c r="K1919" s="577"/>
      <c r="L1919" s="301">
        <f>VLOOKUP(B1919,KQtrangIOE!$B$2:$D$2509,3,FALSE)</f>
        <v>570</v>
      </c>
      <c r="M1919" s="301" t="str">
        <f t="shared" si="141"/>
        <v/>
      </c>
      <c r="N1919" s="301">
        <f>VLOOKUP(IF(G1919&lt;&gt;"",G1919,F1919),ThongkeKQ!$A$4:$P$43,COUNTA(ThongkeKQ!$A$4:$P$4),FALSE)</f>
        <v>21</v>
      </c>
      <c r="O1919" s="301" t="str">
        <f t="shared" si="137"/>
        <v>21.11</v>
      </c>
      <c r="P1919" s="285" t="str">
        <f t="shared" si="138"/>
        <v>21</v>
      </c>
      <c r="Q1919" s="285" t="str">
        <f t="shared" si="139"/>
        <v>11</v>
      </c>
    </row>
    <row r="1920" spans="1:17" s="285" customFormat="1" hidden="1">
      <c r="A1920" s="315">
        <f>SUBTOTAL(3,$B$20:B1920)</f>
        <v>609</v>
      </c>
      <c r="B1920" s="316">
        <v>1223096460</v>
      </c>
      <c r="C1920" s="301" t="str">
        <f>VLOOKUP(B1920,'ds thisinh'!$B$5:$C$2298,2,FALSE)</f>
        <v xml:space="preserve">Phan Lê Anh Tuấn  </v>
      </c>
      <c r="D1920" s="316" t="s">
        <v>359</v>
      </c>
      <c r="E1920" s="316" t="s">
        <v>414</v>
      </c>
      <c r="F1920" s="316" t="s">
        <v>301</v>
      </c>
      <c r="G1920" s="315"/>
      <c r="H1920" s="365">
        <v>11</v>
      </c>
      <c r="I1920" s="386">
        <v>570</v>
      </c>
      <c r="J1920" s="547"/>
      <c r="K1920" s="580"/>
      <c r="L1920" s="301">
        <f>VLOOKUP(B1920,KQtrangIOE!$B$2:$D$2509,3,FALSE)</f>
        <v>570</v>
      </c>
      <c r="M1920" s="301" t="str">
        <f t="shared" ref="M1920:M1951" si="142">IF(L1920&lt;&gt;I1920,1,"")</f>
        <v/>
      </c>
      <c r="N1920" s="301">
        <f>VLOOKUP(IF(G1920&lt;&gt;"",G1920,F1920),ThongkeKQ!$A$4:$P$43,COUNTA(ThongkeKQ!$A$4:$P$4),FALSE)</f>
        <v>4</v>
      </c>
      <c r="O1920" s="301" t="str">
        <f t="shared" si="137"/>
        <v>4.11</v>
      </c>
      <c r="P1920" s="285" t="str">
        <f t="shared" si="138"/>
        <v>4</v>
      </c>
      <c r="Q1920" s="285" t="str">
        <f t="shared" si="139"/>
        <v>11</v>
      </c>
    </row>
    <row r="1921" spans="1:17" s="285" customFormat="1" hidden="1">
      <c r="A1921" s="315">
        <f>SUBTOTAL(3,$B$20:B1921)</f>
        <v>609</v>
      </c>
      <c r="B1921" s="316">
        <v>1225702958</v>
      </c>
      <c r="C1921" s="301" t="str">
        <f>VLOOKUP(B1921,'ds thisinh'!$B$5:$C$2298,2,FALSE)</f>
        <v xml:space="preserve">Mai Thị Thủy  </v>
      </c>
      <c r="D1921" s="316" t="s">
        <v>363</v>
      </c>
      <c r="E1921" s="316" t="s">
        <v>414</v>
      </c>
      <c r="F1921" s="316" t="s">
        <v>301</v>
      </c>
      <c r="G1921" s="315"/>
      <c r="H1921" s="365">
        <v>11</v>
      </c>
      <c r="I1921" s="386">
        <v>570</v>
      </c>
      <c r="J1921" s="547"/>
      <c r="K1921" s="580"/>
      <c r="L1921" s="301">
        <f>VLOOKUP(B1921,KQtrangIOE!$B$2:$D$2509,3,FALSE)</f>
        <v>570</v>
      </c>
      <c r="M1921" s="301" t="str">
        <f t="shared" si="142"/>
        <v/>
      </c>
      <c r="N1921" s="301">
        <f>VLOOKUP(IF(G1921&lt;&gt;"",G1921,F1921),ThongkeKQ!$A$4:$P$43,COUNTA(ThongkeKQ!$A$4:$P$4),FALSE)</f>
        <v>4</v>
      </c>
      <c r="O1921" s="301" t="str">
        <f t="shared" si="137"/>
        <v>4.11</v>
      </c>
      <c r="P1921" s="285" t="str">
        <f t="shared" si="138"/>
        <v>4</v>
      </c>
      <c r="Q1921" s="285" t="str">
        <f t="shared" si="139"/>
        <v>11</v>
      </c>
    </row>
    <row r="1922" spans="1:17" s="285" customFormat="1" hidden="1">
      <c r="A1922" s="315">
        <f>SUBTOTAL(3,$B$20:B1922)</f>
        <v>609</v>
      </c>
      <c r="B1922" s="302">
        <v>1223270736</v>
      </c>
      <c r="C1922" s="301" t="str">
        <f>VLOOKUP(B1922,'ds thisinh'!$B$5:$C$2298,2,FALSE)</f>
        <v>Nguyễn Thị Bích Ngọc</v>
      </c>
      <c r="D1922" s="358" t="s">
        <v>2450</v>
      </c>
      <c r="E1922" s="302" t="s">
        <v>1085</v>
      </c>
      <c r="F1922" s="303" t="s">
        <v>557</v>
      </c>
      <c r="G1922" s="303"/>
      <c r="H1922" s="303">
        <v>11</v>
      </c>
      <c r="I1922" s="546">
        <v>570</v>
      </c>
      <c r="J1922" s="426"/>
      <c r="K1922" s="424"/>
      <c r="L1922" s="301">
        <f>VLOOKUP(B1922,KQtrangIOE!$B$2:$D$2509,3,FALSE)</f>
        <v>570</v>
      </c>
      <c r="M1922" s="301" t="str">
        <f t="shared" si="142"/>
        <v/>
      </c>
      <c r="N1922" s="301">
        <f>VLOOKUP(IF(G1922&lt;&gt;"",G1922,F1922),ThongkeKQ!$A$4:$P$43,COUNTA(ThongkeKQ!$A$4:$P$4),FALSE)</f>
        <v>11</v>
      </c>
      <c r="O1922" s="301" t="str">
        <f t="shared" si="137"/>
        <v>11.11</v>
      </c>
      <c r="P1922" s="285" t="str">
        <f t="shared" si="138"/>
        <v>11</v>
      </c>
      <c r="Q1922" s="285" t="str">
        <f t="shared" si="139"/>
        <v>11</v>
      </c>
    </row>
    <row r="1923" spans="1:17" s="285" customFormat="1" hidden="1">
      <c r="A1923" s="315">
        <f>SUBTOTAL(3,$B$20:B1923)</f>
        <v>609</v>
      </c>
      <c r="B1923" s="366">
        <v>1224685275</v>
      </c>
      <c r="C1923" s="301" t="str">
        <f>VLOOKUP(B1923,'ds thisinh'!$B$5:$C$2298,2,FALSE)</f>
        <v>Phạm Thị Nguyệt Ân</v>
      </c>
      <c r="D1923" s="366" t="s">
        <v>2359</v>
      </c>
      <c r="E1923" s="366" t="s">
        <v>2360</v>
      </c>
      <c r="F1923" s="325" t="s">
        <v>551</v>
      </c>
      <c r="G1923" s="365"/>
      <c r="H1923" s="365">
        <v>11</v>
      </c>
      <c r="I1923" s="365">
        <v>570</v>
      </c>
      <c r="J1923" s="449"/>
      <c r="K1923" s="424"/>
      <c r="L1923" s="301">
        <f>VLOOKUP(B1923,KQtrangIOE!$B$2:$D$2509,3,FALSE)</f>
        <v>570</v>
      </c>
      <c r="M1923" s="301" t="str">
        <f t="shared" si="142"/>
        <v/>
      </c>
      <c r="N1923" s="301">
        <f>VLOOKUP(IF(G1923&lt;&gt;"",G1923,F1923),ThongkeKQ!$A$4:$P$43,COUNTA(ThongkeKQ!$A$4:$P$4),FALSE)</f>
        <v>5</v>
      </c>
      <c r="O1923" s="301" t="str">
        <f t="shared" si="137"/>
        <v>5.11</v>
      </c>
      <c r="P1923" s="285" t="str">
        <f t="shared" si="138"/>
        <v>5</v>
      </c>
      <c r="Q1923" s="285" t="str">
        <f t="shared" si="139"/>
        <v>11</v>
      </c>
    </row>
    <row r="1924" spans="1:17" s="285" customFormat="1" hidden="1">
      <c r="A1924" s="315">
        <f>SUBTOTAL(3,$B$20:B1924)</f>
        <v>609</v>
      </c>
      <c r="B1924" s="301">
        <v>1221604790</v>
      </c>
      <c r="C1924" s="301" t="str">
        <f>VLOOKUP(B1924,'ds thisinh'!$B$5:$C$2298,2,FALSE)</f>
        <v>Bùi Công Thành</v>
      </c>
      <c r="D1924" s="301" t="s">
        <v>24</v>
      </c>
      <c r="E1924" s="301" t="s">
        <v>151</v>
      </c>
      <c r="F1924" s="301" t="s">
        <v>9</v>
      </c>
      <c r="G1924" s="301"/>
      <c r="H1924" s="301">
        <v>11</v>
      </c>
      <c r="I1924" s="301">
        <v>560</v>
      </c>
      <c r="J1924" s="505"/>
      <c r="K1924" s="424"/>
      <c r="L1924" s="301">
        <f>VLOOKUP(B1924,KQtrangIOE!$B$2:$D$2509,3,FALSE)</f>
        <v>560</v>
      </c>
      <c r="M1924" s="301" t="str">
        <f t="shared" si="142"/>
        <v/>
      </c>
      <c r="N1924" s="301">
        <f>VLOOKUP(IF(G1924&lt;&gt;"",G1924,F1924),ThongkeKQ!$A$4:$P$43,COUNTA(ThongkeKQ!$A$4:$P$4),FALSE)</f>
        <v>1</v>
      </c>
      <c r="O1924" s="301" t="str">
        <f t="shared" si="137"/>
        <v>1.11</v>
      </c>
      <c r="P1924" s="285" t="str">
        <f t="shared" si="138"/>
        <v>1</v>
      </c>
      <c r="Q1924" s="285" t="str">
        <f t="shared" si="139"/>
        <v>11</v>
      </c>
    </row>
    <row r="1925" spans="1:17" s="285" customFormat="1" hidden="1">
      <c r="A1925" s="315">
        <f>SUBTOTAL(3,$B$20:B1925)</f>
        <v>609</v>
      </c>
      <c r="B1925" s="316">
        <v>1209985762</v>
      </c>
      <c r="C1925" s="301" t="str">
        <f>VLOOKUP(B1925,'ds thisinh'!$B$5:$C$2298,2,FALSE)</f>
        <v xml:space="preserve">Trần Ngọc Huỳnh  </v>
      </c>
      <c r="D1925" s="316" t="s">
        <v>367</v>
      </c>
      <c r="E1925" s="316" t="s">
        <v>414</v>
      </c>
      <c r="F1925" s="316" t="s">
        <v>301</v>
      </c>
      <c r="G1925" s="315"/>
      <c r="H1925" s="365">
        <v>11</v>
      </c>
      <c r="I1925" s="386">
        <v>560</v>
      </c>
      <c r="J1925" s="547"/>
      <c r="K1925" s="580"/>
      <c r="L1925" s="301">
        <f>VLOOKUP(B1925,KQtrangIOE!$B$2:$D$2509,3,FALSE)</f>
        <v>560</v>
      </c>
      <c r="M1925" s="301" t="str">
        <f t="shared" si="142"/>
        <v/>
      </c>
      <c r="N1925" s="301">
        <f>VLOOKUP(IF(G1925&lt;&gt;"",G1925,F1925),ThongkeKQ!$A$4:$P$43,COUNTA(ThongkeKQ!$A$4:$P$4),FALSE)</f>
        <v>4</v>
      </c>
      <c r="O1925" s="301" t="str">
        <f t="shared" si="137"/>
        <v>4.11</v>
      </c>
      <c r="P1925" s="285" t="str">
        <f t="shared" si="138"/>
        <v>4</v>
      </c>
      <c r="Q1925" s="285" t="str">
        <f t="shared" si="139"/>
        <v>11</v>
      </c>
    </row>
    <row r="1926" spans="1:17" s="285" customFormat="1" hidden="1">
      <c r="A1926" s="315">
        <f>SUBTOTAL(3,$B$20:B1926)</f>
        <v>609</v>
      </c>
      <c r="B1926" s="399">
        <v>1223676512</v>
      </c>
      <c r="C1926" s="301" t="str">
        <f>VLOOKUP(B1926,'ds thisinh'!$B$5:$C$2298,2,FALSE)</f>
        <v>Vũ Xuân Hiền</v>
      </c>
      <c r="D1926" s="494" t="s">
        <v>494</v>
      </c>
      <c r="E1926" s="400" t="s">
        <v>458</v>
      </c>
      <c r="F1926" s="401" t="s">
        <v>417</v>
      </c>
      <c r="G1926" s="401"/>
      <c r="H1926" s="271">
        <v>11</v>
      </c>
      <c r="I1926" s="301">
        <v>560</v>
      </c>
      <c r="J1926" s="505"/>
      <c r="K1926" s="424"/>
      <c r="L1926" s="301">
        <f>VLOOKUP(B1926,KQtrangIOE!$B$2:$D$2509,3,FALSE)</f>
        <v>560</v>
      </c>
      <c r="M1926" s="301" t="str">
        <f t="shared" si="142"/>
        <v/>
      </c>
      <c r="N1926" s="301">
        <f>VLOOKUP(IF(G1926&lt;&gt;"",G1926,F1926),ThongkeKQ!$A$4:$P$43,COUNTA(ThongkeKQ!$A$4:$P$4),FALSE)</f>
        <v>14</v>
      </c>
      <c r="O1926" s="301" t="str">
        <f t="shared" si="137"/>
        <v>14.11</v>
      </c>
      <c r="P1926" s="285" t="str">
        <f t="shared" si="138"/>
        <v>14</v>
      </c>
      <c r="Q1926" s="285" t="str">
        <f t="shared" si="139"/>
        <v>11</v>
      </c>
    </row>
    <row r="1927" spans="1:17" s="285" customFormat="1" hidden="1">
      <c r="A1927" s="315">
        <f>SUBTOTAL(3,$B$20:B1927)</f>
        <v>609</v>
      </c>
      <c r="B1927" s="302">
        <v>1222198305</v>
      </c>
      <c r="C1927" s="301" t="str">
        <f>VLOOKUP(B1927,'ds thisinh'!$B$5:$C$2298,2,FALSE)</f>
        <v>Hoàng Kim Lâm</v>
      </c>
      <c r="D1927" s="305" t="s">
        <v>149</v>
      </c>
      <c r="E1927" s="302" t="s">
        <v>133</v>
      </c>
      <c r="F1927" s="303" t="s">
        <v>90</v>
      </c>
      <c r="G1927" s="303"/>
      <c r="H1927" s="304">
        <v>11</v>
      </c>
      <c r="I1927" s="304">
        <v>550</v>
      </c>
      <c r="J1927" s="542"/>
      <c r="K1927" s="581"/>
      <c r="L1927" s="301">
        <f>VLOOKUP(B1927,KQtrangIOE!$B$2:$D$2509,3,FALSE)</f>
        <v>550</v>
      </c>
      <c r="M1927" s="301" t="str">
        <f t="shared" si="142"/>
        <v/>
      </c>
      <c r="N1927" s="301">
        <f>VLOOKUP(IF(G1927&lt;&gt;"",G1927,F1927),ThongkeKQ!$A$4:$P$43,COUNTA(ThongkeKQ!$A$4:$P$4),FALSE)</f>
        <v>13</v>
      </c>
      <c r="O1927" s="301" t="str">
        <f t="shared" si="137"/>
        <v>13.11</v>
      </c>
      <c r="P1927" s="285" t="str">
        <f t="shared" si="138"/>
        <v>13</v>
      </c>
      <c r="Q1927" s="285" t="str">
        <f t="shared" si="139"/>
        <v>11</v>
      </c>
    </row>
    <row r="1928" spans="1:17" s="285" customFormat="1" hidden="1">
      <c r="A1928" s="315">
        <f>SUBTOTAL(3,$B$20:B1928)</f>
        <v>609</v>
      </c>
      <c r="B1928" s="311">
        <v>1232196228</v>
      </c>
      <c r="C1928" s="301" t="str">
        <f>VLOOKUP(B1928,'ds thisinh'!$B$5:$C$2298,2,FALSE)</f>
        <v>Nguyễn Thị Xuân Hiền</v>
      </c>
      <c r="D1928" s="311" t="s">
        <v>2575</v>
      </c>
      <c r="E1928" s="311" t="s">
        <v>414</v>
      </c>
      <c r="F1928" s="310" t="s">
        <v>563</v>
      </c>
      <c r="G1928" s="310"/>
      <c r="H1928" s="311" t="s">
        <v>414</v>
      </c>
      <c r="I1928" s="388">
        <v>550</v>
      </c>
      <c r="J1928" s="557"/>
      <c r="K1928" s="577"/>
      <c r="L1928" s="301">
        <f>VLOOKUP(B1928,KQtrangIOE!$B$2:$D$2509,3,FALSE)</f>
        <v>550</v>
      </c>
      <c r="M1928" s="301" t="str">
        <f t="shared" si="142"/>
        <v/>
      </c>
      <c r="N1928" s="301">
        <f>VLOOKUP(IF(G1928&lt;&gt;"",G1928,F1928),ThongkeKQ!$A$4:$P$43,COUNTA(ThongkeKQ!$A$4:$P$4),FALSE)</f>
        <v>21</v>
      </c>
      <c r="O1928" s="301" t="str">
        <f t="shared" si="137"/>
        <v>21.11</v>
      </c>
      <c r="P1928" s="285" t="str">
        <f t="shared" si="138"/>
        <v>21</v>
      </c>
      <c r="Q1928" s="285" t="str">
        <f t="shared" si="139"/>
        <v>11</v>
      </c>
    </row>
    <row r="1929" spans="1:17" s="285" customFormat="1" hidden="1">
      <c r="A1929" s="315">
        <f>SUBTOTAL(3,$B$20:B1929)</f>
        <v>609</v>
      </c>
      <c r="B1929" s="311">
        <v>1224591100</v>
      </c>
      <c r="C1929" s="301" t="str">
        <f>VLOOKUP(B1929,'ds thisinh'!$B$5:$C$2298,2,FALSE)</f>
        <v>Lê Thị Ngọc Ánh</v>
      </c>
      <c r="D1929" s="311" t="s">
        <v>2594</v>
      </c>
      <c r="E1929" s="311" t="s">
        <v>414</v>
      </c>
      <c r="F1929" s="310" t="s">
        <v>563</v>
      </c>
      <c r="G1929" s="310"/>
      <c r="H1929" s="311" t="s">
        <v>414</v>
      </c>
      <c r="I1929" s="388">
        <v>550</v>
      </c>
      <c r="J1929" s="557"/>
      <c r="K1929" s="577"/>
      <c r="L1929" s="301">
        <f>VLOOKUP(B1929,KQtrangIOE!$B$2:$D$2509,3,FALSE)</f>
        <v>550</v>
      </c>
      <c r="M1929" s="301" t="str">
        <f t="shared" si="142"/>
        <v/>
      </c>
      <c r="N1929" s="301">
        <f>VLOOKUP(IF(G1929&lt;&gt;"",G1929,F1929),ThongkeKQ!$A$4:$P$43,COUNTA(ThongkeKQ!$A$4:$P$4),FALSE)</f>
        <v>21</v>
      </c>
      <c r="O1929" s="301" t="str">
        <f t="shared" si="137"/>
        <v>21.11</v>
      </c>
      <c r="P1929" s="285" t="str">
        <f t="shared" si="138"/>
        <v>21</v>
      </c>
      <c r="Q1929" s="285" t="str">
        <f t="shared" si="139"/>
        <v>11</v>
      </c>
    </row>
    <row r="1930" spans="1:17" s="285" customFormat="1" hidden="1">
      <c r="A1930" s="315">
        <f>SUBTOTAL(3,$B$20:B1930)</f>
        <v>609</v>
      </c>
      <c r="B1930" s="303">
        <v>1229876330</v>
      </c>
      <c r="C1930" s="301" t="str">
        <f>VLOOKUP(B1930,'ds thisinh'!$B$5:$C$2298,2,FALSE)</f>
        <v>Phạm Bá Thành</v>
      </c>
      <c r="D1930" s="303" t="s">
        <v>408</v>
      </c>
      <c r="E1930" s="303" t="s">
        <v>133</v>
      </c>
      <c r="F1930" s="303" t="s">
        <v>388</v>
      </c>
      <c r="G1930" s="303"/>
      <c r="H1930" s="304">
        <v>11</v>
      </c>
      <c r="I1930" s="303">
        <v>550</v>
      </c>
      <c r="J1930" s="359"/>
      <c r="K1930" s="424"/>
      <c r="L1930" s="301">
        <f>VLOOKUP(B1930,KQtrangIOE!$B$2:$D$2509,3,FALSE)</f>
        <v>550</v>
      </c>
      <c r="M1930" s="301" t="str">
        <f t="shared" si="142"/>
        <v/>
      </c>
      <c r="N1930" s="301">
        <f>VLOOKUP(IF(G1930&lt;&gt;"",G1930,F1930),ThongkeKQ!$A$4:$P$43,COUNTA(ThongkeKQ!$A$4:$P$4),FALSE)</f>
        <v>15</v>
      </c>
      <c r="O1930" s="301" t="str">
        <f t="shared" si="137"/>
        <v>15.11</v>
      </c>
      <c r="P1930" s="285" t="str">
        <f t="shared" si="138"/>
        <v>15</v>
      </c>
      <c r="Q1930" s="285" t="str">
        <f t="shared" si="139"/>
        <v>11</v>
      </c>
    </row>
    <row r="1931" spans="1:17" s="285" customFormat="1" hidden="1">
      <c r="A1931" s="315">
        <f>SUBTOTAL(3,$B$20:B1931)</f>
        <v>609</v>
      </c>
      <c r="B1931" s="302">
        <v>1224812248</v>
      </c>
      <c r="C1931" s="301" t="str">
        <f>VLOOKUP(B1931,'ds thisinh'!$B$5:$C$2298,2,FALSE)</f>
        <v>Vũ Thị Trâm</v>
      </c>
      <c r="D1931" s="358" t="s">
        <v>2448</v>
      </c>
      <c r="E1931" s="302" t="s">
        <v>458</v>
      </c>
      <c r="F1931" s="303" t="s">
        <v>557</v>
      </c>
      <c r="G1931" s="303"/>
      <c r="H1931" s="303">
        <v>11</v>
      </c>
      <c r="I1931" s="546">
        <v>550</v>
      </c>
      <c r="J1931" s="426"/>
      <c r="K1931" s="424"/>
      <c r="L1931" s="301">
        <f>VLOOKUP(B1931,KQtrangIOE!$B$2:$D$2509,3,FALSE)</f>
        <v>550</v>
      </c>
      <c r="M1931" s="301" t="str">
        <f t="shared" si="142"/>
        <v/>
      </c>
      <c r="N1931" s="301">
        <f>VLOOKUP(IF(G1931&lt;&gt;"",G1931,F1931),ThongkeKQ!$A$4:$P$43,COUNTA(ThongkeKQ!$A$4:$P$4),FALSE)</f>
        <v>11</v>
      </c>
      <c r="O1931" s="301" t="str">
        <f t="shared" si="137"/>
        <v>11.11</v>
      </c>
      <c r="P1931" s="285" t="str">
        <f t="shared" si="138"/>
        <v>11</v>
      </c>
      <c r="Q1931" s="285" t="str">
        <f t="shared" si="139"/>
        <v>11</v>
      </c>
    </row>
    <row r="1932" spans="1:17" s="285" customFormat="1" hidden="1">
      <c r="A1932" s="315">
        <f>SUBTOTAL(3,$B$20:B1932)</f>
        <v>609</v>
      </c>
      <c r="B1932" s="302">
        <v>1223272667</v>
      </c>
      <c r="C1932" s="301" t="str">
        <f>VLOOKUP(B1932,'ds thisinh'!$B$5:$C$2298,2,FALSE)</f>
        <v>Vũ Thị Thương</v>
      </c>
      <c r="D1932" s="358" t="s">
        <v>2458</v>
      </c>
      <c r="E1932" s="302" t="s">
        <v>464</v>
      </c>
      <c r="F1932" s="303" t="s">
        <v>557</v>
      </c>
      <c r="G1932" s="303"/>
      <c r="H1932" s="303">
        <v>11</v>
      </c>
      <c r="I1932" s="546">
        <v>550</v>
      </c>
      <c r="J1932" s="426"/>
      <c r="K1932" s="424"/>
      <c r="L1932" s="301">
        <f>VLOOKUP(B1932,KQtrangIOE!$B$2:$D$2509,3,FALSE)</f>
        <v>550</v>
      </c>
      <c r="M1932" s="301" t="str">
        <f t="shared" si="142"/>
        <v/>
      </c>
      <c r="N1932" s="301">
        <f>VLOOKUP(IF(G1932&lt;&gt;"",G1932,F1932),ThongkeKQ!$A$4:$P$43,COUNTA(ThongkeKQ!$A$4:$P$4),FALSE)</f>
        <v>11</v>
      </c>
      <c r="O1932" s="301" t="str">
        <f t="shared" si="137"/>
        <v>11.11</v>
      </c>
      <c r="P1932" s="285" t="str">
        <f t="shared" si="138"/>
        <v>11</v>
      </c>
      <c r="Q1932" s="285" t="str">
        <f t="shared" si="139"/>
        <v>11</v>
      </c>
    </row>
    <row r="1933" spans="1:17" s="285" customFormat="1" hidden="1">
      <c r="A1933" s="315">
        <f>SUBTOTAL(3,$B$20:B1933)</f>
        <v>609</v>
      </c>
      <c r="B1933" s="311">
        <v>1200871531</v>
      </c>
      <c r="C1933" s="301" t="str">
        <f>VLOOKUP(B1933,'ds thisinh'!$B$5:$C$2298,2,FALSE)</f>
        <v>Châu Mỹ Hằng</v>
      </c>
      <c r="D1933" s="311" t="s">
        <v>2567</v>
      </c>
      <c r="E1933" s="311" t="s">
        <v>414</v>
      </c>
      <c r="F1933" s="310" t="s">
        <v>563</v>
      </c>
      <c r="G1933" s="310"/>
      <c r="H1933" s="311" t="s">
        <v>414</v>
      </c>
      <c r="I1933" s="388">
        <v>540</v>
      </c>
      <c r="J1933" s="557"/>
      <c r="K1933" s="577"/>
      <c r="L1933" s="301">
        <f>VLOOKUP(B1933,KQtrangIOE!$B$2:$D$2509,3,FALSE)</f>
        <v>540</v>
      </c>
      <c r="M1933" s="301" t="str">
        <f t="shared" si="142"/>
        <v/>
      </c>
      <c r="N1933" s="301">
        <f>VLOOKUP(IF(G1933&lt;&gt;"",G1933,F1933),ThongkeKQ!$A$4:$P$43,COUNTA(ThongkeKQ!$A$4:$P$4),FALSE)</f>
        <v>21</v>
      </c>
      <c r="O1933" s="301" t="str">
        <f t="shared" si="137"/>
        <v>21.11</v>
      </c>
      <c r="P1933" s="285" t="str">
        <f t="shared" si="138"/>
        <v>21</v>
      </c>
      <c r="Q1933" s="285" t="str">
        <f t="shared" si="139"/>
        <v>11</v>
      </c>
    </row>
    <row r="1934" spans="1:17" s="285" customFormat="1" hidden="1">
      <c r="A1934" s="315">
        <f>SUBTOTAL(3,$B$20:B1934)</f>
        <v>609</v>
      </c>
      <c r="B1934" s="302">
        <v>1225585590</v>
      </c>
      <c r="C1934" s="301" t="str">
        <f>VLOOKUP(B1934,'ds thisinh'!$B$5:$C$2298,2,FALSE)</f>
        <v>Võ Thị Thủy Tiên</v>
      </c>
      <c r="D1934" s="358" t="s">
        <v>2456</v>
      </c>
      <c r="E1934" s="302" t="s">
        <v>2457</v>
      </c>
      <c r="F1934" s="303" t="s">
        <v>557</v>
      </c>
      <c r="G1934" s="303"/>
      <c r="H1934" s="303">
        <v>11</v>
      </c>
      <c r="I1934" s="546">
        <v>540</v>
      </c>
      <c r="J1934" s="426"/>
      <c r="K1934" s="424"/>
      <c r="L1934" s="301">
        <f>VLOOKUP(B1934,KQtrangIOE!$B$2:$D$2509,3,FALSE)</f>
        <v>540</v>
      </c>
      <c r="M1934" s="301" t="str">
        <f t="shared" si="142"/>
        <v/>
      </c>
      <c r="N1934" s="301">
        <f>VLOOKUP(IF(G1934&lt;&gt;"",G1934,F1934),ThongkeKQ!$A$4:$P$43,COUNTA(ThongkeKQ!$A$4:$P$4),FALSE)</f>
        <v>11</v>
      </c>
      <c r="O1934" s="301" t="str">
        <f t="shared" si="137"/>
        <v>11.11</v>
      </c>
      <c r="P1934" s="285" t="str">
        <f t="shared" si="138"/>
        <v>11</v>
      </c>
      <c r="Q1934" s="285" t="str">
        <f t="shared" si="139"/>
        <v>11</v>
      </c>
    </row>
    <row r="1935" spans="1:17" s="285" customFormat="1" hidden="1">
      <c r="A1935" s="315">
        <f>SUBTOTAL(3,$B$20:B1935)</f>
        <v>609</v>
      </c>
      <c r="B1935" s="316">
        <v>1227480014</v>
      </c>
      <c r="C1935" s="301" t="str">
        <f>VLOOKUP(B1935,'ds thisinh'!$B$5:$C$2298,2,FALSE)</f>
        <v xml:space="preserve">Phạm Thị Thanh Thanh  </v>
      </c>
      <c r="D1935" s="316" t="s">
        <v>355</v>
      </c>
      <c r="E1935" s="316" t="s">
        <v>414</v>
      </c>
      <c r="F1935" s="316" t="s">
        <v>301</v>
      </c>
      <c r="G1935" s="315"/>
      <c r="H1935" s="365">
        <v>11</v>
      </c>
      <c r="I1935" s="386">
        <v>530</v>
      </c>
      <c r="J1935" s="547"/>
      <c r="K1935" s="580"/>
      <c r="L1935" s="301">
        <f>VLOOKUP(B1935,KQtrangIOE!$B$2:$D$2509,3,FALSE)</f>
        <v>530</v>
      </c>
      <c r="M1935" s="301" t="str">
        <f t="shared" si="142"/>
        <v/>
      </c>
      <c r="N1935" s="301">
        <f>VLOOKUP(IF(G1935&lt;&gt;"",G1935,F1935),ThongkeKQ!$A$4:$P$43,COUNTA(ThongkeKQ!$A$4:$P$4),FALSE)</f>
        <v>4</v>
      </c>
      <c r="O1935" s="301" t="str">
        <f t="shared" si="137"/>
        <v>4.11</v>
      </c>
      <c r="P1935" s="285" t="str">
        <f t="shared" si="138"/>
        <v>4</v>
      </c>
      <c r="Q1935" s="285" t="str">
        <f t="shared" si="139"/>
        <v>11</v>
      </c>
    </row>
    <row r="1936" spans="1:17" s="285" customFormat="1" hidden="1">
      <c r="A1936" s="315">
        <f>SUBTOTAL(3,$B$20:B1936)</f>
        <v>609</v>
      </c>
      <c r="B1936" s="303">
        <v>1226942932</v>
      </c>
      <c r="C1936" s="301" t="str">
        <f>VLOOKUP(B1936,'ds thisinh'!$B$5:$C$2298,2,FALSE)</f>
        <v>Cao Minh Hoàng</v>
      </c>
      <c r="D1936" s="303" t="s">
        <v>406</v>
      </c>
      <c r="E1936" s="303" t="s">
        <v>133</v>
      </c>
      <c r="F1936" s="303" t="s">
        <v>388</v>
      </c>
      <c r="G1936" s="303"/>
      <c r="H1936" s="304">
        <v>11</v>
      </c>
      <c r="I1936" s="303">
        <v>530</v>
      </c>
      <c r="J1936" s="303"/>
      <c r="K1936" s="301"/>
      <c r="L1936" s="301">
        <f>VLOOKUP(B1936,KQtrangIOE!$B$2:$D$2509,3,FALSE)</f>
        <v>530</v>
      </c>
      <c r="M1936" s="301" t="str">
        <f t="shared" si="142"/>
        <v/>
      </c>
      <c r="N1936" s="301">
        <f>VLOOKUP(IF(G1936&lt;&gt;"",G1936,F1936),ThongkeKQ!$A$4:$P$43,COUNTA(ThongkeKQ!$A$4:$P$4),FALSE)</f>
        <v>15</v>
      </c>
      <c r="O1936" s="301" t="str">
        <f t="shared" si="137"/>
        <v>15.11</v>
      </c>
      <c r="P1936" s="285" t="str">
        <f t="shared" si="138"/>
        <v>15</v>
      </c>
      <c r="Q1936" s="285" t="str">
        <f t="shared" si="139"/>
        <v>11</v>
      </c>
    </row>
    <row r="1937" spans="1:17" s="285" customFormat="1" hidden="1">
      <c r="A1937" s="315">
        <f>SUBTOTAL(3,$B$20:B1937)</f>
        <v>609</v>
      </c>
      <c r="B1937" s="302">
        <v>1223727455</v>
      </c>
      <c r="C1937" s="301" t="str">
        <f>VLOOKUP(B1937,'ds thisinh'!$B$5:$C$2298,2,FALSE)</f>
        <v>Hà Thị Như Quỳnh</v>
      </c>
      <c r="D1937" s="358" t="s">
        <v>2445</v>
      </c>
      <c r="E1937" s="302" t="s">
        <v>458</v>
      </c>
      <c r="F1937" s="303" t="s">
        <v>557</v>
      </c>
      <c r="G1937" s="303"/>
      <c r="H1937" s="303">
        <v>11</v>
      </c>
      <c r="I1937" s="546">
        <v>530</v>
      </c>
      <c r="J1937" s="546"/>
      <c r="K1937" s="301"/>
      <c r="L1937" s="301">
        <f>VLOOKUP(B1937,KQtrangIOE!$B$2:$D$2509,3,FALSE)</f>
        <v>530</v>
      </c>
      <c r="M1937" s="301" t="str">
        <f t="shared" si="142"/>
        <v/>
      </c>
      <c r="N1937" s="301">
        <f>VLOOKUP(IF(G1937&lt;&gt;"",G1937,F1937),ThongkeKQ!$A$4:$P$43,COUNTA(ThongkeKQ!$A$4:$P$4),FALSE)</f>
        <v>11</v>
      </c>
      <c r="O1937" s="301" t="str">
        <f t="shared" si="137"/>
        <v>11.11</v>
      </c>
      <c r="P1937" s="285" t="str">
        <f t="shared" si="138"/>
        <v>11</v>
      </c>
      <c r="Q1937" s="285" t="str">
        <f t="shared" si="139"/>
        <v>11</v>
      </c>
    </row>
    <row r="1938" spans="1:17" s="285" customFormat="1" hidden="1">
      <c r="A1938" s="315">
        <f>SUBTOTAL(3,$B$20:B1938)</f>
        <v>609</v>
      </c>
      <c r="B1938" s="302">
        <v>1221656645</v>
      </c>
      <c r="C1938" s="301" t="str">
        <f>VLOOKUP(B1938,'ds thisinh'!$B$5:$C$2298,2,FALSE)</f>
        <v>Trần Thị Trà My</v>
      </c>
      <c r="D1938" s="358" t="s">
        <v>2301</v>
      </c>
      <c r="E1938" s="302" t="s">
        <v>464</v>
      </c>
      <c r="F1938" s="303" t="s">
        <v>557</v>
      </c>
      <c r="G1938" s="303"/>
      <c r="H1938" s="303">
        <v>11</v>
      </c>
      <c r="I1938" s="546">
        <v>530</v>
      </c>
      <c r="J1938" s="546"/>
      <c r="K1938" s="301"/>
      <c r="L1938" s="301">
        <f>VLOOKUP(B1938,KQtrangIOE!$B$2:$D$2509,3,FALSE)</f>
        <v>530</v>
      </c>
      <c r="M1938" s="301" t="str">
        <f t="shared" si="142"/>
        <v/>
      </c>
      <c r="N1938" s="301">
        <f>VLOOKUP(IF(G1938&lt;&gt;"",G1938,F1938),ThongkeKQ!$A$4:$P$43,COUNTA(ThongkeKQ!$A$4:$P$4),FALSE)</f>
        <v>11</v>
      </c>
      <c r="O1938" s="301" t="str">
        <f t="shared" si="137"/>
        <v>11.11</v>
      </c>
      <c r="P1938" s="285" t="str">
        <f t="shared" si="138"/>
        <v>11</v>
      </c>
      <c r="Q1938" s="285" t="str">
        <f t="shared" si="139"/>
        <v>11</v>
      </c>
    </row>
    <row r="1939" spans="1:17" s="285" customFormat="1" hidden="1">
      <c r="A1939" s="315">
        <f>SUBTOTAL(3,$B$20:B1939)</f>
        <v>609</v>
      </c>
      <c r="B1939" s="301">
        <v>1221729054</v>
      </c>
      <c r="C1939" s="301" t="str">
        <f>VLOOKUP(B1939,'ds thisinh'!$B$5:$C$2298,2,FALSE)</f>
        <v>Huỳnh Thị Cát My</v>
      </c>
      <c r="D1939" s="301" t="s">
        <v>26</v>
      </c>
      <c r="E1939" s="301" t="s">
        <v>151</v>
      </c>
      <c r="F1939" s="301" t="s">
        <v>9</v>
      </c>
      <c r="G1939" s="301"/>
      <c r="H1939" s="301">
        <v>11</v>
      </c>
      <c r="I1939" s="301">
        <v>520</v>
      </c>
      <c r="J1939" s="301"/>
      <c r="K1939" s="301"/>
      <c r="L1939" s="301">
        <f>VLOOKUP(B1939,KQtrangIOE!$B$2:$D$2509,3,FALSE)</f>
        <v>520</v>
      </c>
      <c r="M1939" s="301" t="str">
        <f t="shared" si="142"/>
        <v/>
      </c>
      <c r="N1939" s="301">
        <f>VLOOKUP(IF(G1939&lt;&gt;"",G1939,F1939),ThongkeKQ!$A$4:$P$43,COUNTA(ThongkeKQ!$A$4:$P$4),FALSE)</f>
        <v>1</v>
      </c>
      <c r="O1939" s="301" t="str">
        <f t="shared" si="137"/>
        <v>1.11</v>
      </c>
      <c r="P1939" s="285" t="str">
        <f t="shared" si="138"/>
        <v>1</v>
      </c>
      <c r="Q1939" s="285" t="str">
        <f t="shared" si="139"/>
        <v>11</v>
      </c>
    </row>
    <row r="1940" spans="1:17" s="285" customFormat="1" hidden="1">
      <c r="A1940" s="315">
        <f>SUBTOTAL(3,$B$20:B1940)</f>
        <v>609</v>
      </c>
      <c r="B1940" s="301">
        <v>1210077347</v>
      </c>
      <c r="C1940" s="301" t="str">
        <f>VLOOKUP(B1940,'ds thisinh'!$B$5:$C$2298,2,FALSE)</f>
        <v>Văn Duy Tăng</v>
      </c>
      <c r="D1940" s="301" t="s">
        <v>25</v>
      </c>
      <c r="E1940" s="301" t="s">
        <v>151</v>
      </c>
      <c r="F1940" s="301" t="s">
        <v>9</v>
      </c>
      <c r="G1940" s="301"/>
      <c r="H1940" s="301">
        <v>11</v>
      </c>
      <c r="I1940" s="301">
        <v>520</v>
      </c>
      <c r="J1940" s="301"/>
      <c r="K1940" s="301"/>
      <c r="L1940" s="301">
        <f>VLOOKUP(B1940,KQtrangIOE!$B$2:$D$2509,3,FALSE)</f>
        <v>520</v>
      </c>
      <c r="M1940" s="301" t="str">
        <f t="shared" si="142"/>
        <v/>
      </c>
      <c r="N1940" s="301">
        <f>VLOOKUP(IF(G1940&lt;&gt;"",G1940,F1940),ThongkeKQ!$A$4:$P$43,COUNTA(ThongkeKQ!$A$4:$P$4),FALSE)</f>
        <v>1</v>
      </c>
      <c r="O1940" s="301" t="str">
        <f t="shared" ref="O1940:O1997" si="143">N1940&amp;"."&amp;IF(I1940&lt;&gt;"",H1940,"")</f>
        <v>1.11</v>
      </c>
      <c r="P1940" s="285" t="str">
        <f t="shared" si="138"/>
        <v>1</v>
      </c>
      <c r="Q1940" s="285" t="str">
        <f t="shared" si="139"/>
        <v>11</v>
      </c>
    </row>
    <row r="1941" spans="1:17" s="285" customFormat="1" hidden="1">
      <c r="A1941" s="315">
        <f>SUBTOTAL(3,$B$20:B1941)</f>
        <v>609</v>
      </c>
      <c r="B1941" s="366">
        <v>1224986764</v>
      </c>
      <c r="C1941" s="301" t="str">
        <f>VLOOKUP(B1941,'ds thisinh'!$B$5:$C$2298,2,FALSE)</f>
        <v>Nguyeễn Quốc Tuấn</v>
      </c>
      <c r="D1941" s="366" t="s">
        <v>2374</v>
      </c>
      <c r="E1941" s="366" t="s">
        <v>2368</v>
      </c>
      <c r="F1941" s="325" t="s">
        <v>551</v>
      </c>
      <c r="G1941" s="365"/>
      <c r="H1941" s="365">
        <v>11</v>
      </c>
      <c r="I1941" s="365">
        <v>520</v>
      </c>
      <c r="J1941" s="365"/>
      <c r="K1941" s="301"/>
      <c r="L1941" s="301">
        <f>VLOOKUP(B1941,KQtrangIOE!$B$2:$D$2509,3,FALSE)</f>
        <v>520</v>
      </c>
      <c r="M1941" s="301" t="str">
        <f t="shared" si="142"/>
        <v/>
      </c>
      <c r="N1941" s="301">
        <f>VLOOKUP(IF(G1941&lt;&gt;"",G1941,F1941),ThongkeKQ!$A$4:$P$43,COUNTA(ThongkeKQ!$A$4:$P$4),FALSE)</f>
        <v>5</v>
      </c>
      <c r="O1941" s="301" t="str">
        <f t="shared" si="143"/>
        <v>5.11</v>
      </c>
      <c r="P1941" s="285" t="str">
        <f t="shared" ref="P1941:P2005" si="144">N1941&amp;J1941</f>
        <v>5</v>
      </c>
      <c r="Q1941" s="285" t="str">
        <f t="shared" ref="Q1941:Q2005" si="145">H1941&amp;J1941</f>
        <v>11</v>
      </c>
    </row>
    <row r="1942" spans="1:17" s="285" customFormat="1" hidden="1">
      <c r="A1942" s="315">
        <f>SUBTOTAL(3,$B$20:B1942)</f>
        <v>609</v>
      </c>
      <c r="B1942" s="301">
        <v>1222949056</v>
      </c>
      <c r="C1942" s="301" t="str">
        <f>VLOOKUP(B1942,'ds thisinh'!$B$5:$C$2298,2,FALSE)</f>
        <v>Ngô Lục Thanh Nam</v>
      </c>
      <c r="D1942" s="301" t="s">
        <v>77</v>
      </c>
      <c r="E1942" s="301" t="s">
        <v>151</v>
      </c>
      <c r="F1942" s="301" t="s">
        <v>9</v>
      </c>
      <c r="G1942" s="301"/>
      <c r="H1942" s="301">
        <v>11</v>
      </c>
      <c r="I1942" s="301">
        <v>510</v>
      </c>
      <c r="J1942" s="301"/>
      <c r="K1942" s="301"/>
      <c r="L1942" s="301">
        <f>VLOOKUP(B1942,KQtrangIOE!$B$2:$D$2509,3,FALSE)</f>
        <v>510</v>
      </c>
      <c r="M1942" s="301" t="str">
        <f t="shared" si="142"/>
        <v/>
      </c>
      <c r="N1942" s="301">
        <f>VLOOKUP(IF(G1942&lt;&gt;"",G1942,F1942),ThongkeKQ!$A$4:$P$43,COUNTA(ThongkeKQ!$A$4:$P$4),FALSE)</f>
        <v>1</v>
      </c>
      <c r="O1942" s="301" t="str">
        <f t="shared" si="143"/>
        <v>1.11</v>
      </c>
      <c r="P1942" s="285" t="str">
        <f t="shared" si="144"/>
        <v>1</v>
      </c>
      <c r="Q1942" s="285" t="str">
        <f t="shared" si="145"/>
        <v>11</v>
      </c>
    </row>
    <row r="1943" spans="1:17" s="285" customFormat="1" hidden="1">
      <c r="A1943" s="315">
        <f>SUBTOTAL(3,$B$20:B1943)</f>
        <v>609</v>
      </c>
      <c r="B1943" s="316">
        <v>1229268009</v>
      </c>
      <c r="C1943" s="301" t="str">
        <f>VLOOKUP(B1943,'ds thisinh'!$B$5:$C$2298,2,FALSE)</f>
        <v xml:space="preserve">Trần Văn Cường  </v>
      </c>
      <c r="D1943" s="316" t="s">
        <v>362</v>
      </c>
      <c r="E1943" s="316" t="s">
        <v>414</v>
      </c>
      <c r="F1943" s="316" t="s">
        <v>301</v>
      </c>
      <c r="G1943" s="315"/>
      <c r="H1943" s="365">
        <v>11</v>
      </c>
      <c r="I1943" s="386">
        <v>510</v>
      </c>
      <c r="J1943" s="386"/>
      <c r="K1943" s="386"/>
      <c r="L1943" s="301">
        <f>VLOOKUP(B1943,KQtrangIOE!$B$2:$D$2509,3,FALSE)</f>
        <v>510</v>
      </c>
      <c r="M1943" s="301" t="str">
        <f t="shared" si="142"/>
        <v/>
      </c>
      <c r="N1943" s="301">
        <f>VLOOKUP(IF(G1943&lt;&gt;"",G1943,F1943),ThongkeKQ!$A$4:$P$43,COUNTA(ThongkeKQ!$A$4:$P$4),FALSE)</f>
        <v>4</v>
      </c>
      <c r="O1943" s="301" t="str">
        <f t="shared" si="143"/>
        <v>4.11</v>
      </c>
      <c r="P1943" s="285" t="str">
        <f t="shared" si="144"/>
        <v>4</v>
      </c>
      <c r="Q1943" s="285" t="str">
        <f t="shared" si="145"/>
        <v>11</v>
      </c>
    </row>
    <row r="1944" spans="1:17" s="285" customFormat="1" hidden="1">
      <c r="A1944" s="315">
        <f>SUBTOTAL(3,$B$20:B1944)</f>
        <v>609</v>
      </c>
      <c r="B1944" s="366">
        <v>1224103565</v>
      </c>
      <c r="C1944" s="301" t="str">
        <f>VLOOKUP(B1944,'ds thisinh'!$B$5:$C$2298,2,FALSE)</f>
        <v>Nguyễn Thị Kim Nguyên</v>
      </c>
      <c r="D1944" s="366" t="s">
        <v>2367</v>
      </c>
      <c r="E1944" s="366" t="s">
        <v>2368</v>
      </c>
      <c r="F1944" s="325" t="s">
        <v>551</v>
      </c>
      <c r="G1944" s="365"/>
      <c r="H1944" s="365">
        <v>11</v>
      </c>
      <c r="I1944" s="365">
        <v>510</v>
      </c>
      <c r="J1944" s="365"/>
      <c r="K1944" s="301"/>
      <c r="L1944" s="301">
        <f>VLOOKUP(B1944,KQtrangIOE!$B$2:$D$2509,3,FALSE)</f>
        <v>510</v>
      </c>
      <c r="M1944" s="301" t="str">
        <f t="shared" si="142"/>
        <v/>
      </c>
      <c r="N1944" s="301">
        <f>VLOOKUP(IF(G1944&lt;&gt;"",G1944,F1944),ThongkeKQ!$A$4:$P$43,COUNTA(ThongkeKQ!$A$4:$P$4),FALSE)</f>
        <v>5</v>
      </c>
      <c r="O1944" s="301" t="str">
        <f t="shared" si="143"/>
        <v>5.11</v>
      </c>
      <c r="P1944" s="285" t="str">
        <f t="shared" si="144"/>
        <v>5</v>
      </c>
      <c r="Q1944" s="285" t="str">
        <f t="shared" si="145"/>
        <v>11</v>
      </c>
    </row>
    <row r="1945" spans="1:17" s="285" customFormat="1" hidden="1">
      <c r="A1945" s="315">
        <f>SUBTOTAL(3,$B$20:B1945)</f>
        <v>609</v>
      </c>
      <c r="B1945" s="366">
        <v>1223246941</v>
      </c>
      <c r="C1945" s="301" t="str">
        <f>VLOOKUP(B1945,'ds thisinh'!$B$5:$C$2298,2,FALSE)</f>
        <v>Nguyễn Thị Phượng</v>
      </c>
      <c r="D1945" s="366" t="s">
        <v>245</v>
      </c>
      <c r="E1945" s="366" t="s">
        <v>2360</v>
      </c>
      <c r="F1945" s="325" t="s">
        <v>551</v>
      </c>
      <c r="G1945" s="365"/>
      <c r="H1945" s="365">
        <v>11</v>
      </c>
      <c r="I1945" s="365">
        <v>500</v>
      </c>
      <c r="J1945" s="365"/>
      <c r="K1945" s="301"/>
      <c r="L1945" s="301">
        <f>VLOOKUP(B1945,KQtrangIOE!$B$2:$D$2509,3,FALSE)</f>
        <v>500</v>
      </c>
      <c r="M1945" s="301" t="str">
        <f t="shared" si="142"/>
        <v/>
      </c>
      <c r="N1945" s="301">
        <f>VLOOKUP(IF(G1945&lt;&gt;"",G1945,F1945),ThongkeKQ!$A$4:$P$43,COUNTA(ThongkeKQ!$A$4:$P$4),FALSE)</f>
        <v>5</v>
      </c>
      <c r="O1945" s="301" t="str">
        <f t="shared" si="143"/>
        <v>5.11</v>
      </c>
      <c r="P1945" s="285" t="str">
        <f t="shared" si="144"/>
        <v>5</v>
      </c>
      <c r="Q1945" s="285" t="str">
        <f t="shared" si="145"/>
        <v>11</v>
      </c>
    </row>
    <row r="1946" spans="1:17" s="285" customFormat="1" hidden="1">
      <c r="A1946" s="315">
        <f>SUBTOTAL(3,$B$20:B1946)</f>
        <v>609</v>
      </c>
      <c r="B1946" s="302">
        <v>1222261414</v>
      </c>
      <c r="C1946" s="301" t="str">
        <f>VLOOKUP(B1946,'ds thisinh'!$B$5:$C$2298,2,FALSE)</f>
        <v>Nguyễn Thị Bích Kiều</v>
      </c>
      <c r="D1946" s="305" t="s">
        <v>147</v>
      </c>
      <c r="E1946" s="302" t="s">
        <v>133</v>
      </c>
      <c r="F1946" s="303" t="s">
        <v>90</v>
      </c>
      <c r="G1946" s="303"/>
      <c r="H1946" s="304">
        <v>11</v>
      </c>
      <c r="I1946" s="304">
        <v>480</v>
      </c>
      <c r="J1946" s="304"/>
      <c r="K1946" s="304"/>
      <c r="L1946" s="301">
        <f>VLOOKUP(B1946,KQtrangIOE!$B$2:$D$2509,3,FALSE)</f>
        <v>480</v>
      </c>
      <c r="M1946" s="301" t="str">
        <f t="shared" si="142"/>
        <v/>
      </c>
      <c r="N1946" s="301">
        <f>VLOOKUP(IF(G1946&lt;&gt;"",G1946,F1946),ThongkeKQ!$A$4:$P$43,COUNTA(ThongkeKQ!$A$4:$P$4),FALSE)</f>
        <v>13</v>
      </c>
      <c r="O1946" s="301" t="str">
        <f t="shared" si="143"/>
        <v>13.11</v>
      </c>
      <c r="P1946" s="285" t="str">
        <f t="shared" si="144"/>
        <v>13</v>
      </c>
      <c r="Q1946" s="285" t="str">
        <f t="shared" si="145"/>
        <v>11</v>
      </c>
    </row>
    <row r="1947" spans="1:17" s="285" customFormat="1" hidden="1">
      <c r="A1947" s="315">
        <f>SUBTOTAL(3,$B$20:B1947)</f>
        <v>609</v>
      </c>
      <c r="B1947" s="316">
        <v>1230365215</v>
      </c>
      <c r="C1947" s="301" t="str">
        <f>VLOOKUP(B1947,'ds thisinh'!$B$5:$C$2298,2,FALSE)</f>
        <v xml:space="preserve">Lê Quang Vương  </v>
      </c>
      <c r="D1947" s="316" t="s">
        <v>350</v>
      </c>
      <c r="E1947" s="316" t="s">
        <v>414</v>
      </c>
      <c r="F1947" s="316" t="s">
        <v>301</v>
      </c>
      <c r="G1947" s="315"/>
      <c r="H1947" s="365">
        <v>11</v>
      </c>
      <c r="I1947" s="386">
        <v>480</v>
      </c>
      <c r="J1947" s="386"/>
      <c r="K1947" s="386"/>
      <c r="L1947" s="301">
        <f>VLOOKUP(B1947,KQtrangIOE!$B$2:$D$2509,3,FALSE)</f>
        <v>480</v>
      </c>
      <c r="M1947" s="301" t="str">
        <f t="shared" si="142"/>
        <v/>
      </c>
      <c r="N1947" s="301">
        <f>VLOOKUP(IF(G1947&lt;&gt;"",G1947,F1947),ThongkeKQ!$A$4:$P$43,COUNTA(ThongkeKQ!$A$4:$P$4),FALSE)</f>
        <v>4</v>
      </c>
      <c r="O1947" s="301" t="str">
        <f t="shared" si="143"/>
        <v>4.11</v>
      </c>
      <c r="P1947" s="285" t="str">
        <f t="shared" si="144"/>
        <v>4</v>
      </c>
      <c r="Q1947" s="285" t="str">
        <f t="shared" si="145"/>
        <v>11</v>
      </c>
    </row>
    <row r="1948" spans="1:17" s="285" customFormat="1" hidden="1">
      <c r="A1948" s="315">
        <f>SUBTOTAL(3,$B$20:B1948)</f>
        <v>609</v>
      </c>
      <c r="B1948" s="316">
        <v>1214365132</v>
      </c>
      <c r="C1948" s="301" t="str">
        <f>VLOOKUP(B1948,'ds thisinh'!$B$5:$C$2298,2,FALSE)</f>
        <v xml:space="preserve">Nguyễn Văn Việt  </v>
      </c>
      <c r="D1948" s="316" t="s">
        <v>351</v>
      </c>
      <c r="E1948" s="316" t="s">
        <v>414</v>
      </c>
      <c r="F1948" s="316" t="s">
        <v>301</v>
      </c>
      <c r="G1948" s="315"/>
      <c r="H1948" s="365">
        <v>11</v>
      </c>
      <c r="I1948" s="386">
        <v>480</v>
      </c>
      <c r="J1948" s="386"/>
      <c r="K1948" s="386"/>
      <c r="L1948" s="301">
        <f>VLOOKUP(B1948,KQtrangIOE!$B$2:$D$2509,3,FALSE)</f>
        <v>480</v>
      </c>
      <c r="M1948" s="301" t="str">
        <f t="shared" si="142"/>
        <v/>
      </c>
      <c r="N1948" s="301">
        <f>VLOOKUP(IF(G1948&lt;&gt;"",G1948,F1948),ThongkeKQ!$A$4:$P$43,COUNTA(ThongkeKQ!$A$4:$P$4),FALSE)</f>
        <v>4</v>
      </c>
      <c r="O1948" s="301" t="str">
        <f t="shared" si="143"/>
        <v>4.11</v>
      </c>
      <c r="P1948" s="285" t="str">
        <f t="shared" si="144"/>
        <v>4</v>
      </c>
      <c r="Q1948" s="285" t="str">
        <f t="shared" si="145"/>
        <v>11</v>
      </c>
    </row>
    <row r="1949" spans="1:17" s="285" customFormat="1" hidden="1">
      <c r="A1949" s="315">
        <f>SUBTOTAL(3,$B$20:B1949)</f>
        <v>609</v>
      </c>
      <c r="B1949" s="301">
        <v>1226850719</v>
      </c>
      <c r="C1949" s="301" t="str">
        <f>VLOOKUP(B1949,'ds thisinh'!$B$5:$C$2298,2,FALSE)</f>
        <v>Trần Hồng Thái</v>
      </c>
      <c r="D1949" s="301" t="s">
        <v>1828</v>
      </c>
      <c r="E1949" s="402">
        <v>11</v>
      </c>
      <c r="F1949" s="301" t="s">
        <v>566</v>
      </c>
      <c r="G1949" s="301"/>
      <c r="H1949" s="301" t="s">
        <v>414</v>
      </c>
      <c r="I1949" s="304">
        <v>480</v>
      </c>
      <c r="J1949" s="304"/>
      <c r="K1949" s="301"/>
      <c r="L1949" s="301">
        <f>VLOOKUP(B1949,KQtrangIOE!$B$2:$D$2509,3,FALSE)</f>
        <v>480</v>
      </c>
      <c r="M1949" s="301" t="str">
        <f t="shared" si="142"/>
        <v/>
      </c>
      <c r="N1949" s="301">
        <f>VLOOKUP(IF(G1949&lt;&gt;"",G1949,F1949),ThongkeKQ!$A$4:$P$43,COUNTA(ThongkeKQ!$A$4:$P$4),FALSE)</f>
        <v>26</v>
      </c>
      <c r="O1949" s="301" t="str">
        <f t="shared" si="143"/>
        <v>26.11</v>
      </c>
      <c r="P1949" s="285" t="str">
        <f t="shared" si="144"/>
        <v>26</v>
      </c>
      <c r="Q1949" s="285" t="str">
        <f t="shared" si="145"/>
        <v>11</v>
      </c>
    </row>
    <row r="1950" spans="1:17" s="285" customFormat="1" hidden="1">
      <c r="A1950" s="315">
        <f>SUBTOTAL(3,$B$20:B1950)</f>
        <v>609</v>
      </c>
      <c r="B1950" s="301">
        <v>1226849665</v>
      </c>
      <c r="C1950" s="301" t="str">
        <f>VLOOKUP(B1950,'ds thisinh'!$B$5:$C$2298,2,FALSE)</f>
        <v>Nguyễn Thị Hòa</v>
      </c>
      <c r="D1950" s="301" t="s">
        <v>1831</v>
      </c>
      <c r="E1950" s="402">
        <v>11</v>
      </c>
      <c r="F1950" s="301" t="s">
        <v>566</v>
      </c>
      <c r="G1950" s="301"/>
      <c r="H1950" s="301" t="s">
        <v>414</v>
      </c>
      <c r="I1950" s="304">
        <v>480</v>
      </c>
      <c r="J1950" s="304"/>
      <c r="K1950" s="301"/>
      <c r="L1950" s="301">
        <f>VLOOKUP(B1950,KQtrangIOE!$B$2:$D$2509,3,FALSE)</f>
        <v>480</v>
      </c>
      <c r="M1950" s="301" t="str">
        <f t="shared" si="142"/>
        <v/>
      </c>
      <c r="N1950" s="301">
        <f>VLOOKUP(IF(G1950&lt;&gt;"",G1950,F1950),ThongkeKQ!$A$4:$P$43,COUNTA(ThongkeKQ!$A$4:$P$4),FALSE)</f>
        <v>26</v>
      </c>
      <c r="O1950" s="301" t="str">
        <f t="shared" si="143"/>
        <v>26.11</v>
      </c>
      <c r="P1950" s="285" t="str">
        <f t="shared" si="144"/>
        <v>26</v>
      </c>
      <c r="Q1950" s="285" t="str">
        <f t="shared" si="145"/>
        <v>11</v>
      </c>
    </row>
    <row r="1951" spans="1:17" s="285" customFormat="1" hidden="1">
      <c r="A1951" s="315">
        <f>SUBTOTAL(3,$B$20:B1951)</f>
        <v>609</v>
      </c>
      <c r="B1951" s="301">
        <v>1211714939</v>
      </c>
      <c r="C1951" s="301" t="str">
        <f>VLOOKUP(B1951,'ds thisinh'!$B$5:$C$2298,2,FALSE)</f>
        <v>Trần Thị Út Hạnh</v>
      </c>
      <c r="D1951" s="301" t="s">
        <v>2500</v>
      </c>
      <c r="E1951" s="301" t="s">
        <v>151</v>
      </c>
      <c r="F1951" s="301" t="s">
        <v>9</v>
      </c>
      <c r="G1951" s="301"/>
      <c r="H1951" s="301">
        <v>11</v>
      </c>
      <c r="I1951" s="301">
        <v>460</v>
      </c>
      <c r="J1951" s="301"/>
      <c r="K1951" s="301"/>
      <c r="L1951" s="301">
        <f>VLOOKUP(B1951,KQtrangIOE!$B$2:$D$2509,3,FALSE)</f>
        <v>460</v>
      </c>
      <c r="M1951" s="301" t="str">
        <f t="shared" si="142"/>
        <v/>
      </c>
      <c r="N1951" s="301">
        <f>VLOOKUP(IF(G1951&lt;&gt;"",G1951,F1951),ThongkeKQ!$A$4:$P$43,COUNTA(ThongkeKQ!$A$4:$P$4),FALSE)</f>
        <v>1</v>
      </c>
      <c r="O1951" s="301" t="str">
        <f t="shared" si="143"/>
        <v>1.11</v>
      </c>
      <c r="P1951" s="285" t="str">
        <f t="shared" si="144"/>
        <v>1</v>
      </c>
      <c r="Q1951" s="285" t="str">
        <f t="shared" si="145"/>
        <v>11</v>
      </c>
    </row>
    <row r="1952" spans="1:17" s="285" customFormat="1" hidden="1">
      <c r="A1952" s="315">
        <f>SUBTOTAL(3,$B$20:B1952)</f>
        <v>609</v>
      </c>
      <c r="B1952" s="301">
        <v>1221517295</v>
      </c>
      <c r="C1952" s="301" t="str">
        <f>VLOOKUP(B1952,'ds thisinh'!$B$5:$C$2298,2,FALSE)</f>
        <v>Phạm Thị My</v>
      </c>
      <c r="D1952" s="301" t="s">
        <v>81</v>
      </c>
      <c r="E1952" s="301" t="s">
        <v>133</v>
      </c>
      <c r="F1952" s="301" t="s">
        <v>9</v>
      </c>
      <c r="G1952" s="301"/>
      <c r="H1952" s="301">
        <v>11</v>
      </c>
      <c r="I1952" s="301">
        <v>460</v>
      </c>
      <c r="J1952" s="301"/>
      <c r="K1952" s="301"/>
      <c r="L1952" s="301">
        <f>VLOOKUP(B1952,KQtrangIOE!$B$2:$D$2509,3,FALSE)</f>
        <v>460</v>
      </c>
      <c r="M1952" s="301" t="str">
        <f t="shared" ref="M1952:M1983" si="146">IF(L1952&lt;&gt;I1952,1,"")</f>
        <v/>
      </c>
      <c r="N1952" s="301">
        <f>VLOOKUP(IF(G1952&lt;&gt;"",G1952,F1952),ThongkeKQ!$A$4:$P$43,COUNTA(ThongkeKQ!$A$4:$P$4),FALSE)</f>
        <v>1</v>
      </c>
      <c r="O1952" s="301" t="str">
        <f t="shared" si="143"/>
        <v>1.11</v>
      </c>
      <c r="P1952" s="285" t="str">
        <f t="shared" si="144"/>
        <v>1</v>
      </c>
      <c r="Q1952" s="285" t="str">
        <f t="shared" si="145"/>
        <v>11</v>
      </c>
    </row>
    <row r="1953" spans="1:17" s="285" customFormat="1" hidden="1">
      <c r="A1953" s="315">
        <f>SUBTOTAL(3,$B$20:B1953)</f>
        <v>609</v>
      </c>
      <c r="B1953" s="316">
        <v>1222256751</v>
      </c>
      <c r="C1953" s="301" t="str">
        <f>VLOOKUP(B1953,'ds thisinh'!$B$5:$C$2298,2,FALSE)</f>
        <v>Vũ Thị Dịu </v>
      </c>
      <c r="D1953" s="316" t="s">
        <v>361</v>
      </c>
      <c r="E1953" s="316" t="s">
        <v>414</v>
      </c>
      <c r="F1953" s="316" t="s">
        <v>301</v>
      </c>
      <c r="G1953" s="315"/>
      <c r="H1953" s="365">
        <v>11</v>
      </c>
      <c r="I1953" s="386">
        <v>460</v>
      </c>
      <c r="J1953" s="386"/>
      <c r="K1953" s="386"/>
      <c r="L1953" s="301">
        <f>VLOOKUP(B1953,KQtrangIOE!$B$2:$D$2509,3,FALSE)</f>
        <v>460</v>
      </c>
      <c r="M1953" s="301" t="str">
        <f t="shared" si="146"/>
        <v/>
      </c>
      <c r="N1953" s="301">
        <f>VLOOKUP(IF(G1953&lt;&gt;"",G1953,F1953),ThongkeKQ!$A$4:$P$43,COUNTA(ThongkeKQ!$A$4:$P$4),FALSE)</f>
        <v>4</v>
      </c>
      <c r="O1953" s="301" t="str">
        <f t="shared" si="143"/>
        <v>4.11</v>
      </c>
      <c r="P1953" s="285" t="str">
        <f t="shared" si="144"/>
        <v>4</v>
      </c>
      <c r="Q1953" s="285" t="str">
        <f t="shared" si="145"/>
        <v>11</v>
      </c>
    </row>
    <row r="1954" spans="1:17" s="285" customFormat="1" hidden="1">
      <c r="A1954" s="315">
        <f>SUBTOTAL(3,$B$20:B1954)</f>
        <v>609</v>
      </c>
      <c r="B1954" s="326">
        <v>1224940972</v>
      </c>
      <c r="C1954" s="301" t="str">
        <f>VLOOKUP(B1954,'ds thisinh'!$B$5:$C$2298,2,FALSE)</f>
        <v>Nôgn Thị Kim Nguyệt</v>
      </c>
      <c r="D1954" s="303" t="s">
        <v>5477</v>
      </c>
      <c r="E1954" s="303" t="s">
        <v>133</v>
      </c>
      <c r="F1954" s="303" t="s">
        <v>187</v>
      </c>
      <c r="G1954" s="303"/>
      <c r="H1954" s="315">
        <v>11</v>
      </c>
      <c r="I1954" s="386">
        <v>460</v>
      </c>
      <c r="J1954" s="386"/>
      <c r="K1954" s="301"/>
      <c r="L1954" s="301">
        <f>VLOOKUP(B1954,KQtrangIOE!$B$2:$D$2509,3,FALSE)</f>
        <v>460</v>
      </c>
      <c r="M1954" s="301" t="str">
        <f t="shared" si="146"/>
        <v/>
      </c>
      <c r="N1954" s="301">
        <f>VLOOKUP(IF(G1954&lt;&gt;"",G1954,F1954),ThongkeKQ!$A$4:$P$43,COUNTA(ThongkeKQ!$A$4:$P$4),FALSE)</f>
        <v>19</v>
      </c>
      <c r="O1954" s="301" t="str">
        <f t="shared" si="143"/>
        <v>19.11</v>
      </c>
      <c r="P1954" s="285" t="str">
        <f t="shared" si="144"/>
        <v>19</v>
      </c>
      <c r="Q1954" s="285" t="str">
        <f t="shared" si="145"/>
        <v>11</v>
      </c>
    </row>
    <row r="1955" spans="1:17" s="285" customFormat="1" hidden="1">
      <c r="A1955" s="315">
        <f>SUBTOTAL(3,$B$20:B1955)</f>
        <v>609</v>
      </c>
      <c r="B1955" s="366">
        <v>1223183377</v>
      </c>
      <c r="C1955" s="301" t="str">
        <f>VLOOKUP(B1955,'ds thisinh'!$B$5:$C$2298,2,FALSE)</f>
        <v>Đào Thị Hoa Nhi</v>
      </c>
      <c r="D1955" s="366" t="s">
        <v>2363</v>
      </c>
      <c r="E1955" s="366" t="s">
        <v>2360</v>
      </c>
      <c r="F1955" s="325" t="s">
        <v>551</v>
      </c>
      <c r="G1955" s="365"/>
      <c r="H1955" s="365">
        <v>11</v>
      </c>
      <c r="I1955" s="365">
        <v>460</v>
      </c>
      <c r="J1955" s="365"/>
      <c r="K1955" s="301"/>
      <c r="L1955" s="301">
        <f>VLOOKUP(B1955,KQtrangIOE!$B$2:$D$2509,3,FALSE)</f>
        <v>460</v>
      </c>
      <c r="M1955" s="301" t="str">
        <f t="shared" si="146"/>
        <v/>
      </c>
      <c r="N1955" s="301">
        <f>VLOOKUP(IF(G1955&lt;&gt;"",G1955,F1955),ThongkeKQ!$A$4:$P$43,COUNTA(ThongkeKQ!$A$4:$P$4),FALSE)</f>
        <v>5</v>
      </c>
      <c r="O1955" s="301" t="str">
        <f t="shared" si="143"/>
        <v>5.11</v>
      </c>
      <c r="P1955" s="285" t="str">
        <f t="shared" si="144"/>
        <v>5</v>
      </c>
      <c r="Q1955" s="285" t="str">
        <f t="shared" si="145"/>
        <v>11</v>
      </c>
    </row>
    <row r="1956" spans="1:17" s="285" customFormat="1" hidden="1">
      <c r="A1956" s="315">
        <f>SUBTOTAL(3,$B$20:B1956)</f>
        <v>609</v>
      </c>
      <c r="B1956" s="301">
        <v>1226851190</v>
      </c>
      <c r="C1956" s="301" t="str">
        <f>VLOOKUP(B1956,'ds thisinh'!$B$5:$C$2298,2,FALSE)</f>
        <v>H' Vinh</v>
      </c>
      <c r="D1956" s="301" t="s">
        <v>1827</v>
      </c>
      <c r="E1956" s="402">
        <v>11</v>
      </c>
      <c r="F1956" s="301" t="s">
        <v>566</v>
      </c>
      <c r="G1956" s="301"/>
      <c r="H1956" s="301" t="s">
        <v>414</v>
      </c>
      <c r="I1956" s="304">
        <v>450</v>
      </c>
      <c r="J1956" s="304"/>
      <c r="K1956" s="301"/>
      <c r="L1956" s="301">
        <f>VLOOKUP(B1956,KQtrangIOE!$B$2:$D$2509,3,FALSE)</f>
        <v>450</v>
      </c>
      <c r="M1956" s="301" t="str">
        <f t="shared" si="146"/>
        <v/>
      </c>
      <c r="N1956" s="301">
        <f>VLOOKUP(IF(G1956&lt;&gt;"",G1956,F1956),ThongkeKQ!$A$4:$P$43,COUNTA(ThongkeKQ!$A$4:$P$4),FALSE)</f>
        <v>26</v>
      </c>
      <c r="O1956" s="301" t="str">
        <f t="shared" si="143"/>
        <v>26.11</v>
      </c>
      <c r="P1956" s="285" t="str">
        <f t="shared" si="144"/>
        <v>26</v>
      </c>
      <c r="Q1956" s="285" t="str">
        <f t="shared" si="145"/>
        <v>11</v>
      </c>
    </row>
    <row r="1957" spans="1:17" s="285" customFormat="1" hidden="1">
      <c r="A1957" s="315">
        <f>SUBTOTAL(3,$B$20:B1957)</f>
        <v>609</v>
      </c>
      <c r="B1957" s="316">
        <v>1228024072</v>
      </c>
      <c r="C1957" s="301" t="str">
        <f>VLOOKUP(B1957,'ds thisinh'!$B$5:$C$2298,2,FALSE)</f>
        <v xml:space="preserve">Phan Văn Công  </v>
      </c>
      <c r="D1957" s="316" t="s">
        <v>365</v>
      </c>
      <c r="E1957" s="316" t="s">
        <v>414</v>
      </c>
      <c r="F1957" s="316" t="s">
        <v>301</v>
      </c>
      <c r="G1957" s="315"/>
      <c r="H1957" s="365">
        <v>11</v>
      </c>
      <c r="I1957" s="386">
        <v>440</v>
      </c>
      <c r="J1957" s="386"/>
      <c r="K1957" s="386"/>
      <c r="L1957" s="301">
        <f>VLOOKUP(B1957,KQtrangIOE!$B$2:$D$2509,3,FALSE)</f>
        <v>440</v>
      </c>
      <c r="M1957" s="301" t="str">
        <f t="shared" si="146"/>
        <v/>
      </c>
      <c r="N1957" s="301">
        <f>VLOOKUP(IF(G1957&lt;&gt;"",G1957,F1957),ThongkeKQ!$A$4:$P$43,COUNTA(ThongkeKQ!$A$4:$P$4),FALSE)</f>
        <v>4</v>
      </c>
      <c r="O1957" s="301" t="str">
        <f t="shared" si="143"/>
        <v>4.11</v>
      </c>
      <c r="P1957" s="285" t="str">
        <f t="shared" si="144"/>
        <v>4</v>
      </c>
      <c r="Q1957" s="285" t="str">
        <f t="shared" si="145"/>
        <v>11</v>
      </c>
    </row>
    <row r="1958" spans="1:17" s="285" customFormat="1" hidden="1">
      <c r="A1958" s="315">
        <f>SUBTOTAL(3,$B$20:B1958)</f>
        <v>609</v>
      </c>
      <c r="B1958" s="399">
        <v>1225896936</v>
      </c>
      <c r="C1958" s="301" t="str">
        <f>VLOOKUP(B1958,'ds thisinh'!$B$5:$C$2298,2,FALSE)</f>
        <v>Võ Huỳnh Đức Minh</v>
      </c>
      <c r="D1958" s="494" t="s">
        <v>491</v>
      </c>
      <c r="E1958" s="400" t="s">
        <v>458</v>
      </c>
      <c r="F1958" s="401" t="s">
        <v>417</v>
      </c>
      <c r="G1958" s="401"/>
      <c r="H1958" s="271">
        <v>11</v>
      </c>
      <c r="I1958" s="301">
        <v>440</v>
      </c>
      <c r="J1958" s="301"/>
      <c r="K1958" s="301"/>
      <c r="L1958" s="301">
        <f>VLOOKUP(B1958,KQtrangIOE!$B$2:$D$2509,3,FALSE)</f>
        <v>440</v>
      </c>
      <c r="M1958" s="301" t="str">
        <f t="shared" si="146"/>
        <v/>
      </c>
      <c r="N1958" s="301">
        <f>VLOOKUP(IF(G1958&lt;&gt;"",G1958,F1958),ThongkeKQ!$A$4:$P$43,COUNTA(ThongkeKQ!$A$4:$P$4),FALSE)</f>
        <v>14</v>
      </c>
      <c r="O1958" s="301" t="str">
        <f t="shared" si="143"/>
        <v>14.11</v>
      </c>
      <c r="P1958" s="285" t="str">
        <f t="shared" si="144"/>
        <v>14</v>
      </c>
      <c r="Q1958" s="285" t="str">
        <f t="shared" si="145"/>
        <v>11</v>
      </c>
    </row>
    <row r="1959" spans="1:17" s="285" customFormat="1" hidden="1">
      <c r="A1959" s="315">
        <f>SUBTOTAL(3,$B$20:B1959)</f>
        <v>609</v>
      </c>
      <c r="B1959" s="316">
        <v>1223725383</v>
      </c>
      <c r="C1959" s="301" t="str">
        <f>VLOOKUP(B1959,'ds thisinh'!$B$5:$C$2298,2,FALSE)</f>
        <v xml:space="preserve">Le Ngoc Quoc  </v>
      </c>
      <c r="D1959" s="316" t="s">
        <v>2532</v>
      </c>
      <c r="E1959" s="316" t="s">
        <v>414</v>
      </c>
      <c r="F1959" s="316" t="s">
        <v>301</v>
      </c>
      <c r="G1959" s="315"/>
      <c r="H1959" s="365">
        <v>11</v>
      </c>
      <c r="I1959" s="386">
        <v>410</v>
      </c>
      <c r="J1959" s="386"/>
      <c r="K1959" s="386"/>
      <c r="L1959" s="301">
        <f>VLOOKUP(B1959,KQtrangIOE!$B$2:$D$2509,3,FALSE)</f>
        <v>410</v>
      </c>
      <c r="M1959" s="301" t="str">
        <f t="shared" si="146"/>
        <v/>
      </c>
      <c r="N1959" s="301">
        <f>VLOOKUP(IF(G1959&lt;&gt;"",G1959,F1959),ThongkeKQ!$A$4:$P$43,COUNTA(ThongkeKQ!$A$4:$P$4),FALSE)</f>
        <v>4</v>
      </c>
      <c r="O1959" s="301" t="str">
        <f t="shared" si="143"/>
        <v>4.11</v>
      </c>
      <c r="P1959" s="285" t="str">
        <f t="shared" si="144"/>
        <v>4</v>
      </c>
      <c r="Q1959" s="285" t="str">
        <f t="shared" si="145"/>
        <v>11</v>
      </c>
    </row>
    <row r="1960" spans="1:17" s="285" customFormat="1" hidden="1">
      <c r="A1960" s="315">
        <f>SUBTOTAL(3,$B$20:B1960)</f>
        <v>609</v>
      </c>
      <c r="B1960" s="302">
        <v>1223271069</v>
      </c>
      <c r="C1960" s="301" t="str">
        <f>VLOOKUP(B1960,'ds thisinh'!$B$5:$C$2298,2,FALSE)</f>
        <v>Vũ Thị Quỳnh Như</v>
      </c>
      <c r="D1960" s="358" t="s">
        <v>2453</v>
      </c>
      <c r="E1960" s="302" t="s">
        <v>1085</v>
      </c>
      <c r="F1960" s="303" t="s">
        <v>557</v>
      </c>
      <c r="G1960" s="303"/>
      <c r="H1960" s="303">
        <v>11</v>
      </c>
      <c r="I1960" s="546">
        <v>410</v>
      </c>
      <c r="J1960" s="546"/>
      <c r="K1960" s="301"/>
      <c r="L1960" s="301">
        <f>VLOOKUP(B1960,KQtrangIOE!$B$2:$D$2509,3,FALSE)</f>
        <v>410</v>
      </c>
      <c r="M1960" s="301" t="str">
        <f t="shared" si="146"/>
        <v/>
      </c>
      <c r="N1960" s="301">
        <f>VLOOKUP(IF(G1960&lt;&gt;"",G1960,F1960),ThongkeKQ!$A$4:$P$43,COUNTA(ThongkeKQ!$A$4:$P$4),FALSE)</f>
        <v>11</v>
      </c>
      <c r="O1960" s="301" t="str">
        <f t="shared" si="143"/>
        <v>11.11</v>
      </c>
      <c r="P1960" s="285" t="str">
        <f t="shared" si="144"/>
        <v>11</v>
      </c>
      <c r="Q1960" s="285" t="str">
        <f t="shared" si="145"/>
        <v>11</v>
      </c>
    </row>
    <row r="1961" spans="1:17" s="285" customFormat="1" hidden="1">
      <c r="A1961" s="315">
        <f>SUBTOTAL(3,$B$20:B1961)</f>
        <v>609</v>
      </c>
      <c r="B1961" s="366">
        <v>1224040894</v>
      </c>
      <c r="C1961" s="301" t="str">
        <f>VLOOKUP(B1961,'ds thisinh'!$B$5:$C$2298,2,FALSE)</f>
        <v>Nguyễn Đỗ Hạnh Thảo</v>
      </c>
      <c r="D1961" s="366" t="s">
        <v>2377</v>
      </c>
      <c r="E1961" s="366" t="s">
        <v>2360</v>
      </c>
      <c r="F1961" s="325" t="s">
        <v>551</v>
      </c>
      <c r="G1961" s="365"/>
      <c r="H1961" s="365">
        <v>11</v>
      </c>
      <c r="I1961" s="365">
        <v>400</v>
      </c>
      <c r="J1961" s="365"/>
      <c r="K1961" s="301"/>
      <c r="L1961" s="301">
        <f>VLOOKUP(B1961,KQtrangIOE!$B$2:$D$2509,3,FALSE)</f>
        <v>400</v>
      </c>
      <c r="M1961" s="301" t="str">
        <f t="shared" si="146"/>
        <v/>
      </c>
      <c r="N1961" s="301">
        <f>VLOOKUP(IF(G1961&lt;&gt;"",G1961,F1961),ThongkeKQ!$A$4:$P$43,COUNTA(ThongkeKQ!$A$4:$P$4),FALSE)</f>
        <v>5</v>
      </c>
      <c r="O1961" s="301" t="str">
        <f t="shared" si="143"/>
        <v>5.11</v>
      </c>
      <c r="P1961" s="285" t="str">
        <f t="shared" si="144"/>
        <v>5</v>
      </c>
      <c r="Q1961" s="285" t="str">
        <f t="shared" si="145"/>
        <v>11</v>
      </c>
    </row>
    <row r="1962" spans="1:17" s="285" customFormat="1" hidden="1">
      <c r="A1962" s="315">
        <f>SUBTOTAL(3,$B$20:B1962)</f>
        <v>609</v>
      </c>
      <c r="B1962" s="301">
        <v>1209783163</v>
      </c>
      <c r="C1962" s="301" t="str">
        <f>VLOOKUP(B1962,'ds thisinh'!$B$5:$C$2298,2,FALSE)</f>
        <v>Võ Sơn Trình</v>
      </c>
      <c r="D1962" s="306" t="s">
        <v>2517</v>
      </c>
      <c r="E1962" s="315" t="s">
        <v>182</v>
      </c>
      <c r="F1962" s="325" t="s">
        <v>185</v>
      </c>
      <c r="G1962" s="301"/>
      <c r="H1962" s="304">
        <v>11</v>
      </c>
      <c r="I1962" s="387">
        <v>370</v>
      </c>
      <c r="J1962" s="387"/>
      <c r="K1962" s="301"/>
      <c r="L1962" s="301">
        <f>VLOOKUP(B1962,KQtrangIOE!$B$2:$D$2509,3,FALSE)</f>
        <v>370</v>
      </c>
      <c r="M1962" s="301" t="str">
        <f t="shared" si="146"/>
        <v/>
      </c>
      <c r="N1962" s="301">
        <f>VLOOKUP(IF(G1962&lt;&gt;"",G1962,F1962),ThongkeKQ!$A$4:$P$43,COUNTA(ThongkeKQ!$A$4:$P$4),FALSE)</f>
        <v>23</v>
      </c>
      <c r="O1962" s="301" t="str">
        <f t="shared" si="143"/>
        <v>23.11</v>
      </c>
      <c r="P1962" s="285" t="str">
        <f t="shared" si="144"/>
        <v>23</v>
      </c>
      <c r="Q1962" s="285" t="str">
        <f t="shared" si="145"/>
        <v>11</v>
      </c>
    </row>
    <row r="1963" spans="1:17" s="285" customFormat="1" hidden="1">
      <c r="A1963" s="315">
        <f>SUBTOTAL(3,$B$20:B1963)</f>
        <v>609</v>
      </c>
      <c r="B1963" s="311">
        <v>1225079563</v>
      </c>
      <c r="C1963" s="301" t="str">
        <f>VLOOKUP(B1963,'ds thisinh'!$B$5:$C$2298,2,FALSE)</f>
        <v>Dđinh Xuân Hoàng</v>
      </c>
      <c r="D1963" s="311" t="s">
        <v>2596</v>
      </c>
      <c r="E1963" s="311" t="s">
        <v>414</v>
      </c>
      <c r="F1963" s="310" t="s">
        <v>563</v>
      </c>
      <c r="G1963" s="310"/>
      <c r="H1963" s="311" t="s">
        <v>414</v>
      </c>
      <c r="I1963" s="388">
        <v>370</v>
      </c>
      <c r="J1963" s="388"/>
      <c r="K1963" s="388"/>
      <c r="L1963" s="301">
        <f>VLOOKUP(B1963,KQtrangIOE!$B$2:$D$2509,3,FALSE)</f>
        <v>370</v>
      </c>
      <c r="M1963" s="301" t="str">
        <f t="shared" si="146"/>
        <v/>
      </c>
      <c r="N1963" s="301">
        <f>VLOOKUP(IF(G1963&lt;&gt;"",G1963,F1963),ThongkeKQ!$A$4:$P$43,COUNTA(ThongkeKQ!$A$4:$P$4),FALSE)</f>
        <v>21</v>
      </c>
      <c r="O1963" s="301" t="str">
        <f t="shared" si="143"/>
        <v>21.11</v>
      </c>
      <c r="P1963" s="285" t="str">
        <f t="shared" si="144"/>
        <v>21</v>
      </c>
      <c r="Q1963" s="285" t="str">
        <f t="shared" si="145"/>
        <v>11</v>
      </c>
    </row>
    <row r="1964" spans="1:17" s="285" customFormat="1" hidden="1">
      <c r="A1964" s="315">
        <f>SUBTOTAL(3,$B$20:B1964)</f>
        <v>609</v>
      </c>
      <c r="B1964" s="301">
        <v>1226851106</v>
      </c>
      <c r="C1964" s="301" t="str">
        <f>VLOOKUP(B1964,'ds thisinh'!$B$5:$C$2298,2,FALSE)</f>
        <v>Kháng A Ty</v>
      </c>
      <c r="D1964" s="301" t="s">
        <v>1830</v>
      </c>
      <c r="E1964" s="402">
        <v>11</v>
      </c>
      <c r="F1964" s="301" t="s">
        <v>566</v>
      </c>
      <c r="G1964" s="301"/>
      <c r="H1964" s="301" t="s">
        <v>414</v>
      </c>
      <c r="I1964" s="304">
        <v>370</v>
      </c>
      <c r="J1964" s="304"/>
      <c r="K1964" s="301"/>
      <c r="L1964" s="301">
        <f>VLOOKUP(B1964,KQtrangIOE!$B$2:$D$2509,3,FALSE)</f>
        <v>370</v>
      </c>
      <c r="M1964" s="301" t="str">
        <f t="shared" si="146"/>
        <v/>
      </c>
      <c r="N1964" s="301">
        <f>VLOOKUP(IF(G1964&lt;&gt;"",G1964,F1964),ThongkeKQ!$A$4:$P$43,COUNTA(ThongkeKQ!$A$4:$P$4),FALSE)</f>
        <v>26</v>
      </c>
      <c r="O1964" s="301" t="str">
        <f t="shared" si="143"/>
        <v>26.11</v>
      </c>
      <c r="P1964" s="285" t="str">
        <f t="shared" si="144"/>
        <v>26</v>
      </c>
      <c r="Q1964" s="285" t="str">
        <f t="shared" si="145"/>
        <v>11</v>
      </c>
    </row>
    <row r="1965" spans="1:17" s="285" customFormat="1" hidden="1">
      <c r="A1965" s="315">
        <f>SUBTOTAL(3,$B$20:B1965)</f>
        <v>609</v>
      </c>
      <c r="B1965" s="302">
        <v>1222947531</v>
      </c>
      <c r="C1965" s="301" t="str">
        <f>VLOOKUP(B1965,'ds thisinh'!$B$5:$C$2298,2,FALSE)</f>
        <v>Nguyễn Thị Ngân Khánh</v>
      </c>
      <c r="D1965" s="305" t="s">
        <v>139</v>
      </c>
      <c r="E1965" s="302" t="s">
        <v>140</v>
      </c>
      <c r="F1965" s="303" t="s">
        <v>90</v>
      </c>
      <c r="G1965" s="303"/>
      <c r="H1965" s="304">
        <v>11</v>
      </c>
      <c r="I1965" s="304">
        <v>350</v>
      </c>
      <c r="J1965" s="304"/>
      <c r="K1965" s="304"/>
      <c r="L1965" s="301">
        <f>VLOOKUP(B1965,KQtrangIOE!$B$2:$D$2509,3,FALSE)</f>
        <v>350</v>
      </c>
      <c r="M1965" s="301" t="str">
        <f t="shared" si="146"/>
        <v/>
      </c>
      <c r="N1965" s="301">
        <f>VLOOKUP(IF(G1965&lt;&gt;"",G1965,F1965),ThongkeKQ!$A$4:$P$43,COUNTA(ThongkeKQ!$A$4:$P$4),FALSE)</f>
        <v>13</v>
      </c>
      <c r="O1965" s="301" t="str">
        <f t="shared" si="143"/>
        <v>13.11</v>
      </c>
      <c r="P1965" s="285" t="str">
        <f t="shared" si="144"/>
        <v>13</v>
      </c>
      <c r="Q1965" s="285" t="str">
        <f t="shared" si="145"/>
        <v>11</v>
      </c>
    </row>
    <row r="1966" spans="1:17" s="285" customFormat="1" hidden="1">
      <c r="A1966" s="315">
        <f>SUBTOTAL(3,$B$20:B1966)</f>
        <v>609</v>
      </c>
      <c r="B1966" s="311">
        <v>1225077225</v>
      </c>
      <c r="C1966" s="301" t="str">
        <f>VLOOKUP(B1966,'ds thisinh'!$B$5:$C$2298,2,FALSE)</f>
        <v>Võ Thị Tố Uyên</v>
      </c>
      <c r="D1966" s="311" t="s">
        <v>2580</v>
      </c>
      <c r="E1966" s="311" t="s">
        <v>414</v>
      </c>
      <c r="F1966" s="310" t="s">
        <v>563</v>
      </c>
      <c r="G1966" s="310"/>
      <c r="H1966" s="311" t="s">
        <v>414</v>
      </c>
      <c r="I1966" s="388">
        <v>350</v>
      </c>
      <c r="J1966" s="388"/>
      <c r="K1966" s="388"/>
      <c r="L1966" s="301">
        <f>VLOOKUP(B1966,KQtrangIOE!$B$2:$D$2509,3,FALSE)</f>
        <v>350</v>
      </c>
      <c r="M1966" s="301" t="str">
        <f t="shared" si="146"/>
        <v/>
      </c>
      <c r="N1966" s="301">
        <f>VLOOKUP(IF(G1966&lt;&gt;"",G1966,F1966),ThongkeKQ!$A$4:$P$43,COUNTA(ThongkeKQ!$A$4:$P$4),FALSE)</f>
        <v>21</v>
      </c>
      <c r="O1966" s="301" t="str">
        <f t="shared" si="143"/>
        <v>21.11</v>
      </c>
      <c r="P1966" s="285" t="str">
        <f t="shared" si="144"/>
        <v>21</v>
      </c>
      <c r="Q1966" s="285" t="str">
        <f t="shared" si="145"/>
        <v>11</v>
      </c>
    </row>
    <row r="1967" spans="1:17" s="285" customFormat="1" hidden="1">
      <c r="A1967" s="315">
        <f>SUBTOTAL(3,$B$20:B1967)</f>
        <v>609</v>
      </c>
      <c r="B1967" s="301">
        <v>1226849211</v>
      </c>
      <c r="C1967" s="301" t="str">
        <f>VLOOKUP(B1967,'ds thisinh'!$B$5:$C$2298,2,FALSE)</f>
        <v>K' Cơ</v>
      </c>
      <c r="D1967" s="301" t="s">
        <v>1829</v>
      </c>
      <c r="E1967" s="402">
        <v>11</v>
      </c>
      <c r="F1967" s="301" t="s">
        <v>566</v>
      </c>
      <c r="G1967" s="301"/>
      <c r="H1967" s="301" t="s">
        <v>414</v>
      </c>
      <c r="I1967" s="304">
        <v>340</v>
      </c>
      <c r="J1967" s="304"/>
      <c r="K1967" s="301"/>
      <c r="L1967" s="301">
        <f>VLOOKUP(B1967,KQtrangIOE!$B$2:$D$2509,3,FALSE)</f>
        <v>340</v>
      </c>
      <c r="M1967" s="301" t="str">
        <f t="shared" si="146"/>
        <v/>
      </c>
      <c r="N1967" s="301">
        <f>VLOOKUP(IF(G1967&lt;&gt;"",G1967,F1967),ThongkeKQ!$A$4:$P$43,COUNTA(ThongkeKQ!$A$4:$P$4),FALSE)</f>
        <v>26</v>
      </c>
      <c r="O1967" s="301" t="str">
        <f t="shared" si="143"/>
        <v>26.11</v>
      </c>
      <c r="P1967" s="285" t="str">
        <f t="shared" si="144"/>
        <v>26</v>
      </c>
      <c r="Q1967" s="285" t="str">
        <f t="shared" si="145"/>
        <v>11</v>
      </c>
    </row>
    <row r="1968" spans="1:17" s="285" customFormat="1" hidden="1">
      <c r="A1968" s="315">
        <f>SUBTOTAL(3,$B$20:B1968)</f>
        <v>609</v>
      </c>
      <c r="B1968" s="366">
        <v>1210057035</v>
      </c>
      <c r="C1968" s="301" t="str">
        <f>VLOOKUP(B1968,'ds thisinh'!$B$5:$C$2298,2,FALSE)</f>
        <v>Nguyễn Văn Hoàn</v>
      </c>
      <c r="D1968" s="366" t="s">
        <v>2372</v>
      </c>
      <c r="E1968" s="366" t="s">
        <v>2360</v>
      </c>
      <c r="F1968" s="325" t="s">
        <v>551</v>
      </c>
      <c r="G1968" s="365"/>
      <c r="H1968" s="365">
        <v>11</v>
      </c>
      <c r="I1968" s="365">
        <v>340</v>
      </c>
      <c r="J1968" s="365"/>
      <c r="K1968" s="301"/>
      <c r="L1968" s="301">
        <f>VLOOKUP(B1968,KQtrangIOE!$B$2:$D$2509,3,FALSE)</f>
        <v>340</v>
      </c>
      <c r="M1968" s="301" t="str">
        <f t="shared" si="146"/>
        <v/>
      </c>
      <c r="N1968" s="301">
        <f>VLOOKUP(IF(G1968&lt;&gt;"",G1968,F1968),ThongkeKQ!$A$4:$P$43,COUNTA(ThongkeKQ!$A$4:$P$4),FALSE)</f>
        <v>5</v>
      </c>
      <c r="O1968" s="301" t="str">
        <f t="shared" si="143"/>
        <v>5.11</v>
      </c>
      <c r="P1968" s="285" t="str">
        <f t="shared" si="144"/>
        <v>5</v>
      </c>
      <c r="Q1968" s="285" t="str">
        <f t="shared" si="145"/>
        <v>11</v>
      </c>
    </row>
    <row r="1969" spans="1:18" s="285" customFormat="1" ht="30" hidden="1">
      <c r="A1969" s="315">
        <f>SUBTOTAL(3,$B$20:B1969)</f>
        <v>609</v>
      </c>
      <c r="B1969" s="301">
        <v>1232723536</v>
      </c>
      <c r="C1969" s="301" t="str">
        <f>VLOOKUP(B1969,'ds thisinh'!$B$5:$C$2298,2,FALSE)</f>
        <v>Nguyễn Ngọc Phương Thư</v>
      </c>
      <c r="D1969" s="306" t="s">
        <v>2516</v>
      </c>
      <c r="E1969" s="315" t="s">
        <v>181</v>
      </c>
      <c r="F1969" s="325" t="s">
        <v>185</v>
      </c>
      <c r="G1969" s="301"/>
      <c r="H1969" s="304">
        <v>11</v>
      </c>
      <c r="I1969" s="387">
        <v>290</v>
      </c>
      <c r="J1969" s="387"/>
      <c r="K1969" s="301"/>
      <c r="L1969" s="301">
        <f>VLOOKUP(B1969,KQtrangIOE!$B$2:$D$2509,3,FALSE)</f>
        <v>290</v>
      </c>
      <c r="M1969" s="301" t="str">
        <f t="shared" si="146"/>
        <v/>
      </c>
      <c r="N1969" s="301">
        <f>VLOOKUP(IF(G1969&lt;&gt;"",G1969,F1969),ThongkeKQ!$A$4:$P$43,COUNTA(ThongkeKQ!$A$4:$P$4),FALSE)</f>
        <v>23</v>
      </c>
      <c r="O1969" s="301" t="str">
        <f t="shared" si="143"/>
        <v>23.11</v>
      </c>
      <c r="P1969" s="285" t="str">
        <f t="shared" si="144"/>
        <v>23</v>
      </c>
      <c r="Q1969" s="285" t="str">
        <f t="shared" si="145"/>
        <v>11</v>
      </c>
    </row>
    <row r="1970" spans="1:18" s="285" customFormat="1" hidden="1">
      <c r="A1970" s="315">
        <f>SUBTOTAL(3,$B$20:B1970)</f>
        <v>609</v>
      </c>
      <c r="B1970" s="311">
        <v>1232068793</v>
      </c>
      <c r="C1970" s="301" t="str">
        <f>VLOOKUP(B1970,'ds thisinh'!$B$5:$C$2298,2,FALSE)</f>
        <v>Lê Nữ Khánh Vy</v>
      </c>
      <c r="D1970" s="311" t="s">
        <v>2558</v>
      </c>
      <c r="E1970" s="311" t="s">
        <v>414</v>
      </c>
      <c r="F1970" s="310" t="s">
        <v>563</v>
      </c>
      <c r="G1970" s="310"/>
      <c r="H1970" s="311" t="s">
        <v>414</v>
      </c>
      <c r="I1970" s="388">
        <v>290</v>
      </c>
      <c r="J1970" s="388"/>
      <c r="K1970" s="388"/>
      <c r="L1970" s="301">
        <f>VLOOKUP(B1970,KQtrangIOE!$B$2:$D$2509,3,FALSE)</f>
        <v>290</v>
      </c>
      <c r="M1970" s="301" t="str">
        <f t="shared" si="146"/>
        <v/>
      </c>
      <c r="N1970" s="301">
        <f>VLOOKUP(IF(G1970&lt;&gt;"",G1970,F1970),ThongkeKQ!$A$4:$P$43,COUNTA(ThongkeKQ!$A$4:$P$4),FALSE)</f>
        <v>21</v>
      </c>
      <c r="O1970" s="301" t="str">
        <f t="shared" si="143"/>
        <v>21.11</v>
      </c>
      <c r="P1970" s="285" t="str">
        <f t="shared" si="144"/>
        <v>21</v>
      </c>
      <c r="Q1970" s="285" t="str">
        <f t="shared" si="145"/>
        <v>11</v>
      </c>
    </row>
    <row r="1971" spans="1:18" s="285" customFormat="1" hidden="1">
      <c r="A1971" s="315">
        <f>SUBTOTAL(3,$B$20:B1971)</f>
        <v>609</v>
      </c>
      <c r="B1971" s="302">
        <v>1224474345</v>
      </c>
      <c r="C1971" s="301" t="str">
        <f>VLOOKUP(B1971,'ds thisinh'!$B$5:$C$2298,2,FALSE)</f>
        <v>Trần Quang Phước</v>
      </c>
      <c r="D1971" s="358" t="s">
        <v>2455</v>
      </c>
      <c r="E1971" s="302" t="s">
        <v>458</v>
      </c>
      <c r="F1971" s="303" t="s">
        <v>557</v>
      </c>
      <c r="G1971" s="303"/>
      <c r="H1971" s="303">
        <v>11</v>
      </c>
      <c r="I1971" s="546">
        <v>280</v>
      </c>
      <c r="J1971" s="546"/>
      <c r="K1971" s="301"/>
      <c r="L1971" s="301">
        <f>VLOOKUP(B1971,KQtrangIOE!$B$2:$D$2509,3,FALSE)</f>
        <v>280</v>
      </c>
      <c r="M1971" s="301" t="str">
        <f t="shared" si="146"/>
        <v/>
      </c>
      <c r="N1971" s="301">
        <f>VLOOKUP(IF(G1971&lt;&gt;"",G1971,F1971),ThongkeKQ!$A$4:$P$43,COUNTA(ThongkeKQ!$A$4:$P$4),FALSE)</f>
        <v>11</v>
      </c>
      <c r="O1971" s="301" t="str">
        <f t="shared" si="143"/>
        <v>11.11</v>
      </c>
      <c r="P1971" s="285" t="str">
        <f t="shared" si="144"/>
        <v>11</v>
      </c>
      <c r="Q1971" s="285" t="str">
        <f t="shared" si="145"/>
        <v>11</v>
      </c>
    </row>
    <row r="1972" spans="1:18" s="285" customFormat="1" ht="30">
      <c r="A1972" s="630">
        <f>SUBTOTAL(3,$B$20:B1972)</f>
        <v>610</v>
      </c>
      <c r="B1972" s="715">
        <v>87767900</v>
      </c>
      <c r="C1972" s="301" t="str">
        <f>VLOOKUP(B1972,'ds thisinh'!$B$5:$C$2298,2,FALSE)</f>
        <v>Trần Hoàng Lan</v>
      </c>
      <c r="D1972" s="630" t="s">
        <v>208</v>
      </c>
      <c r="E1972" s="630" t="s">
        <v>209</v>
      </c>
      <c r="F1972" s="630" t="s">
        <v>210</v>
      </c>
      <c r="G1972" s="630"/>
      <c r="H1972" s="630">
        <v>12</v>
      </c>
      <c r="I1972" s="630">
        <v>1660</v>
      </c>
      <c r="J1972" s="630" t="s">
        <v>5521</v>
      </c>
      <c r="K1972" s="679"/>
      <c r="L1972" s="301">
        <f>VLOOKUP(B1972,KQtrangIOE!$B$2:$D$2509,3,FALSE)</f>
        <v>1660</v>
      </c>
      <c r="M1972" s="301" t="str">
        <f t="shared" si="146"/>
        <v/>
      </c>
      <c r="N1972" s="301">
        <f>VLOOKUP(IF(G1972&lt;&gt;"",G1972,F1972),ThongkeKQ!$A$4:$P$43,COUNTA(ThongkeKQ!$A$4:$P$4),FALSE)</f>
        <v>3</v>
      </c>
      <c r="O1972" s="301" t="str">
        <f t="shared" si="143"/>
        <v>3.12</v>
      </c>
      <c r="P1972" s="285" t="str">
        <f t="shared" si="144"/>
        <v>3Nhất</v>
      </c>
      <c r="Q1972" s="285" t="str">
        <f t="shared" si="145"/>
        <v>12Nhất</v>
      </c>
      <c r="R1972" s="285">
        <f>VLOOKUP(B1972,'ds thisinh'!B$5:J$2299,COUNTA('ds thisinh'!$B$5:$J$5),FALSE)</f>
        <v>1680</v>
      </c>
    </row>
    <row r="1973" spans="1:18" s="285" customFormat="1" ht="30">
      <c r="A1973" s="630">
        <f>SUBTOTAL(3,$B$20:B1973)</f>
        <v>611</v>
      </c>
      <c r="B1973" s="715">
        <v>1211229832</v>
      </c>
      <c r="C1973" s="301" t="str">
        <f>VLOOKUP(B1973,'ds thisinh'!$B$5:$C$2298,2,FALSE)</f>
        <v>Nguyễn Đức Châu Giang</v>
      </c>
      <c r="D1973" s="630" t="s">
        <v>211</v>
      </c>
      <c r="E1973" s="630" t="s">
        <v>209</v>
      </c>
      <c r="F1973" s="630" t="s">
        <v>210</v>
      </c>
      <c r="G1973" s="630"/>
      <c r="H1973" s="630">
        <v>12</v>
      </c>
      <c r="I1973" s="630">
        <v>1660</v>
      </c>
      <c r="J1973" s="630" t="s">
        <v>5521</v>
      </c>
      <c r="K1973" s="679"/>
      <c r="L1973" s="301">
        <f>VLOOKUP(B1973,KQtrangIOE!$B$2:$D$2509,3,FALSE)</f>
        <v>1660</v>
      </c>
      <c r="M1973" s="301" t="str">
        <f t="shared" si="146"/>
        <v/>
      </c>
      <c r="N1973" s="301">
        <f>VLOOKUP(IF(G1973&lt;&gt;"",G1973,F1973),ThongkeKQ!$A$4:$P$43,COUNTA(ThongkeKQ!$A$4:$P$4),FALSE)</f>
        <v>3</v>
      </c>
      <c r="O1973" s="301" t="str">
        <f t="shared" si="143"/>
        <v>3.12</v>
      </c>
      <c r="P1973" s="285" t="str">
        <f t="shared" si="144"/>
        <v>3Nhất</v>
      </c>
      <c r="Q1973" s="285" t="str">
        <f t="shared" si="145"/>
        <v>12Nhất</v>
      </c>
      <c r="R1973" s="285">
        <f>VLOOKUP(B1973,'ds thisinh'!B$5:J$2299,COUNTA('ds thisinh'!$B$5:$J$5),FALSE)</f>
        <v>1660</v>
      </c>
    </row>
    <row r="1974" spans="1:18" s="285" customFormat="1" ht="30">
      <c r="A1974" s="630">
        <f>SUBTOTAL(3,$B$20:B1974)</f>
        <v>612</v>
      </c>
      <c r="B1974" s="715">
        <v>1201468562</v>
      </c>
      <c r="C1974" s="301" t="str">
        <f>VLOOKUP(B1974,'ds thisinh'!$B$5:$C$2298,2,FALSE)</f>
        <v>Đinh Thị Minh Tâm</v>
      </c>
      <c r="D1974" s="630" t="s">
        <v>218</v>
      </c>
      <c r="E1974" s="630" t="s">
        <v>209</v>
      </c>
      <c r="F1974" s="630" t="s">
        <v>210</v>
      </c>
      <c r="G1974" s="630"/>
      <c r="H1974" s="630">
        <v>12</v>
      </c>
      <c r="I1974" s="630">
        <v>1660</v>
      </c>
      <c r="J1974" s="630" t="s">
        <v>5521</v>
      </c>
      <c r="K1974" s="679"/>
      <c r="L1974" s="301">
        <f>VLOOKUP(B1974,KQtrangIOE!$B$2:$D$2509,3,FALSE)</f>
        <v>1660</v>
      </c>
      <c r="M1974" s="301" t="str">
        <f t="shared" si="146"/>
        <v/>
      </c>
      <c r="N1974" s="301">
        <f>VLOOKUP(IF(G1974&lt;&gt;"",G1974,F1974),ThongkeKQ!$A$4:$P$43,COUNTA(ThongkeKQ!$A$4:$P$4),FALSE)</f>
        <v>3</v>
      </c>
      <c r="O1974" s="301" t="str">
        <f t="shared" si="143"/>
        <v>3.12</v>
      </c>
      <c r="P1974" s="285" t="str">
        <f t="shared" si="144"/>
        <v>3Nhất</v>
      </c>
      <c r="Q1974" s="285" t="str">
        <f t="shared" si="145"/>
        <v>12Nhất</v>
      </c>
      <c r="R1974" s="285">
        <f>VLOOKUP(B1974,'ds thisinh'!B$5:J$2299,COUNTA('ds thisinh'!$B$5:$J$5),FALSE)</f>
        <v>1050</v>
      </c>
    </row>
    <row r="1975" spans="1:18" s="285" customFormat="1">
      <c r="A1975" s="630">
        <f>SUBTOTAL(3,$B$20:B1975)</f>
        <v>613</v>
      </c>
      <c r="B1975" s="662">
        <v>1210319743</v>
      </c>
      <c r="C1975" s="301" t="str">
        <f>VLOOKUP(B1975,'ds thisinh'!$B$5:$C$2298,2,FALSE)</f>
        <v xml:space="preserve">Trương Hoàng My  </v>
      </c>
      <c r="D1975" s="630" t="s">
        <v>372</v>
      </c>
      <c r="E1975" s="630" t="s">
        <v>96</v>
      </c>
      <c r="F1975" s="630" t="s">
        <v>301</v>
      </c>
      <c r="G1975" s="630"/>
      <c r="H1975" s="641">
        <v>12</v>
      </c>
      <c r="I1975" s="630">
        <v>1660</v>
      </c>
      <c r="J1975" s="630" t="s">
        <v>5521</v>
      </c>
      <c r="K1975" s="729"/>
      <c r="L1975" s="301">
        <f>VLOOKUP(B1975,KQtrangIOE!$B$2:$D$2509,3,FALSE)</f>
        <v>1660</v>
      </c>
      <c r="M1975" s="301" t="str">
        <f t="shared" si="146"/>
        <v/>
      </c>
      <c r="N1975" s="301">
        <f>VLOOKUP(IF(G1975&lt;&gt;"",G1975,F1975),ThongkeKQ!$A$4:$P$43,COUNTA(ThongkeKQ!$A$4:$P$4),FALSE)</f>
        <v>4</v>
      </c>
      <c r="O1975" s="301" t="str">
        <f t="shared" si="143"/>
        <v>4.12</v>
      </c>
      <c r="P1975" s="285" t="str">
        <f t="shared" si="144"/>
        <v>4Nhất</v>
      </c>
      <c r="Q1975" s="285" t="str">
        <f t="shared" si="145"/>
        <v>12Nhất</v>
      </c>
      <c r="R1975" s="285">
        <f>VLOOKUP(B1975,'ds thisinh'!B$5:J$2299,COUNTA('ds thisinh'!$B$5:$J$5),FALSE)</f>
        <v>1970</v>
      </c>
    </row>
    <row r="1976" spans="1:18" s="285" customFormat="1">
      <c r="A1976" s="630">
        <f>SUBTOTAL(3,$B$20:B1976)</f>
        <v>614</v>
      </c>
      <c r="B1976" s="717">
        <v>107034785</v>
      </c>
      <c r="C1976" s="301" t="str">
        <f>VLOOKUP(B1976,'ds thisinh'!$B$5:$C$2298,2,FALSE)</f>
        <v>Nguyễn Hà My</v>
      </c>
      <c r="D1976" s="653" t="s">
        <v>498</v>
      </c>
      <c r="E1976" s="654" t="s">
        <v>500</v>
      </c>
      <c r="F1976" s="655" t="s">
        <v>417</v>
      </c>
      <c r="G1976" s="655"/>
      <c r="H1976" s="630">
        <v>12</v>
      </c>
      <c r="I1976" s="630">
        <v>1630</v>
      </c>
      <c r="J1976" s="630" t="s">
        <v>5521</v>
      </c>
      <c r="K1976" s="679"/>
      <c r="L1976" s="301">
        <f>VLOOKUP(B1976,KQtrangIOE!$B$2:$D$2509,3,FALSE)</f>
        <v>1630</v>
      </c>
      <c r="M1976" s="301" t="str">
        <f t="shared" si="146"/>
        <v/>
      </c>
      <c r="N1976" s="301">
        <f>VLOOKUP(IF(G1976&lt;&gt;"",G1976,F1976),ThongkeKQ!$A$4:$P$43,COUNTA(ThongkeKQ!$A$4:$P$4),FALSE)</f>
        <v>14</v>
      </c>
      <c r="O1976" s="301" t="str">
        <f t="shared" si="143"/>
        <v>14.12</v>
      </c>
      <c r="P1976" s="285" t="str">
        <f t="shared" si="144"/>
        <v>14Nhất</v>
      </c>
      <c r="Q1976" s="285" t="str">
        <f t="shared" si="145"/>
        <v>12Nhất</v>
      </c>
      <c r="R1976" s="285">
        <f>VLOOKUP(B1976,'ds thisinh'!B$5:J$2299,COUNTA('ds thisinh'!$B$5:$J$5),FALSE)</f>
        <v>1620</v>
      </c>
    </row>
    <row r="1977" spans="1:18" s="285" customFormat="1">
      <c r="A1977" s="630">
        <f>SUBTOTAL(3,$B$20:B1977)</f>
        <v>615</v>
      </c>
      <c r="B1977" s="665">
        <v>1224829445</v>
      </c>
      <c r="C1977" s="301" t="str">
        <f>VLOOKUP(B1977,'ds thisinh'!$B$5:$C$2298,2,FALSE)</f>
        <v>Trần Thị Thảo Trang</v>
      </c>
      <c r="D1977" s="634" t="s">
        <v>2420</v>
      </c>
      <c r="E1977" s="630" t="s">
        <v>2421</v>
      </c>
      <c r="F1977" s="630" t="s">
        <v>557</v>
      </c>
      <c r="G1977" s="630"/>
      <c r="H1977" s="630">
        <v>12</v>
      </c>
      <c r="I1977" s="641">
        <v>1610</v>
      </c>
      <c r="J1977" s="630" t="s">
        <v>5521</v>
      </c>
      <c r="K1977" s="679"/>
      <c r="L1977" s="301">
        <f>VLOOKUP(B1977,KQtrangIOE!$B$2:$D$2509,3,FALSE)</f>
        <v>1610</v>
      </c>
      <c r="M1977" s="301" t="str">
        <f t="shared" si="146"/>
        <v/>
      </c>
      <c r="N1977" s="301">
        <f>VLOOKUP(IF(G1977&lt;&gt;"",G1977,F1977),ThongkeKQ!$A$4:$P$43,COUNTA(ThongkeKQ!$A$4:$P$4),FALSE)</f>
        <v>11</v>
      </c>
      <c r="O1977" s="301" t="str">
        <f t="shared" si="143"/>
        <v>11.12</v>
      </c>
      <c r="P1977" s="285" t="str">
        <f t="shared" si="144"/>
        <v>11Nhất</v>
      </c>
      <c r="Q1977" s="285" t="str">
        <f t="shared" si="145"/>
        <v>12Nhất</v>
      </c>
      <c r="R1977" s="285">
        <f>VLOOKUP(B1977,'ds thisinh'!B$5:J$2299,COUNTA('ds thisinh'!$B$5:$J$5),FALSE)</f>
        <v>1350</v>
      </c>
    </row>
    <row r="1978" spans="1:18" s="285" customFormat="1" ht="30">
      <c r="A1978" s="630">
        <f>SUBTOTAL(3,$B$20:B1978)</f>
        <v>616</v>
      </c>
      <c r="B1978" s="715">
        <v>1209821870</v>
      </c>
      <c r="C1978" s="301" t="str">
        <f>VLOOKUP(B1978,'ds thisinh'!$B$5:$C$2298,2,FALSE)</f>
        <v>Lại Hồng Phong</v>
      </c>
      <c r="D1978" s="630" t="s">
        <v>212</v>
      </c>
      <c r="E1978" s="630" t="s">
        <v>213</v>
      </c>
      <c r="F1978" s="630" t="s">
        <v>210</v>
      </c>
      <c r="G1978" s="630"/>
      <c r="H1978" s="630">
        <v>12</v>
      </c>
      <c r="I1978" s="630">
        <v>1520</v>
      </c>
      <c r="J1978" s="630" t="s">
        <v>5521</v>
      </c>
      <c r="K1978" s="679"/>
      <c r="L1978" s="301">
        <f>VLOOKUP(B1978,KQtrangIOE!$B$2:$D$2509,3,FALSE)</f>
        <v>1520</v>
      </c>
      <c r="M1978" s="301" t="str">
        <f t="shared" si="146"/>
        <v/>
      </c>
      <c r="N1978" s="301">
        <f>VLOOKUP(IF(G1978&lt;&gt;"",G1978,F1978),ThongkeKQ!$A$4:$P$43,COUNTA(ThongkeKQ!$A$4:$P$4),FALSE)</f>
        <v>3</v>
      </c>
      <c r="O1978" s="301" t="str">
        <f t="shared" si="143"/>
        <v>3.12</v>
      </c>
      <c r="P1978" s="285" t="str">
        <f t="shared" si="144"/>
        <v>3Nhất</v>
      </c>
      <c r="Q1978" s="285" t="str">
        <f t="shared" si="145"/>
        <v>12Nhất</v>
      </c>
      <c r="R1978" s="285">
        <f>VLOOKUP(B1978,'ds thisinh'!B$5:J$2299,COUNTA('ds thisinh'!$B$5:$J$5),FALSE)</f>
        <v>1450</v>
      </c>
    </row>
    <row r="1979" spans="1:18" s="285" customFormat="1">
      <c r="A1979" s="630">
        <f>SUBTOTAL(3,$B$20:B1979)</f>
        <v>617</v>
      </c>
      <c r="B1979" s="666">
        <v>1215967310</v>
      </c>
      <c r="C1979" s="301" t="str">
        <f>VLOOKUP(B1979,'ds thisinh'!$B$5:$C$2298,2,FALSE)</f>
        <v>Nguyễn Thị Thanh</v>
      </c>
      <c r="D1979" s="630" t="s">
        <v>324</v>
      </c>
      <c r="E1979" s="630" t="s">
        <v>2136</v>
      </c>
      <c r="F1979" s="630" t="s">
        <v>553</v>
      </c>
      <c r="G1979" s="630"/>
      <c r="H1979" s="630">
        <v>12</v>
      </c>
      <c r="I1979" s="630">
        <v>1490</v>
      </c>
      <c r="J1979" s="630" t="s">
        <v>5521</v>
      </c>
      <c r="K1979" s="729"/>
      <c r="L1979" s="301">
        <f>VLOOKUP(B1979,KQtrangIOE!$B$2:$D$2509,3,FALSE)</f>
        <v>1490</v>
      </c>
      <c r="M1979" s="301" t="str">
        <f t="shared" si="146"/>
        <v/>
      </c>
      <c r="N1979" s="301">
        <f>VLOOKUP(IF(G1979&lt;&gt;"",G1979,F1979),ThongkeKQ!$A$4:$P$43,COUNTA(ThongkeKQ!$A$4:$P$4),FALSE)</f>
        <v>7</v>
      </c>
      <c r="O1979" s="301" t="str">
        <f t="shared" si="143"/>
        <v>7.12</v>
      </c>
      <c r="P1979" s="285" t="str">
        <f t="shared" si="144"/>
        <v>7Nhất</v>
      </c>
      <c r="Q1979" s="285" t="str">
        <f t="shared" si="145"/>
        <v>12Nhất</v>
      </c>
      <c r="R1979" s="285">
        <f>VLOOKUP(B1979,'ds thisinh'!B$5:J$2299,COUNTA('ds thisinh'!$B$5:$J$5),FALSE)</f>
        <v>1110</v>
      </c>
    </row>
    <row r="1980" spans="1:18" s="285" customFormat="1">
      <c r="A1980" s="630">
        <f>SUBTOTAL(3,$B$20:B1980)</f>
        <v>618</v>
      </c>
      <c r="B1980" s="717">
        <v>1211661910</v>
      </c>
      <c r="C1980" s="301" t="str">
        <f>VLOOKUP(B1980,'ds thisinh'!$B$5:$C$2298,2,FALSE)</f>
        <v>Lê Đức Thắng</v>
      </c>
      <c r="D1980" s="653" t="s">
        <v>501</v>
      </c>
      <c r="E1980" s="654" t="s">
        <v>154</v>
      </c>
      <c r="F1980" s="655" t="s">
        <v>417</v>
      </c>
      <c r="G1980" s="655"/>
      <c r="H1980" s="630">
        <v>12</v>
      </c>
      <c r="I1980" s="630">
        <v>1480</v>
      </c>
      <c r="J1980" s="630" t="s">
        <v>5521</v>
      </c>
      <c r="K1980" s="679"/>
      <c r="L1980" s="301">
        <f>VLOOKUP(B1980,KQtrangIOE!$B$2:$D$2509,3,FALSE)</f>
        <v>1480</v>
      </c>
      <c r="M1980" s="301" t="str">
        <f t="shared" si="146"/>
        <v/>
      </c>
      <c r="N1980" s="301">
        <f>VLOOKUP(IF(G1980&lt;&gt;"",G1980,F1980),ThongkeKQ!$A$4:$P$43,COUNTA(ThongkeKQ!$A$4:$P$4),FALSE)</f>
        <v>14</v>
      </c>
      <c r="O1980" s="301" t="str">
        <f t="shared" si="143"/>
        <v>14.12</v>
      </c>
      <c r="P1980" s="285" t="str">
        <f t="shared" si="144"/>
        <v>14Nhất</v>
      </c>
      <c r="Q1980" s="285" t="str">
        <f t="shared" si="145"/>
        <v>12Nhất</v>
      </c>
      <c r="R1980" s="285">
        <f>VLOOKUP(B1980,'ds thisinh'!B$5:J$2299,COUNTA('ds thisinh'!$B$5:$J$5),FALSE)</f>
        <v>1550</v>
      </c>
    </row>
    <row r="1981" spans="1:18" s="285" customFormat="1">
      <c r="A1981" s="630">
        <f>SUBTOTAL(3,$B$20:B1981)</f>
        <v>619</v>
      </c>
      <c r="B1981" s="717">
        <v>1224486126</v>
      </c>
      <c r="C1981" s="301" t="str">
        <f>VLOOKUP(B1981,'ds thisinh'!$B$5:$C$2298,2,FALSE)</f>
        <v>Ngô Thị Sao Mai</v>
      </c>
      <c r="D1981" s="653" t="s">
        <v>504</v>
      </c>
      <c r="E1981" s="654" t="s">
        <v>154</v>
      </c>
      <c r="F1981" s="655" t="s">
        <v>417</v>
      </c>
      <c r="G1981" s="655"/>
      <c r="H1981" s="630">
        <v>12</v>
      </c>
      <c r="I1981" s="630">
        <v>1460</v>
      </c>
      <c r="J1981" s="630" t="s">
        <v>5521</v>
      </c>
      <c r="K1981" s="679"/>
      <c r="L1981" s="301">
        <f>VLOOKUP(B1981,KQtrangIOE!$B$2:$D$2509,3,FALSE)</f>
        <v>1460</v>
      </c>
      <c r="M1981" s="301" t="str">
        <f t="shared" si="146"/>
        <v/>
      </c>
      <c r="N1981" s="301">
        <f>VLOOKUP(IF(G1981&lt;&gt;"",G1981,F1981),ThongkeKQ!$A$4:$P$43,COUNTA(ThongkeKQ!$A$4:$P$4),FALSE)</f>
        <v>14</v>
      </c>
      <c r="O1981" s="301" t="str">
        <f t="shared" si="143"/>
        <v>14.12</v>
      </c>
      <c r="P1981" s="285" t="str">
        <f t="shared" si="144"/>
        <v>14Nhất</v>
      </c>
      <c r="Q1981" s="285" t="str">
        <f t="shared" si="145"/>
        <v>12Nhất</v>
      </c>
      <c r="R1981" s="285">
        <f>VLOOKUP(B1981,'ds thisinh'!B$5:J$2299,COUNTA('ds thisinh'!$B$5:$J$5),FALSE)</f>
        <v>1460</v>
      </c>
    </row>
    <row r="1982" spans="1:18" s="285" customFormat="1">
      <c r="A1982" s="630">
        <f>SUBTOTAL(3,$B$20:B1982)</f>
        <v>620</v>
      </c>
      <c r="B1982" s="717">
        <v>1228004543</v>
      </c>
      <c r="C1982" s="301" t="str">
        <f>VLOOKUP(B1982,'ds thisinh'!$B$5:$C$2298,2,FALSE)</f>
        <v>Hoàng Thị Diễm Quỳnh</v>
      </c>
      <c r="D1982" s="653" t="s">
        <v>502</v>
      </c>
      <c r="E1982" s="654" t="s">
        <v>503</v>
      </c>
      <c r="F1982" s="655" t="s">
        <v>417</v>
      </c>
      <c r="G1982" s="655"/>
      <c r="H1982" s="630">
        <v>12</v>
      </c>
      <c r="I1982" s="630">
        <v>1450</v>
      </c>
      <c r="J1982" s="630" t="s">
        <v>5521</v>
      </c>
      <c r="K1982" s="679"/>
      <c r="L1982" s="301">
        <f>VLOOKUP(B1982,KQtrangIOE!$B$2:$D$2509,3,FALSE)</f>
        <v>1450</v>
      </c>
      <c r="M1982" s="301" t="str">
        <f t="shared" si="146"/>
        <v/>
      </c>
      <c r="N1982" s="301">
        <f>VLOOKUP(IF(G1982&lt;&gt;"",G1982,F1982),ThongkeKQ!$A$4:$P$43,COUNTA(ThongkeKQ!$A$4:$P$4),FALSE)</f>
        <v>14</v>
      </c>
      <c r="O1982" s="301" t="str">
        <f t="shared" si="143"/>
        <v>14.12</v>
      </c>
      <c r="P1982" s="285" t="str">
        <f t="shared" si="144"/>
        <v>14Nhất</v>
      </c>
      <c r="Q1982" s="285" t="str">
        <f t="shared" si="145"/>
        <v>12Nhất</v>
      </c>
      <c r="R1982" s="285">
        <f>VLOOKUP(B1982,'ds thisinh'!B$5:J$2299,COUNTA('ds thisinh'!$B$5:$J$5),FALSE)</f>
        <v>1550</v>
      </c>
    </row>
    <row r="1983" spans="1:18" s="285" customFormat="1">
      <c r="A1983" s="630">
        <f>SUBTOTAL(3,$B$20:B1983)</f>
        <v>621</v>
      </c>
      <c r="B1983" s="727">
        <v>1232541403</v>
      </c>
      <c r="C1983" s="301" t="str">
        <f>VLOOKUP(B1983,'ds thisinh'!$B$5:$C$2298,2,FALSE)</f>
        <v>Nguyễn Thị Minh Nhật</v>
      </c>
      <c r="D1983" s="632" t="s">
        <v>2597</v>
      </c>
      <c r="E1983" s="632" t="s">
        <v>96</v>
      </c>
      <c r="F1983" s="632" t="s">
        <v>563</v>
      </c>
      <c r="G1983" s="632"/>
      <c r="H1983" s="632" t="s">
        <v>96</v>
      </c>
      <c r="I1983" s="632">
        <v>1440</v>
      </c>
      <c r="J1983" s="630" t="s">
        <v>5521</v>
      </c>
      <c r="K1983" s="731"/>
      <c r="L1983" s="301">
        <f>VLOOKUP(B1983,KQtrangIOE!$B$2:$D$2509,3,FALSE)</f>
        <v>1440</v>
      </c>
      <c r="M1983" s="301" t="str">
        <f t="shared" si="146"/>
        <v/>
      </c>
      <c r="N1983" s="301">
        <f>VLOOKUP(IF(G1983&lt;&gt;"",G1983,F1983),ThongkeKQ!$A$4:$P$43,COUNTA(ThongkeKQ!$A$4:$P$4),FALSE)</f>
        <v>21</v>
      </c>
      <c r="O1983" s="301" t="str">
        <f t="shared" si="143"/>
        <v>21.12</v>
      </c>
      <c r="P1983" s="285" t="str">
        <f t="shared" si="144"/>
        <v>21Nhất</v>
      </c>
      <c r="Q1983" s="285" t="str">
        <f t="shared" si="145"/>
        <v>12Nhất</v>
      </c>
      <c r="R1983" s="285">
        <f>VLOOKUP(B1983,'ds thisinh'!B$5:J$2299,COUNTA('ds thisinh'!$B$5:$J$5),FALSE)</f>
        <v>1580</v>
      </c>
    </row>
    <row r="1984" spans="1:18" s="285" customFormat="1">
      <c r="A1984" s="630">
        <f>SUBTOTAL(3,$B$20:B1984)</f>
        <v>622</v>
      </c>
      <c r="B1984" s="666">
        <v>1228767565</v>
      </c>
      <c r="C1984" s="301" t="str">
        <f>VLOOKUP(B1984,'ds thisinh'!$B$5:$C$2298,2,FALSE)</f>
        <v>Trần Thị Hồng Xuyến </v>
      </c>
      <c r="D1984" s="630" t="s">
        <v>2135</v>
      </c>
      <c r="E1984" s="630" t="s">
        <v>2136</v>
      </c>
      <c r="F1984" s="630" t="s">
        <v>553</v>
      </c>
      <c r="G1984" s="630"/>
      <c r="H1984" s="630">
        <v>12</v>
      </c>
      <c r="I1984" s="630">
        <v>1440</v>
      </c>
      <c r="J1984" s="630" t="s">
        <v>5521</v>
      </c>
      <c r="K1984" s="729"/>
      <c r="L1984" s="301">
        <f>VLOOKUP(B1984,KQtrangIOE!$B$2:$D$2509,3,FALSE)</f>
        <v>1440</v>
      </c>
      <c r="M1984" s="301" t="str">
        <f t="shared" ref="M1984:M1997" si="147">IF(L1984&lt;&gt;I1984,1,"")</f>
        <v/>
      </c>
      <c r="N1984" s="301">
        <f>VLOOKUP(IF(G1984&lt;&gt;"",G1984,F1984),ThongkeKQ!$A$4:$P$43,COUNTA(ThongkeKQ!$A$4:$P$4),FALSE)</f>
        <v>7</v>
      </c>
      <c r="O1984" s="301" t="str">
        <f t="shared" si="143"/>
        <v>7.12</v>
      </c>
      <c r="P1984" s="285" t="str">
        <f t="shared" si="144"/>
        <v>7Nhất</v>
      </c>
      <c r="Q1984" s="285" t="str">
        <f t="shared" si="145"/>
        <v>12Nhất</v>
      </c>
      <c r="R1984" s="285">
        <f>VLOOKUP(B1984,'ds thisinh'!B$5:J$2299,COUNTA('ds thisinh'!$B$5:$J$5),FALSE)</f>
        <v>1230</v>
      </c>
    </row>
    <row r="1985" spans="1:18" s="285" customFormat="1">
      <c r="A1985" s="630">
        <f>SUBTOTAL(3,$B$20:B1985)</f>
        <v>623</v>
      </c>
      <c r="B1985" s="681">
        <v>1221932948</v>
      </c>
      <c r="C1985" s="301" t="str">
        <f>VLOOKUP(B1985,'ds thisinh'!$B$5:$C$2298,2,FALSE)</f>
        <v>Nguyễn Thị Cẩm Chi</v>
      </c>
      <c r="D1985" s="630" t="s">
        <v>2148</v>
      </c>
      <c r="E1985" s="630" t="s">
        <v>2136</v>
      </c>
      <c r="F1985" s="630" t="s">
        <v>553</v>
      </c>
      <c r="G1985" s="630"/>
      <c r="H1985" s="630">
        <v>12</v>
      </c>
      <c r="I1985" s="630">
        <v>1440</v>
      </c>
      <c r="J1985" s="630" t="s">
        <v>5522</v>
      </c>
      <c r="K1985" s="679"/>
      <c r="L1985" s="301">
        <f>VLOOKUP(B1985,KQtrangIOE!$B$2:$D$2509,3,FALSE)</f>
        <v>1440</v>
      </c>
      <c r="M1985" s="301" t="str">
        <f t="shared" si="147"/>
        <v/>
      </c>
      <c r="N1985" s="301">
        <f>VLOOKUP(IF(G1985&lt;&gt;"",G1985,F1985),ThongkeKQ!$A$4:$P$43,COUNTA(ThongkeKQ!$A$4:$P$4),FALSE)</f>
        <v>7</v>
      </c>
      <c r="O1985" s="301" t="str">
        <f t="shared" si="143"/>
        <v>7.12</v>
      </c>
      <c r="P1985" s="285" t="str">
        <f t="shared" si="144"/>
        <v>7Nhì</v>
      </c>
      <c r="Q1985" s="285" t="str">
        <f t="shared" si="145"/>
        <v>12Nhì</v>
      </c>
      <c r="R1985" s="285">
        <f>VLOOKUP(B1985,'ds thisinh'!B$5:J$2299,COUNTA('ds thisinh'!$B$5:$J$5),FALSE)</f>
        <v>530</v>
      </c>
    </row>
    <row r="1986" spans="1:18" s="285" customFormat="1" ht="30">
      <c r="A1986" s="630">
        <f>SUBTOTAL(3,$B$20:B1986)</f>
        <v>624</v>
      </c>
      <c r="B1986" s="715">
        <v>71295307</v>
      </c>
      <c r="C1986" s="301" t="str">
        <f>VLOOKUP(B1986,'ds thisinh'!$B$5:$C$2298,2,FALSE)</f>
        <v>Phạm Thị Loan</v>
      </c>
      <c r="D1986" s="630" t="s">
        <v>214</v>
      </c>
      <c r="E1986" s="630" t="s">
        <v>209</v>
      </c>
      <c r="F1986" s="630" t="s">
        <v>210</v>
      </c>
      <c r="G1986" s="630"/>
      <c r="H1986" s="630">
        <v>12</v>
      </c>
      <c r="I1986" s="630">
        <v>1430</v>
      </c>
      <c r="J1986" s="630" t="s">
        <v>5522</v>
      </c>
      <c r="K1986" s="679"/>
      <c r="L1986" s="301">
        <f>VLOOKUP(B1986,KQtrangIOE!$B$2:$D$2509,3,FALSE)</f>
        <v>1430</v>
      </c>
      <c r="M1986" s="301" t="str">
        <f t="shared" si="147"/>
        <v/>
      </c>
      <c r="N1986" s="301">
        <f>VLOOKUP(IF(G1986&lt;&gt;"",G1986,F1986),ThongkeKQ!$A$4:$P$43,COUNTA(ThongkeKQ!$A$4:$P$4),FALSE)</f>
        <v>3</v>
      </c>
      <c r="O1986" s="301" t="str">
        <f t="shared" si="143"/>
        <v>3.12</v>
      </c>
      <c r="P1986" s="285" t="str">
        <f t="shared" si="144"/>
        <v>3Nhì</v>
      </c>
      <c r="Q1986" s="285" t="str">
        <f t="shared" si="145"/>
        <v>12Nhì</v>
      </c>
      <c r="R1986" s="285">
        <f>VLOOKUP(B1986,'ds thisinh'!B$5:J$2299,COUNTA('ds thisinh'!$B$5:$J$5),FALSE)</f>
        <v>1380</v>
      </c>
    </row>
    <row r="1987" spans="1:18" s="285" customFormat="1">
      <c r="A1987" s="630">
        <f>SUBTOTAL(3,$B$20:B1987)</f>
        <v>625</v>
      </c>
      <c r="B1987" s="677">
        <v>1224748868</v>
      </c>
      <c r="C1987" s="301" t="str">
        <f>VLOOKUP(B1987,'ds thisinh'!$B$5:$C$2298,2,FALSE)</f>
        <v>Võ Hương Duyên</v>
      </c>
      <c r="D1987" s="639" t="s">
        <v>153</v>
      </c>
      <c r="E1987" s="630" t="s">
        <v>154</v>
      </c>
      <c r="F1987" s="630" t="s">
        <v>90</v>
      </c>
      <c r="G1987" s="630"/>
      <c r="H1987" s="631">
        <v>12</v>
      </c>
      <c r="I1987" s="631">
        <v>1370</v>
      </c>
      <c r="J1987" s="630" t="s">
        <v>5522</v>
      </c>
      <c r="K1987" s="730"/>
      <c r="L1987" s="301">
        <f>VLOOKUP(B1987,KQtrangIOE!$B$2:$D$2509,3,FALSE)</f>
        <v>1370</v>
      </c>
      <c r="M1987" s="301" t="str">
        <f t="shared" si="147"/>
        <v/>
      </c>
      <c r="N1987" s="301">
        <f>VLOOKUP(IF(G1987&lt;&gt;"",G1987,F1987),ThongkeKQ!$A$4:$P$43,COUNTA(ThongkeKQ!$A$4:$P$4),FALSE)</f>
        <v>13</v>
      </c>
      <c r="O1987" s="301" t="str">
        <f t="shared" si="143"/>
        <v>13.12</v>
      </c>
      <c r="P1987" s="285" t="str">
        <f t="shared" si="144"/>
        <v>13Nhì</v>
      </c>
      <c r="Q1987" s="285" t="str">
        <f t="shared" si="145"/>
        <v>12Nhì</v>
      </c>
      <c r="R1987" s="285">
        <f>VLOOKUP(B1987,'ds thisinh'!B$5:J$2299,COUNTA('ds thisinh'!$B$5:$J$5),FALSE)</f>
        <v>1090</v>
      </c>
    </row>
    <row r="1988" spans="1:18" s="285" customFormat="1" ht="30">
      <c r="A1988" s="630">
        <f>SUBTOTAL(3,$B$20:B1988)</f>
        <v>626</v>
      </c>
      <c r="B1988" s="715">
        <v>1232428587</v>
      </c>
      <c r="C1988" s="301" t="str">
        <f>VLOOKUP(B1988,'ds thisinh'!$B$5:$C$2298,2,FALSE)</f>
        <v>Nguyễn Yến Nhi</v>
      </c>
      <c r="D1988" s="630" t="s">
        <v>216</v>
      </c>
      <c r="E1988" s="630" t="s">
        <v>209</v>
      </c>
      <c r="F1988" s="630" t="s">
        <v>210</v>
      </c>
      <c r="G1988" s="630"/>
      <c r="H1988" s="630">
        <v>12</v>
      </c>
      <c r="I1988" s="630">
        <v>1360</v>
      </c>
      <c r="J1988" s="630" t="s">
        <v>5522</v>
      </c>
      <c r="K1988" s="679"/>
      <c r="L1988" s="301">
        <f>VLOOKUP(B1988,KQtrangIOE!$B$2:$D$2509,3,FALSE)</f>
        <v>1360</v>
      </c>
      <c r="M1988" s="301" t="str">
        <f t="shared" si="147"/>
        <v/>
      </c>
      <c r="N1988" s="301">
        <f>VLOOKUP(IF(G1988&lt;&gt;"",G1988,F1988),ThongkeKQ!$A$4:$P$43,COUNTA(ThongkeKQ!$A$4:$P$4),FALSE)</f>
        <v>3</v>
      </c>
      <c r="O1988" s="301" t="str">
        <f t="shared" si="143"/>
        <v>3.12</v>
      </c>
      <c r="P1988" s="285" t="str">
        <f t="shared" si="144"/>
        <v>3Nhì</v>
      </c>
      <c r="Q1988" s="285" t="str">
        <f t="shared" si="145"/>
        <v>12Nhì</v>
      </c>
      <c r="R1988" s="285">
        <f>VLOOKUP(B1988,'ds thisinh'!B$5:J$2299,COUNTA('ds thisinh'!$B$5:$J$5),FALSE)</f>
        <v>1110</v>
      </c>
    </row>
    <row r="1989" spans="1:18" s="285" customFormat="1" ht="30">
      <c r="A1989" s="630">
        <f>SUBTOTAL(3,$B$20:B1989)</f>
        <v>627</v>
      </c>
      <c r="B1989" s="715">
        <v>1225303063</v>
      </c>
      <c r="C1989" s="301" t="str">
        <f>VLOOKUP(B1989,'ds thisinh'!$B$5:$C$2298,2,FALSE)</f>
        <v>Lê Thị Ngọc Huyền</v>
      </c>
      <c r="D1989" s="630" t="s">
        <v>230</v>
      </c>
      <c r="E1989" s="630" t="s">
        <v>209</v>
      </c>
      <c r="F1989" s="630" t="s">
        <v>210</v>
      </c>
      <c r="G1989" s="630"/>
      <c r="H1989" s="630">
        <v>12</v>
      </c>
      <c r="I1989" s="630">
        <v>1330</v>
      </c>
      <c r="J1989" s="630" t="s">
        <v>5522</v>
      </c>
      <c r="K1989" s="679"/>
      <c r="L1989" s="301">
        <f>VLOOKUP(B1989,KQtrangIOE!$B$2:$D$2509,3,FALSE)</f>
        <v>1330</v>
      </c>
      <c r="M1989" s="301" t="str">
        <f t="shared" si="147"/>
        <v/>
      </c>
      <c r="N1989" s="301">
        <f>VLOOKUP(IF(G1989&lt;&gt;"",G1989,F1989),ThongkeKQ!$A$4:$P$43,COUNTA(ThongkeKQ!$A$4:$P$4),FALSE)</f>
        <v>3</v>
      </c>
      <c r="O1989" s="301" t="str">
        <f t="shared" si="143"/>
        <v>3.12</v>
      </c>
      <c r="P1989" s="285" t="str">
        <f t="shared" si="144"/>
        <v>3Nhì</v>
      </c>
      <c r="Q1989" s="285" t="str">
        <f t="shared" si="145"/>
        <v>12Nhì</v>
      </c>
      <c r="R1989" s="285">
        <f>VLOOKUP(B1989,'ds thisinh'!B$5:J$2299,COUNTA('ds thisinh'!$B$5:$J$5),FALSE)</f>
        <v>830</v>
      </c>
    </row>
    <row r="1990" spans="1:18" s="285" customFormat="1">
      <c r="A1990" s="630">
        <f>SUBTOTAL(3,$B$20:B1990)</f>
        <v>628</v>
      </c>
      <c r="B1990" s="666">
        <v>1226180961</v>
      </c>
      <c r="C1990" s="301" t="str">
        <f>VLOOKUP(B1990,'ds thisinh'!$B$5:$C$2298,2,FALSE)</f>
        <v>Nguyễn Thị Thu Hoa </v>
      </c>
      <c r="D1990" s="630" t="s">
        <v>2143</v>
      </c>
      <c r="E1990" s="630" t="s">
        <v>2136</v>
      </c>
      <c r="F1990" s="630" t="s">
        <v>553</v>
      </c>
      <c r="G1990" s="630"/>
      <c r="H1990" s="630">
        <v>12</v>
      </c>
      <c r="I1990" s="630">
        <v>1330</v>
      </c>
      <c r="J1990" s="630" t="s">
        <v>5522</v>
      </c>
      <c r="K1990" s="729"/>
      <c r="L1990" s="301">
        <f>VLOOKUP(B1990,KQtrangIOE!$B$2:$D$2509,3,FALSE)</f>
        <v>1330</v>
      </c>
      <c r="M1990" s="301" t="str">
        <f t="shared" si="147"/>
        <v/>
      </c>
      <c r="N1990" s="301">
        <f>VLOOKUP(IF(G1990&lt;&gt;"",G1990,F1990),ThongkeKQ!$A$4:$P$43,COUNTA(ThongkeKQ!$A$4:$P$4),FALSE)</f>
        <v>7</v>
      </c>
      <c r="O1990" s="301" t="str">
        <f t="shared" si="143"/>
        <v>7.12</v>
      </c>
      <c r="P1990" s="285" t="str">
        <f t="shared" si="144"/>
        <v>7Nhì</v>
      </c>
      <c r="Q1990" s="285" t="str">
        <f t="shared" si="145"/>
        <v>12Nhì</v>
      </c>
      <c r="R1990" s="285">
        <f>VLOOKUP(B1990,'ds thisinh'!B$5:J$2299,COUNTA('ds thisinh'!$B$5:$J$5),FALSE)</f>
        <v>680</v>
      </c>
    </row>
    <row r="1991" spans="1:18" s="285" customFormat="1">
      <c r="A1991" s="630">
        <f>SUBTOTAL(3,$B$20:B1991)</f>
        <v>629</v>
      </c>
      <c r="B1991" s="666">
        <v>1222080353</v>
      </c>
      <c r="C1991" s="301" t="str">
        <f>VLOOKUP(B1991,'ds thisinh'!$B$5:$C$2298,2,FALSE)</f>
        <v>Vũ Thùy Linh </v>
      </c>
      <c r="D1991" s="630" t="s">
        <v>2140</v>
      </c>
      <c r="E1991" s="630" t="s">
        <v>2136</v>
      </c>
      <c r="F1991" s="630" t="s">
        <v>553</v>
      </c>
      <c r="G1991" s="630"/>
      <c r="H1991" s="630">
        <v>12</v>
      </c>
      <c r="I1991" s="630">
        <v>1300</v>
      </c>
      <c r="J1991" s="630" t="s">
        <v>5522</v>
      </c>
      <c r="K1991" s="729"/>
      <c r="L1991" s="301">
        <f>VLOOKUP(B1991,KQtrangIOE!$B$2:$D$2509,3,FALSE)</f>
        <v>1300</v>
      </c>
      <c r="M1991" s="301" t="str">
        <f t="shared" si="147"/>
        <v/>
      </c>
      <c r="N1991" s="301">
        <f>VLOOKUP(IF(G1991&lt;&gt;"",G1991,F1991),ThongkeKQ!$A$4:$P$43,COUNTA(ThongkeKQ!$A$4:$P$4),FALSE)</f>
        <v>7</v>
      </c>
      <c r="O1991" s="301" t="str">
        <f t="shared" si="143"/>
        <v>7.12</v>
      </c>
      <c r="P1991" s="285" t="str">
        <f t="shared" si="144"/>
        <v>7Nhì</v>
      </c>
      <c r="Q1991" s="285" t="str">
        <f t="shared" si="145"/>
        <v>12Nhì</v>
      </c>
      <c r="R1991" s="285">
        <f>VLOOKUP(B1991,'ds thisinh'!B$5:J$2299,COUNTA('ds thisinh'!$B$5:$J$5),FALSE)</f>
        <v>770</v>
      </c>
    </row>
    <row r="1992" spans="1:18" s="285" customFormat="1">
      <c r="A1992" s="630">
        <f>SUBTOTAL(3,$B$20:B1992)</f>
        <v>630</v>
      </c>
      <c r="B1992" s="732">
        <v>1232306732</v>
      </c>
      <c r="C1992" s="301" t="str">
        <f>VLOOKUP(B1992,'ds thisinh'!$B$5:$C$2298,2,FALSE)</f>
        <v>Đinh Thị Thu Hằng</v>
      </c>
      <c r="D1992" s="645" t="s">
        <v>594</v>
      </c>
      <c r="E1992" s="630" t="s">
        <v>154</v>
      </c>
      <c r="F1992" s="630" t="s">
        <v>556</v>
      </c>
      <c r="G1992" s="630"/>
      <c r="H1992" s="630">
        <v>12</v>
      </c>
      <c r="I1992" s="630">
        <v>1290</v>
      </c>
      <c r="J1992" s="630" t="s">
        <v>5522</v>
      </c>
      <c r="K1992" s="679"/>
      <c r="L1992" s="301">
        <f>VLOOKUP(B1992,KQtrangIOE!$B$2:$D$2509,3,FALSE)</f>
        <v>1290</v>
      </c>
      <c r="M1992" s="301" t="str">
        <f t="shared" si="147"/>
        <v/>
      </c>
      <c r="N1992" s="301">
        <f>VLOOKUP(IF(G1992&lt;&gt;"",G1992,F1992),ThongkeKQ!$A$4:$P$43,COUNTA(ThongkeKQ!$A$4:$P$4),FALSE)</f>
        <v>10</v>
      </c>
      <c r="O1992" s="301" t="str">
        <f t="shared" si="143"/>
        <v>10.12</v>
      </c>
      <c r="P1992" s="285" t="str">
        <f t="shared" si="144"/>
        <v>10Nhì</v>
      </c>
      <c r="Q1992" s="285" t="str">
        <f t="shared" si="145"/>
        <v>12Nhì</v>
      </c>
      <c r="R1992" s="285">
        <f>VLOOKUP(B1992,'ds thisinh'!B$5:J$2299,COUNTA('ds thisinh'!$B$5:$J$5),FALSE)</f>
        <v>650</v>
      </c>
    </row>
    <row r="1993" spans="1:18" s="285" customFormat="1">
      <c r="A1993" s="630">
        <f>SUBTOTAL(3,$B$20:B1993)</f>
        <v>631</v>
      </c>
      <c r="B1993" s="681">
        <v>1224900473</v>
      </c>
      <c r="C1993" s="301" t="str">
        <f>VLOOKUP(B1993,'ds thisinh'!$B$5:$C$2298,2,FALSE)</f>
        <v>Trần Văn Tiền </v>
      </c>
      <c r="D1993" s="630" t="s">
        <v>2147</v>
      </c>
      <c r="E1993" s="630" t="s">
        <v>2136</v>
      </c>
      <c r="F1993" s="630" t="s">
        <v>553</v>
      </c>
      <c r="G1993" s="630"/>
      <c r="H1993" s="630">
        <v>12</v>
      </c>
      <c r="I1993" s="630">
        <v>1290</v>
      </c>
      <c r="J1993" s="630" t="s">
        <v>5522</v>
      </c>
      <c r="K1993" s="679"/>
      <c r="L1993" s="301">
        <f>VLOOKUP(B1993,KQtrangIOE!$B$2:$D$2509,3,FALSE)</f>
        <v>1290</v>
      </c>
      <c r="M1993" s="301" t="str">
        <f t="shared" si="147"/>
        <v/>
      </c>
      <c r="N1993" s="301">
        <f>VLOOKUP(IF(G1993&lt;&gt;"",G1993,F1993),ThongkeKQ!$A$4:$P$43,COUNTA(ThongkeKQ!$A$4:$P$4),FALSE)</f>
        <v>7</v>
      </c>
      <c r="O1993" s="301" t="str">
        <f t="shared" si="143"/>
        <v>7.12</v>
      </c>
      <c r="P1993" s="285" t="str">
        <f t="shared" si="144"/>
        <v>7Nhì</v>
      </c>
      <c r="Q1993" s="285" t="str">
        <f t="shared" si="145"/>
        <v>12Nhì</v>
      </c>
      <c r="R1993" s="285">
        <f>VLOOKUP(B1993,'ds thisinh'!B$5:J$2299,COUNTA('ds thisinh'!$B$5:$J$5),FALSE)</f>
        <v>530</v>
      </c>
    </row>
    <row r="1994" spans="1:18" s="285" customFormat="1" ht="30">
      <c r="A1994" s="630">
        <f>SUBTOTAL(3,$B$20:B1994)</f>
        <v>632</v>
      </c>
      <c r="B1994" s="715">
        <v>1226572335</v>
      </c>
      <c r="C1994" s="301" t="str">
        <f>VLOOKUP(B1994,'ds thisinh'!$B$5:$C$2298,2,FALSE)</f>
        <v>Trương Thị Thùy Trang</v>
      </c>
      <c r="D1994" s="630" t="s">
        <v>215</v>
      </c>
      <c r="E1994" s="630" t="s">
        <v>209</v>
      </c>
      <c r="F1994" s="630" t="s">
        <v>210</v>
      </c>
      <c r="G1994" s="630"/>
      <c r="H1994" s="630">
        <v>12</v>
      </c>
      <c r="I1994" s="630">
        <v>1280</v>
      </c>
      <c r="J1994" s="630" t="s">
        <v>5522</v>
      </c>
      <c r="K1994" s="679"/>
      <c r="L1994" s="301">
        <f>VLOOKUP(B1994,KQtrangIOE!$B$2:$D$2509,3,FALSE)</f>
        <v>1280</v>
      </c>
      <c r="M1994" s="301" t="str">
        <f t="shared" si="147"/>
        <v/>
      </c>
      <c r="N1994" s="301">
        <f>VLOOKUP(IF(G1994&lt;&gt;"",G1994,F1994),ThongkeKQ!$A$4:$P$43,COUNTA(ThongkeKQ!$A$4:$P$4),FALSE)</f>
        <v>3</v>
      </c>
      <c r="O1994" s="301" t="str">
        <f t="shared" si="143"/>
        <v>3.12</v>
      </c>
      <c r="P1994" s="285" t="str">
        <f t="shared" si="144"/>
        <v>3Nhì</v>
      </c>
      <c r="Q1994" s="285" t="str">
        <f t="shared" si="145"/>
        <v>12Nhì</v>
      </c>
      <c r="R1994" s="285">
        <f>VLOOKUP(B1994,'ds thisinh'!B$5:J$2299,COUNTA('ds thisinh'!$B$5:$J$5),FALSE)</f>
        <v>1220</v>
      </c>
    </row>
    <row r="1995" spans="1:18" s="285" customFormat="1" ht="30">
      <c r="A1995" s="630">
        <f>SUBTOTAL(3,$B$20:B1995)</f>
        <v>633</v>
      </c>
      <c r="B1995" s="715">
        <v>1227673448</v>
      </c>
      <c r="C1995" s="301" t="str">
        <f>VLOOKUP(B1995,'ds thisinh'!$B$5:$C$2298,2,FALSE)</f>
        <v>Nguyễn Phương Thùy Mai</v>
      </c>
      <c r="D1995" s="630" t="s">
        <v>221</v>
      </c>
      <c r="E1995" s="630" t="s">
        <v>209</v>
      </c>
      <c r="F1995" s="630" t="s">
        <v>210</v>
      </c>
      <c r="G1995" s="630"/>
      <c r="H1995" s="630">
        <v>12</v>
      </c>
      <c r="I1995" s="630">
        <v>1280</v>
      </c>
      <c r="J1995" s="630" t="s">
        <v>5522</v>
      </c>
      <c r="K1995" s="679"/>
      <c r="L1995" s="301">
        <f>VLOOKUP(B1995,KQtrangIOE!$B$2:$D$2509,3,FALSE)</f>
        <v>1280</v>
      </c>
      <c r="M1995" s="301" t="str">
        <f t="shared" si="147"/>
        <v/>
      </c>
      <c r="N1995" s="301">
        <f>VLOOKUP(IF(G1995&lt;&gt;"",G1995,F1995),ThongkeKQ!$A$4:$P$43,COUNTA(ThongkeKQ!$A$4:$P$4),FALSE)</f>
        <v>3</v>
      </c>
      <c r="O1995" s="301" t="str">
        <f t="shared" si="143"/>
        <v>3.12</v>
      </c>
      <c r="P1995" s="285" t="str">
        <f t="shared" si="144"/>
        <v>3Nhì</v>
      </c>
      <c r="Q1995" s="285" t="str">
        <f t="shared" si="145"/>
        <v>12Nhì</v>
      </c>
      <c r="R1995" s="285">
        <f>VLOOKUP(B1995,'ds thisinh'!B$5:J$2299,COUNTA('ds thisinh'!$B$5:$J$5),FALSE)</f>
        <v>990</v>
      </c>
    </row>
    <row r="1996" spans="1:18" s="285" customFormat="1">
      <c r="A1996" s="630">
        <f>SUBTOTAL(3,$B$20:B1996)</f>
        <v>634</v>
      </c>
      <c r="B1996" s="717">
        <v>1223490007</v>
      </c>
      <c r="C1996" s="301" t="str">
        <f>VLOOKUP(B1996,'ds thisinh'!$B$5:$C$2298,2,FALSE)</f>
        <v>Cao Minh Trực</v>
      </c>
      <c r="D1996" s="653" t="s">
        <v>506</v>
      </c>
      <c r="E1996" s="654" t="s">
        <v>154</v>
      </c>
      <c r="F1996" s="655" t="s">
        <v>417</v>
      </c>
      <c r="G1996" s="655"/>
      <c r="H1996" s="630">
        <v>12</v>
      </c>
      <c r="I1996" s="630">
        <v>1260</v>
      </c>
      <c r="J1996" s="630" t="s">
        <v>5522</v>
      </c>
      <c r="K1996" s="679"/>
      <c r="L1996" s="301">
        <f>VLOOKUP(B1996,KQtrangIOE!$B$2:$D$2509,3,FALSE)</f>
        <v>1260</v>
      </c>
      <c r="M1996" s="301" t="str">
        <f t="shared" si="147"/>
        <v/>
      </c>
      <c r="N1996" s="301">
        <f>VLOOKUP(IF(G1996&lt;&gt;"",G1996,F1996),ThongkeKQ!$A$4:$P$43,COUNTA(ThongkeKQ!$A$4:$P$4),FALSE)</f>
        <v>14</v>
      </c>
      <c r="O1996" s="301" t="str">
        <f t="shared" si="143"/>
        <v>14.12</v>
      </c>
      <c r="P1996" s="285" t="str">
        <f t="shared" si="144"/>
        <v>14Nhì</v>
      </c>
      <c r="Q1996" s="285" t="str">
        <f t="shared" si="145"/>
        <v>12Nhì</v>
      </c>
      <c r="R1996" s="285">
        <f>VLOOKUP(B1996,'ds thisinh'!B$5:J$2299,COUNTA('ds thisinh'!$B$5:$J$5),FALSE)</f>
        <v>1290</v>
      </c>
    </row>
    <row r="1997" spans="1:18" s="285" customFormat="1">
      <c r="A1997" s="630">
        <f>SUBTOTAL(3,$B$20:B1997)</f>
        <v>635</v>
      </c>
      <c r="B1997" s="679">
        <v>1221640733</v>
      </c>
      <c r="C1997" s="301" t="str">
        <f>VLOOKUP(B1997,'ds thisinh'!$B$5:$C$2298,2,FALSE)</f>
        <v>Nguyễn Quốc Hùng</v>
      </c>
      <c r="D1997" s="630" t="s">
        <v>1071</v>
      </c>
      <c r="E1997" s="630" t="s">
        <v>500</v>
      </c>
      <c r="F1997" s="630" t="s">
        <v>560</v>
      </c>
      <c r="G1997" s="631"/>
      <c r="H1997" s="630">
        <v>12</v>
      </c>
      <c r="I1997" s="630">
        <v>1240</v>
      </c>
      <c r="J1997" s="630" t="s">
        <v>5522</v>
      </c>
      <c r="K1997" s="729"/>
      <c r="L1997" s="301">
        <f>VLOOKUP(B1997,KQtrangIOE!$B$2:$D$2509,3,FALSE)</f>
        <v>1240</v>
      </c>
      <c r="M1997" s="301" t="str">
        <f t="shared" si="147"/>
        <v/>
      </c>
      <c r="N1997" s="301">
        <f>VLOOKUP(IF(G1997&lt;&gt;"",G1997,F1997),ThongkeKQ!$A$4:$P$43,COUNTA(ThongkeKQ!$A$4:$P$4),FALSE)</f>
        <v>17</v>
      </c>
      <c r="O1997" s="301" t="str">
        <f t="shared" si="143"/>
        <v>17.12</v>
      </c>
      <c r="P1997" s="285" t="str">
        <f t="shared" si="144"/>
        <v>17Nhì</v>
      </c>
      <c r="Q1997" s="285" t="str">
        <f t="shared" si="145"/>
        <v>12Nhì</v>
      </c>
      <c r="R1997" s="285">
        <f>VLOOKUP(B1997,'ds thisinh'!B$5:J$2299,COUNTA('ds thisinh'!$B$5:$J$5),FALSE)</f>
        <v>1210</v>
      </c>
    </row>
    <row r="1998" spans="1:18">
      <c r="A1998" s="630">
        <f>SUBTOTAL(3,$B$20:B1998)</f>
        <v>636</v>
      </c>
      <c r="B1998" s="302">
        <v>1222003753</v>
      </c>
      <c r="C1998" s="301" t="e">
        <v>#N/A</v>
      </c>
      <c r="D1998" s="305" t="s">
        <v>2682</v>
      </c>
      <c r="E1998" s="302" t="s">
        <v>154</v>
      </c>
      <c r="F1998" s="303" t="s">
        <v>90</v>
      </c>
      <c r="G1998" s="303"/>
      <c r="H1998" s="304">
        <v>12</v>
      </c>
      <c r="I1998" s="301">
        <v>1230</v>
      </c>
      <c r="J1998" s="630" t="s">
        <v>5522</v>
      </c>
      <c r="K1998" s="301"/>
      <c r="L1998" s="301">
        <v>1230</v>
      </c>
      <c r="M1998" s="301">
        <v>1</v>
      </c>
      <c r="N1998" s="301">
        <v>13</v>
      </c>
      <c r="O1998" s="301" t="s">
        <v>5493</v>
      </c>
      <c r="P1998" s="285" t="str">
        <f t="shared" ref="P1998" si="148">N1998&amp;J1998</f>
        <v>13Nhì</v>
      </c>
      <c r="Q1998" s="285" t="str">
        <f t="shared" ref="Q1998" si="149">H1998&amp;J1998</f>
        <v>12Nhì</v>
      </c>
      <c r="R1998" s="285">
        <f>VLOOKUP(B1998,'ds thisinh'!B$5:J$2299,COUNTA('ds thisinh'!$B$5:$J$5),FALSE)</f>
        <v>0</v>
      </c>
    </row>
    <row r="1999" spans="1:18" s="285" customFormat="1" ht="30">
      <c r="A1999" s="630">
        <f>SUBTOTAL(3,$B$20:B1999)</f>
        <v>637</v>
      </c>
      <c r="B1999" s="715">
        <v>1232609226</v>
      </c>
      <c r="C1999" s="301" t="str">
        <f>VLOOKUP(B1999,'ds thisinh'!$B$5:$C$2298,2,FALSE)</f>
        <v>Phùng Thị Minh Huyền</v>
      </c>
      <c r="D1999" s="630" t="s">
        <v>217</v>
      </c>
      <c r="E1999" s="630" t="s">
        <v>213</v>
      </c>
      <c r="F1999" s="630" t="s">
        <v>210</v>
      </c>
      <c r="G1999" s="630"/>
      <c r="H1999" s="630">
        <v>12</v>
      </c>
      <c r="I1999" s="630">
        <v>1220</v>
      </c>
      <c r="J1999" s="630" t="s">
        <v>5522</v>
      </c>
      <c r="K1999" s="679"/>
      <c r="L1999" s="301">
        <f>VLOOKUP(B1999,KQtrangIOE!$B$2:$D$2509,3,FALSE)</f>
        <v>1220</v>
      </c>
      <c r="M1999" s="301" t="str">
        <f t="shared" ref="M1999:M2030" si="150">IF(L1999&lt;&gt;I1999,1,"")</f>
        <v/>
      </c>
      <c r="N1999" s="301">
        <f>VLOOKUP(IF(G1999&lt;&gt;"",G1999,F1999),ThongkeKQ!$A$4:$P$43,COUNTA(ThongkeKQ!$A$4:$P$4),FALSE)</f>
        <v>3</v>
      </c>
      <c r="O1999" s="301" t="str">
        <f t="shared" ref="O1999:O2062" si="151">N1999&amp;"."&amp;IF(I1999&lt;&gt;"",H1999,"")</f>
        <v>3.12</v>
      </c>
      <c r="P1999" s="285" t="str">
        <f t="shared" si="144"/>
        <v>3Nhì</v>
      </c>
      <c r="Q1999" s="285" t="str">
        <f t="shared" si="145"/>
        <v>12Nhì</v>
      </c>
      <c r="R1999" s="285">
        <f>VLOOKUP(B1999,'ds thisinh'!B$5:J$2299,COUNTA('ds thisinh'!$B$5:$J$5),FALSE)</f>
        <v>1090</v>
      </c>
    </row>
    <row r="2000" spans="1:18" s="285" customFormat="1">
      <c r="A2000" s="630">
        <f>SUBTOTAL(3,$B$20:B2000)</f>
        <v>638</v>
      </c>
      <c r="B2000" s="679">
        <v>1210819039</v>
      </c>
      <c r="C2000" s="301" t="str">
        <f>VLOOKUP(B2000,'ds thisinh'!$B$5:$C$2298,2,FALSE)</f>
        <v>Mai Nguyên Duy Phương</v>
      </c>
      <c r="D2000" s="630" t="s">
        <v>1074</v>
      </c>
      <c r="E2000" s="630" t="s">
        <v>154</v>
      </c>
      <c r="F2000" s="630" t="s">
        <v>560</v>
      </c>
      <c r="G2000" s="631"/>
      <c r="H2000" s="630">
        <v>12</v>
      </c>
      <c r="I2000" s="630">
        <v>1190</v>
      </c>
      <c r="J2000" s="630" t="s">
        <v>5522</v>
      </c>
      <c r="K2000" s="729"/>
      <c r="L2000" s="301">
        <f>VLOOKUP(B2000,KQtrangIOE!$B$2:$D$2509,3,FALSE)</f>
        <v>1190</v>
      </c>
      <c r="M2000" s="301" t="str">
        <f t="shared" si="150"/>
        <v/>
      </c>
      <c r="N2000" s="301">
        <f>VLOOKUP(IF(G2000&lt;&gt;"",G2000,F2000),ThongkeKQ!$A$4:$P$43,COUNTA(ThongkeKQ!$A$4:$P$4),FALSE)</f>
        <v>17</v>
      </c>
      <c r="O2000" s="301" t="str">
        <f t="shared" si="151"/>
        <v>17.12</v>
      </c>
      <c r="P2000" s="285" t="str">
        <f t="shared" si="144"/>
        <v>17Nhì</v>
      </c>
      <c r="Q2000" s="285" t="str">
        <f t="shared" si="145"/>
        <v>12Nhì</v>
      </c>
      <c r="R2000" s="285">
        <f>VLOOKUP(B2000,'ds thisinh'!B$5:J$2299,COUNTA('ds thisinh'!$B$5:$J$5),FALSE)</f>
        <v>1220</v>
      </c>
    </row>
    <row r="2001" spans="1:18" s="285" customFormat="1">
      <c r="A2001" s="630">
        <f>SUBTOTAL(3,$B$20:B2001)</f>
        <v>639</v>
      </c>
      <c r="B2001" s="671">
        <v>1226291743</v>
      </c>
      <c r="C2001" s="301" t="str">
        <f>VLOOKUP(B2001,'ds thisinh'!$B$5:$C$2298,2,FALSE)</f>
        <v>Nguyễn Thị Thùy Trang</v>
      </c>
      <c r="D2001" s="630" t="s">
        <v>410</v>
      </c>
      <c r="E2001" s="630" t="s">
        <v>154</v>
      </c>
      <c r="F2001" s="630" t="s">
        <v>388</v>
      </c>
      <c r="G2001" s="630"/>
      <c r="H2001" s="631">
        <v>12</v>
      </c>
      <c r="I2001" s="630">
        <v>1190</v>
      </c>
      <c r="J2001" s="630" t="s">
        <v>5522</v>
      </c>
      <c r="K2001" s="679"/>
      <c r="L2001" s="301">
        <f>VLOOKUP(B2001,KQtrangIOE!$B$2:$D$2509,3,FALSE)</f>
        <v>1190</v>
      </c>
      <c r="M2001" s="301" t="str">
        <f t="shared" si="150"/>
        <v/>
      </c>
      <c r="N2001" s="301">
        <f>VLOOKUP(IF(G2001&lt;&gt;"",G2001,F2001),ThongkeKQ!$A$4:$P$43,COUNTA(ThongkeKQ!$A$4:$P$4),FALSE)</f>
        <v>15</v>
      </c>
      <c r="O2001" s="301" t="str">
        <f t="shared" si="151"/>
        <v>15.12</v>
      </c>
      <c r="P2001" s="285" t="str">
        <f t="shared" si="144"/>
        <v>15Nhì</v>
      </c>
      <c r="Q2001" s="285" t="str">
        <f t="shared" si="145"/>
        <v>12Nhì</v>
      </c>
      <c r="R2001" s="285">
        <f>VLOOKUP(B2001,'ds thisinh'!B$5:J$2299,COUNTA('ds thisinh'!$B$5:$J$5),FALSE)</f>
        <v>990</v>
      </c>
    </row>
    <row r="2002" spans="1:18" s="285" customFormat="1" ht="30">
      <c r="A2002" s="630">
        <f>SUBTOTAL(3,$B$20:B2002)</f>
        <v>640</v>
      </c>
      <c r="B2002" s="715">
        <v>106005186</v>
      </c>
      <c r="C2002" s="301" t="str">
        <f>VLOOKUP(B2002,'ds thisinh'!$B$5:$C$2298,2,FALSE)</f>
        <v>Phạm Đức Thịnh </v>
      </c>
      <c r="D2002" s="630" t="s">
        <v>222</v>
      </c>
      <c r="E2002" s="630" t="s">
        <v>209</v>
      </c>
      <c r="F2002" s="630" t="s">
        <v>210</v>
      </c>
      <c r="G2002" s="630"/>
      <c r="H2002" s="630">
        <v>12</v>
      </c>
      <c r="I2002" s="630">
        <v>1180</v>
      </c>
      <c r="J2002" s="630" t="s">
        <v>5522</v>
      </c>
      <c r="K2002" s="679"/>
      <c r="L2002" s="301">
        <f>VLOOKUP(B2002,KQtrangIOE!$B$2:$D$2509,3,FALSE)</f>
        <v>1180</v>
      </c>
      <c r="M2002" s="301" t="str">
        <f t="shared" si="150"/>
        <v/>
      </c>
      <c r="N2002" s="301">
        <f>VLOOKUP(IF(G2002&lt;&gt;"",G2002,F2002),ThongkeKQ!$A$4:$P$43,COUNTA(ThongkeKQ!$A$4:$P$4),FALSE)</f>
        <v>3</v>
      </c>
      <c r="O2002" s="301" t="str">
        <f t="shared" si="151"/>
        <v>3.12</v>
      </c>
      <c r="P2002" s="285" t="str">
        <f t="shared" si="144"/>
        <v>3Nhì</v>
      </c>
      <c r="Q2002" s="285" t="str">
        <f t="shared" si="145"/>
        <v>12Nhì</v>
      </c>
      <c r="R2002" s="285">
        <f>VLOOKUP(B2002,'ds thisinh'!B$5:J$2299,COUNTA('ds thisinh'!$B$5:$J$5),FALSE)</f>
        <v>980</v>
      </c>
    </row>
    <row r="2003" spans="1:18" s="285" customFormat="1">
      <c r="A2003" s="630">
        <f>SUBTOTAL(3,$B$20:B2003)</f>
        <v>641</v>
      </c>
      <c r="B2003" s="662">
        <v>1223028906</v>
      </c>
      <c r="C2003" s="301" t="str">
        <f>VLOOKUP(B2003,'ds thisinh'!$B$5:$C$2298,2,FALSE)</f>
        <v xml:space="preserve">Nguyễn Thị Thu Hồng  </v>
      </c>
      <c r="D2003" s="630" t="s">
        <v>376</v>
      </c>
      <c r="E2003" s="630" t="s">
        <v>96</v>
      </c>
      <c r="F2003" s="630" t="s">
        <v>301</v>
      </c>
      <c r="G2003" s="630"/>
      <c r="H2003" s="641">
        <v>12</v>
      </c>
      <c r="I2003" s="630">
        <v>1170</v>
      </c>
      <c r="J2003" s="630" t="s">
        <v>5522</v>
      </c>
      <c r="K2003" s="729"/>
      <c r="L2003" s="301">
        <f>VLOOKUP(B2003,KQtrangIOE!$B$2:$D$2509,3,FALSE)</f>
        <v>1170</v>
      </c>
      <c r="M2003" s="301" t="str">
        <f t="shared" si="150"/>
        <v/>
      </c>
      <c r="N2003" s="301">
        <f>VLOOKUP(IF(G2003&lt;&gt;"",G2003,F2003),ThongkeKQ!$A$4:$P$43,COUNTA(ThongkeKQ!$A$4:$P$4),FALSE)</f>
        <v>4</v>
      </c>
      <c r="O2003" s="301" t="str">
        <f t="shared" si="151"/>
        <v>4.12</v>
      </c>
      <c r="P2003" s="285" t="str">
        <f t="shared" si="144"/>
        <v>4Nhì</v>
      </c>
      <c r="Q2003" s="285" t="str">
        <f t="shared" si="145"/>
        <v>12Nhì</v>
      </c>
      <c r="R2003" s="285">
        <f>VLOOKUP(B2003,'ds thisinh'!B$5:J$2299,COUNTA('ds thisinh'!$B$5:$J$5),FALSE)</f>
        <v>1590</v>
      </c>
    </row>
    <row r="2004" spans="1:18" s="285" customFormat="1">
      <c r="A2004" s="630">
        <f>SUBTOTAL(3,$B$20:B2004)</f>
        <v>642</v>
      </c>
      <c r="B2004" s="720">
        <v>1224522075</v>
      </c>
      <c r="C2004" s="301" t="str">
        <f>VLOOKUP(B2004,'ds thisinh'!$B$5:$C$2298,2,FALSE)</f>
        <v>Phạm Thị Lương Duyên</v>
      </c>
      <c r="D2004" s="657" t="s">
        <v>2378</v>
      </c>
      <c r="E2004" s="657" t="s">
        <v>2379</v>
      </c>
      <c r="F2004" s="630" t="s">
        <v>551</v>
      </c>
      <c r="G2004" s="641"/>
      <c r="H2004" s="641">
        <v>12</v>
      </c>
      <c r="I2004" s="641">
        <v>1170</v>
      </c>
      <c r="J2004" s="630" t="s">
        <v>5522</v>
      </c>
      <c r="K2004" s="679"/>
      <c r="L2004" s="301">
        <f>VLOOKUP(B2004,KQtrangIOE!$B$2:$D$2509,3,FALSE)</f>
        <v>1170</v>
      </c>
      <c r="M2004" s="301" t="str">
        <f t="shared" si="150"/>
        <v/>
      </c>
      <c r="N2004" s="301">
        <f>VLOOKUP(IF(G2004&lt;&gt;"",G2004,F2004),ThongkeKQ!$A$4:$P$43,COUNTA(ThongkeKQ!$A$4:$P$4),FALSE)</f>
        <v>5</v>
      </c>
      <c r="O2004" s="301" t="str">
        <f t="shared" si="151"/>
        <v>5.12</v>
      </c>
      <c r="P2004" s="285" t="str">
        <f t="shared" si="144"/>
        <v>5Nhì</v>
      </c>
      <c r="Q2004" s="285" t="str">
        <f t="shared" si="145"/>
        <v>12Nhì</v>
      </c>
      <c r="R2004" s="285">
        <f>VLOOKUP(B2004,'ds thisinh'!B$5:J$2299,COUNTA('ds thisinh'!$B$5:$J$5),FALSE)</f>
        <v>660</v>
      </c>
    </row>
    <row r="2005" spans="1:18" s="285" customFormat="1">
      <c r="A2005" s="630">
        <f>SUBTOTAL(3,$B$20:B2005)</f>
        <v>643</v>
      </c>
      <c r="B2005" s="717">
        <v>1224319563</v>
      </c>
      <c r="C2005" s="301" t="str">
        <f>VLOOKUP(B2005,'ds thisinh'!$B$5:$C$2298,2,FALSE)</f>
        <v>Trương Minh Tâm</v>
      </c>
      <c r="D2005" s="653" t="s">
        <v>505</v>
      </c>
      <c r="E2005" s="654" t="s">
        <v>503</v>
      </c>
      <c r="F2005" s="655" t="s">
        <v>417</v>
      </c>
      <c r="G2005" s="655"/>
      <c r="H2005" s="630">
        <v>12</v>
      </c>
      <c r="I2005" s="630">
        <v>1160</v>
      </c>
      <c r="J2005" s="630" t="s">
        <v>5522</v>
      </c>
      <c r="K2005" s="679"/>
      <c r="L2005" s="301">
        <f>VLOOKUP(B2005,KQtrangIOE!$B$2:$D$2509,3,FALSE)</f>
        <v>1160</v>
      </c>
      <c r="M2005" s="301" t="str">
        <f t="shared" si="150"/>
        <v/>
      </c>
      <c r="N2005" s="301">
        <f>VLOOKUP(IF(G2005&lt;&gt;"",G2005,F2005),ThongkeKQ!$A$4:$P$43,COUNTA(ThongkeKQ!$A$4:$P$4),FALSE)</f>
        <v>14</v>
      </c>
      <c r="O2005" s="301" t="str">
        <f t="shared" si="151"/>
        <v>14.12</v>
      </c>
      <c r="P2005" s="285" t="str">
        <f t="shared" si="144"/>
        <v>14Nhì</v>
      </c>
      <c r="Q2005" s="285" t="str">
        <f t="shared" si="145"/>
        <v>12Nhì</v>
      </c>
      <c r="R2005" s="285">
        <f>VLOOKUP(B2005,'ds thisinh'!B$5:J$2299,COUNTA('ds thisinh'!$B$5:$J$5),FALSE)</f>
        <v>1450</v>
      </c>
    </row>
    <row r="2006" spans="1:18" s="285" customFormat="1">
      <c r="A2006" s="630">
        <f>SUBTOTAL(3,$B$20:B2006)</f>
        <v>644</v>
      </c>
      <c r="B2006" s="662">
        <v>1230379036</v>
      </c>
      <c r="C2006" s="301" t="str">
        <f>VLOOKUP(B2006,'ds thisinh'!$B$5:$C$2298,2,FALSE)</f>
        <v xml:space="preserve">Phan Văn Nhật  </v>
      </c>
      <c r="D2006" s="630" t="s">
        <v>377</v>
      </c>
      <c r="E2006" s="630" t="s">
        <v>96</v>
      </c>
      <c r="F2006" s="630" t="s">
        <v>301</v>
      </c>
      <c r="G2006" s="630"/>
      <c r="H2006" s="641">
        <v>12</v>
      </c>
      <c r="I2006" s="630">
        <v>1140</v>
      </c>
      <c r="J2006" s="630" t="s">
        <v>5522</v>
      </c>
      <c r="K2006" s="729"/>
      <c r="L2006" s="301">
        <f>VLOOKUP(B2006,KQtrangIOE!$B$2:$D$2509,3,FALSE)</f>
        <v>1140</v>
      </c>
      <c r="M2006" s="301" t="str">
        <f t="shared" si="150"/>
        <v/>
      </c>
      <c r="N2006" s="301">
        <f>VLOOKUP(IF(G2006&lt;&gt;"",G2006,F2006),ThongkeKQ!$A$4:$P$43,COUNTA(ThongkeKQ!$A$4:$P$4),FALSE)</f>
        <v>4</v>
      </c>
      <c r="O2006" s="301" t="str">
        <f t="shared" si="151"/>
        <v>4.12</v>
      </c>
      <c r="P2006" s="285" t="str">
        <f t="shared" ref="P2006:P2069" si="152">N2006&amp;J2006</f>
        <v>4Nhì</v>
      </c>
      <c r="Q2006" s="285" t="str">
        <f t="shared" ref="Q2006:Q2069" si="153">H2006&amp;J2006</f>
        <v>12Nhì</v>
      </c>
      <c r="R2006" s="285">
        <f>VLOOKUP(B2006,'ds thisinh'!B$5:J$2299,COUNTA('ds thisinh'!$B$5:$J$5),FALSE)</f>
        <v>1360</v>
      </c>
    </row>
    <row r="2007" spans="1:18" s="285" customFormat="1">
      <c r="A2007" s="630">
        <f>SUBTOTAL(3,$B$20:B2007)</f>
        <v>645</v>
      </c>
      <c r="B2007" s="662">
        <v>1226579404</v>
      </c>
      <c r="C2007" s="301" t="str">
        <f>VLOOKUP(B2007,'ds thisinh'!$B$5:$C$2298,2,FALSE)</f>
        <v xml:space="preserve">Mai Ngọc Mỹ Anh  </v>
      </c>
      <c r="D2007" s="630" t="s">
        <v>373</v>
      </c>
      <c r="E2007" s="630" t="s">
        <v>96</v>
      </c>
      <c r="F2007" s="630" t="s">
        <v>301</v>
      </c>
      <c r="G2007" s="630"/>
      <c r="H2007" s="641">
        <v>12</v>
      </c>
      <c r="I2007" s="630">
        <v>1120</v>
      </c>
      <c r="J2007" s="630" t="s">
        <v>5522</v>
      </c>
      <c r="K2007" s="729"/>
      <c r="L2007" s="301">
        <f>VLOOKUP(B2007,KQtrangIOE!$B$2:$D$2509,3,FALSE)</f>
        <v>1120</v>
      </c>
      <c r="M2007" s="301" t="str">
        <f t="shared" si="150"/>
        <v/>
      </c>
      <c r="N2007" s="301">
        <f>VLOOKUP(IF(G2007&lt;&gt;"",G2007,F2007),ThongkeKQ!$A$4:$P$43,COUNTA(ThongkeKQ!$A$4:$P$4),FALSE)</f>
        <v>4</v>
      </c>
      <c r="O2007" s="301" t="str">
        <f t="shared" si="151"/>
        <v>4.12</v>
      </c>
      <c r="P2007" s="285" t="str">
        <f t="shared" si="152"/>
        <v>4Nhì</v>
      </c>
      <c r="Q2007" s="285" t="str">
        <f t="shared" si="153"/>
        <v>12Nhì</v>
      </c>
      <c r="R2007" s="285">
        <f>VLOOKUP(B2007,'ds thisinh'!B$5:J$2299,COUNTA('ds thisinh'!$B$5:$J$5),FALSE)</f>
        <v>1880</v>
      </c>
    </row>
    <row r="2008" spans="1:18" s="285" customFormat="1">
      <c r="A2008" s="630">
        <f>SUBTOTAL(3,$B$20:B2008)</f>
        <v>646</v>
      </c>
      <c r="B2008" s="681">
        <v>1223920492</v>
      </c>
      <c r="C2008" s="301" t="str">
        <f>VLOOKUP(B2008,'ds thisinh'!$B$5:$C$2298,2,FALSE)</f>
        <v>Phạm Quang Linh</v>
      </c>
      <c r="D2008" s="630" t="s">
        <v>203</v>
      </c>
      <c r="E2008" s="630" t="s">
        <v>154</v>
      </c>
      <c r="F2008" s="630" t="s">
        <v>187</v>
      </c>
      <c r="G2008" s="630"/>
      <c r="H2008" s="630">
        <v>12</v>
      </c>
      <c r="I2008" s="630">
        <v>1120</v>
      </c>
      <c r="J2008" s="630" t="s">
        <v>5522</v>
      </c>
      <c r="K2008" s="679"/>
      <c r="L2008" s="301">
        <f>VLOOKUP(B2008,KQtrangIOE!$B$2:$D$2509,3,FALSE)</f>
        <v>1120</v>
      </c>
      <c r="M2008" s="301" t="str">
        <f t="shared" si="150"/>
        <v/>
      </c>
      <c r="N2008" s="301">
        <f>VLOOKUP(IF(G2008&lt;&gt;"",G2008,F2008),ThongkeKQ!$A$4:$P$43,COUNTA(ThongkeKQ!$A$4:$P$4),FALSE)</f>
        <v>19</v>
      </c>
      <c r="O2008" s="301" t="str">
        <f t="shared" si="151"/>
        <v>19.12</v>
      </c>
      <c r="P2008" s="285" t="str">
        <f t="shared" si="152"/>
        <v>19Nhì</v>
      </c>
      <c r="Q2008" s="285" t="str">
        <f t="shared" si="153"/>
        <v>12Nhì</v>
      </c>
      <c r="R2008" s="285">
        <f>VLOOKUP(B2008,'ds thisinh'!B$5:J$2299,COUNTA('ds thisinh'!$B$5:$J$5),FALSE)</f>
        <v>1610</v>
      </c>
    </row>
    <row r="2009" spans="1:18" s="285" customFormat="1">
      <c r="A2009" s="630">
        <f>SUBTOTAL(3,$B$20:B2009)</f>
        <v>647</v>
      </c>
      <c r="B2009" s="717">
        <v>1225510369</v>
      </c>
      <c r="C2009" s="301" t="str">
        <f>VLOOKUP(B2009,'ds thisinh'!$B$5:$C$2298,2,FALSE)</f>
        <v>Trần Thị Hạnh</v>
      </c>
      <c r="D2009" s="653" t="s">
        <v>517</v>
      </c>
      <c r="E2009" s="654" t="s">
        <v>500</v>
      </c>
      <c r="F2009" s="655" t="s">
        <v>417</v>
      </c>
      <c r="G2009" s="655"/>
      <c r="H2009" s="630">
        <v>12</v>
      </c>
      <c r="I2009" s="630">
        <v>1100</v>
      </c>
      <c r="J2009" s="630" t="s">
        <v>5522</v>
      </c>
      <c r="K2009" s="679"/>
      <c r="L2009" s="301">
        <f>VLOOKUP(B2009,KQtrangIOE!$B$2:$D$2509,3,FALSE)</f>
        <v>1100</v>
      </c>
      <c r="M2009" s="301" t="str">
        <f t="shared" si="150"/>
        <v/>
      </c>
      <c r="N2009" s="301">
        <f>VLOOKUP(IF(G2009&lt;&gt;"",G2009,F2009),ThongkeKQ!$A$4:$P$43,COUNTA(ThongkeKQ!$A$4:$P$4),FALSE)</f>
        <v>14</v>
      </c>
      <c r="O2009" s="301" t="str">
        <f t="shared" si="151"/>
        <v>14.12</v>
      </c>
      <c r="P2009" s="285" t="str">
        <f t="shared" si="152"/>
        <v>14Nhì</v>
      </c>
      <c r="Q2009" s="285" t="str">
        <f t="shared" si="153"/>
        <v>12Nhì</v>
      </c>
      <c r="R2009" s="285">
        <f>VLOOKUP(B2009,'ds thisinh'!B$5:J$2299,COUNTA('ds thisinh'!$B$5:$J$5),FALSE)</f>
        <v>940</v>
      </c>
    </row>
    <row r="2010" spans="1:18" s="285" customFormat="1">
      <c r="A2010" s="630">
        <f>SUBTOTAL(3,$B$20:B2010)</f>
        <v>648</v>
      </c>
      <c r="B2010" s="720">
        <v>1222265577</v>
      </c>
      <c r="C2010" s="301" t="str">
        <f>VLOOKUP(B2010,'ds thisinh'!$B$5:$C$2298,2,FALSE)</f>
        <v>Phạm Ngọc Huy</v>
      </c>
      <c r="D2010" s="657" t="s">
        <v>1073</v>
      </c>
      <c r="E2010" s="657" t="s">
        <v>503</v>
      </c>
      <c r="F2010" s="630" t="s">
        <v>551</v>
      </c>
      <c r="G2010" s="641"/>
      <c r="H2010" s="641">
        <v>12</v>
      </c>
      <c r="I2010" s="641">
        <v>1100</v>
      </c>
      <c r="J2010" s="630" t="s">
        <v>5522</v>
      </c>
      <c r="K2010" s="679"/>
      <c r="L2010" s="301">
        <f>VLOOKUP(B2010,KQtrangIOE!$B$2:$D$2509,3,FALSE)</f>
        <v>1100</v>
      </c>
      <c r="M2010" s="301" t="str">
        <f t="shared" si="150"/>
        <v/>
      </c>
      <c r="N2010" s="301">
        <f>VLOOKUP(IF(G2010&lt;&gt;"",G2010,F2010),ThongkeKQ!$A$4:$P$43,COUNTA(ThongkeKQ!$A$4:$P$4),FALSE)</f>
        <v>5</v>
      </c>
      <c r="O2010" s="301" t="str">
        <f t="shared" si="151"/>
        <v>5.12</v>
      </c>
      <c r="P2010" s="285" t="str">
        <f t="shared" si="152"/>
        <v>5Nhì</v>
      </c>
      <c r="Q2010" s="285" t="str">
        <f t="shared" si="153"/>
        <v>12Nhì</v>
      </c>
      <c r="R2010" s="285">
        <f>VLOOKUP(B2010,'ds thisinh'!B$5:J$2299,COUNTA('ds thisinh'!$B$5:$J$5),FALSE)</f>
        <v>1040</v>
      </c>
    </row>
    <row r="2011" spans="1:18" s="285" customFormat="1">
      <c r="A2011" s="630">
        <f>SUBTOTAL(3,$B$20:B2011)</f>
        <v>649</v>
      </c>
      <c r="B2011" s="677">
        <v>1222004039</v>
      </c>
      <c r="C2011" s="301" t="str">
        <f>VLOOKUP(B2011,'ds thisinh'!$B$5:$C$2298,2,FALSE)</f>
        <v>Lương Thùy Dương</v>
      </c>
      <c r="D2011" s="639" t="s">
        <v>170</v>
      </c>
      <c r="E2011" s="630" t="s">
        <v>154</v>
      </c>
      <c r="F2011" s="630" t="s">
        <v>90</v>
      </c>
      <c r="G2011" s="630"/>
      <c r="H2011" s="631">
        <v>12</v>
      </c>
      <c r="I2011" s="631">
        <v>1090</v>
      </c>
      <c r="J2011" s="641" t="s">
        <v>5523</v>
      </c>
      <c r="K2011" s="730"/>
      <c r="L2011" s="301">
        <f>VLOOKUP(B2011,KQtrangIOE!$B$2:$D$2509,3,FALSE)</f>
        <v>1090</v>
      </c>
      <c r="M2011" s="301" t="str">
        <f t="shared" si="150"/>
        <v/>
      </c>
      <c r="N2011" s="301">
        <f>VLOOKUP(IF(G2011&lt;&gt;"",G2011,F2011),ThongkeKQ!$A$4:$P$43,COUNTA(ThongkeKQ!$A$4:$P$4),FALSE)</f>
        <v>13</v>
      </c>
      <c r="O2011" s="301" t="str">
        <f t="shared" si="151"/>
        <v>13.12</v>
      </c>
      <c r="P2011" s="285" t="str">
        <f t="shared" si="152"/>
        <v>13Ba</v>
      </c>
      <c r="Q2011" s="285" t="str">
        <f t="shared" si="153"/>
        <v>12Ba</v>
      </c>
      <c r="R2011" s="285">
        <f>VLOOKUP(B2011,'ds thisinh'!B$5:J$2299,COUNTA('ds thisinh'!$B$5:$J$5),FALSE)</f>
        <v>760</v>
      </c>
    </row>
    <row r="2012" spans="1:18" s="285" customFormat="1" ht="30">
      <c r="A2012" s="630">
        <f>SUBTOTAL(3,$B$20:B2012)</f>
        <v>650</v>
      </c>
      <c r="B2012" s="715">
        <v>1226957797</v>
      </c>
      <c r="C2012" s="301" t="str">
        <f>VLOOKUP(B2012,'ds thisinh'!$B$5:$C$2298,2,FALSE)</f>
        <v>Lê Thị Anh Vi</v>
      </c>
      <c r="D2012" s="630" t="s">
        <v>226</v>
      </c>
      <c r="E2012" s="630" t="s">
        <v>209</v>
      </c>
      <c r="F2012" s="630" t="s">
        <v>210</v>
      </c>
      <c r="G2012" s="630"/>
      <c r="H2012" s="630">
        <v>12</v>
      </c>
      <c r="I2012" s="630">
        <v>1090</v>
      </c>
      <c r="J2012" s="641" t="s">
        <v>5523</v>
      </c>
      <c r="K2012" s="679"/>
      <c r="L2012" s="301">
        <f>VLOOKUP(B2012,KQtrangIOE!$B$2:$D$2509,3,FALSE)</f>
        <v>1090</v>
      </c>
      <c r="M2012" s="301" t="str">
        <f t="shared" si="150"/>
        <v/>
      </c>
      <c r="N2012" s="301">
        <f>VLOOKUP(IF(G2012&lt;&gt;"",G2012,F2012),ThongkeKQ!$A$4:$P$43,COUNTA(ThongkeKQ!$A$4:$P$4),FALSE)</f>
        <v>3</v>
      </c>
      <c r="O2012" s="301" t="str">
        <f t="shared" si="151"/>
        <v>3.12</v>
      </c>
      <c r="P2012" s="285" t="str">
        <f t="shared" si="152"/>
        <v>3Ba</v>
      </c>
      <c r="Q2012" s="285" t="str">
        <f t="shared" si="153"/>
        <v>12Ba</v>
      </c>
      <c r="R2012" s="285">
        <f>VLOOKUP(B2012,'ds thisinh'!B$5:J$2299,COUNTA('ds thisinh'!$B$5:$J$5),FALSE)</f>
        <v>880</v>
      </c>
    </row>
    <row r="2013" spans="1:18" s="285" customFormat="1">
      <c r="A2013" s="630">
        <f>SUBTOTAL(3,$B$20:B2013)</f>
        <v>651</v>
      </c>
      <c r="B2013" s="681">
        <v>1222128622</v>
      </c>
      <c r="C2013" s="301" t="str">
        <f>VLOOKUP(B2013,'ds thisinh'!$B$5:$C$2298,2,FALSE)</f>
        <v>Nguyễn Thị Nụ </v>
      </c>
      <c r="D2013" s="630" t="s">
        <v>2145</v>
      </c>
      <c r="E2013" s="630" t="s">
        <v>2136</v>
      </c>
      <c r="F2013" s="630" t="s">
        <v>553</v>
      </c>
      <c r="G2013" s="630"/>
      <c r="H2013" s="630">
        <v>12</v>
      </c>
      <c r="I2013" s="630">
        <v>1090</v>
      </c>
      <c r="J2013" s="641" t="s">
        <v>5523</v>
      </c>
      <c r="K2013" s="679"/>
      <c r="L2013" s="301">
        <f>VLOOKUP(B2013,KQtrangIOE!$B$2:$D$2509,3,FALSE)</f>
        <v>1090</v>
      </c>
      <c r="M2013" s="301" t="str">
        <f t="shared" si="150"/>
        <v/>
      </c>
      <c r="N2013" s="301">
        <f>VLOOKUP(IF(G2013&lt;&gt;"",G2013,F2013),ThongkeKQ!$A$4:$P$43,COUNTA(ThongkeKQ!$A$4:$P$4),FALSE)</f>
        <v>7</v>
      </c>
      <c r="O2013" s="301" t="str">
        <f t="shared" si="151"/>
        <v>7.12</v>
      </c>
      <c r="P2013" s="285" t="str">
        <f t="shared" si="152"/>
        <v>7Ba</v>
      </c>
      <c r="Q2013" s="285" t="str">
        <f t="shared" si="153"/>
        <v>12Ba</v>
      </c>
      <c r="R2013" s="285">
        <f>VLOOKUP(B2013,'ds thisinh'!B$5:J$2299,COUNTA('ds thisinh'!$B$5:$J$5),FALSE)</f>
        <v>590</v>
      </c>
    </row>
    <row r="2014" spans="1:18" s="285" customFormat="1">
      <c r="A2014" s="630">
        <f>SUBTOTAL(3,$B$20:B2014)</f>
        <v>652</v>
      </c>
      <c r="B2014" s="662">
        <v>1224342637</v>
      </c>
      <c r="C2014" s="301" t="str">
        <f>VLOOKUP(B2014,'ds thisinh'!$B$5:$C$2298,2,FALSE)</f>
        <v xml:space="preserve">Nguyễn Thị Thủy  </v>
      </c>
      <c r="D2014" s="630" t="s">
        <v>2534</v>
      </c>
      <c r="E2014" s="630" t="s">
        <v>96</v>
      </c>
      <c r="F2014" s="630" t="s">
        <v>301</v>
      </c>
      <c r="G2014" s="630"/>
      <c r="H2014" s="641">
        <v>12</v>
      </c>
      <c r="I2014" s="630">
        <v>1080</v>
      </c>
      <c r="J2014" s="641" t="s">
        <v>5523</v>
      </c>
      <c r="K2014" s="729"/>
      <c r="L2014" s="301">
        <f>VLOOKUP(B2014,KQtrangIOE!$B$2:$D$2509,3,FALSE)</f>
        <v>1080</v>
      </c>
      <c r="M2014" s="301" t="str">
        <f t="shared" si="150"/>
        <v/>
      </c>
      <c r="N2014" s="301">
        <f>VLOOKUP(IF(G2014&lt;&gt;"",G2014,F2014),ThongkeKQ!$A$4:$P$43,COUNTA(ThongkeKQ!$A$4:$P$4),FALSE)</f>
        <v>4</v>
      </c>
      <c r="O2014" s="301" t="str">
        <f t="shared" si="151"/>
        <v>4.12</v>
      </c>
      <c r="P2014" s="285" t="str">
        <f t="shared" si="152"/>
        <v>4Ba</v>
      </c>
      <c r="Q2014" s="285" t="str">
        <f t="shared" si="153"/>
        <v>12Ba</v>
      </c>
      <c r="R2014" s="285">
        <f>VLOOKUP(B2014,'ds thisinh'!B$5:J$2299,COUNTA('ds thisinh'!$B$5:$J$5),FALSE)</f>
        <v>1680</v>
      </c>
    </row>
    <row r="2015" spans="1:18" s="285" customFormat="1">
      <c r="A2015" s="630">
        <f>SUBTOTAL(3,$B$20:B2015)</f>
        <v>653</v>
      </c>
      <c r="B2015" s="679">
        <v>69948828</v>
      </c>
      <c r="C2015" s="301" t="str">
        <f>VLOOKUP(B2015,'ds thisinh'!$B$5:$C$2298,2,FALSE)</f>
        <v>Đỗ Thị Thảo Vy</v>
      </c>
      <c r="D2015" s="630" t="s">
        <v>1078</v>
      </c>
      <c r="E2015" s="630" t="s">
        <v>154</v>
      </c>
      <c r="F2015" s="630" t="s">
        <v>560</v>
      </c>
      <c r="G2015" s="631"/>
      <c r="H2015" s="630">
        <v>12</v>
      </c>
      <c r="I2015" s="630">
        <v>1080</v>
      </c>
      <c r="J2015" s="641" t="s">
        <v>5523</v>
      </c>
      <c r="K2015" s="679"/>
      <c r="L2015" s="301">
        <f>VLOOKUP(B2015,KQtrangIOE!$B$2:$D$2509,3,FALSE)</f>
        <v>1080</v>
      </c>
      <c r="M2015" s="301" t="str">
        <f t="shared" si="150"/>
        <v/>
      </c>
      <c r="N2015" s="301">
        <f>VLOOKUP(IF(G2015&lt;&gt;"",G2015,F2015),ThongkeKQ!$A$4:$P$43,COUNTA(ThongkeKQ!$A$4:$P$4),FALSE)</f>
        <v>17</v>
      </c>
      <c r="O2015" s="301" t="str">
        <f t="shared" si="151"/>
        <v>17.12</v>
      </c>
      <c r="P2015" s="285" t="str">
        <f t="shared" si="152"/>
        <v>17Ba</v>
      </c>
      <c r="Q2015" s="285" t="str">
        <f t="shared" si="153"/>
        <v>12Ba</v>
      </c>
      <c r="R2015" s="285">
        <f>VLOOKUP(B2015,'ds thisinh'!B$5:J$2299,COUNTA('ds thisinh'!$B$5:$J$5),FALSE)</f>
        <v>1050</v>
      </c>
    </row>
    <row r="2016" spans="1:18" s="285" customFormat="1" ht="30">
      <c r="A2016" s="630">
        <f>SUBTOTAL(3,$B$20:B2016)</f>
        <v>654</v>
      </c>
      <c r="B2016" s="715">
        <v>1226713223</v>
      </c>
      <c r="C2016" s="301" t="str">
        <f>VLOOKUP(B2016,'ds thisinh'!$B$5:$C$2298,2,FALSE)</f>
        <v>Nguyễn Thị Thanh Vân</v>
      </c>
      <c r="D2016" s="630" t="s">
        <v>220</v>
      </c>
      <c r="E2016" s="630" t="s">
        <v>209</v>
      </c>
      <c r="F2016" s="630" t="s">
        <v>210</v>
      </c>
      <c r="G2016" s="630"/>
      <c r="H2016" s="630">
        <v>12</v>
      </c>
      <c r="I2016" s="630">
        <v>1070</v>
      </c>
      <c r="J2016" s="641" t="s">
        <v>5523</v>
      </c>
      <c r="K2016" s="679"/>
      <c r="L2016" s="301">
        <f>VLOOKUP(B2016,KQtrangIOE!$B$2:$D$2509,3,FALSE)</f>
        <v>1070</v>
      </c>
      <c r="M2016" s="301" t="str">
        <f t="shared" si="150"/>
        <v/>
      </c>
      <c r="N2016" s="301">
        <f>VLOOKUP(IF(G2016&lt;&gt;"",G2016,F2016),ThongkeKQ!$A$4:$P$43,COUNTA(ThongkeKQ!$A$4:$P$4),FALSE)</f>
        <v>3</v>
      </c>
      <c r="O2016" s="301" t="str">
        <f t="shared" si="151"/>
        <v>3.12</v>
      </c>
      <c r="P2016" s="285" t="str">
        <f t="shared" si="152"/>
        <v>3Ba</v>
      </c>
      <c r="Q2016" s="285" t="str">
        <f t="shared" si="153"/>
        <v>12Ba</v>
      </c>
      <c r="R2016" s="285">
        <f>VLOOKUP(B2016,'ds thisinh'!B$5:J$2299,COUNTA('ds thisinh'!$B$5:$J$5),FALSE)</f>
        <v>1050</v>
      </c>
    </row>
    <row r="2017" spans="1:18" s="285" customFormat="1">
      <c r="A2017" s="630">
        <f>SUBTOTAL(3,$B$20:B2017)</f>
        <v>655</v>
      </c>
      <c r="B2017" s="677">
        <v>1222178672</v>
      </c>
      <c r="C2017" s="301" t="str">
        <f>VLOOKUP(B2017,'ds thisinh'!$B$5:$C$2298,2,FALSE)</f>
        <v>Bùi Thị Hải Dương</v>
      </c>
      <c r="D2017" s="639" t="s">
        <v>174</v>
      </c>
      <c r="E2017" s="630" t="s">
        <v>154</v>
      </c>
      <c r="F2017" s="630" t="s">
        <v>90</v>
      </c>
      <c r="G2017" s="630"/>
      <c r="H2017" s="631">
        <v>12</v>
      </c>
      <c r="I2017" s="631">
        <v>1060</v>
      </c>
      <c r="J2017" s="641" t="s">
        <v>5523</v>
      </c>
      <c r="K2017" s="730"/>
      <c r="L2017" s="301">
        <f>VLOOKUP(B2017,KQtrangIOE!$B$2:$D$2509,3,FALSE)</f>
        <v>1060</v>
      </c>
      <c r="M2017" s="301" t="str">
        <f t="shared" si="150"/>
        <v/>
      </c>
      <c r="N2017" s="301">
        <f>VLOOKUP(IF(G2017&lt;&gt;"",G2017,F2017),ThongkeKQ!$A$4:$P$43,COUNTA(ThongkeKQ!$A$4:$P$4),FALSE)</f>
        <v>13</v>
      </c>
      <c r="O2017" s="301" t="str">
        <f t="shared" si="151"/>
        <v>13.12</v>
      </c>
      <c r="P2017" s="285" t="str">
        <f t="shared" si="152"/>
        <v>13Ba</v>
      </c>
      <c r="Q2017" s="285" t="str">
        <f t="shared" si="153"/>
        <v>12Ba</v>
      </c>
      <c r="R2017" s="285">
        <f>VLOOKUP(B2017,'ds thisinh'!B$5:J$2299,COUNTA('ds thisinh'!$B$5:$J$5),FALSE)</f>
        <v>780</v>
      </c>
    </row>
    <row r="2018" spans="1:18" s="285" customFormat="1">
      <c r="A2018" s="630">
        <f>SUBTOTAL(3,$B$20:B2018)</f>
        <v>656</v>
      </c>
      <c r="B2018" s="727">
        <v>1232366347</v>
      </c>
      <c r="C2018" s="301" t="str">
        <f>VLOOKUP(B2018,'ds thisinh'!$B$5:$C$2298,2,FALSE)</f>
        <v>Vũ Thị Ngọc Trang</v>
      </c>
      <c r="D2018" s="632" t="s">
        <v>2599</v>
      </c>
      <c r="E2018" s="632" t="s">
        <v>96</v>
      </c>
      <c r="F2018" s="632" t="s">
        <v>563</v>
      </c>
      <c r="G2018" s="632"/>
      <c r="H2018" s="632" t="s">
        <v>96</v>
      </c>
      <c r="I2018" s="632">
        <v>1050</v>
      </c>
      <c r="J2018" s="641" t="s">
        <v>5523</v>
      </c>
      <c r="K2018" s="731"/>
      <c r="L2018" s="301">
        <f>VLOOKUP(B2018,KQtrangIOE!$B$2:$D$2509,3,FALSE)</f>
        <v>1050</v>
      </c>
      <c r="M2018" s="301" t="str">
        <f t="shared" si="150"/>
        <v/>
      </c>
      <c r="N2018" s="301">
        <f>VLOOKUP(IF(G2018&lt;&gt;"",G2018,F2018),ThongkeKQ!$A$4:$P$43,COUNTA(ThongkeKQ!$A$4:$P$4),FALSE)</f>
        <v>21</v>
      </c>
      <c r="O2018" s="301" t="str">
        <f t="shared" si="151"/>
        <v>21.12</v>
      </c>
      <c r="P2018" s="285" t="str">
        <f t="shared" si="152"/>
        <v>21Ba</v>
      </c>
      <c r="Q2018" s="285" t="str">
        <f t="shared" si="153"/>
        <v>12Ba</v>
      </c>
      <c r="R2018" s="285">
        <f>VLOOKUP(B2018,'ds thisinh'!B$5:J$2299,COUNTA('ds thisinh'!$B$5:$J$5),FALSE)</f>
        <v>1300</v>
      </c>
    </row>
    <row r="2019" spans="1:18" s="285" customFormat="1">
      <c r="A2019" s="630">
        <f>SUBTOTAL(3,$B$20:B2019)</f>
        <v>657</v>
      </c>
      <c r="B2019" s="717">
        <v>1210018059</v>
      </c>
      <c r="C2019" s="301" t="str">
        <f>VLOOKUP(B2019,'ds thisinh'!$B$5:$C$2298,2,FALSE)</f>
        <v>Trần Minh Thu</v>
      </c>
      <c r="D2019" s="653" t="s">
        <v>512</v>
      </c>
      <c r="E2019" s="654" t="s">
        <v>154</v>
      </c>
      <c r="F2019" s="655" t="s">
        <v>417</v>
      </c>
      <c r="G2019" s="655"/>
      <c r="H2019" s="630">
        <v>12</v>
      </c>
      <c r="I2019" s="630">
        <v>1050</v>
      </c>
      <c r="J2019" s="641" t="s">
        <v>5523</v>
      </c>
      <c r="K2019" s="679"/>
      <c r="L2019" s="301">
        <f>VLOOKUP(B2019,KQtrangIOE!$B$2:$D$2509,3,FALSE)</f>
        <v>1050</v>
      </c>
      <c r="M2019" s="301" t="str">
        <f t="shared" si="150"/>
        <v/>
      </c>
      <c r="N2019" s="301">
        <f>VLOOKUP(IF(G2019&lt;&gt;"",G2019,F2019),ThongkeKQ!$A$4:$P$43,COUNTA(ThongkeKQ!$A$4:$P$4),FALSE)</f>
        <v>14</v>
      </c>
      <c r="O2019" s="301" t="str">
        <f t="shared" si="151"/>
        <v>14.12</v>
      </c>
      <c r="P2019" s="285" t="str">
        <f t="shared" si="152"/>
        <v>14Ba</v>
      </c>
      <c r="Q2019" s="285" t="str">
        <f t="shared" si="153"/>
        <v>12Ba</v>
      </c>
      <c r="R2019" s="285">
        <f>VLOOKUP(B2019,'ds thisinh'!B$5:J$2299,COUNTA('ds thisinh'!$B$5:$J$5),FALSE)</f>
        <v>1070</v>
      </c>
    </row>
    <row r="2020" spans="1:18" s="285" customFormat="1">
      <c r="A2020" s="630">
        <f>SUBTOTAL(3,$B$20:B2020)</f>
        <v>658</v>
      </c>
      <c r="B2020" s="679">
        <v>1210275109</v>
      </c>
      <c r="C2020" s="301" t="str">
        <f>VLOOKUP(B2020,'ds thisinh'!$B$5:$C$2298,2,FALSE)</f>
        <v>Đỗ Thị Ngọc Phượng</v>
      </c>
      <c r="D2020" s="630" t="s">
        <v>1075</v>
      </c>
      <c r="E2020" s="630" t="s">
        <v>154</v>
      </c>
      <c r="F2020" s="630" t="s">
        <v>560</v>
      </c>
      <c r="G2020" s="631"/>
      <c r="H2020" s="630">
        <v>12</v>
      </c>
      <c r="I2020" s="630">
        <v>1040</v>
      </c>
      <c r="J2020" s="641" t="s">
        <v>5523</v>
      </c>
      <c r="K2020" s="729"/>
      <c r="L2020" s="301">
        <f>VLOOKUP(B2020,KQtrangIOE!$B$2:$D$2509,3,FALSE)</f>
        <v>1040</v>
      </c>
      <c r="M2020" s="301" t="str">
        <f t="shared" si="150"/>
        <v/>
      </c>
      <c r="N2020" s="301">
        <f>VLOOKUP(IF(G2020&lt;&gt;"",G2020,F2020),ThongkeKQ!$A$4:$P$43,COUNTA(ThongkeKQ!$A$4:$P$4),FALSE)</f>
        <v>17</v>
      </c>
      <c r="O2020" s="301" t="str">
        <f t="shared" si="151"/>
        <v>17.12</v>
      </c>
      <c r="P2020" s="285" t="str">
        <f t="shared" si="152"/>
        <v>17Ba</v>
      </c>
      <c r="Q2020" s="285" t="str">
        <f t="shared" si="153"/>
        <v>12Ba</v>
      </c>
      <c r="R2020" s="285">
        <f>VLOOKUP(B2020,'ds thisinh'!B$5:J$2299,COUNTA('ds thisinh'!$B$5:$J$5),FALSE)</f>
        <v>1210</v>
      </c>
    </row>
    <row r="2021" spans="1:18" s="285" customFormat="1" ht="30">
      <c r="A2021" s="630">
        <f>SUBTOTAL(3,$B$20:B2021)</f>
        <v>659</v>
      </c>
      <c r="B2021" s="715">
        <v>1232454393</v>
      </c>
      <c r="C2021" s="301" t="str">
        <f>VLOOKUP(B2021,'ds thisinh'!$B$5:$C$2298,2,FALSE)</f>
        <v>Nguyễn Thị Thùy Linh</v>
      </c>
      <c r="D2021" s="630" t="s">
        <v>219</v>
      </c>
      <c r="E2021" s="630" t="s">
        <v>209</v>
      </c>
      <c r="F2021" s="630" t="s">
        <v>210</v>
      </c>
      <c r="G2021" s="630"/>
      <c r="H2021" s="630">
        <v>12</v>
      </c>
      <c r="I2021" s="630">
        <v>1030</v>
      </c>
      <c r="J2021" s="641" t="s">
        <v>5523</v>
      </c>
      <c r="K2021" s="679"/>
      <c r="L2021" s="301">
        <f>VLOOKUP(B2021,KQtrangIOE!$B$2:$D$2509,3,FALSE)</f>
        <v>1030</v>
      </c>
      <c r="M2021" s="301" t="str">
        <f t="shared" si="150"/>
        <v/>
      </c>
      <c r="N2021" s="301">
        <f>VLOOKUP(IF(G2021&lt;&gt;"",G2021,F2021),ThongkeKQ!$A$4:$P$43,COUNTA(ThongkeKQ!$A$4:$P$4),FALSE)</f>
        <v>3</v>
      </c>
      <c r="O2021" s="301" t="str">
        <f t="shared" si="151"/>
        <v>3.12</v>
      </c>
      <c r="P2021" s="285" t="str">
        <f t="shared" si="152"/>
        <v>3Ba</v>
      </c>
      <c r="Q2021" s="285" t="str">
        <f t="shared" si="153"/>
        <v>12Ba</v>
      </c>
      <c r="R2021" s="285">
        <f>VLOOKUP(B2021,'ds thisinh'!B$5:J$2299,COUNTA('ds thisinh'!$B$5:$J$5),FALSE)</f>
        <v>1050</v>
      </c>
    </row>
    <row r="2022" spans="1:18" s="285" customFormat="1">
      <c r="A2022" s="630">
        <f>SUBTOTAL(3,$B$20:B2022)</f>
        <v>660</v>
      </c>
      <c r="B2022" s="681">
        <v>1221927066</v>
      </c>
      <c r="C2022" s="301" t="str">
        <f>VLOOKUP(B2022,'ds thisinh'!$B$5:$C$2298,2,FALSE)</f>
        <v>Vũ Trường Sơn </v>
      </c>
      <c r="D2022" s="630" t="s">
        <v>2146</v>
      </c>
      <c r="E2022" s="630" t="s">
        <v>2136</v>
      </c>
      <c r="F2022" s="630" t="s">
        <v>553</v>
      </c>
      <c r="G2022" s="630"/>
      <c r="H2022" s="630">
        <v>12</v>
      </c>
      <c r="I2022" s="630">
        <v>1020</v>
      </c>
      <c r="J2022" s="641" t="s">
        <v>5523</v>
      </c>
      <c r="K2022" s="679"/>
      <c r="L2022" s="301">
        <f>VLOOKUP(B2022,KQtrangIOE!$B$2:$D$2509,3,FALSE)</f>
        <v>1020</v>
      </c>
      <c r="M2022" s="301" t="str">
        <f t="shared" si="150"/>
        <v/>
      </c>
      <c r="N2022" s="301">
        <f>VLOOKUP(IF(G2022&lt;&gt;"",G2022,F2022),ThongkeKQ!$A$4:$P$43,COUNTA(ThongkeKQ!$A$4:$P$4),FALSE)</f>
        <v>7</v>
      </c>
      <c r="O2022" s="301" t="str">
        <f t="shared" si="151"/>
        <v>7.12</v>
      </c>
      <c r="P2022" s="285" t="str">
        <f t="shared" si="152"/>
        <v>7Ba</v>
      </c>
      <c r="Q2022" s="285" t="str">
        <f t="shared" si="153"/>
        <v>12Ba</v>
      </c>
      <c r="R2022" s="285">
        <f>VLOOKUP(B2022,'ds thisinh'!B$5:J$2299,COUNTA('ds thisinh'!$B$5:$J$5),FALSE)</f>
        <v>550</v>
      </c>
    </row>
    <row r="2023" spans="1:18" s="285" customFormat="1">
      <c r="A2023" s="630">
        <f>SUBTOTAL(3,$B$20:B2023)</f>
        <v>661</v>
      </c>
      <c r="B2023" s="665">
        <v>1224157817</v>
      </c>
      <c r="C2023" s="301" t="str">
        <f>VLOOKUP(B2023,'ds thisinh'!$B$5:$C$2298,2,FALSE)</f>
        <v>Phạm Thị Thư</v>
      </c>
      <c r="D2023" s="634" t="s">
        <v>2338</v>
      </c>
      <c r="E2023" s="630" t="s">
        <v>2424</v>
      </c>
      <c r="F2023" s="630" t="s">
        <v>557</v>
      </c>
      <c r="G2023" s="630"/>
      <c r="H2023" s="630">
        <v>12</v>
      </c>
      <c r="I2023" s="641">
        <v>1020</v>
      </c>
      <c r="J2023" s="641" t="s">
        <v>5523</v>
      </c>
      <c r="K2023" s="679"/>
      <c r="L2023" s="301">
        <f>VLOOKUP(B2023,KQtrangIOE!$B$2:$D$2509,3,FALSE)</f>
        <v>1020</v>
      </c>
      <c r="M2023" s="301" t="str">
        <f t="shared" si="150"/>
        <v/>
      </c>
      <c r="N2023" s="301">
        <f>VLOOKUP(IF(G2023&lt;&gt;"",G2023,F2023),ThongkeKQ!$A$4:$P$43,COUNTA(ThongkeKQ!$A$4:$P$4),FALSE)</f>
        <v>11</v>
      </c>
      <c r="O2023" s="301" t="str">
        <f t="shared" si="151"/>
        <v>11.12</v>
      </c>
      <c r="P2023" s="285" t="str">
        <f t="shared" si="152"/>
        <v>11Ba</v>
      </c>
      <c r="Q2023" s="285" t="str">
        <f t="shared" si="153"/>
        <v>12Ba</v>
      </c>
      <c r="R2023" s="285">
        <f>VLOOKUP(B2023,'ds thisinh'!B$5:J$2299,COUNTA('ds thisinh'!$B$5:$J$5),FALSE)</f>
        <v>850</v>
      </c>
    </row>
    <row r="2024" spans="1:18" s="285" customFormat="1">
      <c r="A2024" s="630">
        <f>SUBTOTAL(3,$B$20:B2024)</f>
        <v>662</v>
      </c>
      <c r="B2024" s="677">
        <v>1223876409</v>
      </c>
      <c r="C2024" s="301" t="str">
        <f>VLOOKUP(B2024,'ds thisinh'!$B$5:$C$2298,2,FALSE)</f>
        <v>Phạm Bích Khuê</v>
      </c>
      <c r="D2024" s="639" t="s">
        <v>160</v>
      </c>
      <c r="E2024" s="630" t="s">
        <v>162</v>
      </c>
      <c r="F2024" s="630" t="s">
        <v>90</v>
      </c>
      <c r="G2024" s="630"/>
      <c r="H2024" s="631">
        <v>12</v>
      </c>
      <c r="I2024" s="631">
        <v>1010</v>
      </c>
      <c r="J2024" s="641" t="s">
        <v>5523</v>
      </c>
      <c r="K2024" s="730"/>
      <c r="L2024" s="301">
        <f>VLOOKUP(B2024,KQtrangIOE!$B$2:$D$2509,3,FALSE)</f>
        <v>1010</v>
      </c>
      <c r="M2024" s="301" t="str">
        <f t="shared" si="150"/>
        <v/>
      </c>
      <c r="N2024" s="301">
        <f>VLOOKUP(IF(G2024&lt;&gt;"",G2024,F2024),ThongkeKQ!$A$4:$P$43,COUNTA(ThongkeKQ!$A$4:$P$4),FALSE)</f>
        <v>13</v>
      </c>
      <c r="O2024" s="301" t="str">
        <f t="shared" si="151"/>
        <v>13.12</v>
      </c>
      <c r="P2024" s="285" t="str">
        <f t="shared" si="152"/>
        <v>13Ba</v>
      </c>
      <c r="Q2024" s="285" t="str">
        <f t="shared" si="153"/>
        <v>12Ba</v>
      </c>
      <c r="R2024" s="285">
        <f>VLOOKUP(B2024,'ds thisinh'!B$5:J$2299,COUNTA('ds thisinh'!$B$5:$J$5),FALSE)</f>
        <v>1140</v>
      </c>
    </row>
    <row r="2025" spans="1:18" s="285" customFormat="1" ht="30">
      <c r="A2025" s="630">
        <f>SUBTOTAL(3,$B$20:B2025)</f>
        <v>663</v>
      </c>
      <c r="B2025" s="715">
        <v>1226606071</v>
      </c>
      <c r="C2025" s="301" t="str">
        <f>VLOOKUP(B2025,'ds thisinh'!$B$5:$C$2298,2,FALSE)</f>
        <v>Nguyễn Thị Ánh </v>
      </c>
      <c r="D2025" s="630" t="s">
        <v>223</v>
      </c>
      <c r="E2025" s="630" t="s">
        <v>209</v>
      </c>
      <c r="F2025" s="630" t="s">
        <v>210</v>
      </c>
      <c r="G2025" s="630"/>
      <c r="H2025" s="630">
        <v>12</v>
      </c>
      <c r="I2025" s="630">
        <v>1010</v>
      </c>
      <c r="J2025" s="641" t="s">
        <v>5523</v>
      </c>
      <c r="K2025" s="679"/>
      <c r="L2025" s="301">
        <f>VLOOKUP(B2025,KQtrangIOE!$B$2:$D$2509,3,FALSE)</f>
        <v>1010</v>
      </c>
      <c r="M2025" s="301" t="str">
        <f t="shared" si="150"/>
        <v/>
      </c>
      <c r="N2025" s="301">
        <f>VLOOKUP(IF(G2025&lt;&gt;"",G2025,F2025),ThongkeKQ!$A$4:$P$43,COUNTA(ThongkeKQ!$A$4:$P$4),FALSE)</f>
        <v>3</v>
      </c>
      <c r="O2025" s="301" t="str">
        <f t="shared" si="151"/>
        <v>3.12</v>
      </c>
      <c r="P2025" s="285" t="str">
        <f t="shared" si="152"/>
        <v>3Ba</v>
      </c>
      <c r="Q2025" s="285" t="str">
        <f t="shared" si="153"/>
        <v>12Ba</v>
      </c>
      <c r="R2025" s="285">
        <f>VLOOKUP(B2025,'ds thisinh'!B$5:J$2299,COUNTA('ds thisinh'!$B$5:$J$5),FALSE)</f>
        <v>920</v>
      </c>
    </row>
    <row r="2026" spans="1:18" s="285" customFormat="1" ht="30">
      <c r="A2026" s="630">
        <f>SUBTOTAL(3,$B$20:B2026)</f>
        <v>664</v>
      </c>
      <c r="B2026" s="715">
        <v>1227200172</v>
      </c>
      <c r="C2026" s="301" t="str">
        <f>VLOOKUP(B2026,'ds thisinh'!$B$5:$C$2298,2,FALSE)</f>
        <v>Lâm Trọng Nghĩa</v>
      </c>
      <c r="D2026" s="630" t="s">
        <v>224</v>
      </c>
      <c r="E2026" s="630" t="s">
        <v>209</v>
      </c>
      <c r="F2026" s="630" t="s">
        <v>210</v>
      </c>
      <c r="G2026" s="630"/>
      <c r="H2026" s="630">
        <v>12</v>
      </c>
      <c r="I2026" s="630">
        <v>1010</v>
      </c>
      <c r="J2026" s="641" t="s">
        <v>5523</v>
      </c>
      <c r="K2026" s="679"/>
      <c r="L2026" s="301">
        <f>VLOOKUP(B2026,KQtrangIOE!$B$2:$D$2509,3,FALSE)</f>
        <v>1010</v>
      </c>
      <c r="M2026" s="301" t="str">
        <f t="shared" si="150"/>
        <v/>
      </c>
      <c r="N2026" s="301">
        <f>VLOOKUP(IF(G2026&lt;&gt;"",G2026,F2026),ThongkeKQ!$A$4:$P$43,COUNTA(ThongkeKQ!$A$4:$P$4),FALSE)</f>
        <v>3</v>
      </c>
      <c r="O2026" s="301" t="str">
        <f t="shared" si="151"/>
        <v>3.12</v>
      </c>
      <c r="P2026" s="285" t="str">
        <f t="shared" si="152"/>
        <v>3Ba</v>
      </c>
      <c r="Q2026" s="285" t="str">
        <f t="shared" si="153"/>
        <v>12Ba</v>
      </c>
      <c r="R2026" s="285">
        <f>VLOOKUP(B2026,'ds thisinh'!B$5:J$2299,COUNTA('ds thisinh'!$B$5:$J$5),FALSE)</f>
        <v>910</v>
      </c>
    </row>
    <row r="2027" spans="1:18" s="285" customFormat="1" ht="30">
      <c r="A2027" s="630">
        <f>SUBTOTAL(3,$B$20:B2027)</f>
        <v>665</v>
      </c>
      <c r="B2027" s="715">
        <v>1227673226</v>
      </c>
      <c r="C2027" s="301" t="str">
        <f>VLOOKUP(B2027,'ds thisinh'!$B$5:$C$2298,2,FALSE)</f>
        <v>Phạm Thị Thu Hiền </v>
      </c>
      <c r="D2027" s="630" t="s">
        <v>225</v>
      </c>
      <c r="E2027" s="630" t="s">
        <v>209</v>
      </c>
      <c r="F2027" s="630" t="s">
        <v>210</v>
      </c>
      <c r="G2027" s="630"/>
      <c r="H2027" s="630">
        <v>12</v>
      </c>
      <c r="I2027" s="630">
        <v>1010</v>
      </c>
      <c r="J2027" s="641" t="s">
        <v>5523</v>
      </c>
      <c r="K2027" s="679"/>
      <c r="L2027" s="301">
        <f>VLOOKUP(B2027,KQtrangIOE!$B$2:$D$2509,3,FALSE)</f>
        <v>1010</v>
      </c>
      <c r="M2027" s="301" t="str">
        <f t="shared" si="150"/>
        <v/>
      </c>
      <c r="N2027" s="301">
        <f>VLOOKUP(IF(G2027&lt;&gt;"",G2027,F2027),ThongkeKQ!$A$4:$P$43,COUNTA(ThongkeKQ!$A$4:$P$4),FALSE)</f>
        <v>3</v>
      </c>
      <c r="O2027" s="301" t="str">
        <f t="shared" si="151"/>
        <v>3.12</v>
      </c>
      <c r="P2027" s="285" t="str">
        <f t="shared" si="152"/>
        <v>3Ba</v>
      </c>
      <c r="Q2027" s="285" t="str">
        <f t="shared" si="153"/>
        <v>12Ba</v>
      </c>
      <c r="R2027" s="285">
        <f>VLOOKUP(B2027,'ds thisinh'!B$5:J$2299,COUNTA('ds thisinh'!$B$5:$J$5),FALSE)</f>
        <v>910</v>
      </c>
    </row>
    <row r="2028" spans="1:18" s="285" customFormat="1">
      <c r="A2028" s="630">
        <f>SUBTOTAL(3,$B$20:B2028)</f>
        <v>666</v>
      </c>
      <c r="B2028" s="679">
        <v>1210448886</v>
      </c>
      <c r="C2028" s="301" t="str">
        <f>VLOOKUP(B2028,'ds thisinh'!$B$5:$C$2298,2,FALSE)</f>
        <v>Đặng Thanh Lam</v>
      </c>
      <c r="D2028" s="630" t="s">
        <v>2652</v>
      </c>
      <c r="E2028" s="630" t="s">
        <v>154</v>
      </c>
      <c r="F2028" s="630" t="s">
        <v>560</v>
      </c>
      <c r="G2028" s="631"/>
      <c r="H2028" s="630">
        <v>12</v>
      </c>
      <c r="I2028" s="630">
        <v>1010</v>
      </c>
      <c r="J2028" s="641" t="s">
        <v>5523</v>
      </c>
      <c r="K2028" s="729"/>
      <c r="L2028" s="301">
        <f>VLOOKUP(B2028,KQtrangIOE!$B$2:$D$2509,3,FALSE)</f>
        <v>1010</v>
      </c>
      <c r="M2028" s="301" t="str">
        <f t="shared" si="150"/>
        <v/>
      </c>
      <c r="N2028" s="301">
        <f>VLOOKUP(IF(G2028&lt;&gt;"",G2028,F2028),ThongkeKQ!$A$4:$P$43,COUNTA(ThongkeKQ!$A$4:$P$4),FALSE)</f>
        <v>17</v>
      </c>
      <c r="O2028" s="301" t="str">
        <f t="shared" si="151"/>
        <v>17.12</v>
      </c>
      <c r="P2028" s="285" t="str">
        <f t="shared" si="152"/>
        <v>17Ba</v>
      </c>
      <c r="Q2028" s="285" t="str">
        <f t="shared" si="153"/>
        <v>12Ba</v>
      </c>
      <c r="R2028" s="285">
        <f>VLOOKUP(B2028,'ds thisinh'!B$5:J$2299,COUNTA('ds thisinh'!$B$5:$J$5),FALSE)</f>
        <v>1200</v>
      </c>
    </row>
    <row r="2029" spans="1:18" s="285" customFormat="1">
      <c r="A2029" s="630">
        <f>SUBTOTAL(3,$B$20:B2029)</f>
        <v>667</v>
      </c>
      <c r="B2029" s="681">
        <v>1223742104</v>
      </c>
      <c r="C2029" s="301" t="str">
        <f>VLOOKUP(B2029,'ds thisinh'!$B$5:$C$2298,2,FALSE)</f>
        <v>Bùi Thị Kim Anh</v>
      </c>
      <c r="D2029" s="630" t="s">
        <v>1835</v>
      </c>
      <c r="E2029" s="630" t="s">
        <v>1836</v>
      </c>
      <c r="F2029" s="630" t="s">
        <v>554</v>
      </c>
      <c r="G2029" s="630"/>
      <c r="H2029" s="631">
        <v>12</v>
      </c>
      <c r="I2029" s="630">
        <v>1010</v>
      </c>
      <c r="J2029" s="641" t="s">
        <v>5523</v>
      </c>
      <c r="K2029" s="679"/>
      <c r="L2029" s="301">
        <f>VLOOKUP(B2029,KQtrangIOE!$B$2:$D$2509,3,FALSE)</f>
        <v>1010</v>
      </c>
      <c r="M2029" s="301" t="str">
        <f t="shared" si="150"/>
        <v/>
      </c>
      <c r="N2029" s="301">
        <f>VLOOKUP(IF(G2029&lt;&gt;"",G2029,F2029),ThongkeKQ!$A$4:$P$43,COUNTA(ThongkeKQ!$A$4:$P$4),FALSE)</f>
        <v>8</v>
      </c>
      <c r="O2029" s="301" t="str">
        <f t="shared" si="151"/>
        <v>8.12</v>
      </c>
      <c r="P2029" s="285" t="str">
        <f t="shared" si="152"/>
        <v>8Ba</v>
      </c>
      <c r="Q2029" s="285" t="str">
        <f t="shared" si="153"/>
        <v>12Ba</v>
      </c>
      <c r="R2029" s="285">
        <f>VLOOKUP(B2029,'ds thisinh'!B$5:J$2299,COUNTA('ds thisinh'!$B$5:$J$5),FALSE)</f>
        <v>1020</v>
      </c>
    </row>
    <row r="2030" spans="1:18" s="285" customFormat="1">
      <c r="A2030" s="630">
        <f>SUBTOTAL(3,$B$20:B2030)</f>
        <v>668</v>
      </c>
      <c r="B2030" s="727">
        <v>1232790943</v>
      </c>
      <c r="C2030" s="301" t="str">
        <f>VLOOKUP(B2030,'ds thisinh'!$B$5:$C$2298,2,FALSE)</f>
        <v>Lê Thị Thùy Linh</v>
      </c>
      <c r="D2030" s="632" t="s">
        <v>2601</v>
      </c>
      <c r="E2030" s="632" t="s">
        <v>96</v>
      </c>
      <c r="F2030" s="632" t="s">
        <v>563</v>
      </c>
      <c r="G2030" s="632"/>
      <c r="H2030" s="632" t="s">
        <v>96</v>
      </c>
      <c r="I2030" s="632">
        <v>1000</v>
      </c>
      <c r="J2030" s="641" t="s">
        <v>5523</v>
      </c>
      <c r="K2030" s="731"/>
      <c r="L2030" s="301">
        <f>VLOOKUP(B2030,KQtrangIOE!$B$2:$D$2509,3,FALSE)</f>
        <v>1000</v>
      </c>
      <c r="M2030" s="301" t="str">
        <f t="shared" si="150"/>
        <v/>
      </c>
      <c r="N2030" s="301">
        <f>VLOOKUP(IF(G2030&lt;&gt;"",G2030,F2030),ThongkeKQ!$A$4:$P$43,COUNTA(ThongkeKQ!$A$4:$P$4),FALSE)</f>
        <v>21</v>
      </c>
      <c r="O2030" s="301" t="str">
        <f t="shared" si="151"/>
        <v>21.12</v>
      </c>
      <c r="P2030" s="285" t="str">
        <f t="shared" si="152"/>
        <v>21Ba</v>
      </c>
      <c r="Q2030" s="285" t="str">
        <f t="shared" si="153"/>
        <v>12Ba</v>
      </c>
      <c r="R2030" s="285">
        <f>VLOOKUP(B2030,'ds thisinh'!B$5:J$2299,COUNTA('ds thisinh'!$B$5:$J$5),FALSE)</f>
        <v>1060</v>
      </c>
    </row>
    <row r="2031" spans="1:18" s="285" customFormat="1">
      <c r="A2031" s="630">
        <f>SUBTOTAL(3,$B$20:B2031)</f>
        <v>669</v>
      </c>
      <c r="B2031" s="679">
        <v>106233585</v>
      </c>
      <c r="C2031" s="301" t="str">
        <f>VLOOKUP(B2031,'ds thisinh'!$B$5:$C$2298,2,FALSE)</f>
        <v>Trương Quang Tú</v>
      </c>
      <c r="D2031" s="630" t="s">
        <v>2655</v>
      </c>
      <c r="E2031" s="630" t="s">
        <v>154</v>
      </c>
      <c r="F2031" s="630" t="s">
        <v>560</v>
      </c>
      <c r="G2031" s="631"/>
      <c r="H2031" s="630">
        <v>12</v>
      </c>
      <c r="I2031" s="630">
        <v>1000</v>
      </c>
      <c r="J2031" s="641" t="s">
        <v>5523</v>
      </c>
      <c r="K2031" s="679"/>
      <c r="L2031" s="301">
        <f>VLOOKUP(B2031,KQtrangIOE!$B$2:$D$2509,3,FALSE)</f>
        <v>1000</v>
      </c>
      <c r="M2031" s="301" t="str">
        <f t="shared" ref="M2031:M2062" si="154">IF(L2031&lt;&gt;I2031,1,"")</f>
        <v/>
      </c>
      <c r="N2031" s="301">
        <f>VLOOKUP(IF(G2031&lt;&gt;"",G2031,F2031),ThongkeKQ!$A$4:$P$43,COUNTA(ThongkeKQ!$A$4:$P$4),FALSE)</f>
        <v>17</v>
      </c>
      <c r="O2031" s="301" t="str">
        <f t="shared" si="151"/>
        <v>17.12</v>
      </c>
      <c r="P2031" s="285" t="str">
        <f t="shared" si="152"/>
        <v>17Ba</v>
      </c>
      <c r="Q2031" s="285" t="str">
        <f t="shared" si="153"/>
        <v>12Ba</v>
      </c>
      <c r="R2031" s="285">
        <f>VLOOKUP(B2031,'ds thisinh'!B$5:J$2299,COUNTA('ds thisinh'!$B$5:$J$5),FALSE)</f>
        <v>1010</v>
      </c>
    </row>
    <row r="2032" spans="1:18" s="285" customFormat="1">
      <c r="A2032" s="630">
        <f>SUBTOTAL(3,$B$20:B2032)</f>
        <v>670</v>
      </c>
      <c r="B2032" s="720">
        <v>1215514143</v>
      </c>
      <c r="C2032" s="301" t="str">
        <f>VLOOKUP(B2032,'ds thisinh'!$B$5:$C$2298,2,FALSE)</f>
        <v>Nguyễn Công Vương</v>
      </c>
      <c r="D2032" s="657" t="s">
        <v>2381</v>
      </c>
      <c r="E2032" s="657" t="s">
        <v>154</v>
      </c>
      <c r="F2032" s="630" t="s">
        <v>551</v>
      </c>
      <c r="G2032" s="641"/>
      <c r="H2032" s="641">
        <v>12</v>
      </c>
      <c r="I2032" s="641">
        <v>990</v>
      </c>
      <c r="J2032" s="641" t="s">
        <v>5523</v>
      </c>
      <c r="K2032" s="679"/>
      <c r="L2032" s="301">
        <f>VLOOKUP(B2032,KQtrangIOE!$B$2:$D$2509,3,FALSE)</f>
        <v>990</v>
      </c>
      <c r="M2032" s="301" t="str">
        <f t="shared" si="154"/>
        <v/>
      </c>
      <c r="N2032" s="301">
        <f>VLOOKUP(IF(G2032&lt;&gt;"",G2032,F2032),ThongkeKQ!$A$4:$P$43,COUNTA(ThongkeKQ!$A$4:$P$4),FALSE)</f>
        <v>5</v>
      </c>
      <c r="O2032" s="301" t="str">
        <f t="shared" si="151"/>
        <v>5.12</v>
      </c>
      <c r="P2032" s="285" t="str">
        <f t="shared" si="152"/>
        <v>5Ba</v>
      </c>
      <c r="Q2032" s="285" t="str">
        <f t="shared" si="153"/>
        <v>12Ba</v>
      </c>
      <c r="R2032" s="285">
        <f>VLOOKUP(B2032,'ds thisinh'!B$5:J$2299,COUNTA('ds thisinh'!$B$5:$J$5),FALSE)</f>
        <v>950</v>
      </c>
    </row>
    <row r="2033" spans="1:18" s="285" customFormat="1">
      <c r="A2033" s="630">
        <f>SUBTOTAL(3,$B$20:B2033)</f>
        <v>671</v>
      </c>
      <c r="B2033" s="666">
        <v>1221957522</v>
      </c>
      <c r="C2033" s="301" t="str">
        <f>VLOOKUP(B2033,'ds thisinh'!$B$5:$C$2298,2,FALSE)</f>
        <v>Nguyễn Thị Thùy Nhi</v>
      </c>
      <c r="D2033" s="630" t="s">
        <v>2141</v>
      </c>
      <c r="E2033" s="630" t="s">
        <v>2136</v>
      </c>
      <c r="F2033" s="630" t="s">
        <v>553</v>
      </c>
      <c r="G2033" s="630"/>
      <c r="H2033" s="630">
        <v>12</v>
      </c>
      <c r="I2033" s="630">
        <v>980</v>
      </c>
      <c r="J2033" s="641" t="s">
        <v>5523</v>
      </c>
      <c r="K2033" s="729"/>
      <c r="L2033" s="301">
        <f>VLOOKUP(B2033,KQtrangIOE!$B$2:$D$2509,3,FALSE)</f>
        <v>980</v>
      </c>
      <c r="M2033" s="301" t="str">
        <f t="shared" si="154"/>
        <v/>
      </c>
      <c r="N2033" s="301">
        <f>VLOOKUP(IF(G2033&lt;&gt;"",G2033,F2033),ThongkeKQ!$A$4:$P$43,COUNTA(ThongkeKQ!$A$4:$P$4),FALSE)</f>
        <v>7</v>
      </c>
      <c r="O2033" s="301" t="str">
        <f t="shared" si="151"/>
        <v>7.12</v>
      </c>
      <c r="P2033" s="285" t="str">
        <f t="shared" si="152"/>
        <v>7Ba</v>
      </c>
      <c r="Q2033" s="285" t="str">
        <f t="shared" si="153"/>
        <v>12Ba</v>
      </c>
      <c r="R2033" s="285">
        <f>VLOOKUP(B2033,'ds thisinh'!B$5:J$2299,COUNTA('ds thisinh'!$B$5:$J$5),FALSE)</f>
        <v>740</v>
      </c>
    </row>
    <row r="2034" spans="1:18" s="285" customFormat="1">
      <c r="A2034" s="630">
        <f>SUBTOTAL(3,$B$20:B2034)</f>
        <v>672</v>
      </c>
      <c r="B2034" s="679">
        <v>1227403625</v>
      </c>
      <c r="C2034" s="301" t="str">
        <f>VLOOKUP(B2034,'ds thisinh'!$B$5:$C$2298,2,FALSE)</f>
        <v>Mai Thị Phương</v>
      </c>
      <c r="D2034" s="630" t="s">
        <v>2653</v>
      </c>
      <c r="E2034" s="630" t="s">
        <v>154</v>
      </c>
      <c r="F2034" s="630" t="s">
        <v>560</v>
      </c>
      <c r="G2034" s="631"/>
      <c r="H2034" s="630">
        <v>12</v>
      </c>
      <c r="I2034" s="630">
        <v>970</v>
      </c>
      <c r="J2034" s="641" t="s">
        <v>5523</v>
      </c>
      <c r="K2034" s="729"/>
      <c r="L2034" s="301">
        <f>VLOOKUP(B2034,KQtrangIOE!$B$2:$D$2509,3,FALSE)</f>
        <v>970</v>
      </c>
      <c r="M2034" s="301" t="str">
        <f t="shared" si="154"/>
        <v/>
      </c>
      <c r="N2034" s="301">
        <f>VLOOKUP(IF(G2034&lt;&gt;"",G2034,F2034),ThongkeKQ!$A$4:$P$43,COUNTA(ThongkeKQ!$A$4:$P$4),FALSE)</f>
        <v>17</v>
      </c>
      <c r="O2034" s="301" t="str">
        <f t="shared" si="151"/>
        <v>17.12</v>
      </c>
      <c r="P2034" s="285" t="str">
        <f t="shared" si="152"/>
        <v>17Ba</v>
      </c>
      <c r="Q2034" s="285" t="str">
        <f t="shared" si="153"/>
        <v>12Ba</v>
      </c>
      <c r="R2034" s="285">
        <f>VLOOKUP(B2034,'ds thisinh'!B$5:J$2299,COUNTA('ds thisinh'!$B$5:$J$5),FALSE)</f>
        <v>1000</v>
      </c>
    </row>
    <row r="2035" spans="1:18" s="285" customFormat="1">
      <c r="A2035" s="630">
        <f>SUBTOTAL(3,$B$20:B2035)</f>
        <v>673</v>
      </c>
      <c r="B2035" s="666">
        <v>1222611077</v>
      </c>
      <c r="C2035" s="301" t="str">
        <f>VLOOKUP(B2035,'ds thisinh'!$B$5:$C$2298,2,FALSE)</f>
        <v>Nguyễn Thị Chinh</v>
      </c>
      <c r="D2035" s="630" t="s">
        <v>2142</v>
      </c>
      <c r="E2035" s="630" t="s">
        <v>2136</v>
      </c>
      <c r="F2035" s="630" t="s">
        <v>553</v>
      </c>
      <c r="G2035" s="630"/>
      <c r="H2035" s="630">
        <v>12</v>
      </c>
      <c r="I2035" s="630">
        <v>960</v>
      </c>
      <c r="J2035" s="641" t="s">
        <v>5523</v>
      </c>
      <c r="K2035" s="729"/>
      <c r="L2035" s="301">
        <f>VLOOKUP(B2035,KQtrangIOE!$B$2:$D$2509,3,FALSE)</f>
        <v>960</v>
      </c>
      <c r="M2035" s="301" t="str">
        <f t="shared" si="154"/>
        <v/>
      </c>
      <c r="N2035" s="301">
        <f>VLOOKUP(IF(G2035&lt;&gt;"",G2035,F2035),ThongkeKQ!$A$4:$P$43,COUNTA(ThongkeKQ!$A$4:$P$4),FALSE)</f>
        <v>7</v>
      </c>
      <c r="O2035" s="301" t="str">
        <f t="shared" si="151"/>
        <v>7.12</v>
      </c>
      <c r="P2035" s="285" t="str">
        <f t="shared" si="152"/>
        <v>7Ba</v>
      </c>
      <c r="Q2035" s="285" t="str">
        <f t="shared" si="153"/>
        <v>12Ba</v>
      </c>
      <c r="R2035" s="285">
        <f>VLOOKUP(B2035,'ds thisinh'!B$5:J$2299,COUNTA('ds thisinh'!$B$5:$J$5),FALSE)</f>
        <v>730</v>
      </c>
    </row>
    <row r="2036" spans="1:18" s="285" customFormat="1">
      <c r="A2036" s="630">
        <f>SUBTOTAL(3,$B$20:B2036)</f>
        <v>674</v>
      </c>
      <c r="B2036" s="720">
        <v>1223578975</v>
      </c>
      <c r="C2036" s="301" t="str">
        <f>VLOOKUP(B2036,'ds thisinh'!$B$5:$C$2298,2,FALSE)</f>
        <v>Hoàng Thị Quỳnh Như</v>
      </c>
      <c r="D2036" s="657" t="s">
        <v>2399</v>
      </c>
      <c r="E2036" s="657" t="s">
        <v>154</v>
      </c>
      <c r="F2036" s="630" t="s">
        <v>551</v>
      </c>
      <c r="G2036" s="641"/>
      <c r="H2036" s="641">
        <v>12</v>
      </c>
      <c r="I2036" s="641">
        <v>960</v>
      </c>
      <c r="J2036" s="641" t="s">
        <v>5523</v>
      </c>
      <c r="K2036" s="679"/>
      <c r="L2036" s="301">
        <f>VLOOKUP(B2036,KQtrangIOE!$B$2:$D$2509,3,FALSE)</f>
        <v>960</v>
      </c>
      <c r="M2036" s="301" t="str">
        <f t="shared" si="154"/>
        <v/>
      </c>
      <c r="N2036" s="301">
        <f>VLOOKUP(IF(G2036&lt;&gt;"",G2036,F2036),ThongkeKQ!$A$4:$P$43,COUNTA(ThongkeKQ!$A$4:$P$4),FALSE)</f>
        <v>5</v>
      </c>
      <c r="O2036" s="301" t="str">
        <f t="shared" si="151"/>
        <v>5.12</v>
      </c>
      <c r="P2036" s="285" t="str">
        <f t="shared" si="152"/>
        <v>5Ba</v>
      </c>
      <c r="Q2036" s="285" t="str">
        <f t="shared" si="153"/>
        <v>12Ba</v>
      </c>
      <c r="R2036" s="285">
        <f>VLOOKUP(B2036,'ds thisinh'!B$5:J$2299,COUNTA('ds thisinh'!$B$5:$J$5),FALSE)</f>
        <v>550</v>
      </c>
    </row>
    <row r="2037" spans="1:18" s="285" customFormat="1">
      <c r="A2037" s="630">
        <f>SUBTOTAL(3,$B$20:B2037)</f>
        <v>675</v>
      </c>
      <c r="B2037" s="727">
        <v>89523201</v>
      </c>
      <c r="C2037" s="301" t="str">
        <f>VLOOKUP(B2037,'ds thisinh'!$B$5:$C$2298,2,FALSE)</f>
        <v>Lương Thiện Chí</v>
      </c>
      <c r="D2037" s="632" t="s">
        <v>2604</v>
      </c>
      <c r="E2037" s="632" t="s">
        <v>96</v>
      </c>
      <c r="F2037" s="632" t="s">
        <v>563</v>
      </c>
      <c r="G2037" s="632"/>
      <c r="H2037" s="632" t="s">
        <v>96</v>
      </c>
      <c r="I2037" s="632">
        <v>950</v>
      </c>
      <c r="J2037" s="641" t="s">
        <v>5523</v>
      </c>
      <c r="K2037" s="731"/>
      <c r="L2037" s="301">
        <f>VLOOKUP(B2037,KQtrangIOE!$B$2:$D$2509,3,FALSE)</f>
        <v>950</v>
      </c>
      <c r="M2037" s="301" t="str">
        <f t="shared" si="154"/>
        <v/>
      </c>
      <c r="N2037" s="301">
        <f>VLOOKUP(IF(G2037&lt;&gt;"",G2037,F2037),ThongkeKQ!$A$4:$P$43,COUNTA(ThongkeKQ!$A$4:$P$4),FALSE)</f>
        <v>21</v>
      </c>
      <c r="O2037" s="301" t="str">
        <f t="shared" si="151"/>
        <v>21.12</v>
      </c>
      <c r="P2037" s="285" t="str">
        <f t="shared" si="152"/>
        <v>21Ba</v>
      </c>
      <c r="Q2037" s="285" t="str">
        <f t="shared" si="153"/>
        <v>12Ba</v>
      </c>
      <c r="R2037" s="285">
        <f>VLOOKUP(B2037,'ds thisinh'!B$5:J$2299,COUNTA('ds thisinh'!$B$5:$J$5),FALSE)</f>
        <v>940</v>
      </c>
    </row>
    <row r="2038" spans="1:18" s="285" customFormat="1">
      <c r="A2038" s="630">
        <f>SUBTOTAL(3,$B$20:B2038)</f>
        <v>676</v>
      </c>
      <c r="B2038" s="681">
        <v>70147697</v>
      </c>
      <c r="C2038" s="301" t="str">
        <f>VLOOKUP(B2038,'ds thisinh'!$B$5:$C$2298,2,FALSE)</f>
        <v>Ma Yến Nhi</v>
      </c>
      <c r="D2038" s="630" t="s">
        <v>205</v>
      </c>
      <c r="E2038" s="630" t="s">
        <v>154</v>
      </c>
      <c r="F2038" s="630" t="s">
        <v>187</v>
      </c>
      <c r="G2038" s="630"/>
      <c r="H2038" s="630">
        <v>12</v>
      </c>
      <c r="I2038" s="630">
        <v>950</v>
      </c>
      <c r="J2038" s="641" t="s">
        <v>5523</v>
      </c>
      <c r="K2038" s="681">
        <v>70147697</v>
      </c>
      <c r="L2038" s="301">
        <f>VLOOKUP(B2038,KQtrangIOE!$B$2:$D$2509,3,FALSE)</f>
        <v>950</v>
      </c>
      <c r="M2038" s="301" t="str">
        <f t="shared" si="154"/>
        <v/>
      </c>
      <c r="N2038" s="301">
        <f>VLOOKUP(IF(G2038&lt;&gt;"",G2038,F2038),ThongkeKQ!$A$4:$P$43,COUNTA(ThongkeKQ!$A$4:$P$4),FALSE)</f>
        <v>19</v>
      </c>
      <c r="O2038" s="301" t="str">
        <f t="shared" si="151"/>
        <v>19.12</v>
      </c>
      <c r="P2038" s="285" t="str">
        <f t="shared" si="152"/>
        <v>19Ba</v>
      </c>
      <c r="Q2038" s="285" t="str">
        <f t="shared" si="153"/>
        <v>12Ba</v>
      </c>
      <c r="R2038" s="285">
        <f>VLOOKUP(B2038,'ds thisinh'!B$5:J$2299,COUNTA('ds thisinh'!$B$5:$J$5),FALSE)</f>
        <v>1430</v>
      </c>
    </row>
    <row r="2039" spans="1:18" s="285" customFormat="1">
      <c r="A2039" s="630">
        <f>SUBTOTAL(3,$B$20:B2039)</f>
        <v>677</v>
      </c>
      <c r="B2039" s="679">
        <v>106158577</v>
      </c>
      <c r="C2039" s="301" t="str">
        <f>VLOOKUP(B2039,'ds thisinh'!$B$5:$C$2298,2,FALSE)</f>
        <v>Phạm Ngọc Huy</v>
      </c>
      <c r="D2039" s="630" t="s">
        <v>1073</v>
      </c>
      <c r="E2039" s="630" t="s">
        <v>154</v>
      </c>
      <c r="F2039" s="630" t="s">
        <v>560</v>
      </c>
      <c r="G2039" s="631"/>
      <c r="H2039" s="630">
        <v>12</v>
      </c>
      <c r="I2039" s="630">
        <v>940</v>
      </c>
      <c r="J2039" s="641" t="s">
        <v>5523</v>
      </c>
      <c r="K2039" s="729"/>
      <c r="L2039" s="301">
        <f>VLOOKUP(B2039,KQtrangIOE!$B$2:$D$2509,3,FALSE)</f>
        <v>940</v>
      </c>
      <c r="M2039" s="301" t="str">
        <f t="shared" si="154"/>
        <v/>
      </c>
      <c r="N2039" s="301">
        <f>VLOOKUP(IF(G2039&lt;&gt;"",G2039,F2039),ThongkeKQ!$A$4:$P$43,COUNTA(ThongkeKQ!$A$4:$P$4),FALSE)</f>
        <v>17</v>
      </c>
      <c r="O2039" s="301" t="str">
        <f t="shared" si="151"/>
        <v>17.12</v>
      </c>
      <c r="P2039" s="285" t="str">
        <f t="shared" si="152"/>
        <v>17Ba</v>
      </c>
      <c r="Q2039" s="285" t="str">
        <f t="shared" si="153"/>
        <v>12Ba</v>
      </c>
      <c r="R2039" s="285">
        <f>VLOOKUP(B2039,'ds thisinh'!B$5:J$2299,COUNTA('ds thisinh'!$B$5:$J$5),FALSE)</f>
        <v>1060</v>
      </c>
    </row>
    <row r="2040" spans="1:18" s="285" customFormat="1">
      <c r="A2040" s="630">
        <f>SUBTOTAL(3,$B$20:B2040)</f>
        <v>678</v>
      </c>
      <c r="B2040" s="671">
        <v>1226502860</v>
      </c>
      <c r="C2040" s="301" t="str">
        <f>VLOOKUP(B2040,'ds thisinh'!$B$5:$C$2298,2,FALSE)</f>
        <v>Tô Tuấn  Anh</v>
      </c>
      <c r="D2040" s="630" t="s">
        <v>409</v>
      </c>
      <c r="E2040" s="630" t="s">
        <v>162</v>
      </c>
      <c r="F2040" s="630" t="s">
        <v>388</v>
      </c>
      <c r="G2040" s="630"/>
      <c r="H2040" s="631">
        <v>12</v>
      </c>
      <c r="I2040" s="630">
        <v>940</v>
      </c>
      <c r="J2040" s="641" t="s">
        <v>5523</v>
      </c>
      <c r="K2040" s="679"/>
      <c r="L2040" s="301">
        <f>VLOOKUP(B2040,KQtrangIOE!$B$2:$D$2509,3,FALSE)</f>
        <v>940</v>
      </c>
      <c r="M2040" s="301" t="str">
        <f t="shared" si="154"/>
        <v/>
      </c>
      <c r="N2040" s="301">
        <f>VLOOKUP(IF(G2040&lt;&gt;"",G2040,F2040),ThongkeKQ!$A$4:$P$43,COUNTA(ThongkeKQ!$A$4:$P$4),FALSE)</f>
        <v>15</v>
      </c>
      <c r="O2040" s="301" t="str">
        <f t="shared" si="151"/>
        <v>15.12</v>
      </c>
      <c r="P2040" s="285" t="str">
        <f t="shared" si="152"/>
        <v>15Ba</v>
      </c>
      <c r="Q2040" s="285" t="str">
        <f t="shared" si="153"/>
        <v>12Ba</v>
      </c>
      <c r="R2040" s="285">
        <f>VLOOKUP(B2040,'ds thisinh'!B$5:J$2299,COUNTA('ds thisinh'!$B$5:$J$5),FALSE)</f>
        <v>1050</v>
      </c>
    </row>
    <row r="2041" spans="1:18" s="285" customFormat="1">
      <c r="A2041" s="630">
        <f>SUBTOTAL(3,$B$20:B2041)</f>
        <v>679</v>
      </c>
      <c r="B2041" s="681">
        <v>1226625855</v>
      </c>
      <c r="C2041" s="301" t="str">
        <f>VLOOKUP(B2041,'ds thisinh'!$B$5:$C$2298,2,FALSE)</f>
        <v>Vi Thị Ngọc</v>
      </c>
      <c r="D2041" s="630" t="s">
        <v>204</v>
      </c>
      <c r="E2041" s="630" t="s">
        <v>154</v>
      </c>
      <c r="F2041" s="630" t="s">
        <v>187</v>
      </c>
      <c r="G2041" s="630"/>
      <c r="H2041" s="630">
        <v>12</v>
      </c>
      <c r="I2041" s="630">
        <v>940</v>
      </c>
      <c r="J2041" s="641" t="s">
        <v>5523</v>
      </c>
      <c r="K2041" s="679"/>
      <c r="L2041" s="301">
        <f>VLOOKUP(B2041,KQtrangIOE!$B$2:$D$2509,3,FALSE)</f>
        <v>940</v>
      </c>
      <c r="M2041" s="301" t="str">
        <f t="shared" si="154"/>
        <v/>
      </c>
      <c r="N2041" s="301">
        <f>VLOOKUP(IF(G2041&lt;&gt;"",G2041,F2041),ThongkeKQ!$A$4:$P$43,COUNTA(ThongkeKQ!$A$4:$P$4),FALSE)</f>
        <v>19</v>
      </c>
      <c r="O2041" s="301" t="str">
        <f t="shared" si="151"/>
        <v>19.12</v>
      </c>
      <c r="P2041" s="285" t="str">
        <f t="shared" si="152"/>
        <v>19Ba</v>
      </c>
      <c r="Q2041" s="285" t="str">
        <f t="shared" si="153"/>
        <v>12Ba</v>
      </c>
      <c r="R2041" s="285">
        <f>VLOOKUP(B2041,'ds thisinh'!B$5:J$2299,COUNTA('ds thisinh'!$B$5:$J$5),FALSE)</f>
        <v>910</v>
      </c>
    </row>
    <row r="2042" spans="1:18" s="285" customFormat="1">
      <c r="A2042" s="630">
        <f>SUBTOTAL(3,$B$20:B2042)</f>
        <v>680</v>
      </c>
      <c r="B2042" s="679">
        <v>1222462184</v>
      </c>
      <c r="C2042" s="301" t="str">
        <f>VLOOKUP(B2042,'ds thisinh'!$B$5:$C$2298,2,FALSE)</f>
        <v>Ngô Xuân Khánh</v>
      </c>
      <c r="D2042" s="630" t="s">
        <v>29</v>
      </c>
      <c r="E2042" s="630" t="s">
        <v>154</v>
      </c>
      <c r="F2042" s="630" t="s">
        <v>9</v>
      </c>
      <c r="G2042" s="630"/>
      <c r="H2042" s="630">
        <v>12</v>
      </c>
      <c r="I2042" s="630">
        <v>930</v>
      </c>
      <c r="J2042" s="641" t="s">
        <v>5523</v>
      </c>
      <c r="K2042" s="679"/>
      <c r="L2042" s="301">
        <f>VLOOKUP(B2042,KQtrangIOE!$B$2:$D$2509,3,FALSE)</f>
        <v>930</v>
      </c>
      <c r="M2042" s="301" t="str">
        <f t="shared" si="154"/>
        <v/>
      </c>
      <c r="N2042" s="301">
        <f>VLOOKUP(IF(G2042&lt;&gt;"",G2042,F2042),ThongkeKQ!$A$4:$P$43,COUNTA(ThongkeKQ!$A$4:$P$4),FALSE)</f>
        <v>1</v>
      </c>
      <c r="O2042" s="301" t="str">
        <f t="shared" si="151"/>
        <v>1.12</v>
      </c>
      <c r="P2042" s="285" t="str">
        <f t="shared" si="152"/>
        <v>1Ba</v>
      </c>
      <c r="Q2042" s="285" t="str">
        <f t="shared" si="153"/>
        <v>12Ba</v>
      </c>
      <c r="R2042" s="285">
        <f>VLOOKUP(B2042,'ds thisinh'!B$5:J$2299,COUNTA('ds thisinh'!$B$5:$J$5),FALSE)</f>
        <v>800</v>
      </c>
    </row>
    <row r="2043" spans="1:18" s="285" customFormat="1">
      <c r="A2043" s="630">
        <f>SUBTOTAL(3,$B$20:B2043)</f>
        <v>681</v>
      </c>
      <c r="B2043" s="727">
        <v>1223441442</v>
      </c>
      <c r="C2043" s="301" t="str">
        <f>VLOOKUP(B2043,'ds thisinh'!$B$5:$C$2298,2,FALSE)</f>
        <v>Trần Thị Ngọc Ánh</v>
      </c>
      <c r="D2043" s="632" t="s">
        <v>448</v>
      </c>
      <c r="E2043" s="632" t="s">
        <v>96</v>
      </c>
      <c r="F2043" s="632" t="s">
        <v>563</v>
      </c>
      <c r="G2043" s="632"/>
      <c r="H2043" s="632" t="s">
        <v>96</v>
      </c>
      <c r="I2043" s="632">
        <v>930</v>
      </c>
      <c r="J2043" s="641" t="s">
        <v>5523</v>
      </c>
      <c r="K2043" s="731"/>
      <c r="L2043" s="301">
        <f>VLOOKUP(B2043,KQtrangIOE!$B$2:$D$2509,3,FALSE)</f>
        <v>930</v>
      </c>
      <c r="M2043" s="301" t="str">
        <f t="shared" si="154"/>
        <v/>
      </c>
      <c r="N2043" s="301">
        <f>VLOOKUP(IF(G2043&lt;&gt;"",G2043,F2043),ThongkeKQ!$A$4:$P$43,COUNTA(ThongkeKQ!$A$4:$P$4),FALSE)</f>
        <v>21</v>
      </c>
      <c r="O2043" s="301" t="str">
        <f t="shared" si="151"/>
        <v>21.12</v>
      </c>
      <c r="P2043" s="285" t="str">
        <f t="shared" si="152"/>
        <v>21Ba</v>
      </c>
      <c r="Q2043" s="285" t="str">
        <f t="shared" si="153"/>
        <v>12Ba</v>
      </c>
      <c r="R2043" s="285">
        <f>VLOOKUP(B2043,'ds thisinh'!B$5:J$2299,COUNTA('ds thisinh'!$B$5:$J$5),FALSE)</f>
        <v>710</v>
      </c>
    </row>
    <row r="2044" spans="1:18" s="285" customFormat="1">
      <c r="A2044" s="630">
        <f>SUBTOTAL(3,$B$20:B2044)</f>
        <v>682</v>
      </c>
      <c r="B2044" s="732">
        <v>1232307131</v>
      </c>
      <c r="C2044" s="301" t="str">
        <f>VLOOKUP(B2044,'ds thisinh'!$B$5:$C$2298,2,FALSE)</f>
        <v>Nguyễn Thị Kim Nhung</v>
      </c>
      <c r="D2044" s="645" t="s">
        <v>595</v>
      </c>
      <c r="E2044" s="630" t="s">
        <v>154</v>
      </c>
      <c r="F2044" s="630" t="s">
        <v>556</v>
      </c>
      <c r="G2044" s="630"/>
      <c r="H2044" s="630">
        <v>12</v>
      </c>
      <c r="I2044" s="630">
        <v>930</v>
      </c>
      <c r="J2044" s="641" t="s">
        <v>5523</v>
      </c>
      <c r="K2044" s="679"/>
      <c r="L2044" s="301">
        <f>VLOOKUP(B2044,KQtrangIOE!$B$2:$D$2509,3,FALSE)</f>
        <v>930</v>
      </c>
      <c r="M2044" s="301" t="str">
        <f t="shared" si="154"/>
        <v/>
      </c>
      <c r="N2044" s="301">
        <f>VLOOKUP(IF(G2044&lt;&gt;"",G2044,F2044),ThongkeKQ!$A$4:$P$43,COUNTA(ThongkeKQ!$A$4:$P$4),FALSE)</f>
        <v>10</v>
      </c>
      <c r="O2044" s="301" t="str">
        <f t="shared" si="151"/>
        <v>10.12</v>
      </c>
      <c r="P2044" s="285" t="str">
        <f t="shared" si="152"/>
        <v>10Ba</v>
      </c>
      <c r="Q2044" s="285" t="str">
        <f t="shared" si="153"/>
        <v>12Ba</v>
      </c>
      <c r="R2044" s="285">
        <f>VLOOKUP(B2044,'ds thisinh'!B$5:J$2299,COUNTA('ds thisinh'!$B$5:$J$5),FALSE)</f>
        <v>160</v>
      </c>
    </row>
    <row r="2045" spans="1:18" s="285" customFormat="1">
      <c r="A2045" s="630">
        <f>SUBTOTAL(3,$B$20:B2045)</f>
        <v>683</v>
      </c>
      <c r="B2045" s="679">
        <v>1228506998</v>
      </c>
      <c r="C2045" s="301" t="str">
        <f>VLOOKUP(B2045,'ds thisinh'!$B$5:$C$2298,2,FALSE)</f>
        <v>Vũ Thị Như Quỳnh</v>
      </c>
      <c r="D2045" s="630" t="s">
        <v>2654</v>
      </c>
      <c r="E2045" s="630" t="s">
        <v>154</v>
      </c>
      <c r="F2045" s="630" t="s">
        <v>560</v>
      </c>
      <c r="G2045" s="631"/>
      <c r="H2045" s="630">
        <v>12</v>
      </c>
      <c r="I2045" s="630">
        <v>930</v>
      </c>
      <c r="J2045" s="641" t="s">
        <v>5523</v>
      </c>
      <c r="K2045" s="679"/>
      <c r="L2045" s="301">
        <f>VLOOKUP(B2045,KQtrangIOE!$B$2:$D$2509,3,FALSE)</f>
        <v>930</v>
      </c>
      <c r="M2045" s="301" t="str">
        <f t="shared" si="154"/>
        <v/>
      </c>
      <c r="N2045" s="301">
        <f>VLOOKUP(IF(G2045&lt;&gt;"",G2045,F2045),ThongkeKQ!$A$4:$P$43,COUNTA(ThongkeKQ!$A$4:$P$4),FALSE)</f>
        <v>17</v>
      </c>
      <c r="O2045" s="301" t="str">
        <f t="shared" si="151"/>
        <v>17.12</v>
      </c>
      <c r="P2045" s="285" t="str">
        <f t="shared" si="152"/>
        <v>17Ba</v>
      </c>
      <c r="Q2045" s="285" t="str">
        <f t="shared" si="153"/>
        <v>12Ba</v>
      </c>
      <c r="R2045" s="285">
        <f>VLOOKUP(B2045,'ds thisinh'!B$5:J$2299,COUNTA('ds thisinh'!$B$5:$J$5),FALSE)</f>
        <v>1000</v>
      </c>
    </row>
    <row r="2046" spans="1:18" s="285" customFormat="1" ht="30">
      <c r="A2046" s="630">
        <f>SUBTOTAL(3,$B$20:B2046)</f>
        <v>684</v>
      </c>
      <c r="B2046" s="681">
        <v>1225243943</v>
      </c>
      <c r="C2046" s="301" t="str">
        <f>VLOOKUP(B2046,'ds thisinh'!$B$5:$C$2298,2,FALSE)</f>
        <v>Đỗ Thị Hạnh</v>
      </c>
      <c r="D2046" s="630" t="s">
        <v>2114</v>
      </c>
      <c r="E2046" s="630" t="s">
        <v>154</v>
      </c>
      <c r="F2046" s="630" t="s">
        <v>2100</v>
      </c>
      <c r="G2046" s="630"/>
      <c r="H2046" s="630">
        <v>12</v>
      </c>
      <c r="I2046" s="630">
        <v>930</v>
      </c>
      <c r="J2046" s="641" t="s">
        <v>5523</v>
      </c>
      <c r="K2046" s="679"/>
      <c r="L2046" s="301">
        <f>VLOOKUP(B2046,KQtrangIOE!$B$2:$D$2509,3,FALSE)</f>
        <v>930</v>
      </c>
      <c r="M2046" s="301" t="str">
        <f t="shared" si="154"/>
        <v/>
      </c>
      <c r="N2046" s="301">
        <f>VLOOKUP(IF(G2046&lt;&gt;"",G2046,F2046),ThongkeKQ!$A$4:$P$43,COUNTA(ThongkeKQ!$A$4:$P$4),FALSE)</f>
        <v>24</v>
      </c>
      <c r="O2046" s="301" t="str">
        <f t="shared" si="151"/>
        <v>24.12</v>
      </c>
      <c r="P2046" s="285" t="str">
        <f t="shared" si="152"/>
        <v>24Ba</v>
      </c>
      <c r="Q2046" s="285" t="str">
        <f t="shared" si="153"/>
        <v>12Ba</v>
      </c>
      <c r="R2046" s="285">
        <f>VLOOKUP(B2046,'ds thisinh'!B$5:J$2299,COUNTA('ds thisinh'!$B$5:$J$5),FALSE)</f>
        <v>790</v>
      </c>
    </row>
    <row r="2047" spans="1:18" s="285" customFormat="1" hidden="1">
      <c r="A2047" s="629">
        <f>SUBTOTAL(3,$B$20:B2047)</f>
        <v>684</v>
      </c>
      <c r="B2047" s="316">
        <v>1223380082</v>
      </c>
      <c r="C2047" s="301" t="str">
        <f>VLOOKUP(B2047,'ds thisinh'!$B$5:$C$2298,2,FALSE)</f>
        <v xml:space="preserve">Trần Quốc Khánh Hòa  </v>
      </c>
      <c r="D2047" s="751" t="s">
        <v>385</v>
      </c>
      <c r="E2047" s="751" t="s">
        <v>96</v>
      </c>
      <c r="F2047" s="751" t="s">
        <v>301</v>
      </c>
      <c r="G2047" s="629"/>
      <c r="H2047" s="752">
        <v>12</v>
      </c>
      <c r="I2047" s="740">
        <v>920</v>
      </c>
      <c r="J2047" s="740"/>
      <c r="K2047" s="386"/>
      <c r="L2047" s="301">
        <f>VLOOKUP(B2047,KQtrangIOE!$B$2:$D$2509,3,FALSE)</f>
        <v>920</v>
      </c>
      <c r="M2047" s="301" t="str">
        <f t="shared" si="154"/>
        <v/>
      </c>
      <c r="N2047" s="301">
        <f>VLOOKUP(IF(G2047&lt;&gt;"",G2047,F2047),ThongkeKQ!$A$4:$P$43,COUNTA(ThongkeKQ!$A$4:$P$4),FALSE)</f>
        <v>4</v>
      </c>
      <c r="O2047" s="301" t="str">
        <f t="shared" si="151"/>
        <v>4.12</v>
      </c>
      <c r="P2047" s="285" t="str">
        <f t="shared" si="152"/>
        <v>4</v>
      </c>
      <c r="Q2047" s="285" t="str">
        <f t="shared" si="153"/>
        <v>12</v>
      </c>
    </row>
    <row r="2048" spans="1:18" s="285" customFormat="1" hidden="1">
      <c r="A2048" s="315">
        <f>SUBTOTAL(3,$B$20:B2048)</f>
        <v>684</v>
      </c>
      <c r="B2048" s="302">
        <v>1224134887</v>
      </c>
      <c r="C2048" s="301" t="str">
        <f>VLOOKUP(B2048,'ds thisinh'!$B$5:$C$2298,2,FALSE)</f>
        <v>Đặng Thị Thảo Nguyên</v>
      </c>
      <c r="D2048" s="305" t="s">
        <v>165</v>
      </c>
      <c r="E2048" s="302" t="s">
        <v>154</v>
      </c>
      <c r="F2048" s="303" t="s">
        <v>90</v>
      </c>
      <c r="G2048" s="303"/>
      <c r="H2048" s="304">
        <v>12</v>
      </c>
      <c r="I2048" s="304">
        <v>910</v>
      </c>
      <c r="J2048" s="304"/>
      <c r="K2048" s="304"/>
      <c r="L2048" s="301">
        <f>VLOOKUP(B2048,KQtrangIOE!$B$2:$D$2509,3,FALSE)</f>
        <v>910</v>
      </c>
      <c r="M2048" s="301" t="str">
        <f t="shared" si="154"/>
        <v/>
      </c>
      <c r="N2048" s="301">
        <f>VLOOKUP(IF(G2048&lt;&gt;"",G2048,F2048),ThongkeKQ!$A$4:$P$43,COUNTA(ThongkeKQ!$A$4:$P$4),FALSE)</f>
        <v>13</v>
      </c>
      <c r="O2048" s="301" t="str">
        <f t="shared" si="151"/>
        <v>13.12</v>
      </c>
      <c r="P2048" s="285" t="str">
        <f t="shared" si="152"/>
        <v>13</v>
      </c>
      <c r="Q2048" s="285" t="str">
        <f t="shared" si="153"/>
        <v>12</v>
      </c>
    </row>
    <row r="2049" spans="1:17" s="285" customFormat="1" hidden="1">
      <c r="A2049" s="315">
        <f>SUBTOTAL(3,$B$20:B2049)</f>
        <v>684</v>
      </c>
      <c r="B2049" s="316">
        <v>1230295581</v>
      </c>
      <c r="C2049" s="301" t="str">
        <f>VLOOKUP(B2049,'ds thisinh'!$B$5:$C$2298,2,FALSE)</f>
        <v xml:space="preserve">Lê Cao Bảo Trân  </v>
      </c>
      <c r="D2049" s="316" t="s">
        <v>380</v>
      </c>
      <c r="E2049" s="316" t="s">
        <v>96</v>
      </c>
      <c r="F2049" s="316" t="s">
        <v>301</v>
      </c>
      <c r="G2049" s="315"/>
      <c r="H2049" s="365">
        <v>12</v>
      </c>
      <c r="I2049" s="387">
        <v>910</v>
      </c>
      <c r="J2049" s="387"/>
      <c r="K2049" s="386"/>
      <c r="L2049" s="301">
        <f>VLOOKUP(B2049,KQtrangIOE!$B$2:$D$2509,3,FALSE)</f>
        <v>910</v>
      </c>
      <c r="M2049" s="301" t="str">
        <f t="shared" si="154"/>
        <v/>
      </c>
      <c r="N2049" s="301">
        <f>VLOOKUP(IF(G2049&lt;&gt;"",G2049,F2049),ThongkeKQ!$A$4:$P$43,COUNTA(ThongkeKQ!$A$4:$P$4),FALSE)</f>
        <v>4</v>
      </c>
      <c r="O2049" s="301" t="str">
        <f t="shared" si="151"/>
        <v>4.12</v>
      </c>
      <c r="P2049" s="285" t="str">
        <f t="shared" si="152"/>
        <v>4</v>
      </c>
      <c r="Q2049" s="285" t="str">
        <f t="shared" si="153"/>
        <v>12</v>
      </c>
    </row>
    <row r="2050" spans="1:17" s="285" customFormat="1" hidden="1">
      <c r="A2050" s="315">
        <f>SUBTOTAL(3,$B$20:B2050)</f>
        <v>684</v>
      </c>
      <c r="B2050" s="301">
        <v>69947779</v>
      </c>
      <c r="C2050" s="301" t="str">
        <f>VLOOKUP(B2050,'ds thisinh'!$B$5:$C$2298,2,FALSE)</f>
        <v>Ngô Thanh Tuyền</v>
      </c>
      <c r="D2050" s="319" t="s">
        <v>1076</v>
      </c>
      <c r="E2050" s="315" t="s">
        <v>154</v>
      </c>
      <c r="F2050" s="301" t="s">
        <v>560</v>
      </c>
      <c r="G2050" s="398"/>
      <c r="H2050" s="303">
        <v>12</v>
      </c>
      <c r="I2050" s="386">
        <v>910</v>
      </c>
      <c r="J2050" s="386"/>
      <c r="K2050" s="301"/>
      <c r="L2050" s="301">
        <f>VLOOKUP(B2050,KQtrangIOE!$B$2:$D$2509,3,FALSE)</f>
        <v>910</v>
      </c>
      <c r="M2050" s="301" t="str">
        <f t="shared" si="154"/>
        <v/>
      </c>
      <c r="N2050" s="301">
        <f>VLOOKUP(IF(G2050&lt;&gt;"",G2050,F2050),ThongkeKQ!$A$4:$P$43,COUNTA(ThongkeKQ!$A$4:$P$4),FALSE)</f>
        <v>17</v>
      </c>
      <c r="O2050" s="301" t="str">
        <f t="shared" si="151"/>
        <v>17.12</v>
      </c>
      <c r="P2050" s="285" t="str">
        <f t="shared" si="152"/>
        <v>17</v>
      </c>
      <c r="Q2050" s="285" t="str">
        <f t="shared" si="153"/>
        <v>12</v>
      </c>
    </row>
    <row r="2051" spans="1:17" s="285" customFormat="1" hidden="1">
      <c r="A2051" s="315">
        <f>SUBTOTAL(3,$B$20:B2051)</f>
        <v>684</v>
      </c>
      <c r="B2051" s="301">
        <v>1222513520</v>
      </c>
      <c r="C2051" s="301" t="str">
        <f>VLOOKUP(B2051,'ds thisinh'!$B$5:$C$2298,2,FALSE)</f>
        <v>Trần Thị Quỳnh Như</v>
      </c>
      <c r="D2051" s="301" t="s">
        <v>83</v>
      </c>
      <c r="E2051" s="301" t="s">
        <v>154</v>
      </c>
      <c r="F2051" s="301" t="s">
        <v>9</v>
      </c>
      <c r="G2051" s="301"/>
      <c r="H2051" s="301">
        <v>12</v>
      </c>
      <c r="I2051" s="301">
        <v>900</v>
      </c>
      <c r="J2051" s="301"/>
      <c r="K2051" s="301"/>
      <c r="L2051" s="301">
        <f>VLOOKUP(B2051,KQtrangIOE!$B$2:$D$2509,3,FALSE)</f>
        <v>900</v>
      </c>
      <c r="M2051" s="301" t="str">
        <f t="shared" si="154"/>
        <v/>
      </c>
      <c r="N2051" s="301">
        <f>VLOOKUP(IF(G2051&lt;&gt;"",G2051,F2051),ThongkeKQ!$A$4:$P$43,COUNTA(ThongkeKQ!$A$4:$P$4),FALSE)</f>
        <v>1</v>
      </c>
      <c r="O2051" s="301" t="str">
        <f t="shared" si="151"/>
        <v>1.12</v>
      </c>
      <c r="P2051" s="285" t="str">
        <f t="shared" si="152"/>
        <v>1</v>
      </c>
      <c r="Q2051" s="285" t="str">
        <f t="shared" si="153"/>
        <v>12</v>
      </c>
    </row>
    <row r="2052" spans="1:17" s="285" customFormat="1" hidden="1">
      <c r="A2052" s="315">
        <f>SUBTOTAL(3,$B$20:B2052)</f>
        <v>684</v>
      </c>
      <c r="B2052" s="399">
        <v>1225115493</v>
      </c>
      <c r="C2052" s="301" t="str">
        <f>VLOOKUP(B2052,'ds thisinh'!$B$5:$C$2298,2,FALSE)</f>
        <v>Phan Lệ Như</v>
      </c>
      <c r="D2052" s="494" t="s">
        <v>523</v>
      </c>
      <c r="E2052" s="400" t="s">
        <v>500</v>
      </c>
      <c r="F2052" s="401" t="s">
        <v>417</v>
      </c>
      <c r="G2052" s="401"/>
      <c r="H2052" s="271">
        <v>12</v>
      </c>
      <c r="I2052" s="301">
        <v>900</v>
      </c>
      <c r="J2052" s="301"/>
      <c r="K2052" s="301"/>
      <c r="L2052" s="301">
        <f>VLOOKUP(B2052,KQtrangIOE!$B$2:$D$2509,3,FALSE)</f>
        <v>900</v>
      </c>
      <c r="M2052" s="301" t="str">
        <f t="shared" si="154"/>
        <v/>
      </c>
      <c r="N2052" s="301">
        <f>VLOOKUP(IF(G2052&lt;&gt;"",G2052,F2052),ThongkeKQ!$A$4:$P$43,COUNTA(ThongkeKQ!$A$4:$P$4),FALSE)</f>
        <v>14</v>
      </c>
      <c r="O2052" s="301" t="str">
        <f t="shared" si="151"/>
        <v>14.12</v>
      </c>
      <c r="P2052" s="285" t="str">
        <f t="shared" si="152"/>
        <v>14</v>
      </c>
      <c r="Q2052" s="285" t="str">
        <f t="shared" si="153"/>
        <v>12</v>
      </c>
    </row>
    <row r="2053" spans="1:17" s="285" customFormat="1" hidden="1">
      <c r="A2053" s="315">
        <f>SUBTOTAL(3,$B$20:B2053)</f>
        <v>684</v>
      </c>
      <c r="B2053" s="399">
        <v>1223393265</v>
      </c>
      <c r="C2053" s="301" t="str">
        <f>VLOOKUP(B2053,'ds thisinh'!$B$5:$C$2298,2,FALSE)</f>
        <v>Nguyễn Quốc Thắng</v>
      </c>
      <c r="D2053" s="494" t="s">
        <v>520</v>
      </c>
      <c r="E2053" s="400" t="s">
        <v>154</v>
      </c>
      <c r="F2053" s="401" t="s">
        <v>417</v>
      </c>
      <c r="G2053" s="401"/>
      <c r="H2053" s="271">
        <v>12</v>
      </c>
      <c r="I2053" s="301">
        <v>900</v>
      </c>
      <c r="J2053" s="301"/>
      <c r="K2053" s="301"/>
      <c r="L2053" s="301">
        <f>VLOOKUP(B2053,KQtrangIOE!$B$2:$D$2509,3,FALSE)</f>
        <v>900</v>
      </c>
      <c r="M2053" s="301" t="str">
        <f t="shared" si="154"/>
        <v/>
      </c>
      <c r="N2053" s="301">
        <f>VLOOKUP(IF(G2053&lt;&gt;"",G2053,F2053),ThongkeKQ!$A$4:$P$43,COUNTA(ThongkeKQ!$A$4:$P$4),FALSE)</f>
        <v>14</v>
      </c>
      <c r="O2053" s="301" t="str">
        <f t="shared" si="151"/>
        <v>14.12</v>
      </c>
      <c r="P2053" s="285" t="str">
        <f t="shared" si="152"/>
        <v>14</v>
      </c>
      <c r="Q2053" s="285" t="str">
        <f t="shared" si="153"/>
        <v>12</v>
      </c>
    </row>
    <row r="2054" spans="1:17" s="285" customFormat="1" hidden="1">
      <c r="A2054" s="315">
        <f>SUBTOTAL(3,$B$20:B2054)</f>
        <v>684</v>
      </c>
      <c r="B2054" s="302">
        <v>1223553011</v>
      </c>
      <c r="C2054" s="301" t="str">
        <f>VLOOKUP(B2054,'ds thisinh'!$B$5:$C$2298,2,FALSE)</f>
        <v>Nguyễn Thị Thu Thảo</v>
      </c>
      <c r="D2054" s="305" t="s">
        <v>50</v>
      </c>
      <c r="E2054" s="302" t="s">
        <v>154</v>
      </c>
      <c r="F2054" s="303" t="s">
        <v>90</v>
      </c>
      <c r="G2054" s="303"/>
      <c r="H2054" s="304">
        <v>12</v>
      </c>
      <c r="I2054" s="304">
        <v>890</v>
      </c>
      <c r="J2054" s="304"/>
      <c r="K2054" s="304"/>
      <c r="L2054" s="301">
        <f>VLOOKUP(B2054,KQtrangIOE!$B$2:$D$2509,3,FALSE)</f>
        <v>890</v>
      </c>
      <c r="M2054" s="301" t="str">
        <f t="shared" si="154"/>
        <v/>
      </c>
      <c r="N2054" s="301">
        <f>VLOOKUP(IF(G2054&lt;&gt;"",G2054,F2054),ThongkeKQ!$A$4:$P$43,COUNTA(ThongkeKQ!$A$4:$P$4),FALSE)</f>
        <v>13</v>
      </c>
      <c r="O2054" s="301" t="str">
        <f t="shared" si="151"/>
        <v>13.12</v>
      </c>
      <c r="P2054" s="285" t="str">
        <f t="shared" si="152"/>
        <v>13</v>
      </c>
      <c r="Q2054" s="285" t="str">
        <f t="shared" si="153"/>
        <v>12</v>
      </c>
    </row>
    <row r="2055" spans="1:17" s="285" customFormat="1" hidden="1">
      <c r="A2055" s="315">
        <f>SUBTOTAL(3,$B$20:B2055)</f>
        <v>684</v>
      </c>
      <c r="B2055" s="302">
        <v>1222300260</v>
      </c>
      <c r="C2055" s="301" t="str">
        <f>VLOOKUP(B2055,'ds thisinh'!$B$5:$C$2298,2,FALSE)</f>
        <v>Nguyễn Nữ Diễm Quỳnh</v>
      </c>
      <c r="D2055" s="305" t="s">
        <v>172</v>
      </c>
      <c r="E2055" s="302" t="s">
        <v>154</v>
      </c>
      <c r="F2055" s="303" t="s">
        <v>90</v>
      </c>
      <c r="G2055" s="303"/>
      <c r="H2055" s="304">
        <v>12</v>
      </c>
      <c r="I2055" s="304">
        <v>880</v>
      </c>
      <c r="J2055" s="304"/>
      <c r="K2055" s="304"/>
      <c r="L2055" s="301">
        <f>VLOOKUP(B2055,KQtrangIOE!$B$2:$D$2509,3,FALSE)</f>
        <v>880</v>
      </c>
      <c r="M2055" s="301" t="str">
        <f t="shared" si="154"/>
        <v/>
      </c>
      <c r="N2055" s="301">
        <f>VLOOKUP(IF(G2055&lt;&gt;"",G2055,F2055),ThongkeKQ!$A$4:$P$43,COUNTA(ThongkeKQ!$A$4:$P$4),FALSE)</f>
        <v>13</v>
      </c>
      <c r="O2055" s="301" t="str">
        <f t="shared" si="151"/>
        <v>13.12</v>
      </c>
      <c r="P2055" s="285" t="str">
        <f t="shared" si="152"/>
        <v>13</v>
      </c>
      <c r="Q2055" s="285" t="str">
        <f t="shared" si="153"/>
        <v>12</v>
      </c>
    </row>
    <row r="2056" spans="1:17" s="285" customFormat="1" hidden="1">
      <c r="A2056" s="315">
        <f>SUBTOTAL(3,$B$20:B2056)</f>
        <v>684</v>
      </c>
      <c r="B2056" s="301">
        <v>1222860389</v>
      </c>
      <c r="C2056" s="301" t="str">
        <f>VLOOKUP(B2056,'ds thisinh'!$B$5:$C$2298,2,FALSE)</f>
        <v>Trần Thị Huệ</v>
      </c>
      <c r="D2056" s="306" t="s">
        <v>2525</v>
      </c>
      <c r="E2056" s="271" t="s">
        <v>184</v>
      </c>
      <c r="F2056" s="325" t="s">
        <v>185</v>
      </c>
      <c r="G2056" s="301"/>
      <c r="H2056" s="304">
        <v>12</v>
      </c>
      <c r="I2056" s="384">
        <v>880</v>
      </c>
      <c r="J2056" s="384"/>
      <c r="K2056" s="301"/>
      <c r="L2056" s="301">
        <f>VLOOKUP(B2056,KQtrangIOE!$B$2:$D$2509,3,FALSE)</f>
        <v>880</v>
      </c>
      <c r="M2056" s="301" t="str">
        <f t="shared" si="154"/>
        <v/>
      </c>
      <c r="N2056" s="301">
        <f>VLOOKUP(IF(G2056&lt;&gt;"",G2056,F2056),ThongkeKQ!$A$4:$P$43,COUNTA(ThongkeKQ!$A$4:$P$4),FALSE)</f>
        <v>23</v>
      </c>
      <c r="O2056" s="301" t="str">
        <f t="shared" si="151"/>
        <v>23.12</v>
      </c>
      <c r="P2056" s="285" t="str">
        <f t="shared" si="152"/>
        <v>23</v>
      </c>
      <c r="Q2056" s="285" t="str">
        <f t="shared" si="153"/>
        <v>12</v>
      </c>
    </row>
    <row r="2057" spans="1:17" s="285" customFormat="1" hidden="1">
      <c r="A2057" s="315">
        <f>SUBTOTAL(3,$B$20:B2057)</f>
        <v>684</v>
      </c>
      <c r="B2057" s="311">
        <v>1226707157</v>
      </c>
      <c r="C2057" s="301" t="str">
        <f>VLOOKUP(B2057,'ds thisinh'!$B$5:$C$2298,2,FALSE)</f>
        <v>Trần Thùy Linh</v>
      </c>
      <c r="D2057" s="311" t="s">
        <v>807</v>
      </c>
      <c r="E2057" s="311" t="s">
        <v>96</v>
      </c>
      <c r="F2057" s="310" t="s">
        <v>563</v>
      </c>
      <c r="G2057" s="310"/>
      <c r="H2057" s="311" t="s">
        <v>96</v>
      </c>
      <c r="I2057" s="388">
        <v>880</v>
      </c>
      <c r="J2057" s="388"/>
      <c r="K2057" s="388"/>
      <c r="L2057" s="301">
        <f>VLOOKUP(B2057,KQtrangIOE!$B$2:$D$2509,3,FALSE)</f>
        <v>880</v>
      </c>
      <c r="M2057" s="301" t="str">
        <f t="shared" si="154"/>
        <v/>
      </c>
      <c r="N2057" s="301">
        <f>VLOOKUP(IF(G2057&lt;&gt;"",G2057,F2057),ThongkeKQ!$A$4:$P$43,COUNTA(ThongkeKQ!$A$4:$P$4),FALSE)</f>
        <v>21</v>
      </c>
      <c r="O2057" s="301" t="str">
        <f t="shared" si="151"/>
        <v>21.12</v>
      </c>
      <c r="P2057" s="285" t="str">
        <f t="shared" si="152"/>
        <v>21</v>
      </c>
      <c r="Q2057" s="285" t="str">
        <f t="shared" si="153"/>
        <v>12</v>
      </c>
    </row>
    <row r="2058" spans="1:17" s="285" customFormat="1" hidden="1">
      <c r="A2058" s="315">
        <f>SUBTOTAL(3,$B$20:B2058)</f>
        <v>684</v>
      </c>
      <c r="B2058" s="312">
        <v>1232463279</v>
      </c>
      <c r="C2058" s="301" t="str">
        <f>VLOOKUP(B2058,'ds thisinh'!$B$5:$C$2298,2,FALSE)</f>
        <v>Nguyễn Thị Yến</v>
      </c>
      <c r="D2058" s="313" t="s">
        <v>596</v>
      </c>
      <c r="E2058" s="315" t="s">
        <v>503</v>
      </c>
      <c r="F2058" s="271" t="s">
        <v>556</v>
      </c>
      <c r="G2058" s="303"/>
      <c r="H2058" s="303">
        <v>12</v>
      </c>
      <c r="I2058" s="301">
        <v>880</v>
      </c>
      <c r="J2058" s="301"/>
      <c r="K2058" s="301"/>
      <c r="L2058" s="301">
        <f>VLOOKUP(B2058,KQtrangIOE!$B$2:$D$2509,3,FALSE)</f>
        <v>880</v>
      </c>
      <c r="M2058" s="301" t="str">
        <f t="shared" si="154"/>
        <v/>
      </c>
      <c r="N2058" s="301">
        <f>VLOOKUP(IF(G2058&lt;&gt;"",G2058,F2058),ThongkeKQ!$A$4:$P$43,COUNTA(ThongkeKQ!$A$4:$P$4),FALSE)</f>
        <v>10</v>
      </c>
      <c r="O2058" s="301" t="str">
        <f t="shared" si="151"/>
        <v>10.12</v>
      </c>
      <c r="P2058" s="285" t="str">
        <f t="shared" si="152"/>
        <v>10</v>
      </c>
      <c r="Q2058" s="285" t="str">
        <f t="shared" si="153"/>
        <v>12</v>
      </c>
    </row>
    <row r="2059" spans="1:17" s="285" customFormat="1" hidden="1">
      <c r="A2059" s="315">
        <f>SUBTOTAL(3,$B$20:B2059)</f>
        <v>684</v>
      </c>
      <c r="B2059" s="316">
        <v>1230146509</v>
      </c>
      <c r="C2059" s="301" t="str">
        <f>VLOOKUP(B2059,'ds thisinh'!$B$5:$C$2298,2,FALSE)</f>
        <v xml:space="preserve">Trần Thị Hoài Thương  </v>
      </c>
      <c r="D2059" s="316" t="s">
        <v>379</v>
      </c>
      <c r="E2059" s="316" t="s">
        <v>96</v>
      </c>
      <c r="F2059" s="316" t="s">
        <v>301</v>
      </c>
      <c r="G2059" s="315"/>
      <c r="H2059" s="365">
        <v>12</v>
      </c>
      <c r="I2059" s="387">
        <v>880</v>
      </c>
      <c r="J2059" s="387"/>
      <c r="K2059" s="386"/>
      <c r="L2059" s="301">
        <f>VLOOKUP(B2059,KQtrangIOE!$B$2:$D$2509,3,FALSE)</f>
        <v>880</v>
      </c>
      <c r="M2059" s="301" t="str">
        <f t="shared" si="154"/>
        <v/>
      </c>
      <c r="N2059" s="301">
        <f>VLOOKUP(IF(G2059&lt;&gt;"",G2059,F2059),ThongkeKQ!$A$4:$P$43,COUNTA(ThongkeKQ!$A$4:$P$4),FALSE)</f>
        <v>4</v>
      </c>
      <c r="O2059" s="301" t="str">
        <f t="shared" si="151"/>
        <v>4.12</v>
      </c>
      <c r="P2059" s="285" t="str">
        <f t="shared" si="152"/>
        <v>4</v>
      </c>
      <c r="Q2059" s="285" t="str">
        <f t="shared" si="153"/>
        <v>12</v>
      </c>
    </row>
    <row r="2060" spans="1:17" s="285" customFormat="1" hidden="1">
      <c r="A2060" s="315">
        <f>SUBTOTAL(3,$B$20:B2060)</f>
        <v>684</v>
      </c>
      <c r="B2060" s="399">
        <v>1224995067</v>
      </c>
      <c r="C2060" s="301" t="str">
        <f>VLOOKUP(B2060,'ds thisinh'!$B$5:$C$2298,2,FALSE)</f>
        <v>Nguyễn Thị Thủy</v>
      </c>
      <c r="D2060" s="494" t="s">
        <v>536</v>
      </c>
      <c r="E2060" s="400" t="s">
        <v>503</v>
      </c>
      <c r="F2060" s="401" t="s">
        <v>417</v>
      </c>
      <c r="G2060" s="401"/>
      <c r="H2060" s="271">
        <v>12</v>
      </c>
      <c r="I2060" s="301">
        <v>880</v>
      </c>
      <c r="J2060" s="301"/>
      <c r="K2060" s="301"/>
      <c r="L2060" s="301">
        <f>VLOOKUP(B2060,KQtrangIOE!$B$2:$D$2509,3,FALSE)</f>
        <v>880</v>
      </c>
      <c r="M2060" s="301" t="str">
        <f t="shared" si="154"/>
        <v/>
      </c>
      <c r="N2060" s="301">
        <f>VLOOKUP(IF(G2060&lt;&gt;"",G2060,F2060),ThongkeKQ!$A$4:$P$43,COUNTA(ThongkeKQ!$A$4:$P$4),FALSE)</f>
        <v>14</v>
      </c>
      <c r="O2060" s="301" t="str">
        <f t="shared" si="151"/>
        <v>14.12</v>
      </c>
      <c r="P2060" s="285" t="str">
        <f t="shared" si="152"/>
        <v>14</v>
      </c>
      <c r="Q2060" s="285" t="str">
        <f t="shared" si="153"/>
        <v>12</v>
      </c>
    </row>
    <row r="2061" spans="1:17" s="285" customFormat="1" hidden="1">
      <c r="A2061" s="315">
        <f>SUBTOTAL(3,$B$20:B2061)</f>
        <v>684</v>
      </c>
      <c r="B2061" s="318">
        <v>1225990199</v>
      </c>
      <c r="C2061" s="301" t="str">
        <f>VLOOKUP(B2061,'ds thisinh'!$B$5:$C$2298,2,FALSE)</f>
        <v>Huỳnh Thị Bích Tuyền </v>
      </c>
      <c r="D2061" s="315" t="s">
        <v>2138</v>
      </c>
      <c r="E2061" s="315" t="s">
        <v>2136</v>
      </c>
      <c r="F2061" s="315" t="s">
        <v>553</v>
      </c>
      <c r="G2061" s="315"/>
      <c r="H2061" s="315">
        <v>12</v>
      </c>
      <c r="I2061" s="325">
        <v>880</v>
      </c>
      <c r="J2061" s="325"/>
      <c r="K2061" s="386"/>
      <c r="L2061" s="301">
        <f>VLOOKUP(B2061,KQtrangIOE!$B$2:$D$2509,3,FALSE)</f>
        <v>880</v>
      </c>
      <c r="M2061" s="301" t="str">
        <f t="shared" si="154"/>
        <v/>
      </c>
      <c r="N2061" s="301">
        <f>VLOOKUP(IF(G2061&lt;&gt;"",G2061,F2061),ThongkeKQ!$A$4:$P$43,COUNTA(ThongkeKQ!$A$4:$P$4),FALSE)</f>
        <v>7</v>
      </c>
      <c r="O2061" s="301" t="str">
        <f t="shared" si="151"/>
        <v>7.12</v>
      </c>
      <c r="P2061" s="285" t="str">
        <f t="shared" si="152"/>
        <v>7</v>
      </c>
      <c r="Q2061" s="285" t="str">
        <f t="shared" si="153"/>
        <v>12</v>
      </c>
    </row>
    <row r="2062" spans="1:17" s="285" customFormat="1" hidden="1">
      <c r="A2062" s="315">
        <f>SUBTOTAL(3,$B$20:B2062)</f>
        <v>684</v>
      </c>
      <c r="B2062" s="366">
        <v>1223146119</v>
      </c>
      <c r="C2062" s="301" t="str">
        <f>VLOOKUP(B2062,'ds thisinh'!$B$5:$C$2298,2,FALSE)</f>
        <v>Võ Thị Ngọc Huyền</v>
      </c>
      <c r="D2062" s="366" t="s">
        <v>2384</v>
      </c>
      <c r="E2062" s="366" t="s">
        <v>154</v>
      </c>
      <c r="F2062" s="325" t="s">
        <v>551</v>
      </c>
      <c r="G2062" s="365"/>
      <c r="H2062" s="365">
        <v>12</v>
      </c>
      <c r="I2062" s="365">
        <v>880</v>
      </c>
      <c r="J2062" s="365"/>
      <c r="K2062" s="301"/>
      <c r="L2062" s="301">
        <f>VLOOKUP(B2062,KQtrangIOE!$B$2:$D$2509,3,FALSE)</f>
        <v>880</v>
      </c>
      <c r="M2062" s="301" t="str">
        <f t="shared" si="154"/>
        <v/>
      </c>
      <c r="N2062" s="301">
        <f>VLOOKUP(IF(G2062&lt;&gt;"",G2062,F2062),ThongkeKQ!$A$4:$P$43,COUNTA(ThongkeKQ!$A$4:$P$4),FALSE)</f>
        <v>5</v>
      </c>
      <c r="O2062" s="301" t="str">
        <f t="shared" si="151"/>
        <v>5.12</v>
      </c>
      <c r="P2062" s="285" t="str">
        <f t="shared" si="152"/>
        <v>5</v>
      </c>
      <c r="Q2062" s="285" t="str">
        <f t="shared" si="153"/>
        <v>12</v>
      </c>
    </row>
    <row r="2063" spans="1:17" s="285" customFormat="1" hidden="1">
      <c r="A2063" s="315">
        <f>SUBTOTAL(3,$B$20:B2063)</f>
        <v>684</v>
      </c>
      <c r="B2063" s="366">
        <v>1223588079</v>
      </c>
      <c r="C2063" s="301" t="str">
        <f>VLOOKUP(B2063,'ds thisinh'!$B$5:$C$2298,2,FALSE)</f>
        <v>Nguyễn Văn Huy</v>
      </c>
      <c r="D2063" s="366" t="s">
        <v>855</v>
      </c>
      <c r="E2063" s="366" t="s">
        <v>154</v>
      </c>
      <c r="F2063" s="325" t="s">
        <v>551</v>
      </c>
      <c r="G2063" s="365"/>
      <c r="H2063" s="365">
        <v>12</v>
      </c>
      <c r="I2063" s="365">
        <v>880</v>
      </c>
      <c r="J2063" s="365"/>
      <c r="K2063" s="301"/>
      <c r="L2063" s="301">
        <f>VLOOKUP(B2063,KQtrangIOE!$B$2:$D$2509,3,FALSE)</f>
        <v>880</v>
      </c>
      <c r="M2063" s="301" t="str">
        <f t="shared" ref="M2063:M2094" si="155">IF(L2063&lt;&gt;I2063,1,"")</f>
        <v/>
      </c>
      <c r="N2063" s="301">
        <f>VLOOKUP(IF(G2063&lt;&gt;"",G2063,F2063),ThongkeKQ!$A$4:$P$43,COUNTA(ThongkeKQ!$A$4:$P$4),FALSE)</f>
        <v>5</v>
      </c>
      <c r="O2063" s="301" t="str">
        <f t="shared" ref="O2063:O2126" si="156">N2063&amp;"."&amp;IF(I2063&lt;&gt;"",H2063,"")</f>
        <v>5.12</v>
      </c>
      <c r="P2063" s="285" t="str">
        <f t="shared" si="152"/>
        <v>5</v>
      </c>
      <c r="Q2063" s="285" t="str">
        <f t="shared" si="153"/>
        <v>12</v>
      </c>
    </row>
    <row r="2064" spans="1:17" s="285" customFormat="1" hidden="1">
      <c r="A2064" s="315">
        <f>SUBTOTAL(3,$B$20:B2064)</f>
        <v>684</v>
      </c>
      <c r="B2064" s="316">
        <v>1224913482</v>
      </c>
      <c r="C2064" s="301" t="str">
        <f>VLOOKUP(B2064,'ds thisinh'!$B$5:$C$2298,2,FALSE)</f>
        <v xml:space="preserve">Nguyễn Hải Anh Thư  </v>
      </c>
      <c r="D2064" s="316" t="s">
        <v>374</v>
      </c>
      <c r="E2064" s="316" t="s">
        <v>96</v>
      </c>
      <c r="F2064" s="316" t="s">
        <v>301</v>
      </c>
      <c r="G2064" s="315"/>
      <c r="H2064" s="365">
        <v>12</v>
      </c>
      <c r="I2064" s="387">
        <v>870</v>
      </c>
      <c r="J2064" s="387"/>
      <c r="K2064" s="386"/>
      <c r="L2064" s="301">
        <f>VLOOKUP(B2064,KQtrangIOE!$B$2:$D$2509,3,FALSE)</f>
        <v>870</v>
      </c>
      <c r="M2064" s="301" t="str">
        <f t="shared" si="155"/>
        <v/>
      </c>
      <c r="N2064" s="301">
        <f>VLOOKUP(IF(G2064&lt;&gt;"",G2064,F2064),ThongkeKQ!$A$4:$P$43,COUNTA(ThongkeKQ!$A$4:$P$4),FALSE)</f>
        <v>4</v>
      </c>
      <c r="O2064" s="301" t="str">
        <f t="shared" si="156"/>
        <v>4.12</v>
      </c>
      <c r="P2064" s="285" t="str">
        <f t="shared" si="152"/>
        <v>4</v>
      </c>
      <c r="Q2064" s="285" t="str">
        <f t="shared" si="153"/>
        <v>12</v>
      </c>
    </row>
    <row r="2065" spans="1:17" s="285" customFormat="1" hidden="1">
      <c r="A2065" s="315">
        <f>SUBTOTAL(3,$B$20:B2065)</f>
        <v>684</v>
      </c>
      <c r="B2065" s="399">
        <v>1225115440</v>
      </c>
      <c r="C2065" s="301" t="str">
        <f>VLOOKUP(B2065,'ds thisinh'!$B$5:$C$2298,2,FALSE)</f>
        <v>Đoàn Thanh Phương</v>
      </c>
      <c r="D2065" s="494" t="s">
        <v>542</v>
      </c>
      <c r="E2065" s="400" t="s">
        <v>500</v>
      </c>
      <c r="F2065" s="401" t="s">
        <v>417</v>
      </c>
      <c r="G2065" s="401"/>
      <c r="H2065" s="271">
        <v>12</v>
      </c>
      <c r="I2065" s="301">
        <v>870</v>
      </c>
      <c r="J2065" s="301"/>
      <c r="K2065" s="301"/>
      <c r="L2065" s="301">
        <f>VLOOKUP(B2065,KQtrangIOE!$B$2:$D$2509,3,FALSE)</f>
        <v>870</v>
      </c>
      <c r="M2065" s="301" t="str">
        <f t="shared" si="155"/>
        <v/>
      </c>
      <c r="N2065" s="301">
        <f>VLOOKUP(IF(G2065&lt;&gt;"",G2065,F2065),ThongkeKQ!$A$4:$P$43,COUNTA(ThongkeKQ!$A$4:$P$4),FALSE)</f>
        <v>14</v>
      </c>
      <c r="O2065" s="301" t="str">
        <f t="shared" si="156"/>
        <v>14.12</v>
      </c>
      <c r="P2065" s="285" t="str">
        <f t="shared" si="152"/>
        <v>14</v>
      </c>
      <c r="Q2065" s="285" t="str">
        <f t="shared" si="153"/>
        <v>12</v>
      </c>
    </row>
    <row r="2066" spans="1:17" s="285" customFormat="1" hidden="1">
      <c r="A2066" s="315">
        <f>SUBTOTAL(3,$B$20:B2066)</f>
        <v>684</v>
      </c>
      <c r="B2066" s="399">
        <v>1225510172</v>
      </c>
      <c r="C2066" s="301" t="str">
        <f>VLOOKUP(B2066,'ds thisinh'!$B$5:$C$2298,2,FALSE)</f>
        <v>Trần Thanh Hiền</v>
      </c>
      <c r="D2066" s="494" t="s">
        <v>546</v>
      </c>
      <c r="E2066" s="400" t="s">
        <v>162</v>
      </c>
      <c r="F2066" s="401" t="s">
        <v>417</v>
      </c>
      <c r="G2066" s="401"/>
      <c r="H2066" s="271">
        <v>12</v>
      </c>
      <c r="I2066" s="301">
        <v>870</v>
      </c>
      <c r="J2066" s="301"/>
      <c r="K2066" s="301"/>
      <c r="L2066" s="301">
        <f>VLOOKUP(B2066,KQtrangIOE!$B$2:$D$2509,3,FALSE)</f>
        <v>870</v>
      </c>
      <c r="M2066" s="301" t="str">
        <f t="shared" si="155"/>
        <v/>
      </c>
      <c r="N2066" s="301">
        <f>VLOOKUP(IF(G2066&lt;&gt;"",G2066,F2066),ThongkeKQ!$A$4:$P$43,COUNTA(ThongkeKQ!$A$4:$P$4),FALSE)</f>
        <v>14</v>
      </c>
      <c r="O2066" s="301" t="str">
        <f t="shared" si="156"/>
        <v>14.12</v>
      </c>
      <c r="P2066" s="285" t="str">
        <f t="shared" si="152"/>
        <v>14</v>
      </c>
      <c r="Q2066" s="285" t="str">
        <f t="shared" si="153"/>
        <v>12</v>
      </c>
    </row>
    <row r="2067" spans="1:17" s="285" customFormat="1" hidden="1">
      <c r="A2067" s="315">
        <f>SUBTOTAL(3,$B$20:B2067)</f>
        <v>684</v>
      </c>
      <c r="B2067" s="399">
        <v>1226454686</v>
      </c>
      <c r="C2067" s="301" t="str">
        <f>VLOOKUP(B2067,'ds thisinh'!$B$5:$C$2298,2,FALSE)</f>
        <v>Nguyễn Hoàng Phúc</v>
      </c>
      <c r="D2067" s="494" t="s">
        <v>515</v>
      </c>
      <c r="E2067" s="400" t="s">
        <v>503</v>
      </c>
      <c r="F2067" s="401" t="s">
        <v>417</v>
      </c>
      <c r="G2067" s="401"/>
      <c r="H2067" s="271">
        <v>12</v>
      </c>
      <c r="I2067" s="301">
        <v>870</v>
      </c>
      <c r="J2067" s="301"/>
      <c r="K2067" s="301"/>
      <c r="L2067" s="301">
        <f>VLOOKUP(B2067,KQtrangIOE!$B$2:$D$2509,3,FALSE)</f>
        <v>870</v>
      </c>
      <c r="M2067" s="301" t="str">
        <f t="shared" si="155"/>
        <v/>
      </c>
      <c r="N2067" s="301">
        <f>VLOOKUP(IF(G2067&lt;&gt;"",G2067,F2067),ThongkeKQ!$A$4:$P$43,COUNTA(ThongkeKQ!$A$4:$P$4),FALSE)</f>
        <v>14</v>
      </c>
      <c r="O2067" s="301" t="str">
        <f t="shared" si="156"/>
        <v>14.12</v>
      </c>
      <c r="P2067" s="285" t="str">
        <f t="shared" si="152"/>
        <v>14</v>
      </c>
      <c r="Q2067" s="285" t="str">
        <f t="shared" si="153"/>
        <v>12</v>
      </c>
    </row>
    <row r="2068" spans="1:17" s="285" customFormat="1" hidden="1">
      <c r="A2068" s="315">
        <f>SUBTOTAL(3,$B$20:B2068)</f>
        <v>684</v>
      </c>
      <c r="B2068" s="366">
        <v>1210112445</v>
      </c>
      <c r="C2068" s="301" t="str">
        <f>VLOOKUP(B2068,'ds thisinh'!$B$5:$C$2298,2,FALSE)</f>
        <v>Võ Thị Huyền Diệu</v>
      </c>
      <c r="D2068" s="366" t="s">
        <v>2387</v>
      </c>
      <c r="E2068" s="366" t="s">
        <v>154</v>
      </c>
      <c r="F2068" s="325" t="s">
        <v>551</v>
      </c>
      <c r="G2068" s="365"/>
      <c r="H2068" s="365">
        <v>12</v>
      </c>
      <c r="I2068" s="365">
        <v>870</v>
      </c>
      <c r="J2068" s="365"/>
      <c r="K2068" s="301"/>
      <c r="L2068" s="301">
        <f>VLOOKUP(B2068,KQtrangIOE!$B$2:$D$2509,3,FALSE)</f>
        <v>870</v>
      </c>
      <c r="M2068" s="301" t="str">
        <f t="shared" si="155"/>
        <v/>
      </c>
      <c r="N2068" s="301">
        <f>VLOOKUP(IF(G2068&lt;&gt;"",G2068,F2068),ThongkeKQ!$A$4:$P$43,COUNTA(ThongkeKQ!$A$4:$P$4),FALSE)</f>
        <v>5</v>
      </c>
      <c r="O2068" s="301" t="str">
        <f t="shared" si="156"/>
        <v>5.12</v>
      </c>
      <c r="P2068" s="285" t="str">
        <f t="shared" si="152"/>
        <v>5</v>
      </c>
      <c r="Q2068" s="285" t="str">
        <f t="shared" si="153"/>
        <v>12</v>
      </c>
    </row>
    <row r="2069" spans="1:17" s="285" customFormat="1" hidden="1">
      <c r="A2069" s="315">
        <f>SUBTOTAL(3,$B$20:B2069)</f>
        <v>684</v>
      </c>
      <c r="B2069" s="311">
        <v>1225538610</v>
      </c>
      <c r="C2069" s="301" t="str">
        <f>VLOOKUP(B2069,'ds thisinh'!$B$5:$C$2298,2,FALSE)</f>
        <v>Huỳnh Thị Nguyên Vi</v>
      </c>
      <c r="D2069" s="311" t="s">
        <v>2608</v>
      </c>
      <c r="E2069" s="311" t="s">
        <v>96</v>
      </c>
      <c r="F2069" s="310" t="s">
        <v>563</v>
      </c>
      <c r="G2069" s="310"/>
      <c r="H2069" s="311" t="s">
        <v>96</v>
      </c>
      <c r="I2069" s="388">
        <v>860</v>
      </c>
      <c r="J2069" s="388"/>
      <c r="K2069" s="388"/>
      <c r="L2069" s="301">
        <f>VLOOKUP(B2069,KQtrangIOE!$B$2:$D$2509,3,FALSE)</f>
        <v>860</v>
      </c>
      <c r="M2069" s="301" t="str">
        <f t="shared" si="155"/>
        <v/>
      </c>
      <c r="N2069" s="301">
        <f>VLOOKUP(IF(G2069&lt;&gt;"",G2069,F2069),ThongkeKQ!$A$4:$P$43,COUNTA(ThongkeKQ!$A$4:$P$4),FALSE)</f>
        <v>21</v>
      </c>
      <c r="O2069" s="301" t="str">
        <f t="shared" si="156"/>
        <v>21.12</v>
      </c>
      <c r="P2069" s="285" t="str">
        <f t="shared" si="152"/>
        <v>21</v>
      </c>
      <c r="Q2069" s="285" t="str">
        <f t="shared" si="153"/>
        <v>12</v>
      </c>
    </row>
    <row r="2070" spans="1:17" s="285" customFormat="1" hidden="1">
      <c r="A2070" s="315">
        <f>SUBTOTAL(3,$B$20:B2070)</f>
        <v>684</v>
      </c>
      <c r="B2070" s="462">
        <v>1231918856</v>
      </c>
      <c r="C2070" s="301" t="str">
        <f>VLOOKUP(B2070,'ds thisinh'!$B$5:$C$2298,2,FALSE)</f>
        <v>Nguyễn Châu Hoài</v>
      </c>
      <c r="D2070" s="494" t="s">
        <v>509</v>
      </c>
      <c r="E2070" s="400" t="s">
        <v>178</v>
      </c>
      <c r="F2070" s="401" t="s">
        <v>417</v>
      </c>
      <c r="G2070" s="401"/>
      <c r="H2070" s="271">
        <v>12</v>
      </c>
      <c r="I2070" s="301">
        <v>860</v>
      </c>
      <c r="J2070" s="448"/>
      <c r="K2070" s="448"/>
      <c r="L2070" s="301">
        <f>VLOOKUP(B2070,KQtrangIOE!$B$2:$D$2509,3,FALSE)</f>
        <v>860</v>
      </c>
      <c r="M2070" s="301" t="str">
        <f t="shared" si="155"/>
        <v/>
      </c>
      <c r="N2070" s="301">
        <f>VLOOKUP(IF(G2070&lt;&gt;"",G2070,F2070),ThongkeKQ!$A$4:$P$43,COUNTA(ThongkeKQ!$A$4:$P$4),FALSE)</f>
        <v>14</v>
      </c>
      <c r="O2070" s="301" t="str">
        <f t="shared" si="156"/>
        <v>14.12</v>
      </c>
      <c r="P2070" s="285" t="str">
        <f t="shared" ref="P2070:P2133" si="157">N2070&amp;J2070</f>
        <v>14</v>
      </c>
      <c r="Q2070" s="285" t="str">
        <f t="shared" ref="Q2070:Q2133" si="158">H2070&amp;J2070</f>
        <v>12</v>
      </c>
    </row>
    <row r="2071" spans="1:17" s="285" customFormat="1" hidden="1">
      <c r="A2071" s="315">
        <f>SUBTOTAL(3,$B$20:B2071)</f>
        <v>684</v>
      </c>
      <c r="B2071" s="311">
        <v>1232798760</v>
      </c>
      <c r="C2071" s="301" t="str">
        <f>VLOOKUP(B2071,'ds thisinh'!$B$5:$C$2298,2,FALSE)</f>
        <v>Nguyễn Cao Hùng</v>
      </c>
      <c r="D2071" s="311" t="s">
        <v>2610</v>
      </c>
      <c r="E2071" s="311" t="s">
        <v>96</v>
      </c>
      <c r="F2071" s="310" t="s">
        <v>563</v>
      </c>
      <c r="G2071" s="310"/>
      <c r="H2071" s="311" t="s">
        <v>96</v>
      </c>
      <c r="I2071" s="388">
        <v>850</v>
      </c>
      <c r="J2071" s="388"/>
      <c r="K2071" s="388"/>
      <c r="L2071" s="301">
        <f>VLOOKUP(B2071,KQtrangIOE!$B$2:$D$2509,3,FALSE)</f>
        <v>850</v>
      </c>
      <c r="M2071" s="301" t="str">
        <f t="shared" si="155"/>
        <v/>
      </c>
      <c r="N2071" s="301">
        <f>VLOOKUP(IF(G2071&lt;&gt;"",G2071,F2071),ThongkeKQ!$A$4:$P$43,COUNTA(ThongkeKQ!$A$4:$P$4),FALSE)</f>
        <v>21</v>
      </c>
      <c r="O2071" s="301" t="str">
        <f t="shared" si="156"/>
        <v>21.12</v>
      </c>
      <c r="P2071" s="285" t="str">
        <f t="shared" si="157"/>
        <v>21</v>
      </c>
      <c r="Q2071" s="285" t="str">
        <f t="shared" si="158"/>
        <v>12</v>
      </c>
    </row>
    <row r="2072" spans="1:17" s="285" customFormat="1" hidden="1">
      <c r="A2072" s="315">
        <f>SUBTOTAL(3,$B$20:B2072)</f>
        <v>684</v>
      </c>
      <c r="B2072" s="316">
        <v>68736373</v>
      </c>
      <c r="C2072" s="301" t="str">
        <f>VLOOKUP(B2072,'ds thisinh'!$B$5:$C$2298,2,FALSE)</f>
        <v xml:space="preserve">Đặng Bá Quốc Hưng  </v>
      </c>
      <c r="D2072" s="316" t="s">
        <v>371</v>
      </c>
      <c r="E2072" s="316" t="s">
        <v>96</v>
      </c>
      <c r="F2072" s="316" t="s">
        <v>301</v>
      </c>
      <c r="G2072" s="315"/>
      <c r="H2072" s="365">
        <v>12</v>
      </c>
      <c r="I2072" s="387">
        <v>850</v>
      </c>
      <c r="J2072" s="387"/>
      <c r="K2072" s="386"/>
      <c r="L2072" s="301">
        <f>VLOOKUP(B2072,KQtrangIOE!$B$2:$D$2509,3,FALSE)</f>
        <v>850</v>
      </c>
      <c r="M2072" s="301" t="str">
        <f t="shared" si="155"/>
        <v/>
      </c>
      <c r="N2072" s="301">
        <f>VLOOKUP(IF(G2072&lt;&gt;"",G2072,F2072),ThongkeKQ!$A$4:$P$43,COUNTA(ThongkeKQ!$A$4:$P$4),FALSE)</f>
        <v>4</v>
      </c>
      <c r="O2072" s="301" t="str">
        <f t="shared" si="156"/>
        <v>4.12</v>
      </c>
      <c r="P2072" s="285" t="str">
        <f t="shared" si="157"/>
        <v>4</v>
      </c>
      <c r="Q2072" s="285" t="str">
        <f t="shared" si="158"/>
        <v>12</v>
      </c>
    </row>
    <row r="2073" spans="1:17" s="285" customFormat="1" hidden="1">
      <c r="A2073" s="315">
        <f>SUBTOTAL(3,$B$20:B2073)</f>
        <v>684</v>
      </c>
      <c r="B2073" s="399">
        <v>1224704011</v>
      </c>
      <c r="C2073" s="301" t="str">
        <f>VLOOKUP(B2073,'ds thisinh'!$B$5:$C$2298,2,FALSE)</f>
        <v>Trần Thị Thúy Vy</v>
      </c>
      <c r="D2073" s="494" t="s">
        <v>521</v>
      </c>
      <c r="E2073" s="400" t="s">
        <v>154</v>
      </c>
      <c r="F2073" s="401" t="s">
        <v>417</v>
      </c>
      <c r="G2073" s="401"/>
      <c r="H2073" s="271">
        <v>12</v>
      </c>
      <c r="I2073" s="301">
        <v>850</v>
      </c>
      <c r="J2073" s="301"/>
      <c r="K2073" s="301"/>
      <c r="L2073" s="301">
        <f>VLOOKUP(B2073,KQtrangIOE!$B$2:$D$2509,3,FALSE)</f>
        <v>850</v>
      </c>
      <c r="M2073" s="301" t="str">
        <f t="shared" si="155"/>
        <v/>
      </c>
      <c r="N2073" s="301">
        <f>VLOOKUP(IF(G2073&lt;&gt;"",G2073,F2073),ThongkeKQ!$A$4:$P$43,COUNTA(ThongkeKQ!$A$4:$P$4),FALSE)</f>
        <v>14</v>
      </c>
      <c r="O2073" s="301" t="str">
        <f t="shared" si="156"/>
        <v>14.12</v>
      </c>
      <c r="P2073" s="285" t="str">
        <f t="shared" si="157"/>
        <v>14</v>
      </c>
      <c r="Q2073" s="285" t="str">
        <f t="shared" si="158"/>
        <v>12</v>
      </c>
    </row>
    <row r="2074" spans="1:17" s="285" customFormat="1" hidden="1">
      <c r="A2074" s="315">
        <f>SUBTOTAL(3,$B$20:B2074)</f>
        <v>684</v>
      </c>
      <c r="B2074" s="307">
        <v>1230160796</v>
      </c>
      <c r="C2074" s="301" t="str">
        <f>VLOOKUP(B2074,'ds thisinh'!$B$5:$C$2298,2,FALSE)</f>
        <v>Nguyễn Thị Sơn Mai</v>
      </c>
      <c r="D2074" s="307" t="s">
        <v>229</v>
      </c>
      <c r="E2074" s="315" t="s">
        <v>209</v>
      </c>
      <c r="F2074" s="301" t="s">
        <v>210</v>
      </c>
      <c r="G2074" s="301"/>
      <c r="H2074" s="301">
        <v>12</v>
      </c>
      <c r="I2074" s="389">
        <v>840</v>
      </c>
      <c r="J2074" s="389"/>
      <c r="K2074" s="301"/>
      <c r="L2074" s="301">
        <f>VLOOKUP(B2074,KQtrangIOE!$B$2:$D$2509,3,FALSE)</f>
        <v>840</v>
      </c>
      <c r="M2074" s="301" t="str">
        <f t="shared" si="155"/>
        <v/>
      </c>
      <c r="N2074" s="301">
        <f>VLOOKUP(IF(G2074&lt;&gt;"",G2074,F2074),ThongkeKQ!$A$4:$P$43,COUNTA(ThongkeKQ!$A$4:$P$4),FALSE)</f>
        <v>3</v>
      </c>
      <c r="O2074" s="301" t="str">
        <f t="shared" si="156"/>
        <v>3.12</v>
      </c>
      <c r="P2074" s="285" t="str">
        <f t="shared" si="157"/>
        <v>3</v>
      </c>
      <c r="Q2074" s="285" t="str">
        <f t="shared" si="158"/>
        <v>12</v>
      </c>
    </row>
    <row r="2075" spans="1:17" s="285" customFormat="1" hidden="1">
      <c r="A2075" s="315">
        <f>SUBTOTAL(3,$B$20:B2075)</f>
        <v>684</v>
      </c>
      <c r="B2075" s="399">
        <v>1224479532</v>
      </c>
      <c r="C2075" s="301" t="str">
        <f>VLOOKUP(B2075,'ds thisinh'!$B$5:$C$2298,2,FALSE)</f>
        <v>Nguyễn Thu Trâm</v>
      </c>
      <c r="D2075" s="494" t="s">
        <v>524</v>
      </c>
      <c r="E2075" s="400" t="s">
        <v>154</v>
      </c>
      <c r="F2075" s="401" t="s">
        <v>417</v>
      </c>
      <c r="G2075" s="401"/>
      <c r="H2075" s="271">
        <v>12</v>
      </c>
      <c r="I2075" s="301">
        <v>840</v>
      </c>
      <c r="J2075" s="301"/>
      <c r="K2075" s="301"/>
      <c r="L2075" s="301">
        <f>VLOOKUP(B2075,KQtrangIOE!$B$2:$D$2509,3,FALSE)</f>
        <v>840</v>
      </c>
      <c r="M2075" s="301" t="str">
        <f t="shared" si="155"/>
        <v/>
      </c>
      <c r="N2075" s="301">
        <f>VLOOKUP(IF(G2075&lt;&gt;"",G2075,F2075),ThongkeKQ!$A$4:$P$43,COUNTA(ThongkeKQ!$A$4:$P$4),FALSE)</f>
        <v>14</v>
      </c>
      <c r="O2075" s="301" t="str">
        <f t="shared" si="156"/>
        <v>14.12</v>
      </c>
      <c r="P2075" s="285" t="str">
        <f t="shared" si="157"/>
        <v>14</v>
      </c>
      <c r="Q2075" s="285" t="str">
        <f t="shared" si="158"/>
        <v>12</v>
      </c>
    </row>
    <row r="2076" spans="1:17" s="285" customFormat="1" hidden="1">
      <c r="A2076" s="315">
        <f>SUBTOTAL(3,$B$20:B2076)</f>
        <v>684</v>
      </c>
      <c r="B2076" s="318">
        <v>1224900363</v>
      </c>
      <c r="C2076" s="301" t="str">
        <f>VLOOKUP(B2076,'ds thisinh'!$B$5:$C$2298,2,FALSE)</f>
        <v>Lê Thị Diệm</v>
      </c>
      <c r="D2076" s="315" t="s">
        <v>2137</v>
      </c>
      <c r="E2076" s="315" t="s">
        <v>2136</v>
      </c>
      <c r="F2076" s="315" t="s">
        <v>553</v>
      </c>
      <c r="G2076" s="315"/>
      <c r="H2076" s="315">
        <v>12</v>
      </c>
      <c r="I2076" s="325">
        <v>840</v>
      </c>
      <c r="J2076" s="325"/>
      <c r="K2076" s="386"/>
      <c r="L2076" s="301">
        <f>VLOOKUP(B2076,KQtrangIOE!$B$2:$D$2509,3,FALSE)</f>
        <v>840</v>
      </c>
      <c r="M2076" s="301" t="str">
        <f t="shared" si="155"/>
        <v/>
      </c>
      <c r="N2076" s="301">
        <f>VLOOKUP(IF(G2076&lt;&gt;"",G2076,F2076),ThongkeKQ!$A$4:$P$43,COUNTA(ThongkeKQ!$A$4:$P$4),FALSE)</f>
        <v>7</v>
      </c>
      <c r="O2076" s="301" t="str">
        <f t="shared" si="156"/>
        <v>7.12</v>
      </c>
      <c r="P2076" s="285" t="str">
        <f t="shared" si="157"/>
        <v>7</v>
      </c>
      <c r="Q2076" s="285" t="str">
        <f t="shared" si="158"/>
        <v>12</v>
      </c>
    </row>
    <row r="2077" spans="1:17" s="285" customFormat="1" hidden="1">
      <c r="A2077" s="315">
        <f>SUBTOTAL(3,$B$20:B2077)</f>
        <v>684</v>
      </c>
      <c r="B2077" s="317">
        <v>1225188926</v>
      </c>
      <c r="C2077" s="301" t="str">
        <f>VLOOKUP(B2077,'ds thisinh'!$B$5:$C$2298,2,FALSE)</f>
        <v>Đỗ Thị Thu Hiền</v>
      </c>
      <c r="D2077" s="356" t="s">
        <v>2440</v>
      </c>
      <c r="E2077" s="317" t="s">
        <v>2421</v>
      </c>
      <c r="F2077" s="303" t="s">
        <v>557</v>
      </c>
      <c r="G2077" s="303"/>
      <c r="H2077" s="303">
        <v>12</v>
      </c>
      <c r="I2077" s="365">
        <v>840</v>
      </c>
      <c r="J2077" s="365"/>
      <c r="K2077" s="301"/>
      <c r="L2077" s="301">
        <f>VLOOKUP(B2077,KQtrangIOE!$B$2:$D$2509,3,FALSE)</f>
        <v>840</v>
      </c>
      <c r="M2077" s="301" t="str">
        <f t="shared" si="155"/>
        <v/>
      </c>
      <c r="N2077" s="301">
        <f>VLOOKUP(IF(G2077&lt;&gt;"",G2077,F2077),ThongkeKQ!$A$4:$P$43,COUNTA(ThongkeKQ!$A$4:$P$4),FALSE)</f>
        <v>11</v>
      </c>
      <c r="O2077" s="301" t="str">
        <f t="shared" si="156"/>
        <v>11.12</v>
      </c>
      <c r="P2077" s="285" t="str">
        <f t="shared" si="157"/>
        <v>11</v>
      </c>
      <c r="Q2077" s="285" t="str">
        <f t="shared" si="158"/>
        <v>12</v>
      </c>
    </row>
    <row r="2078" spans="1:17" s="285" customFormat="1" hidden="1">
      <c r="A2078" s="315">
        <f>SUBTOTAL(3,$B$20:B2078)</f>
        <v>684</v>
      </c>
      <c r="B2078" s="366">
        <v>1224568738</v>
      </c>
      <c r="C2078" s="301" t="str">
        <f>VLOOKUP(B2078,'ds thisinh'!$B$5:$C$2298,2,FALSE)</f>
        <v>Nguyễn Thị Diệu Mi</v>
      </c>
      <c r="D2078" s="366" t="s">
        <v>2385</v>
      </c>
      <c r="E2078" s="366" t="s">
        <v>2379</v>
      </c>
      <c r="F2078" s="325" t="s">
        <v>551</v>
      </c>
      <c r="G2078" s="365"/>
      <c r="H2078" s="365">
        <v>12</v>
      </c>
      <c r="I2078" s="365">
        <v>840</v>
      </c>
      <c r="J2078" s="365"/>
      <c r="K2078" s="301"/>
      <c r="L2078" s="301">
        <f>VLOOKUP(B2078,KQtrangIOE!$B$2:$D$2509,3,FALSE)</f>
        <v>840</v>
      </c>
      <c r="M2078" s="301" t="str">
        <f t="shared" si="155"/>
        <v/>
      </c>
      <c r="N2078" s="301">
        <f>VLOOKUP(IF(G2078&lt;&gt;"",G2078,F2078),ThongkeKQ!$A$4:$P$43,COUNTA(ThongkeKQ!$A$4:$P$4),FALSE)</f>
        <v>5</v>
      </c>
      <c r="O2078" s="301" t="str">
        <f t="shared" si="156"/>
        <v>5.12</v>
      </c>
      <c r="P2078" s="285" t="str">
        <f t="shared" si="157"/>
        <v>5</v>
      </c>
      <c r="Q2078" s="285" t="str">
        <f t="shared" si="158"/>
        <v>12</v>
      </c>
    </row>
    <row r="2079" spans="1:17" s="285" customFormat="1" hidden="1">
      <c r="A2079" s="315">
        <f>SUBTOTAL(3,$B$20:B2079)</f>
        <v>684</v>
      </c>
      <c r="B2079" s="366">
        <v>1210041415</v>
      </c>
      <c r="C2079" s="301" t="str">
        <f>VLOOKUP(B2079,'ds thisinh'!$B$5:$C$2298,2,FALSE)</f>
        <v>Đỗ Hải Hiến</v>
      </c>
      <c r="D2079" s="366" t="s">
        <v>2407</v>
      </c>
      <c r="E2079" s="366" t="s">
        <v>2379</v>
      </c>
      <c r="F2079" s="325" t="s">
        <v>551</v>
      </c>
      <c r="G2079" s="365"/>
      <c r="H2079" s="365">
        <v>12</v>
      </c>
      <c r="I2079" s="365">
        <v>840</v>
      </c>
      <c r="J2079" s="365"/>
      <c r="K2079" s="301"/>
      <c r="L2079" s="301">
        <f>VLOOKUP(B2079,KQtrangIOE!$B$2:$D$2509,3,FALSE)</f>
        <v>840</v>
      </c>
      <c r="M2079" s="301" t="str">
        <f t="shared" si="155"/>
        <v/>
      </c>
      <c r="N2079" s="301">
        <f>VLOOKUP(IF(G2079&lt;&gt;"",G2079,F2079),ThongkeKQ!$A$4:$P$43,COUNTA(ThongkeKQ!$A$4:$P$4),FALSE)</f>
        <v>5</v>
      </c>
      <c r="O2079" s="301" t="str">
        <f t="shared" si="156"/>
        <v>5.12</v>
      </c>
      <c r="P2079" s="285" t="str">
        <f t="shared" si="157"/>
        <v>5</v>
      </c>
      <c r="Q2079" s="285" t="str">
        <f t="shared" si="158"/>
        <v>12</v>
      </c>
    </row>
    <row r="2080" spans="1:17" s="285" customFormat="1" hidden="1">
      <c r="A2080" s="315">
        <f>SUBTOTAL(3,$B$20:B2080)</f>
        <v>684</v>
      </c>
      <c r="B2080" s="399">
        <v>1226532251</v>
      </c>
      <c r="C2080" s="301" t="str">
        <f>VLOOKUP(B2080,'ds thisinh'!$B$5:$C$2298,2,FALSE)</f>
        <v>Trần Minh Hiếu</v>
      </c>
      <c r="D2080" s="494" t="s">
        <v>516</v>
      </c>
      <c r="E2080" s="400" t="s">
        <v>154</v>
      </c>
      <c r="F2080" s="401" t="s">
        <v>417</v>
      </c>
      <c r="G2080" s="401"/>
      <c r="H2080" s="271">
        <v>12</v>
      </c>
      <c r="I2080" s="301">
        <v>830</v>
      </c>
      <c r="J2080" s="301"/>
      <c r="K2080" s="301"/>
      <c r="L2080" s="301">
        <f>VLOOKUP(B2080,KQtrangIOE!$B$2:$D$2509,3,FALSE)</f>
        <v>830</v>
      </c>
      <c r="M2080" s="301" t="str">
        <f t="shared" si="155"/>
        <v/>
      </c>
      <c r="N2080" s="301">
        <f>VLOOKUP(IF(G2080&lt;&gt;"",G2080,F2080),ThongkeKQ!$A$4:$P$43,COUNTA(ThongkeKQ!$A$4:$P$4),FALSE)</f>
        <v>14</v>
      </c>
      <c r="O2080" s="301" t="str">
        <f t="shared" si="156"/>
        <v>14.12</v>
      </c>
      <c r="P2080" s="285" t="str">
        <f t="shared" si="157"/>
        <v>14</v>
      </c>
      <c r="Q2080" s="285" t="str">
        <f t="shared" si="158"/>
        <v>12</v>
      </c>
    </row>
    <row r="2081" spans="1:17" s="285" customFormat="1" hidden="1">
      <c r="A2081" s="315">
        <f>SUBTOTAL(3,$B$20:B2081)</f>
        <v>684</v>
      </c>
      <c r="B2081" s="399">
        <v>1223878567</v>
      </c>
      <c r="C2081" s="301" t="str">
        <f>VLOOKUP(B2081,'ds thisinh'!$B$5:$C$2298,2,FALSE)</f>
        <v>Nguyễn Thị Phương Linh</v>
      </c>
      <c r="D2081" s="494" t="s">
        <v>537</v>
      </c>
      <c r="E2081" s="400" t="s">
        <v>154</v>
      </c>
      <c r="F2081" s="401" t="s">
        <v>417</v>
      </c>
      <c r="G2081" s="401"/>
      <c r="H2081" s="271">
        <v>12</v>
      </c>
      <c r="I2081" s="301">
        <v>830</v>
      </c>
      <c r="J2081" s="301"/>
      <c r="K2081" s="301"/>
      <c r="L2081" s="301">
        <f>VLOOKUP(B2081,KQtrangIOE!$B$2:$D$2509,3,FALSE)</f>
        <v>830</v>
      </c>
      <c r="M2081" s="301" t="str">
        <f t="shared" si="155"/>
        <v/>
      </c>
      <c r="N2081" s="301">
        <f>VLOOKUP(IF(G2081&lt;&gt;"",G2081,F2081),ThongkeKQ!$A$4:$P$43,COUNTA(ThongkeKQ!$A$4:$P$4),FALSE)</f>
        <v>14</v>
      </c>
      <c r="O2081" s="301" t="str">
        <f t="shared" si="156"/>
        <v>14.12</v>
      </c>
      <c r="P2081" s="285" t="str">
        <f t="shared" si="157"/>
        <v>14</v>
      </c>
      <c r="Q2081" s="285" t="str">
        <f t="shared" si="158"/>
        <v>12</v>
      </c>
    </row>
    <row r="2082" spans="1:17" s="285" customFormat="1" hidden="1">
      <c r="A2082" s="315">
        <f>SUBTOTAL(3,$B$20:B2082)</f>
        <v>684</v>
      </c>
      <c r="B2082" s="301">
        <v>1221751603</v>
      </c>
      <c r="C2082" s="301" t="str">
        <f>VLOOKUP(B2082,'ds thisinh'!$B$5:$C$2298,2,FALSE)</f>
        <v>Đỗ Thị Thùy Linh</v>
      </c>
      <c r="D2082" s="301" t="s">
        <v>30</v>
      </c>
      <c r="E2082" s="301" t="s">
        <v>176</v>
      </c>
      <c r="F2082" s="301" t="s">
        <v>9</v>
      </c>
      <c r="G2082" s="301"/>
      <c r="H2082" s="301">
        <v>12</v>
      </c>
      <c r="I2082" s="301">
        <v>820</v>
      </c>
      <c r="J2082" s="301"/>
      <c r="K2082" s="301"/>
      <c r="L2082" s="301">
        <f>VLOOKUP(B2082,KQtrangIOE!$B$2:$D$2509,3,FALSE)</f>
        <v>820</v>
      </c>
      <c r="M2082" s="301" t="str">
        <f t="shared" si="155"/>
        <v/>
      </c>
      <c r="N2082" s="301">
        <f>VLOOKUP(IF(G2082&lt;&gt;"",G2082,F2082),ThongkeKQ!$A$4:$P$43,COUNTA(ThongkeKQ!$A$4:$P$4),FALSE)</f>
        <v>1</v>
      </c>
      <c r="O2082" s="301" t="str">
        <f t="shared" si="156"/>
        <v>1.12</v>
      </c>
      <c r="P2082" s="285" t="str">
        <f t="shared" si="157"/>
        <v>1</v>
      </c>
      <c r="Q2082" s="285" t="str">
        <f t="shared" si="158"/>
        <v>12</v>
      </c>
    </row>
    <row r="2083" spans="1:17" s="285" customFormat="1" hidden="1">
      <c r="A2083" s="315">
        <f>SUBTOTAL(3,$B$20:B2083)</f>
        <v>684</v>
      </c>
      <c r="B2083" s="311">
        <v>1226185781</v>
      </c>
      <c r="C2083" s="301" t="str">
        <f>VLOOKUP(B2083,'ds thisinh'!$B$5:$C$2298,2,FALSE)</f>
        <v>Phạm Thị Huyền</v>
      </c>
      <c r="D2083" s="311" t="s">
        <v>2600</v>
      </c>
      <c r="E2083" s="311" t="s">
        <v>96</v>
      </c>
      <c r="F2083" s="310" t="s">
        <v>563</v>
      </c>
      <c r="G2083" s="310"/>
      <c r="H2083" s="311" t="s">
        <v>96</v>
      </c>
      <c r="I2083" s="388">
        <v>820</v>
      </c>
      <c r="J2083" s="388"/>
      <c r="K2083" s="388"/>
      <c r="L2083" s="301">
        <f>VLOOKUP(B2083,KQtrangIOE!$B$2:$D$2509,3,FALSE)</f>
        <v>820</v>
      </c>
      <c r="M2083" s="301" t="str">
        <f t="shared" si="155"/>
        <v/>
      </c>
      <c r="N2083" s="301">
        <f>VLOOKUP(IF(G2083&lt;&gt;"",G2083,F2083),ThongkeKQ!$A$4:$P$43,COUNTA(ThongkeKQ!$A$4:$P$4),FALSE)</f>
        <v>21</v>
      </c>
      <c r="O2083" s="301" t="str">
        <f t="shared" si="156"/>
        <v>21.12</v>
      </c>
      <c r="P2083" s="285" t="str">
        <f t="shared" si="157"/>
        <v>21</v>
      </c>
      <c r="Q2083" s="285" t="str">
        <f t="shared" si="158"/>
        <v>12</v>
      </c>
    </row>
    <row r="2084" spans="1:17" s="285" customFormat="1" hidden="1">
      <c r="A2084" s="315">
        <f>SUBTOTAL(3,$B$20:B2084)</f>
        <v>684</v>
      </c>
      <c r="B2084" s="316">
        <v>1230254881</v>
      </c>
      <c r="C2084" s="301" t="str">
        <f>VLOOKUP(B2084,'ds thisinh'!$B$5:$C$2298,2,FALSE)</f>
        <v xml:space="preserve">Vũ Thị Luyến  </v>
      </c>
      <c r="D2084" s="316" t="s">
        <v>2533</v>
      </c>
      <c r="E2084" s="316" t="s">
        <v>96</v>
      </c>
      <c r="F2084" s="316" t="s">
        <v>301</v>
      </c>
      <c r="G2084" s="315"/>
      <c r="H2084" s="365">
        <v>12</v>
      </c>
      <c r="I2084" s="387">
        <v>820</v>
      </c>
      <c r="J2084" s="387"/>
      <c r="K2084" s="386"/>
      <c r="L2084" s="301">
        <f>VLOOKUP(B2084,KQtrangIOE!$B$2:$D$2509,3,FALSE)</f>
        <v>820</v>
      </c>
      <c r="M2084" s="301" t="str">
        <f t="shared" si="155"/>
        <v/>
      </c>
      <c r="N2084" s="301">
        <f>VLOOKUP(IF(G2084&lt;&gt;"",G2084,F2084),ThongkeKQ!$A$4:$P$43,COUNTA(ThongkeKQ!$A$4:$P$4),FALSE)</f>
        <v>4</v>
      </c>
      <c r="O2084" s="301" t="str">
        <f t="shared" si="156"/>
        <v>4.12</v>
      </c>
      <c r="P2084" s="285" t="str">
        <f t="shared" si="157"/>
        <v>4</v>
      </c>
      <c r="Q2084" s="285" t="str">
        <f t="shared" si="158"/>
        <v>12</v>
      </c>
    </row>
    <row r="2085" spans="1:17" s="285" customFormat="1" hidden="1">
      <c r="A2085" s="315">
        <f>SUBTOTAL(3,$B$20:B2085)</f>
        <v>684</v>
      </c>
      <c r="B2085" s="326">
        <v>1222826903</v>
      </c>
      <c r="C2085" s="301" t="str">
        <f>VLOOKUP(B2085,'ds thisinh'!$B$5:$C$2298,2,FALSE)</f>
        <v>Đào Thị Hương </v>
      </c>
      <c r="D2085" s="303" t="s">
        <v>2149</v>
      </c>
      <c r="E2085" s="303" t="s">
        <v>2136</v>
      </c>
      <c r="F2085" s="303" t="s">
        <v>553</v>
      </c>
      <c r="G2085" s="303"/>
      <c r="H2085" s="315">
        <v>12</v>
      </c>
      <c r="I2085" s="301">
        <v>820</v>
      </c>
      <c r="J2085" s="301"/>
      <c r="K2085" s="301"/>
      <c r="L2085" s="301">
        <f>VLOOKUP(B2085,KQtrangIOE!$B$2:$D$2509,3,FALSE)</f>
        <v>820</v>
      </c>
      <c r="M2085" s="301" t="str">
        <f t="shared" si="155"/>
        <v/>
      </c>
      <c r="N2085" s="301">
        <f>VLOOKUP(IF(G2085&lt;&gt;"",G2085,F2085),ThongkeKQ!$A$4:$P$43,COUNTA(ThongkeKQ!$A$4:$P$4),FALSE)</f>
        <v>7</v>
      </c>
      <c r="O2085" s="301" t="str">
        <f t="shared" si="156"/>
        <v>7.12</v>
      </c>
      <c r="P2085" s="285" t="str">
        <f t="shared" si="157"/>
        <v>7</v>
      </c>
      <c r="Q2085" s="285" t="str">
        <f t="shared" si="158"/>
        <v>12</v>
      </c>
    </row>
    <row r="2086" spans="1:17" s="285" customFormat="1" hidden="1">
      <c r="A2086" s="315">
        <f>SUBTOTAL(3,$B$20:B2086)</f>
        <v>684</v>
      </c>
      <c r="B2086" s="317">
        <v>1225715351</v>
      </c>
      <c r="C2086" s="301" t="str">
        <f>VLOOKUP(B2086,'ds thisinh'!$B$5:$C$2298,2,FALSE)</f>
        <v>Vũ Phi Phi</v>
      </c>
      <c r="D2086" s="356" t="s">
        <v>2438</v>
      </c>
      <c r="E2086" s="317" t="s">
        <v>2424</v>
      </c>
      <c r="F2086" s="303" t="s">
        <v>557</v>
      </c>
      <c r="G2086" s="303"/>
      <c r="H2086" s="303">
        <v>12</v>
      </c>
      <c r="I2086" s="365">
        <v>820</v>
      </c>
      <c r="J2086" s="365"/>
      <c r="K2086" s="301"/>
      <c r="L2086" s="301">
        <f>VLOOKUP(B2086,KQtrangIOE!$B$2:$D$2509,3,FALSE)</f>
        <v>820</v>
      </c>
      <c r="M2086" s="301" t="str">
        <f t="shared" si="155"/>
        <v/>
      </c>
      <c r="N2086" s="301">
        <f>VLOOKUP(IF(G2086&lt;&gt;"",G2086,F2086),ThongkeKQ!$A$4:$P$43,COUNTA(ThongkeKQ!$A$4:$P$4),FALSE)</f>
        <v>11</v>
      </c>
      <c r="O2086" s="301" t="str">
        <f t="shared" si="156"/>
        <v>11.12</v>
      </c>
      <c r="P2086" s="285" t="str">
        <f t="shared" si="157"/>
        <v>11</v>
      </c>
      <c r="Q2086" s="285" t="str">
        <f t="shared" si="158"/>
        <v>12</v>
      </c>
    </row>
    <row r="2087" spans="1:17" s="285" customFormat="1" hidden="1">
      <c r="A2087" s="315">
        <f>SUBTOTAL(3,$B$20:B2087)</f>
        <v>684</v>
      </c>
      <c r="B2087" s="366">
        <v>1224161196</v>
      </c>
      <c r="C2087" s="301" t="str">
        <f>VLOOKUP(B2087,'ds thisinh'!$B$5:$C$2298,2,FALSE)</f>
        <v>Lý Quang Nghĩa</v>
      </c>
      <c r="D2087" s="366" t="s">
        <v>2397</v>
      </c>
      <c r="E2087" s="366" t="s">
        <v>2379</v>
      </c>
      <c r="F2087" s="325" t="s">
        <v>551</v>
      </c>
      <c r="G2087" s="365"/>
      <c r="H2087" s="365">
        <v>12</v>
      </c>
      <c r="I2087" s="365">
        <v>820</v>
      </c>
      <c r="J2087" s="365"/>
      <c r="K2087" s="301"/>
      <c r="L2087" s="301">
        <f>VLOOKUP(B2087,KQtrangIOE!$B$2:$D$2509,3,FALSE)</f>
        <v>820</v>
      </c>
      <c r="M2087" s="301" t="str">
        <f t="shared" si="155"/>
        <v/>
      </c>
      <c r="N2087" s="301">
        <f>VLOOKUP(IF(G2087&lt;&gt;"",G2087,F2087),ThongkeKQ!$A$4:$P$43,COUNTA(ThongkeKQ!$A$4:$P$4),FALSE)</f>
        <v>5</v>
      </c>
      <c r="O2087" s="301" t="str">
        <f t="shared" si="156"/>
        <v>5.12</v>
      </c>
      <c r="P2087" s="285" t="str">
        <f t="shared" si="157"/>
        <v>5</v>
      </c>
      <c r="Q2087" s="285" t="str">
        <f t="shared" si="158"/>
        <v>12</v>
      </c>
    </row>
    <row r="2088" spans="1:17" s="285" customFormat="1" hidden="1">
      <c r="A2088" s="315">
        <f>SUBTOTAL(3,$B$20:B2088)</f>
        <v>684</v>
      </c>
      <c r="B2088" s="366">
        <v>1221523188</v>
      </c>
      <c r="C2088" s="301" t="str">
        <f>VLOOKUP(B2088,'ds thisinh'!$B$5:$C$2298,2,FALSE)</f>
        <v>Nguyễn Văn Thành</v>
      </c>
      <c r="D2088" s="366" t="s">
        <v>2402</v>
      </c>
      <c r="E2088" s="366" t="s">
        <v>2403</v>
      </c>
      <c r="F2088" s="325" t="s">
        <v>551</v>
      </c>
      <c r="G2088" s="365"/>
      <c r="H2088" s="365">
        <v>12</v>
      </c>
      <c r="I2088" s="365">
        <v>820</v>
      </c>
      <c r="J2088" s="365"/>
      <c r="K2088" s="301"/>
      <c r="L2088" s="301">
        <f>VLOOKUP(B2088,KQtrangIOE!$B$2:$D$2509,3,FALSE)</f>
        <v>820</v>
      </c>
      <c r="M2088" s="301" t="str">
        <f t="shared" si="155"/>
        <v/>
      </c>
      <c r="N2088" s="301">
        <f>VLOOKUP(IF(G2088&lt;&gt;"",G2088,F2088),ThongkeKQ!$A$4:$P$43,COUNTA(ThongkeKQ!$A$4:$P$4),FALSE)</f>
        <v>5</v>
      </c>
      <c r="O2088" s="301" t="str">
        <f t="shared" si="156"/>
        <v>5.12</v>
      </c>
      <c r="P2088" s="285" t="str">
        <f t="shared" si="157"/>
        <v>5</v>
      </c>
      <c r="Q2088" s="285" t="str">
        <f t="shared" si="158"/>
        <v>12</v>
      </c>
    </row>
    <row r="2089" spans="1:17" s="285" customFormat="1" hidden="1">
      <c r="A2089" s="315">
        <f>SUBTOTAL(3,$B$20:B2089)</f>
        <v>684</v>
      </c>
      <c r="B2089" s="302">
        <v>1223572380</v>
      </c>
      <c r="C2089" s="301" t="str">
        <f>VLOOKUP(B2089,'ds thisinh'!$B$5:$C$2298,2,FALSE)</f>
        <v>Lê Minh</v>
      </c>
      <c r="D2089" s="305" t="s">
        <v>175</v>
      </c>
      <c r="E2089" s="302" t="s">
        <v>176</v>
      </c>
      <c r="F2089" s="303" t="s">
        <v>90</v>
      </c>
      <c r="G2089" s="303"/>
      <c r="H2089" s="304">
        <v>12</v>
      </c>
      <c r="I2089" s="304">
        <v>810</v>
      </c>
      <c r="J2089" s="304"/>
      <c r="K2089" s="304"/>
      <c r="L2089" s="301">
        <f>VLOOKUP(B2089,KQtrangIOE!$B$2:$D$2509,3,FALSE)</f>
        <v>810</v>
      </c>
      <c r="M2089" s="301" t="str">
        <f t="shared" si="155"/>
        <v/>
      </c>
      <c r="N2089" s="301">
        <f>VLOOKUP(IF(G2089&lt;&gt;"",G2089,F2089),ThongkeKQ!$A$4:$P$43,COUNTA(ThongkeKQ!$A$4:$P$4),FALSE)</f>
        <v>13</v>
      </c>
      <c r="O2089" s="301" t="str">
        <f t="shared" si="156"/>
        <v>13.12</v>
      </c>
      <c r="P2089" s="285" t="str">
        <f t="shared" si="157"/>
        <v>13</v>
      </c>
      <c r="Q2089" s="285" t="str">
        <f t="shared" si="158"/>
        <v>12</v>
      </c>
    </row>
    <row r="2090" spans="1:17" s="285" customFormat="1" hidden="1">
      <c r="A2090" s="315">
        <f>SUBTOTAL(3,$B$20:B2090)</f>
        <v>684</v>
      </c>
      <c r="B2090" s="302">
        <v>1222345377</v>
      </c>
      <c r="C2090" s="301" t="str">
        <f>VLOOKUP(B2090,'ds thisinh'!$B$5:$C$2298,2,FALSE)</f>
        <v>NguyễN Thị Ly</v>
      </c>
      <c r="D2090" s="305" t="s">
        <v>2506</v>
      </c>
      <c r="E2090" s="302" t="s">
        <v>178</v>
      </c>
      <c r="F2090" s="303" t="s">
        <v>90</v>
      </c>
      <c r="G2090" s="303"/>
      <c r="H2090" s="304">
        <v>12</v>
      </c>
      <c r="I2090" s="304">
        <v>810</v>
      </c>
      <c r="J2090" s="304"/>
      <c r="K2090" s="304"/>
      <c r="L2090" s="301">
        <f>VLOOKUP(B2090,KQtrangIOE!$B$2:$D$2509,3,FALSE)</f>
        <v>810</v>
      </c>
      <c r="M2090" s="301" t="str">
        <f t="shared" si="155"/>
        <v/>
      </c>
      <c r="N2090" s="301">
        <f>VLOOKUP(IF(G2090&lt;&gt;"",G2090,F2090),ThongkeKQ!$A$4:$P$43,COUNTA(ThongkeKQ!$A$4:$P$4),FALSE)</f>
        <v>13</v>
      </c>
      <c r="O2090" s="301" t="str">
        <f t="shared" si="156"/>
        <v>13.12</v>
      </c>
      <c r="P2090" s="285" t="str">
        <f t="shared" si="157"/>
        <v>13</v>
      </c>
      <c r="Q2090" s="285" t="str">
        <f t="shared" si="158"/>
        <v>12</v>
      </c>
    </row>
    <row r="2091" spans="1:17" s="285" customFormat="1" hidden="1">
      <c r="A2091" s="315">
        <f>SUBTOTAL(3,$B$20:B2091)</f>
        <v>684</v>
      </c>
      <c r="B2091" s="317">
        <v>1223680362</v>
      </c>
      <c r="C2091" s="301" t="str">
        <f>VLOOKUP(B2091,'ds thisinh'!$B$5:$C$2298,2,FALSE)</f>
        <v>Vũ Văn Tuấn</v>
      </c>
      <c r="D2091" s="356" t="s">
        <v>2434</v>
      </c>
      <c r="E2091" s="317" t="s">
        <v>2421</v>
      </c>
      <c r="F2091" s="303" t="s">
        <v>557</v>
      </c>
      <c r="G2091" s="303"/>
      <c r="H2091" s="303">
        <v>12</v>
      </c>
      <c r="I2091" s="365">
        <v>810</v>
      </c>
      <c r="J2091" s="365"/>
      <c r="K2091" s="301"/>
      <c r="L2091" s="301">
        <f>VLOOKUP(B2091,KQtrangIOE!$B$2:$D$2509,3,FALSE)</f>
        <v>810</v>
      </c>
      <c r="M2091" s="301" t="str">
        <f t="shared" si="155"/>
        <v/>
      </c>
      <c r="N2091" s="301">
        <f>VLOOKUP(IF(G2091&lt;&gt;"",G2091,F2091),ThongkeKQ!$A$4:$P$43,COUNTA(ThongkeKQ!$A$4:$P$4),FALSE)</f>
        <v>11</v>
      </c>
      <c r="O2091" s="301" t="str">
        <f t="shared" si="156"/>
        <v>11.12</v>
      </c>
      <c r="P2091" s="285" t="str">
        <f t="shared" si="157"/>
        <v>11</v>
      </c>
      <c r="Q2091" s="285" t="str">
        <f t="shared" si="158"/>
        <v>12</v>
      </c>
    </row>
    <row r="2092" spans="1:17" s="285" customFormat="1" hidden="1">
      <c r="A2092" s="315">
        <f>SUBTOTAL(3,$B$20:B2092)</f>
        <v>684</v>
      </c>
      <c r="B2092" s="311">
        <v>1211041018</v>
      </c>
      <c r="C2092" s="301" t="str">
        <f>VLOOKUP(B2092,'ds thisinh'!$B$5:$C$2298,2,FALSE)</f>
        <v>Phạm Thị Phương</v>
      </c>
      <c r="D2092" s="311" t="s">
        <v>2181</v>
      </c>
      <c r="E2092" s="311" t="s">
        <v>96</v>
      </c>
      <c r="F2092" s="310" t="s">
        <v>563</v>
      </c>
      <c r="G2092" s="310"/>
      <c r="H2092" s="311" t="s">
        <v>96</v>
      </c>
      <c r="I2092" s="388">
        <v>800</v>
      </c>
      <c r="J2092" s="388"/>
      <c r="K2092" s="388"/>
      <c r="L2092" s="301">
        <f>VLOOKUP(B2092,KQtrangIOE!$B$2:$D$2509,3,FALSE)</f>
        <v>800</v>
      </c>
      <c r="M2092" s="301" t="str">
        <f t="shared" si="155"/>
        <v/>
      </c>
      <c r="N2092" s="301">
        <f>VLOOKUP(IF(G2092&lt;&gt;"",G2092,F2092),ThongkeKQ!$A$4:$P$43,COUNTA(ThongkeKQ!$A$4:$P$4),FALSE)</f>
        <v>21</v>
      </c>
      <c r="O2092" s="301" t="str">
        <f t="shared" si="156"/>
        <v>21.12</v>
      </c>
      <c r="P2092" s="285" t="str">
        <f t="shared" si="157"/>
        <v>21</v>
      </c>
      <c r="Q2092" s="285" t="str">
        <f t="shared" si="158"/>
        <v>12</v>
      </c>
    </row>
    <row r="2093" spans="1:17" s="285" customFormat="1" hidden="1">
      <c r="A2093" s="315">
        <f>SUBTOTAL(3,$B$20:B2093)</f>
        <v>684</v>
      </c>
      <c r="B2093" s="399">
        <v>107621053</v>
      </c>
      <c r="C2093" s="301" t="str">
        <f>VLOOKUP(B2093,'ds thisinh'!$B$5:$C$2298,2,FALSE)</f>
        <v>Nguyễn Minh Thành</v>
      </c>
      <c r="D2093" s="494" t="s">
        <v>513</v>
      </c>
      <c r="E2093" s="400" t="s">
        <v>503</v>
      </c>
      <c r="F2093" s="401" t="s">
        <v>417</v>
      </c>
      <c r="G2093" s="401"/>
      <c r="H2093" s="271">
        <v>12</v>
      </c>
      <c r="I2093" s="301">
        <v>800</v>
      </c>
      <c r="J2093" s="301"/>
      <c r="K2093" s="301"/>
      <c r="L2093" s="301">
        <f>VLOOKUP(B2093,KQtrangIOE!$B$2:$D$2509,3,FALSE)</f>
        <v>800</v>
      </c>
      <c r="M2093" s="301" t="str">
        <f t="shared" si="155"/>
        <v/>
      </c>
      <c r="N2093" s="301">
        <f>VLOOKUP(IF(G2093&lt;&gt;"",G2093,F2093),ThongkeKQ!$A$4:$P$43,COUNTA(ThongkeKQ!$A$4:$P$4),FALSE)</f>
        <v>14</v>
      </c>
      <c r="O2093" s="301" t="str">
        <f t="shared" si="156"/>
        <v>14.12</v>
      </c>
      <c r="P2093" s="285" t="str">
        <f t="shared" si="157"/>
        <v>14</v>
      </c>
      <c r="Q2093" s="285" t="str">
        <f t="shared" si="158"/>
        <v>12</v>
      </c>
    </row>
    <row r="2094" spans="1:17" s="285" customFormat="1" hidden="1">
      <c r="A2094" s="315">
        <f>SUBTOTAL(3,$B$20:B2094)</f>
        <v>684</v>
      </c>
      <c r="B2094" s="317">
        <v>1226141141</v>
      </c>
      <c r="C2094" s="301" t="str">
        <f>VLOOKUP(B2094,'ds thisinh'!$B$5:$C$2298,2,FALSE)</f>
        <v>Đỗ Thị Diệu Sang</v>
      </c>
      <c r="D2094" s="356" t="s">
        <v>2430</v>
      </c>
      <c r="E2094" s="317" t="s">
        <v>2421</v>
      </c>
      <c r="F2094" s="303" t="s">
        <v>557</v>
      </c>
      <c r="G2094" s="303"/>
      <c r="H2094" s="303">
        <v>12</v>
      </c>
      <c r="I2094" s="365">
        <v>800</v>
      </c>
      <c r="J2094" s="365"/>
      <c r="K2094" s="301"/>
      <c r="L2094" s="301">
        <f>VLOOKUP(B2094,KQtrangIOE!$B$2:$D$2509,3,FALSE)</f>
        <v>800</v>
      </c>
      <c r="M2094" s="301" t="str">
        <f t="shared" si="155"/>
        <v/>
      </c>
      <c r="N2094" s="301">
        <f>VLOOKUP(IF(G2094&lt;&gt;"",G2094,F2094),ThongkeKQ!$A$4:$P$43,COUNTA(ThongkeKQ!$A$4:$P$4),FALSE)</f>
        <v>11</v>
      </c>
      <c r="O2094" s="301" t="str">
        <f t="shared" si="156"/>
        <v>11.12</v>
      </c>
      <c r="P2094" s="285" t="str">
        <f t="shared" si="157"/>
        <v>11</v>
      </c>
      <c r="Q2094" s="285" t="str">
        <f t="shared" si="158"/>
        <v>12</v>
      </c>
    </row>
    <row r="2095" spans="1:17" s="285" customFormat="1" hidden="1">
      <c r="A2095" s="315">
        <f>SUBTOTAL(3,$B$20:B2095)</f>
        <v>684</v>
      </c>
      <c r="B2095" s="301">
        <v>1226966012</v>
      </c>
      <c r="C2095" s="301" t="str">
        <f>VLOOKUP(B2095,'ds thisinh'!$B$5:$C$2298,2,FALSE)</f>
        <v>Y Chung</v>
      </c>
      <c r="D2095" s="301" t="s">
        <v>32</v>
      </c>
      <c r="E2095" s="301" t="s">
        <v>154</v>
      </c>
      <c r="F2095" s="301" t="s">
        <v>9</v>
      </c>
      <c r="G2095" s="301"/>
      <c r="H2095" s="301">
        <v>12</v>
      </c>
      <c r="I2095" s="301">
        <v>790</v>
      </c>
      <c r="J2095" s="301"/>
      <c r="K2095" s="301"/>
      <c r="L2095" s="301">
        <f>VLOOKUP(B2095,KQtrangIOE!$B$2:$D$2509,3,FALSE)</f>
        <v>690</v>
      </c>
      <c r="M2095" s="301"/>
      <c r="N2095" s="301">
        <f>VLOOKUP(IF(G2095&lt;&gt;"",G2095,F2095),ThongkeKQ!$A$4:$P$43,COUNTA(ThongkeKQ!$A$4:$P$4),FALSE)</f>
        <v>1</v>
      </c>
      <c r="O2095" s="301" t="str">
        <f t="shared" si="156"/>
        <v>1.12</v>
      </c>
      <c r="P2095" s="285" t="str">
        <f t="shared" si="157"/>
        <v>1</v>
      </c>
      <c r="Q2095" s="285" t="str">
        <f t="shared" si="158"/>
        <v>12</v>
      </c>
    </row>
    <row r="2096" spans="1:17" s="285" customFormat="1" hidden="1">
      <c r="A2096" s="315">
        <f>SUBTOTAL(3,$B$20:B2096)</f>
        <v>684</v>
      </c>
      <c r="B2096" s="311">
        <v>1222785639</v>
      </c>
      <c r="C2096" s="301" t="str">
        <f>VLOOKUP(B2096,'ds thisinh'!$B$5:$C$2298,2,FALSE)</f>
        <v>Đinh Thị Thủy</v>
      </c>
      <c r="D2096" s="311" t="s">
        <v>2605</v>
      </c>
      <c r="E2096" s="311" t="s">
        <v>96</v>
      </c>
      <c r="F2096" s="310" t="s">
        <v>563</v>
      </c>
      <c r="G2096" s="310"/>
      <c r="H2096" s="311" t="s">
        <v>96</v>
      </c>
      <c r="I2096" s="388">
        <v>790</v>
      </c>
      <c r="J2096" s="388"/>
      <c r="K2096" s="388"/>
      <c r="L2096" s="301">
        <f>VLOOKUP(B2096,KQtrangIOE!$B$2:$D$2509,3,FALSE)</f>
        <v>790</v>
      </c>
      <c r="M2096" s="301" t="str">
        <f t="shared" ref="M2096:M2127" si="159">IF(L2096&lt;&gt;I2096,1,"")</f>
        <v/>
      </c>
      <c r="N2096" s="301">
        <f>VLOOKUP(IF(G2096&lt;&gt;"",G2096,F2096),ThongkeKQ!$A$4:$P$43,COUNTA(ThongkeKQ!$A$4:$P$4),FALSE)</f>
        <v>21</v>
      </c>
      <c r="O2096" s="301" t="str">
        <f t="shared" si="156"/>
        <v>21.12</v>
      </c>
      <c r="P2096" s="285" t="str">
        <f t="shared" si="157"/>
        <v>21</v>
      </c>
      <c r="Q2096" s="285" t="str">
        <f t="shared" si="158"/>
        <v>12</v>
      </c>
    </row>
    <row r="2097" spans="1:17" s="285" customFormat="1" hidden="1">
      <c r="A2097" s="315">
        <f>SUBTOTAL(3,$B$20:B2097)</f>
        <v>684</v>
      </c>
      <c r="B2097" s="301">
        <v>1223808745</v>
      </c>
      <c r="C2097" s="301" t="str">
        <f>VLOOKUP(B2097,'ds thisinh'!$B$5:$C$2298,2,FALSE)</f>
        <v>Dương Thị Thanh Hương</v>
      </c>
      <c r="D2097" s="306" t="s">
        <v>2519</v>
      </c>
      <c r="E2097" s="315" t="s">
        <v>183</v>
      </c>
      <c r="F2097" s="325" t="s">
        <v>185</v>
      </c>
      <c r="G2097" s="301"/>
      <c r="H2097" s="304">
        <v>12</v>
      </c>
      <c r="I2097" s="384">
        <v>780</v>
      </c>
      <c r="J2097" s="384"/>
      <c r="K2097" s="301"/>
      <c r="L2097" s="301">
        <f>VLOOKUP(B2097,KQtrangIOE!$B$2:$D$2509,3,FALSE)</f>
        <v>780</v>
      </c>
      <c r="M2097" s="301" t="str">
        <f t="shared" si="159"/>
        <v/>
      </c>
      <c r="N2097" s="301">
        <f>VLOOKUP(IF(G2097&lt;&gt;"",G2097,F2097),ThongkeKQ!$A$4:$P$43,COUNTA(ThongkeKQ!$A$4:$P$4),FALSE)</f>
        <v>23</v>
      </c>
      <c r="O2097" s="301" t="str">
        <f t="shared" si="156"/>
        <v>23.12</v>
      </c>
      <c r="P2097" s="285" t="str">
        <f t="shared" si="157"/>
        <v>23</v>
      </c>
      <c r="Q2097" s="285" t="str">
        <f t="shared" si="158"/>
        <v>12</v>
      </c>
    </row>
    <row r="2098" spans="1:17" s="285" customFormat="1" hidden="1">
      <c r="A2098" s="315">
        <f>SUBTOTAL(3,$B$20:B2098)</f>
        <v>684</v>
      </c>
      <c r="B2098" s="399">
        <v>1223376426</v>
      </c>
      <c r="C2098" s="301" t="str">
        <f>VLOOKUP(B2098,'ds thisinh'!$B$5:$C$2298,2,FALSE)</f>
        <v>Trần Thị Thúy Nga</v>
      </c>
      <c r="D2098" s="494" t="s">
        <v>539</v>
      </c>
      <c r="E2098" s="400" t="s">
        <v>154</v>
      </c>
      <c r="F2098" s="401" t="s">
        <v>417</v>
      </c>
      <c r="G2098" s="401"/>
      <c r="H2098" s="271">
        <v>12</v>
      </c>
      <c r="I2098" s="301">
        <v>780</v>
      </c>
      <c r="J2098" s="301"/>
      <c r="K2098" s="301"/>
      <c r="L2098" s="301">
        <f>VLOOKUP(B2098,KQtrangIOE!$B$2:$D$2509,3,FALSE)</f>
        <v>780</v>
      </c>
      <c r="M2098" s="301" t="str">
        <f t="shared" si="159"/>
        <v/>
      </c>
      <c r="N2098" s="301">
        <f>VLOOKUP(IF(G2098&lt;&gt;"",G2098,F2098),ThongkeKQ!$A$4:$P$43,COUNTA(ThongkeKQ!$A$4:$P$4),FALSE)</f>
        <v>14</v>
      </c>
      <c r="O2098" s="301" t="str">
        <f t="shared" si="156"/>
        <v>14.12</v>
      </c>
      <c r="P2098" s="285" t="str">
        <f t="shared" si="157"/>
        <v>14</v>
      </c>
      <c r="Q2098" s="285" t="str">
        <f t="shared" si="158"/>
        <v>12</v>
      </c>
    </row>
    <row r="2099" spans="1:17" s="285" customFormat="1" hidden="1">
      <c r="A2099" s="315">
        <f>SUBTOTAL(3,$B$20:B2099)</f>
        <v>684</v>
      </c>
      <c r="B2099" s="399">
        <v>1229805887</v>
      </c>
      <c r="C2099" s="301" t="str">
        <f>VLOOKUP(B2099,'ds thisinh'!$B$5:$C$2298,2,FALSE)</f>
        <v>Nguyễn Nhật Phương Nhi</v>
      </c>
      <c r="D2099" s="494" t="s">
        <v>519</v>
      </c>
      <c r="E2099" s="400" t="s">
        <v>503</v>
      </c>
      <c r="F2099" s="401" t="s">
        <v>417</v>
      </c>
      <c r="G2099" s="401"/>
      <c r="H2099" s="271">
        <v>12</v>
      </c>
      <c r="I2099" s="301">
        <v>780</v>
      </c>
      <c r="J2099" s="301"/>
      <c r="K2099" s="301"/>
      <c r="L2099" s="301">
        <f>VLOOKUP(B2099,KQtrangIOE!$B$2:$D$2509,3,FALSE)</f>
        <v>780</v>
      </c>
      <c r="M2099" s="301" t="str">
        <f t="shared" si="159"/>
        <v/>
      </c>
      <c r="N2099" s="301">
        <f>VLOOKUP(IF(G2099&lt;&gt;"",G2099,F2099),ThongkeKQ!$A$4:$P$43,COUNTA(ThongkeKQ!$A$4:$P$4),FALSE)</f>
        <v>14</v>
      </c>
      <c r="O2099" s="301" t="str">
        <f t="shared" si="156"/>
        <v>14.12</v>
      </c>
      <c r="P2099" s="285" t="str">
        <f t="shared" si="157"/>
        <v>14</v>
      </c>
      <c r="Q2099" s="285" t="str">
        <f t="shared" si="158"/>
        <v>12</v>
      </c>
    </row>
    <row r="2100" spans="1:17" s="285" customFormat="1" hidden="1">
      <c r="A2100" s="315">
        <f>SUBTOTAL(3,$B$20:B2100)</f>
        <v>684</v>
      </c>
      <c r="B2100" s="326">
        <v>1224983930</v>
      </c>
      <c r="C2100" s="301" t="str">
        <f>VLOOKUP(B2100,'ds thisinh'!$B$5:$C$2298,2,FALSE)</f>
        <v>Trần Thị Tú  Uyên</v>
      </c>
      <c r="D2100" s="303" t="s">
        <v>1840</v>
      </c>
      <c r="E2100" s="303" t="s">
        <v>1838</v>
      </c>
      <c r="F2100" s="303" t="s">
        <v>554</v>
      </c>
      <c r="G2100" s="303"/>
      <c r="H2100" s="304">
        <v>12</v>
      </c>
      <c r="I2100" s="301">
        <v>780</v>
      </c>
      <c r="J2100" s="301"/>
      <c r="K2100" s="301"/>
      <c r="L2100" s="301">
        <f>VLOOKUP(B2100,KQtrangIOE!$B$2:$D$2509,3,FALSE)</f>
        <v>780</v>
      </c>
      <c r="M2100" s="301" t="str">
        <f t="shared" si="159"/>
        <v/>
      </c>
      <c r="N2100" s="301">
        <f>VLOOKUP(IF(G2100&lt;&gt;"",G2100,F2100),ThongkeKQ!$A$4:$P$43,COUNTA(ThongkeKQ!$A$4:$P$4),FALSE)</f>
        <v>8</v>
      </c>
      <c r="O2100" s="301" t="str">
        <f t="shared" si="156"/>
        <v>8.12</v>
      </c>
      <c r="P2100" s="285" t="str">
        <f t="shared" si="157"/>
        <v>8</v>
      </c>
      <c r="Q2100" s="285" t="str">
        <f t="shared" si="158"/>
        <v>12</v>
      </c>
    </row>
    <row r="2101" spans="1:17" s="285" customFormat="1" hidden="1">
      <c r="A2101" s="315">
        <f>SUBTOTAL(3,$B$20:B2101)</f>
        <v>684</v>
      </c>
      <c r="B2101" s="301">
        <v>1225086349</v>
      </c>
      <c r="C2101" s="301" t="str">
        <f>VLOOKUP(B2101,'ds thisinh'!$B$5:$C$2298,2,FALSE)</f>
        <v>Cao Quốc Linh</v>
      </c>
      <c r="D2101" s="301" t="s">
        <v>85</v>
      </c>
      <c r="E2101" s="301" t="s">
        <v>176</v>
      </c>
      <c r="F2101" s="301" t="s">
        <v>9</v>
      </c>
      <c r="G2101" s="301"/>
      <c r="H2101" s="301">
        <v>12</v>
      </c>
      <c r="I2101" s="301">
        <v>770</v>
      </c>
      <c r="J2101" s="301"/>
      <c r="K2101" s="301"/>
      <c r="L2101" s="301">
        <f>VLOOKUP(B2101,KQtrangIOE!$B$2:$D$2509,3,FALSE)</f>
        <v>770</v>
      </c>
      <c r="M2101" s="301" t="str">
        <f t="shared" si="159"/>
        <v/>
      </c>
      <c r="N2101" s="301">
        <f>VLOOKUP(IF(G2101&lt;&gt;"",G2101,F2101),ThongkeKQ!$A$4:$P$43,COUNTA(ThongkeKQ!$A$4:$P$4),FALSE)</f>
        <v>1</v>
      </c>
      <c r="O2101" s="301" t="str">
        <f t="shared" si="156"/>
        <v>1.12</v>
      </c>
      <c r="P2101" s="285" t="str">
        <f t="shared" si="157"/>
        <v>1</v>
      </c>
      <c r="Q2101" s="285" t="str">
        <f t="shared" si="158"/>
        <v>12</v>
      </c>
    </row>
    <row r="2102" spans="1:17" s="285" customFormat="1" hidden="1">
      <c r="A2102" s="315">
        <f>SUBTOTAL(3,$B$20:B2102)</f>
        <v>684</v>
      </c>
      <c r="B2102" s="301">
        <v>1221799964</v>
      </c>
      <c r="C2102" s="301" t="str">
        <f>VLOOKUP(B2102,'ds thisinh'!$B$5:$C$2298,2,FALSE)</f>
        <v>Đinh Quang Nam</v>
      </c>
      <c r="D2102" s="301" t="s">
        <v>86</v>
      </c>
      <c r="E2102" s="301" t="s">
        <v>154</v>
      </c>
      <c r="F2102" s="301" t="s">
        <v>9</v>
      </c>
      <c r="G2102" s="301"/>
      <c r="H2102" s="301">
        <v>12</v>
      </c>
      <c r="I2102" s="301">
        <v>770</v>
      </c>
      <c r="J2102" s="301"/>
      <c r="K2102" s="301"/>
      <c r="L2102" s="301">
        <f>VLOOKUP(B2102,KQtrangIOE!$B$2:$D$2509,3,FALSE)</f>
        <v>770</v>
      </c>
      <c r="M2102" s="301" t="str">
        <f t="shared" si="159"/>
        <v/>
      </c>
      <c r="N2102" s="301">
        <f>VLOOKUP(IF(G2102&lt;&gt;"",G2102,F2102),ThongkeKQ!$A$4:$P$43,COUNTA(ThongkeKQ!$A$4:$P$4),FALSE)</f>
        <v>1</v>
      </c>
      <c r="O2102" s="301" t="str">
        <f t="shared" si="156"/>
        <v>1.12</v>
      </c>
      <c r="P2102" s="285" t="str">
        <f t="shared" si="157"/>
        <v>1</v>
      </c>
      <c r="Q2102" s="285" t="str">
        <f t="shared" si="158"/>
        <v>12</v>
      </c>
    </row>
    <row r="2103" spans="1:17" s="285" customFormat="1" ht="30" hidden="1">
      <c r="A2103" s="315">
        <f>SUBTOTAL(3,$B$20:B2103)</f>
        <v>684</v>
      </c>
      <c r="B2103" s="316">
        <v>1222868350</v>
      </c>
      <c r="C2103" s="301" t="str">
        <f>VLOOKUP(B2103,'ds thisinh'!$B$5:$C$2298,2,FALSE)</f>
        <v xml:space="preserve">Nguyễn Thị Thanh Phương  </v>
      </c>
      <c r="D2103" s="316" t="s">
        <v>382</v>
      </c>
      <c r="E2103" s="316" t="s">
        <v>96</v>
      </c>
      <c r="F2103" s="316" t="s">
        <v>301</v>
      </c>
      <c r="G2103" s="315"/>
      <c r="H2103" s="365">
        <v>12</v>
      </c>
      <c r="I2103" s="387">
        <v>770</v>
      </c>
      <c r="J2103" s="387"/>
      <c r="K2103" s="386"/>
      <c r="L2103" s="301">
        <f>VLOOKUP(B2103,KQtrangIOE!$B$2:$D$2509,3,FALSE)</f>
        <v>770</v>
      </c>
      <c r="M2103" s="301" t="str">
        <f t="shared" si="159"/>
        <v/>
      </c>
      <c r="N2103" s="301">
        <f>VLOOKUP(IF(G2103&lt;&gt;"",G2103,F2103),ThongkeKQ!$A$4:$P$43,COUNTA(ThongkeKQ!$A$4:$P$4),FALSE)</f>
        <v>4</v>
      </c>
      <c r="O2103" s="301" t="str">
        <f t="shared" si="156"/>
        <v>4.12</v>
      </c>
      <c r="P2103" s="285" t="str">
        <f t="shared" si="157"/>
        <v>4</v>
      </c>
      <c r="Q2103" s="285" t="str">
        <f t="shared" si="158"/>
        <v>12</v>
      </c>
    </row>
    <row r="2104" spans="1:17" s="285" customFormat="1" ht="15.75" hidden="1" thickBot="1">
      <c r="A2104" s="315">
        <f>SUBTOTAL(3,$B$20:B2104)</f>
        <v>684</v>
      </c>
      <c r="B2104" s="479">
        <v>1223773244</v>
      </c>
      <c r="C2104" s="301" t="str">
        <f>VLOOKUP(B2104,'ds thisinh'!$B$5:$C$2298,2,FALSE)</f>
        <v>Đặng Văn Vương</v>
      </c>
      <c r="D2104" s="494" t="s">
        <v>534</v>
      </c>
      <c r="E2104" s="400" t="s">
        <v>154</v>
      </c>
      <c r="F2104" s="401" t="s">
        <v>417</v>
      </c>
      <c r="G2104" s="401"/>
      <c r="H2104" s="271">
        <v>12</v>
      </c>
      <c r="I2104" s="301">
        <v>770</v>
      </c>
      <c r="J2104" s="448"/>
      <c r="K2104" s="582"/>
      <c r="L2104" s="301">
        <f>VLOOKUP(B2104,KQtrangIOE!$B$2:$D$2509,3,FALSE)</f>
        <v>770</v>
      </c>
      <c r="M2104" s="301" t="str">
        <f t="shared" si="159"/>
        <v/>
      </c>
      <c r="N2104" s="301">
        <f>VLOOKUP(IF(G2104&lt;&gt;"",G2104,F2104),ThongkeKQ!$A$4:$P$43,COUNTA(ThongkeKQ!$A$4:$P$4),FALSE)</f>
        <v>14</v>
      </c>
      <c r="O2104" s="301" t="str">
        <f t="shared" si="156"/>
        <v>14.12</v>
      </c>
      <c r="P2104" s="285" t="str">
        <f t="shared" si="157"/>
        <v>14</v>
      </c>
      <c r="Q2104" s="285" t="str">
        <f t="shared" si="158"/>
        <v>12</v>
      </c>
    </row>
    <row r="2105" spans="1:17" s="285" customFormat="1" hidden="1">
      <c r="A2105" s="315">
        <f>SUBTOTAL(3,$B$20:B2105)</f>
        <v>684</v>
      </c>
      <c r="B2105" s="399">
        <v>1224780275</v>
      </c>
      <c r="C2105" s="301" t="str">
        <f>VLOOKUP(B2105,'ds thisinh'!$B$5:$C$2298,2,FALSE)</f>
        <v>Nguyễn Thị Oanh Thơ</v>
      </c>
      <c r="D2105" s="494" t="s">
        <v>531</v>
      </c>
      <c r="E2105" s="400" t="s">
        <v>154</v>
      </c>
      <c r="F2105" s="401" t="s">
        <v>417</v>
      </c>
      <c r="G2105" s="401"/>
      <c r="H2105" s="271">
        <v>12</v>
      </c>
      <c r="I2105" s="301">
        <v>770</v>
      </c>
      <c r="J2105" s="301"/>
      <c r="K2105" s="301"/>
      <c r="L2105" s="301">
        <f>VLOOKUP(B2105,KQtrangIOE!$B$2:$D$2509,3,FALSE)</f>
        <v>770</v>
      </c>
      <c r="M2105" s="301" t="str">
        <f t="shared" si="159"/>
        <v/>
      </c>
      <c r="N2105" s="301">
        <f>VLOOKUP(IF(G2105&lt;&gt;"",G2105,F2105),ThongkeKQ!$A$4:$P$43,COUNTA(ThongkeKQ!$A$4:$P$4),FALSE)</f>
        <v>14</v>
      </c>
      <c r="O2105" s="301" t="str">
        <f t="shared" si="156"/>
        <v>14.12</v>
      </c>
      <c r="P2105" s="285" t="str">
        <f t="shared" si="157"/>
        <v>14</v>
      </c>
      <c r="Q2105" s="285" t="str">
        <f t="shared" si="158"/>
        <v>12</v>
      </c>
    </row>
    <row r="2106" spans="1:17" s="285" customFormat="1" hidden="1">
      <c r="A2106" s="315">
        <f>SUBTOTAL(3,$B$20:B2106)</f>
        <v>684</v>
      </c>
      <c r="B2106" s="326">
        <v>1210911829</v>
      </c>
      <c r="C2106" s="301" t="str">
        <f>VLOOKUP(B2106,'ds thisinh'!$B$5:$C$2298,2,FALSE)</f>
        <v>Nguyễn Thị Thùy An</v>
      </c>
      <c r="D2106" s="303" t="s">
        <v>202</v>
      </c>
      <c r="E2106" s="303" t="s">
        <v>154</v>
      </c>
      <c r="F2106" s="303" t="s">
        <v>187</v>
      </c>
      <c r="G2106" s="303"/>
      <c r="H2106" s="315">
        <v>12</v>
      </c>
      <c r="I2106" s="386">
        <v>770</v>
      </c>
      <c r="J2106" s="386"/>
      <c r="K2106" s="301"/>
      <c r="L2106" s="301">
        <f>VLOOKUP(B2106,KQtrangIOE!$B$2:$D$2509,3,FALSE)</f>
        <v>770</v>
      </c>
      <c r="M2106" s="301" t="str">
        <f t="shared" si="159"/>
        <v/>
      </c>
      <c r="N2106" s="301">
        <f>VLOOKUP(IF(G2106&lt;&gt;"",G2106,F2106),ThongkeKQ!$A$4:$P$43,COUNTA(ThongkeKQ!$A$4:$P$4),FALSE)</f>
        <v>19</v>
      </c>
      <c r="O2106" s="301" t="str">
        <f t="shared" si="156"/>
        <v>19.12</v>
      </c>
      <c r="P2106" s="285" t="str">
        <f t="shared" si="157"/>
        <v>19</v>
      </c>
      <c r="Q2106" s="285" t="str">
        <f t="shared" si="158"/>
        <v>12</v>
      </c>
    </row>
    <row r="2107" spans="1:17" s="285" customFormat="1" hidden="1">
      <c r="A2107" s="315">
        <f>SUBTOTAL(3,$B$20:B2107)</f>
        <v>684</v>
      </c>
      <c r="B2107" s="316">
        <v>1223488776</v>
      </c>
      <c r="C2107" s="301" t="str">
        <f>VLOOKUP(B2107,'ds thisinh'!$B$5:$C$2298,2,FALSE)</f>
        <v xml:space="preserve">Nguyễn Thị Hồng Như  </v>
      </c>
      <c r="D2107" s="316" t="s">
        <v>383</v>
      </c>
      <c r="E2107" s="316" t="s">
        <v>96</v>
      </c>
      <c r="F2107" s="316" t="s">
        <v>301</v>
      </c>
      <c r="G2107" s="315"/>
      <c r="H2107" s="365">
        <v>12</v>
      </c>
      <c r="I2107" s="387">
        <v>760</v>
      </c>
      <c r="J2107" s="387"/>
      <c r="K2107" s="386"/>
      <c r="L2107" s="301">
        <f>VLOOKUP(B2107,KQtrangIOE!$B$2:$D$2509,3,FALSE)</f>
        <v>760</v>
      </c>
      <c r="M2107" s="301" t="str">
        <f t="shared" si="159"/>
        <v/>
      </c>
      <c r="N2107" s="301">
        <f>VLOOKUP(IF(G2107&lt;&gt;"",G2107,F2107),ThongkeKQ!$A$4:$P$43,COUNTA(ThongkeKQ!$A$4:$P$4),FALSE)</f>
        <v>4</v>
      </c>
      <c r="O2107" s="301" t="str">
        <f t="shared" si="156"/>
        <v>4.12</v>
      </c>
      <c r="P2107" s="285" t="str">
        <f t="shared" si="157"/>
        <v>4</v>
      </c>
      <c r="Q2107" s="285" t="str">
        <f t="shared" si="158"/>
        <v>12</v>
      </c>
    </row>
    <row r="2108" spans="1:17" s="285" customFormat="1" hidden="1">
      <c r="A2108" s="315">
        <f>SUBTOTAL(3,$B$20:B2108)</f>
        <v>684</v>
      </c>
      <c r="B2108" s="399">
        <v>104668725</v>
      </c>
      <c r="C2108" s="301" t="str">
        <f>VLOOKUP(B2108,'ds thisinh'!$B$5:$C$2298,2,FALSE)</f>
        <v>Vương Thị Thảo</v>
      </c>
      <c r="D2108" s="494" t="s">
        <v>514</v>
      </c>
      <c r="E2108" s="400" t="s">
        <v>154</v>
      </c>
      <c r="F2108" s="401" t="s">
        <v>417</v>
      </c>
      <c r="G2108" s="401"/>
      <c r="H2108" s="271">
        <v>12</v>
      </c>
      <c r="I2108" s="301">
        <v>760</v>
      </c>
      <c r="J2108" s="301"/>
      <c r="K2108" s="301"/>
      <c r="L2108" s="301">
        <f>VLOOKUP(B2108,KQtrangIOE!$B$2:$D$2509,3,FALSE)</f>
        <v>760</v>
      </c>
      <c r="M2108" s="301" t="str">
        <f t="shared" si="159"/>
        <v/>
      </c>
      <c r="N2108" s="301">
        <f>VLOOKUP(IF(G2108&lt;&gt;"",G2108,F2108),ThongkeKQ!$A$4:$P$43,COUNTA(ThongkeKQ!$A$4:$P$4),FALSE)</f>
        <v>14</v>
      </c>
      <c r="O2108" s="301" t="str">
        <f t="shared" si="156"/>
        <v>14.12</v>
      </c>
      <c r="P2108" s="285" t="str">
        <f t="shared" si="157"/>
        <v>14</v>
      </c>
      <c r="Q2108" s="285" t="str">
        <f t="shared" si="158"/>
        <v>12</v>
      </c>
    </row>
    <row r="2109" spans="1:17" s="285" customFormat="1" hidden="1">
      <c r="A2109" s="315">
        <f>SUBTOTAL(3,$B$20:B2109)</f>
        <v>684</v>
      </c>
      <c r="B2109" s="326">
        <v>1223965357</v>
      </c>
      <c r="C2109" s="301" t="str">
        <f>VLOOKUP(B2109,'ds thisinh'!$B$5:$C$2298,2,FALSE)</f>
        <v>Trần Yến  Ngọc</v>
      </c>
      <c r="D2109" s="303" t="s">
        <v>1839</v>
      </c>
      <c r="E2109" s="303" t="s">
        <v>1836</v>
      </c>
      <c r="F2109" s="303" t="s">
        <v>554</v>
      </c>
      <c r="G2109" s="361"/>
      <c r="H2109" s="304">
        <v>12</v>
      </c>
      <c r="I2109" s="301">
        <v>760</v>
      </c>
      <c r="J2109" s="301"/>
      <c r="K2109" s="301"/>
      <c r="L2109" s="301">
        <f>VLOOKUP(B2109,KQtrangIOE!$B$2:$D$2509,3,FALSE)</f>
        <v>760</v>
      </c>
      <c r="M2109" s="301" t="str">
        <f t="shared" si="159"/>
        <v/>
      </c>
      <c r="N2109" s="301">
        <f>VLOOKUP(IF(G2109&lt;&gt;"",G2109,F2109),ThongkeKQ!$A$4:$P$43,COUNTA(ThongkeKQ!$A$4:$P$4),FALSE)</f>
        <v>8</v>
      </c>
      <c r="O2109" s="301" t="str">
        <f t="shared" si="156"/>
        <v>8.12</v>
      </c>
      <c r="P2109" s="285" t="str">
        <f t="shared" si="157"/>
        <v>8</v>
      </c>
      <c r="Q2109" s="285" t="str">
        <f t="shared" si="158"/>
        <v>12</v>
      </c>
    </row>
    <row r="2110" spans="1:17" s="285" customFormat="1" hidden="1">
      <c r="A2110" s="315">
        <f>SUBTOTAL(3,$B$20:B2110)</f>
        <v>684</v>
      </c>
      <c r="B2110" s="311">
        <v>1223924045</v>
      </c>
      <c r="C2110" s="301" t="str">
        <f>VLOOKUP(B2110,'ds thisinh'!$B$5:$C$2298,2,FALSE)</f>
        <v>Huỳnh Thị Duyên</v>
      </c>
      <c r="D2110" s="311" t="s">
        <v>2602</v>
      </c>
      <c r="E2110" s="311" t="s">
        <v>96</v>
      </c>
      <c r="F2110" s="310" t="s">
        <v>563</v>
      </c>
      <c r="G2110" s="310"/>
      <c r="H2110" s="311" t="s">
        <v>96</v>
      </c>
      <c r="I2110" s="388">
        <v>750</v>
      </c>
      <c r="J2110" s="388"/>
      <c r="K2110" s="388"/>
      <c r="L2110" s="301">
        <f>VLOOKUP(B2110,KQtrangIOE!$B$2:$D$2509,3,FALSE)</f>
        <v>750</v>
      </c>
      <c r="M2110" s="301" t="str">
        <f t="shared" si="159"/>
        <v/>
      </c>
      <c r="N2110" s="301">
        <f>VLOOKUP(IF(G2110&lt;&gt;"",G2110,F2110),ThongkeKQ!$A$4:$P$43,COUNTA(ThongkeKQ!$A$4:$P$4),FALSE)</f>
        <v>21</v>
      </c>
      <c r="O2110" s="301" t="str">
        <f t="shared" si="156"/>
        <v>21.12</v>
      </c>
      <c r="P2110" s="285" t="str">
        <f t="shared" si="157"/>
        <v>21</v>
      </c>
      <c r="Q2110" s="285" t="str">
        <f t="shared" si="158"/>
        <v>12</v>
      </c>
    </row>
    <row r="2111" spans="1:17" s="285" customFormat="1" hidden="1">
      <c r="A2111" s="315">
        <f>SUBTOTAL(3,$B$20:B2111)</f>
        <v>684</v>
      </c>
      <c r="B2111" s="366">
        <v>1224535705</v>
      </c>
      <c r="C2111" s="301" t="str">
        <f>VLOOKUP(B2111,'ds thisinh'!$B$5:$C$2298,2,FALSE)</f>
        <v>Lê Văn Khoa</v>
      </c>
      <c r="D2111" s="366" t="s">
        <v>2380</v>
      </c>
      <c r="E2111" s="366" t="s">
        <v>154</v>
      </c>
      <c r="F2111" s="325" t="s">
        <v>551</v>
      </c>
      <c r="G2111" s="365"/>
      <c r="H2111" s="365">
        <v>12</v>
      </c>
      <c r="I2111" s="365">
        <v>750</v>
      </c>
      <c r="J2111" s="365"/>
      <c r="K2111" s="301"/>
      <c r="L2111" s="301">
        <f>VLOOKUP(B2111,KQtrangIOE!$B$2:$D$2509,3,FALSE)</f>
        <v>750</v>
      </c>
      <c r="M2111" s="301" t="str">
        <f t="shared" si="159"/>
        <v/>
      </c>
      <c r="N2111" s="301">
        <f>VLOOKUP(IF(G2111&lt;&gt;"",G2111,F2111),ThongkeKQ!$A$4:$P$43,COUNTA(ThongkeKQ!$A$4:$P$4),FALSE)</f>
        <v>5</v>
      </c>
      <c r="O2111" s="301" t="str">
        <f t="shared" si="156"/>
        <v>5.12</v>
      </c>
      <c r="P2111" s="285" t="str">
        <f t="shared" si="157"/>
        <v>5</v>
      </c>
      <c r="Q2111" s="285" t="str">
        <f t="shared" si="158"/>
        <v>12</v>
      </c>
    </row>
    <row r="2112" spans="1:17" s="285" customFormat="1" hidden="1">
      <c r="A2112" s="315">
        <f>SUBTOTAL(3,$B$20:B2112)</f>
        <v>684</v>
      </c>
      <c r="B2112" s="366">
        <v>1230317486</v>
      </c>
      <c r="C2112" s="301" t="str">
        <f>VLOOKUP(B2112,'ds thisinh'!$B$5:$C$2298,2,FALSE)</f>
        <v>Trương Thị Hoài Song</v>
      </c>
      <c r="D2112" s="366" t="s">
        <v>2382</v>
      </c>
      <c r="E2112" s="366" t="s">
        <v>2383</v>
      </c>
      <c r="F2112" s="325" t="s">
        <v>551</v>
      </c>
      <c r="G2112" s="365"/>
      <c r="H2112" s="365">
        <v>12</v>
      </c>
      <c r="I2112" s="365">
        <v>750</v>
      </c>
      <c r="J2112" s="365"/>
      <c r="K2112" s="301"/>
      <c r="L2112" s="301">
        <f>VLOOKUP(B2112,KQtrangIOE!$B$2:$D$2509,3,FALSE)</f>
        <v>750</v>
      </c>
      <c r="M2112" s="301" t="str">
        <f t="shared" si="159"/>
        <v/>
      </c>
      <c r="N2112" s="301">
        <f>VLOOKUP(IF(G2112&lt;&gt;"",G2112,F2112),ThongkeKQ!$A$4:$P$43,COUNTA(ThongkeKQ!$A$4:$P$4),FALSE)</f>
        <v>5</v>
      </c>
      <c r="O2112" s="301" t="str">
        <f t="shared" si="156"/>
        <v>5.12</v>
      </c>
      <c r="P2112" s="285" t="str">
        <f t="shared" si="157"/>
        <v>5</v>
      </c>
      <c r="Q2112" s="285" t="str">
        <f t="shared" si="158"/>
        <v>12</v>
      </c>
    </row>
    <row r="2113" spans="1:17" s="285" customFormat="1" hidden="1">
      <c r="A2113" s="315">
        <f>SUBTOTAL(3,$B$20:B2113)</f>
        <v>684</v>
      </c>
      <c r="B2113" s="311">
        <v>1223022943</v>
      </c>
      <c r="C2113" s="301" t="str">
        <f>VLOOKUP(B2113,'ds thisinh'!$B$5:$C$2298,2,FALSE)</f>
        <v>Lê Thị Thu Trang</v>
      </c>
      <c r="D2113" s="311" t="s">
        <v>18</v>
      </c>
      <c r="E2113" s="311" t="s">
        <v>96</v>
      </c>
      <c r="F2113" s="310" t="s">
        <v>563</v>
      </c>
      <c r="G2113" s="310"/>
      <c r="H2113" s="311" t="s">
        <v>96</v>
      </c>
      <c r="I2113" s="388">
        <v>740</v>
      </c>
      <c r="J2113" s="388"/>
      <c r="K2113" s="388"/>
      <c r="L2113" s="301">
        <f>VLOOKUP(B2113,KQtrangIOE!$B$2:$D$2509,3,FALSE)</f>
        <v>740</v>
      </c>
      <c r="M2113" s="301" t="str">
        <f t="shared" si="159"/>
        <v/>
      </c>
      <c r="N2113" s="301">
        <f>VLOOKUP(IF(G2113&lt;&gt;"",G2113,F2113),ThongkeKQ!$A$4:$P$43,COUNTA(ThongkeKQ!$A$4:$P$4),FALSE)</f>
        <v>21</v>
      </c>
      <c r="O2113" s="301" t="str">
        <f t="shared" si="156"/>
        <v>21.12</v>
      </c>
      <c r="P2113" s="285" t="str">
        <f t="shared" si="157"/>
        <v>21</v>
      </c>
      <c r="Q2113" s="285" t="str">
        <f t="shared" si="158"/>
        <v>12</v>
      </c>
    </row>
    <row r="2114" spans="1:17" s="285" customFormat="1" hidden="1">
      <c r="A2114" s="315">
        <f>SUBTOTAL(3,$B$20:B2114)</f>
        <v>684</v>
      </c>
      <c r="B2114" s="311">
        <v>1212883865</v>
      </c>
      <c r="C2114" s="301" t="str">
        <f>VLOOKUP(B2114,'ds thisinh'!$B$5:$C$2298,2,FALSE)</f>
        <v>Huỳnh Thị Thùy Dương</v>
      </c>
      <c r="D2114" s="311" t="s">
        <v>2611</v>
      </c>
      <c r="E2114" s="311" t="s">
        <v>96</v>
      </c>
      <c r="F2114" s="310" t="s">
        <v>563</v>
      </c>
      <c r="G2114" s="310"/>
      <c r="H2114" s="311" t="s">
        <v>96</v>
      </c>
      <c r="I2114" s="388">
        <v>740</v>
      </c>
      <c r="J2114" s="388"/>
      <c r="K2114" s="388"/>
      <c r="L2114" s="301">
        <f>VLOOKUP(B2114,KQtrangIOE!$B$2:$D$2509,3,FALSE)</f>
        <v>740</v>
      </c>
      <c r="M2114" s="301" t="str">
        <f t="shared" si="159"/>
        <v/>
      </c>
      <c r="N2114" s="301">
        <f>VLOOKUP(IF(G2114&lt;&gt;"",G2114,F2114),ThongkeKQ!$A$4:$P$43,COUNTA(ThongkeKQ!$A$4:$P$4),FALSE)</f>
        <v>21</v>
      </c>
      <c r="O2114" s="301" t="str">
        <f t="shared" si="156"/>
        <v>21.12</v>
      </c>
      <c r="P2114" s="285" t="str">
        <f t="shared" si="157"/>
        <v>21</v>
      </c>
      <c r="Q2114" s="285" t="str">
        <f t="shared" si="158"/>
        <v>12</v>
      </c>
    </row>
    <row r="2115" spans="1:17" s="285" customFormat="1" hidden="1">
      <c r="A2115" s="315">
        <f>SUBTOTAL(3,$B$20:B2115)</f>
        <v>684</v>
      </c>
      <c r="B2115" s="318">
        <v>1223570157</v>
      </c>
      <c r="C2115" s="301" t="str">
        <f>VLOOKUP(B2115,'ds thisinh'!$B$5:$C$2298,2,FALSE)</f>
        <v>Ngô Thị Phương Chi </v>
      </c>
      <c r="D2115" s="315" t="s">
        <v>2139</v>
      </c>
      <c r="E2115" s="315" t="s">
        <v>2136</v>
      </c>
      <c r="F2115" s="315" t="s">
        <v>553</v>
      </c>
      <c r="G2115" s="315"/>
      <c r="H2115" s="315">
        <v>12</v>
      </c>
      <c r="I2115" s="325">
        <v>740</v>
      </c>
      <c r="J2115" s="325"/>
      <c r="K2115" s="386"/>
      <c r="L2115" s="301">
        <f>VLOOKUP(B2115,KQtrangIOE!$B$2:$D$2509,3,FALSE)</f>
        <v>740</v>
      </c>
      <c r="M2115" s="301" t="str">
        <f t="shared" si="159"/>
        <v/>
      </c>
      <c r="N2115" s="301">
        <f>VLOOKUP(IF(G2115&lt;&gt;"",G2115,F2115),ThongkeKQ!$A$4:$P$43,COUNTA(ThongkeKQ!$A$4:$P$4),FALSE)</f>
        <v>7</v>
      </c>
      <c r="O2115" s="301" t="str">
        <f t="shared" si="156"/>
        <v>7.12</v>
      </c>
      <c r="P2115" s="285" t="str">
        <f t="shared" si="157"/>
        <v>7</v>
      </c>
      <c r="Q2115" s="285" t="str">
        <f t="shared" si="158"/>
        <v>12</v>
      </c>
    </row>
    <row r="2116" spans="1:17" s="285" customFormat="1" hidden="1">
      <c r="A2116" s="315">
        <f>SUBTOTAL(3,$B$20:B2116)</f>
        <v>684</v>
      </c>
      <c r="B2116" s="326">
        <v>1226182004</v>
      </c>
      <c r="C2116" s="301" t="str">
        <f>VLOOKUP(B2116,'ds thisinh'!$B$5:$C$2298,2,FALSE)</f>
        <v>Võ Thị Oanh </v>
      </c>
      <c r="D2116" s="303" t="s">
        <v>2144</v>
      </c>
      <c r="E2116" s="303" t="s">
        <v>2136</v>
      </c>
      <c r="F2116" s="303" t="s">
        <v>553</v>
      </c>
      <c r="G2116" s="303"/>
      <c r="H2116" s="315">
        <v>12</v>
      </c>
      <c r="I2116" s="301">
        <v>740</v>
      </c>
      <c r="J2116" s="301"/>
      <c r="K2116" s="301"/>
      <c r="L2116" s="301">
        <f>VLOOKUP(B2116,KQtrangIOE!$B$2:$D$2509,3,FALSE)</f>
        <v>740</v>
      </c>
      <c r="M2116" s="301" t="str">
        <f t="shared" si="159"/>
        <v/>
      </c>
      <c r="N2116" s="301">
        <f>VLOOKUP(IF(G2116&lt;&gt;"",G2116,F2116),ThongkeKQ!$A$4:$P$43,COUNTA(ThongkeKQ!$A$4:$P$4),FALSE)</f>
        <v>7</v>
      </c>
      <c r="O2116" s="301" t="str">
        <f t="shared" si="156"/>
        <v>7.12</v>
      </c>
      <c r="P2116" s="285" t="str">
        <f t="shared" si="157"/>
        <v>7</v>
      </c>
      <c r="Q2116" s="285" t="str">
        <f t="shared" si="158"/>
        <v>12</v>
      </c>
    </row>
    <row r="2117" spans="1:17" s="285" customFormat="1" hidden="1">
      <c r="A2117" s="315">
        <f>SUBTOTAL(3,$B$20:B2117)</f>
        <v>684</v>
      </c>
      <c r="B2117" s="326">
        <v>1226219127</v>
      </c>
      <c r="C2117" s="301" t="str">
        <f>VLOOKUP(B2117,'ds thisinh'!$B$5:$C$2298,2,FALSE)</f>
        <v>Nguyễn Thị Thu  Hằng</v>
      </c>
      <c r="D2117" s="303" t="s">
        <v>1837</v>
      </c>
      <c r="E2117" s="303" t="s">
        <v>1838</v>
      </c>
      <c r="F2117" s="303" t="s">
        <v>554</v>
      </c>
      <c r="G2117" s="361"/>
      <c r="H2117" s="304">
        <v>12</v>
      </c>
      <c r="I2117" s="301">
        <v>740</v>
      </c>
      <c r="J2117" s="301"/>
      <c r="K2117" s="301"/>
      <c r="L2117" s="301">
        <f>VLOOKUP(B2117,KQtrangIOE!$B$2:$D$2509,3,FALSE)</f>
        <v>740</v>
      </c>
      <c r="M2117" s="301" t="str">
        <f t="shared" si="159"/>
        <v/>
      </c>
      <c r="N2117" s="301">
        <f>VLOOKUP(IF(G2117&lt;&gt;"",G2117,F2117),ThongkeKQ!$A$4:$P$43,COUNTA(ThongkeKQ!$A$4:$P$4),FALSE)</f>
        <v>8</v>
      </c>
      <c r="O2117" s="301" t="str">
        <f t="shared" si="156"/>
        <v>8.12</v>
      </c>
      <c r="P2117" s="285" t="str">
        <f t="shared" si="157"/>
        <v>8</v>
      </c>
      <c r="Q2117" s="285" t="str">
        <f t="shared" si="158"/>
        <v>12</v>
      </c>
    </row>
    <row r="2118" spans="1:17" s="285" customFormat="1" hidden="1">
      <c r="A2118" s="315">
        <f>SUBTOTAL(3,$B$20:B2118)</f>
        <v>684</v>
      </c>
      <c r="B2118" s="317">
        <v>1224692597</v>
      </c>
      <c r="C2118" s="301" t="str">
        <f>VLOOKUP(B2118,'ds thisinh'!$B$5:$C$2298,2,FALSE)</f>
        <v>Nguyễn Vũ Diệu Tiên</v>
      </c>
      <c r="D2118" s="356" t="s">
        <v>2437</v>
      </c>
      <c r="E2118" s="317" t="s">
        <v>2421</v>
      </c>
      <c r="F2118" s="303" t="s">
        <v>557</v>
      </c>
      <c r="G2118" s="303"/>
      <c r="H2118" s="303">
        <v>12</v>
      </c>
      <c r="I2118" s="365">
        <v>740</v>
      </c>
      <c r="J2118" s="365"/>
      <c r="K2118" s="301"/>
      <c r="L2118" s="301">
        <f>VLOOKUP(B2118,KQtrangIOE!$B$2:$D$2509,3,FALSE)</f>
        <v>740</v>
      </c>
      <c r="M2118" s="301" t="str">
        <f t="shared" si="159"/>
        <v/>
      </c>
      <c r="N2118" s="301">
        <f>VLOOKUP(IF(G2118&lt;&gt;"",G2118,F2118),ThongkeKQ!$A$4:$P$43,COUNTA(ThongkeKQ!$A$4:$P$4),FALSE)</f>
        <v>11</v>
      </c>
      <c r="O2118" s="301" t="str">
        <f t="shared" si="156"/>
        <v>11.12</v>
      </c>
      <c r="P2118" s="285" t="str">
        <f t="shared" si="157"/>
        <v>11</v>
      </c>
      <c r="Q2118" s="285" t="str">
        <f t="shared" si="158"/>
        <v>12</v>
      </c>
    </row>
    <row r="2119" spans="1:17" s="285" customFormat="1" hidden="1">
      <c r="A2119" s="315">
        <f>SUBTOTAL(3,$B$20:B2119)</f>
        <v>684</v>
      </c>
      <c r="B2119" s="321">
        <v>1230932039</v>
      </c>
      <c r="C2119" s="301" t="str">
        <f>VLOOKUP(B2119,'ds thisinh'!$B$5:$C$2298,2,FALSE)</f>
        <v>Trần Thị Thùy Linh</v>
      </c>
      <c r="D2119" s="322" t="s">
        <v>2252</v>
      </c>
      <c r="E2119" s="323" t="s">
        <v>154</v>
      </c>
      <c r="F2119" s="323" t="s">
        <v>564</v>
      </c>
      <c r="G2119" s="301"/>
      <c r="H2119" s="301">
        <v>12</v>
      </c>
      <c r="I2119" s="303">
        <v>730</v>
      </c>
      <c r="J2119" s="303"/>
      <c r="K2119" s="301"/>
      <c r="L2119" s="301">
        <f>VLOOKUP(B2119,KQtrangIOE!$B$2:$D$2509,3,FALSE)</f>
        <v>730</v>
      </c>
      <c r="M2119" s="301" t="str">
        <f t="shared" si="159"/>
        <v/>
      </c>
      <c r="N2119" s="301">
        <f>VLOOKUP(IF(G2119&lt;&gt;"",G2119,F2119),ThongkeKQ!$A$4:$P$43,COUNTA(ThongkeKQ!$A$4:$P$4),FALSE)</f>
        <v>22</v>
      </c>
      <c r="O2119" s="301" t="str">
        <f t="shared" si="156"/>
        <v>22.12</v>
      </c>
      <c r="P2119" s="285" t="str">
        <f t="shared" si="157"/>
        <v>22</v>
      </c>
      <c r="Q2119" s="285" t="str">
        <f t="shared" si="158"/>
        <v>12</v>
      </c>
    </row>
    <row r="2120" spans="1:17" s="285" customFormat="1" hidden="1">
      <c r="A2120" s="315">
        <f>SUBTOTAL(3,$B$20:B2120)</f>
        <v>684</v>
      </c>
      <c r="B2120" s="317">
        <v>1224666109</v>
      </c>
      <c r="C2120" s="301" t="str">
        <f>VLOOKUP(B2120,'ds thisinh'!$B$5:$C$2298,2,FALSE)</f>
        <v>Nguyễn Thị Linh Nhâm</v>
      </c>
      <c r="D2120" s="356" t="s">
        <v>2431</v>
      </c>
      <c r="E2120" s="317" t="s">
        <v>2426</v>
      </c>
      <c r="F2120" s="303" t="s">
        <v>557</v>
      </c>
      <c r="G2120" s="303"/>
      <c r="H2120" s="303">
        <v>12</v>
      </c>
      <c r="I2120" s="365">
        <v>730</v>
      </c>
      <c r="J2120" s="365"/>
      <c r="K2120" s="301"/>
      <c r="L2120" s="301">
        <f>VLOOKUP(B2120,KQtrangIOE!$B$2:$D$2509,3,FALSE)</f>
        <v>730</v>
      </c>
      <c r="M2120" s="301" t="str">
        <f t="shared" si="159"/>
        <v/>
      </c>
      <c r="N2120" s="301">
        <f>VLOOKUP(IF(G2120&lt;&gt;"",G2120,F2120),ThongkeKQ!$A$4:$P$43,COUNTA(ThongkeKQ!$A$4:$P$4),FALSE)</f>
        <v>11</v>
      </c>
      <c r="O2120" s="301" t="str">
        <f t="shared" si="156"/>
        <v>11.12</v>
      </c>
      <c r="P2120" s="285" t="str">
        <f t="shared" si="157"/>
        <v>11</v>
      </c>
      <c r="Q2120" s="285" t="str">
        <f t="shared" si="158"/>
        <v>12</v>
      </c>
    </row>
    <row r="2121" spans="1:17" s="285" customFormat="1" hidden="1">
      <c r="A2121" s="315">
        <f>SUBTOTAL(3,$B$20:B2121)</f>
        <v>684</v>
      </c>
      <c r="B2121" s="311">
        <v>1225156139</v>
      </c>
      <c r="C2121" s="301" t="str">
        <f>VLOOKUP(B2121,'ds thisinh'!$B$5:$C$2298,2,FALSE)</f>
        <v>Phạm Thị Lan Anh</v>
      </c>
      <c r="D2121" s="311" t="s">
        <v>1321</v>
      </c>
      <c r="E2121" s="311" t="s">
        <v>96</v>
      </c>
      <c r="F2121" s="310" t="s">
        <v>563</v>
      </c>
      <c r="G2121" s="310"/>
      <c r="H2121" s="311" t="s">
        <v>96</v>
      </c>
      <c r="I2121" s="388">
        <v>720</v>
      </c>
      <c r="J2121" s="388"/>
      <c r="K2121" s="388"/>
      <c r="L2121" s="301">
        <f>VLOOKUP(B2121,KQtrangIOE!$B$2:$D$2509,3,FALSE)</f>
        <v>720</v>
      </c>
      <c r="M2121" s="301" t="str">
        <f t="shared" si="159"/>
        <v/>
      </c>
      <c r="N2121" s="301">
        <f>VLOOKUP(IF(G2121&lt;&gt;"",G2121,F2121),ThongkeKQ!$A$4:$P$43,COUNTA(ThongkeKQ!$A$4:$P$4),FALSE)</f>
        <v>21</v>
      </c>
      <c r="O2121" s="301" t="str">
        <f t="shared" si="156"/>
        <v>21.12</v>
      </c>
      <c r="P2121" s="285" t="str">
        <f t="shared" si="157"/>
        <v>21</v>
      </c>
      <c r="Q2121" s="285" t="str">
        <f t="shared" si="158"/>
        <v>12</v>
      </c>
    </row>
    <row r="2122" spans="1:17" s="285" customFormat="1" hidden="1">
      <c r="A2122" s="315">
        <f>SUBTOTAL(3,$B$20:B2122)</f>
        <v>684</v>
      </c>
      <c r="B2122" s="312">
        <v>1232307380</v>
      </c>
      <c r="C2122" s="301" t="str">
        <f>VLOOKUP(B2122,'ds thisinh'!$B$5:$C$2298,2,FALSE)</f>
        <v>Đoàn Quang Quyền</v>
      </c>
      <c r="D2122" s="313" t="s">
        <v>597</v>
      </c>
      <c r="E2122" s="315" t="s">
        <v>154</v>
      </c>
      <c r="F2122" s="271" t="s">
        <v>556</v>
      </c>
      <c r="G2122" s="303"/>
      <c r="H2122" s="303">
        <v>12</v>
      </c>
      <c r="I2122" s="301">
        <v>720</v>
      </c>
      <c r="J2122" s="301"/>
      <c r="K2122" s="301"/>
      <c r="L2122" s="301">
        <f>VLOOKUP(B2122,KQtrangIOE!$B$2:$D$2509,3,FALSE)</f>
        <v>720</v>
      </c>
      <c r="M2122" s="301" t="str">
        <f t="shared" si="159"/>
        <v/>
      </c>
      <c r="N2122" s="301">
        <f>VLOOKUP(IF(G2122&lt;&gt;"",G2122,F2122),ThongkeKQ!$A$4:$P$43,COUNTA(ThongkeKQ!$A$4:$P$4),FALSE)</f>
        <v>10</v>
      </c>
      <c r="O2122" s="301" t="str">
        <f t="shared" si="156"/>
        <v>10.12</v>
      </c>
      <c r="P2122" s="285" t="str">
        <f t="shared" si="157"/>
        <v>10</v>
      </c>
      <c r="Q2122" s="285" t="str">
        <f t="shared" si="158"/>
        <v>12</v>
      </c>
    </row>
    <row r="2123" spans="1:17" s="285" customFormat="1" hidden="1">
      <c r="A2123" s="315">
        <f>SUBTOTAL(3,$B$20:B2123)</f>
        <v>684</v>
      </c>
      <c r="B2123" s="316">
        <v>1221940185</v>
      </c>
      <c r="C2123" s="301" t="str">
        <f>VLOOKUP(B2123,'ds thisinh'!$B$5:$C$2298,2,FALSE)</f>
        <v xml:space="preserve">Phạm Tuấn Thành  </v>
      </c>
      <c r="D2123" s="316" t="s">
        <v>375</v>
      </c>
      <c r="E2123" s="316" t="s">
        <v>96</v>
      </c>
      <c r="F2123" s="316" t="s">
        <v>301</v>
      </c>
      <c r="G2123" s="315"/>
      <c r="H2123" s="365">
        <v>12</v>
      </c>
      <c r="I2123" s="387">
        <v>720</v>
      </c>
      <c r="J2123" s="387"/>
      <c r="K2123" s="386"/>
      <c r="L2123" s="301">
        <f>VLOOKUP(B2123,KQtrangIOE!$B$2:$D$2509,3,FALSE)</f>
        <v>720</v>
      </c>
      <c r="M2123" s="301" t="str">
        <f t="shared" si="159"/>
        <v/>
      </c>
      <c r="N2123" s="301">
        <f>VLOOKUP(IF(G2123&lt;&gt;"",G2123,F2123),ThongkeKQ!$A$4:$P$43,COUNTA(ThongkeKQ!$A$4:$P$4),FALSE)</f>
        <v>4</v>
      </c>
      <c r="O2123" s="301" t="str">
        <f t="shared" si="156"/>
        <v>4.12</v>
      </c>
      <c r="P2123" s="285" t="str">
        <f t="shared" si="157"/>
        <v>4</v>
      </c>
      <c r="Q2123" s="285" t="str">
        <f t="shared" si="158"/>
        <v>12</v>
      </c>
    </row>
    <row r="2124" spans="1:17" s="285" customFormat="1" hidden="1">
      <c r="A2124" s="315">
        <f>SUBTOTAL(3,$B$20:B2124)</f>
        <v>684</v>
      </c>
      <c r="B2124" s="399">
        <v>1225510427</v>
      </c>
      <c r="C2124" s="301" t="str">
        <f>VLOOKUP(B2124,'ds thisinh'!$B$5:$C$2298,2,FALSE)</f>
        <v>Hoàng Châu Uyên</v>
      </c>
      <c r="D2124" s="494" t="s">
        <v>529</v>
      </c>
      <c r="E2124" s="400" t="s">
        <v>500</v>
      </c>
      <c r="F2124" s="401" t="s">
        <v>417</v>
      </c>
      <c r="G2124" s="401"/>
      <c r="H2124" s="271">
        <v>12</v>
      </c>
      <c r="I2124" s="301">
        <v>720</v>
      </c>
      <c r="J2124" s="301"/>
      <c r="K2124" s="301"/>
      <c r="L2124" s="301">
        <f>VLOOKUP(B2124,KQtrangIOE!$B$2:$D$2509,3,FALSE)</f>
        <v>720</v>
      </c>
      <c r="M2124" s="301" t="str">
        <f t="shared" si="159"/>
        <v/>
      </c>
      <c r="N2124" s="301">
        <f>VLOOKUP(IF(G2124&lt;&gt;"",G2124,F2124),ThongkeKQ!$A$4:$P$43,COUNTA(ThongkeKQ!$A$4:$P$4),FALSE)</f>
        <v>14</v>
      </c>
      <c r="O2124" s="301" t="str">
        <f t="shared" si="156"/>
        <v>14.12</v>
      </c>
      <c r="P2124" s="285" t="str">
        <f t="shared" si="157"/>
        <v>14</v>
      </c>
      <c r="Q2124" s="285" t="str">
        <f t="shared" si="158"/>
        <v>12</v>
      </c>
    </row>
    <row r="2125" spans="1:17" s="285" customFormat="1" hidden="1">
      <c r="A2125" s="315">
        <f>SUBTOTAL(3,$B$20:B2125)</f>
        <v>684</v>
      </c>
      <c r="B2125" s="317">
        <v>1224043526</v>
      </c>
      <c r="C2125" s="301" t="str">
        <f>VLOOKUP(B2125,'ds thisinh'!$B$5:$C$2298,2,FALSE)</f>
        <v>Trịnh Thị Ngân</v>
      </c>
      <c r="D2125" s="356" t="s">
        <v>2429</v>
      </c>
      <c r="E2125" s="317" t="s">
        <v>2424</v>
      </c>
      <c r="F2125" s="303" t="s">
        <v>557</v>
      </c>
      <c r="G2125" s="303"/>
      <c r="H2125" s="303">
        <v>12</v>
      </c>
      <c r="I2125" s="365">
        <v>720</v>
      </c>
      <c r="J2125" s="365"/>
      <c r="K2125" s="301"/>
      <c r="L2125" s="301">
        <f>VLOOKUP(B2125,KQtrangIOE!$B$2:$D$2509,3,FALSE)</f>
        <v>720</v>
      </c>
      <c r="M2125" s="301" t="str">
        <f t="shared" si="159"/>
        <v/>
      </c>
      <c r="N2125" s="301">
        <f>VLOOKUP(IF(G2125&lt;&gt;"",G2125,F2125),ThongkeKQ!$A$4:$P$43,COUNTA(ThongkeKQ!$A$4:$P$4),FALSE)</f>
        <v>11</v>
      </c>
      <c r="O2125" s="301" t="str">
        <f t="shared" si="156"/>
        <v>11.12</v>
      </c>
      <c r="P2125" s="285" t="str">
        <f t="shared" si="157"/>
        <v>11</v>
      </c>
      <c r="Q2125" s="285" t="str">
        <f t="shared" si="158"/>
        <v>12</v>
      </c>
    </row>
    <row r="2126" spans="1:17" s="285" customFormat="1" hidden="1">
      <c r="A2126" s="315">
        <f>SUBTOTAL(3,$B$20:B2126)</f>
        <v>684</v>
      </c>
      <c r="B2126" s="317">
        <v>1225098321</v>
      </c>
      <c r="C2126" s="301" t="str">
        <f>VLOOKUP(B2126,'ds thisinh'!$B$5:$C$2298,2,FALSE)</f>
        <v>Đào Văn Chung</v>
      </c>
      <c r="D2126" s="356" t="s">
        <v>2432</v>
      </c>
      <c r="E2126" s="317" t="s">
        <v>2421</v>
      </c>
      <c r="F2126" s="303" t="s">
        <v>557</v>
      </c>
      <c r="G2126" s="303"/>
      <c r="H2126" s="303">
        <v>12</v>
      </c>
      <c r="I2126" s="365">
        <v>720</v>
      </c>
      <c r="J2126" s="365"/>
      <c r="K2126" s="301"/>
      <c r="L2126" s="301">
        <f>VLOOKUP(B2126,KQtrangIOE!$B$2:$D$2509,3,FALSE)</f>
        <v>720</v>
      </c>
      <c r="M2126" s="301" t="str">
        <f t="shared" si="159"/>
        <v/>
      </c>
      <c r="N2126" s="301">
        <f>VLOOKUP(IF(G2126&lt;&gt;"",G2126,F2126),ThongkeKQ!$A$4:$P$43,COUNTA(ThongkeKQ!$A$4:$P$4),FALSE)</f>
        <v>11</v>
      </c>
      <c r="O2126" s="301" t="str">
        <f t="shared" si="156"/>
        <v>11.12</v>
      </c>
      <c r="P2126" s="285" t="str">
        <f t="shared" si="157"/>
        <v>11</v>
      </c>
      <c r="Q2126" s="285" t="str">
        <f t="shared" si="158"/>
        <v>12</v>
      </c>
    </row>
    <row r="2127" spans="1:17" s="285" customFormat="1" hidden="1">
      <c r="A2127" s="315">
        <f>SUBTOTAL(3,$B$20:B2127)</f>
        <v>684</v>
      </c>
      <c r="B2127" s="311">
        <v>1225264206</v>
      </c>
      <c r="C2127" s="301" t="str">
        <f>VLOOKUP(B2127,'ds thisinh'!$B$5:$C$2298,2,FALSE)</f>
        <v>Nguyễn Thị Trang</v>
      </c>
      <c r="D2127" s="311" t="s">
        <v>2609</v>
      </c>
      <c r="E2127" s="311" t="s">
        <v>96</v>
      </c>
      <c r="F2127" s="310" t="s">
        <v>563</v>
      </c>
      <c r="G2127" s="310"/>
      <c r="H2127" s="311" t="s">
        <v>96</v>
      </c>
      <c r="I2127" s="388">
        <v>710</v>
      </c>
      <c r="J2127" s="388"/>
      <c r="K2127" s="388"/>
      <c r="L2127" s="301">
        <f>VLOOKUP(B2127,KQtrangIOE!$B$2:$D$2509,3,FALSE)</f>
        <v>710</v>
      </c>
      <c r="M2127" s="301" t="str">
        <f t="shared" si="159"/>
        <v/>
      </c>
      <c r="N2127" s="301">
        <f>VLOOKUP(IF(G2127&lt;&gt;"",G2127,F2127),ThongkeKQ!$A$4:$P$43,COUNTA(ThongkeKQ!$A$4:$P$4),FALSE)</f>
        <v>21</v>
      </c>
      <c r="O2127" s="301" t="str">
        <f t="shared" ref="O2127:O2190" si="160">N2127&amp;"."&amp;IF(I2127&lt;&gt;"",H2127,"")</f>
        <v>21.12</v>
      </c>
      <c r="P2127" s="285" t="str">
        <f t="shared" si="157"/>
        <v>21</v>
      </c>
      <c r="Q2127" s="285" t="str">
        <f t="shared" si="158"/>
        <v>12</v>
      </c>
    </row>
    <row r="2128" spans="1:17" s="285" customFormat="1" hidden="1">
      <c r="A2128" s="315">
        <f>SUBTOTAL(3,$B$20:B2128)</f>
        <v>684</v>
      </c>
      <c r="B2128" s="366">
        <v>1223397869</v>
      </c>
      <c r="C2128" s="301" t="str">
        <f>VLOOKUP(B2128,'ds thisinh'!$B$5:$C$2298,2,FALSE)</f>
        <v>Dương Thị Thanh Tâm</v>
      </c>
      <c r="D2128" s="366" t="s">
        <v>2386</v>
      </c>
      <c r="E2128" s="366" t="s">
        <v>154</v>
      </c>
      <c r="F2128" s="325" t="s">
        <v>551</v>
      </c>
      <c r="G2128" s="365"/>
      <c r="H2128" s="365">
        <v>12</v>
      </c>
      <c r="I2128" s="365">
        <v>710</v>
      </c>
      <c r="J2128" s="365"/>
      <c r="K2128" s="301"/>
      <c r="L2128" s="301">
        <f>VLOOKUP(B2128,KQtrangIOE!$B$2:$D$2509,3,FALSE)</f>
        <v>710</v>
      </c>
      <c r="M2128" s="301" t="str">
        <f t="shared" ref="M2128:M2153" si="161">IF(L2128&lt;&gt;I2128,1,"")</f>
        <v/>
      </c>
      <c r="N2128" s="301">
        <f>VLOOKUP(IF(G2128&lt;&gt;"",G2128,F2128),ThongkeKQ!$A$4:$P$43,COUNTA(ThongkeKQ!$A$4:$P$4),FALSE)</f>
        <v>5</v>
      </c>
      <c r="O2128" s="301" t="str">
        <f t="shared" si="160"/>
        <v>5.12</v>
      </c>
      <c r="P2128" s="285" t="str">
        <f t="shared" si="157"/>
        <v>5</v>
      </c>
      <c r="Q2128" s="285" t="str">
        <f t="shared" si="158"/>
        <v>12</v>
      </c>
    </row>
    <row r="2129" spans="1:17" s="285" customFormat="1" hidden="1">
      <c r="A2129" s="315">
        <f>SUBTOTAL(3,$B$20:B2129)</f>
        <v>684</v>
      </c>
      <c r="B2129" s="366">
        <v>1224550876</v>
      </c>
      <c r="C2129" s="301" t="str">
        <f>VLOOKUP(B2129,'ds thisinh'!$B$5:$C$2298,2,FALSE)</f>
        <v>Bùi Quang Lâm</v>
      </c>
      <c r="D2129" s="366" t="s">
        <v>2404</v>
      </c>
      <c r="E2129" s="366" t="s">
        <v>2379</v>
      </c>
      <c r="F2129" s="325" t="s">
        <v>551</v>
      </c>
      <c r="G2129" s="365"/>
      <c r="H2129" s="365">
        <v>12</v>
      </c>
      <c r="I2129" s="365">
        <v>710</v>
      </c>
      <c r="J2129" s="365"/>
      <c r="K2129" s="301"/>
      <c r="L2129" s="301">
        <f>VLOOKUP(B2129,KQtrangIOE!$B$2:$D$2509,3,FALSE)</f>
        <v>710</v>
      </c>
      <c r="M2129" s="301" t="str">
        <f t="shared" si="161"/>
        <v/>
      </c>
      <c r="N2129" s="301">
        <f>VLOOKUP(IF(G2129&lt;&gt;"",G2129,F2129),ThongkeKQ!$A$4:$P$43,COUNTA(ThongkeKQ!$A$4:$P$4),FALSE)</f>
        <v>5</v>
      </c>
      <c r="O2129" s="301" t="str">
        <f t="shared" si="160"/>
        <v>5.12</v>
      </c>
      <c r="P2129" s="285" t="str">
        <f t="shared" si="157"/>
        <v>5</v>
      </c>
      <c r="Q2129" s="285" t="str">
        <f t="shared" si="158"/>
        <v>12</v>
      </c>
    </row>
    <row r="2130" spans="1:17" s="285" customFormat="1" hidden="1">
      <c r="A2130" s="315">
        <f>SUBTOTAL(3,$B$20:B2130)</f>
        <v>684</v>
      </c>
      <c r="B2130" s="311">
        <v>1230334077</v>
      </c>
      <c r="C2130" s="301" t="str">
        <f>VLOOKUP(B2130,'ds thisinh'!$B$5:$C$2298,2,FALSE)</f>
        <v>Võ Thị Ánh Tuyết</v>
      </c>
      <c r="D2130" s="311" t="s">
        <v>2606</v>
      </c>
      <c r="E2130" s="311" t="s">
        <v>96</v>
      </c>
      <c r="F2130" s="310" t="s">
        <v>563</v>
      </c>
      <c r="G2130" s="310"/>
      <c r="H2130" s="311" t="s">
        <v>96</v>
      </c>
      <c r="I2130" s="388">
        <v>700</v>
      </c>
      <c r="J2130" s="388"/>
      <c r="K2130" s="388"/>
      <c r="L2130" s="301">
        <f>VLOOKUP(B2130,KQtrangIOE!$B$2:$D$2509,3,FALSE)</f>
        <v>700</v>
      </c>
      <c r="M2130" s="301" t="str">
        <f t="shared" si="161"/>
        <v/>
      </c>
      <c r="N2130" s="301">
        <f>VLOOKUP(IF(G2130&lt;&gt;"",G2130,F2130),ThongkeKQ!$A$4:$P$43,COUNTA(ThongkeKQ!$A$4:$P$4),FALSE)</f>
        <v>21</v>
      </c>
      <c r="O2130" s="301" t="str">
        <f t="shared" si="160"/>
        <v>21.12</v>
      </c>
      <c r="P2130" s="285" t="str">
        <f t="shared" si="157"/>
        <v>21</v>
      </c>
      <c r="Q2130" s="285" t="str">
        <f t="shared" si="158"/>
        <v>12</v>
      </c>
    </row>
    <row r="2131" spans="1:17" s="285" customFormat="1" hidden="1">
      <c r="A2131" s="315">
        <f>SUBTOTAL(3,$B$20:B2131)</f>
        <v>684</v>
      </c>
      <c r="B2131" s="302">
        <v>1224135057</v>
      </c>
      <c r="C2131" s="301" t="str">
        <f>VLOOKUP(B2131,'ds thisinh'!$B$5:$C$2298,2,FALSE)</f>
        <v>Trịnh Vĩnh Phúc</v>
      </c>
      <c r="D2131" s="305" t="s">
        <v>166</v>
      </c>
      <c r="E2131" s="302" t="s">
        <v>154</v>
      </c>
      <c r="F2131" s="303" t="s">
        <v>90</v>
      </c>
      <c r="G2131" s="303"/>
      <c r="H2131" s="304">
        <v>12</v>
      </c>
      <c r="I2131" s="304">
        <v>690</v>
      </c>
      <c r="J2131" s="304"/>
      <c r="K2131" s="304"/>
      <c r="L2131" s="301">
        <f>VLOOKUP(B2131,KQtrangIOE!$B$2:$D$2509,3,FALSE)</f>
        <v>690</v>
      </c>
      <c r="M2131" s="301" t="str">
        <f t="shared" si="161"/>
        <v/>
      </c>
      <c r="N2131" s="301">
        <f>VLOOKUP(IF(G2131&lt;&gt;"",G2131,F2131),ThongkeKQ!$A$4:$P$43,COUNTA(ThongkeKQ!$A$4:$P$4),FALSE)</f>
        <v>13</v>
      </c>
      <c r="O2131" s="301" t="str">
        <f t="shared" si="160"/>
        <v>13.12</v>
      </c>
      <c r="P2131" s="285" t="str">
        <f t="shared" si="157"/>
        <v>13</v>
      </c>
      <c r="Q2131" s="285" t="str">
        <f t="shared" si="158"/>
        <v>12</v>
      </c>
    </row>
    <row r="2132" spans="1:17" s="285" customFormat="1" hidden="1">
      <c r="A2132" s="315">
        <f>SUBTOTAL(3,$B$20:B2132)</f>
        <v>684</v>
      </c>
      <c r="B2132" s="301">
        <v>84607435</v>
      </c>
      <c r="C2132" s="301" t="str">
        <f>VLOOKUP(B2132,'ds thisinh'!$B$5:$C$2298,2,FALSE)</f>
        <v>Nguyễn Thị Bích Trâm</v>
      </c>
      <c r="D2132" s="301" t="s">
        <v>31</v>
      </c>
      <c r="E2132" s="301" t="s">
        <v>154</v>
      </c>
      <c r="F2132" s="301" t="s">
        <v>9</v>
      </c>
      <c r="G2132" s="301"/>
      <c r="H2132" s="301">
        <v>12</v>
      </c>
      <c r="I2132" s="301">
        <v>680</v>
      </c>
      <c r="J2132" s="301"/>
      <c r="K2132" s="301"/>
      <c r="L2132" s="301">
        <f>VLOOKUP(B2132,KQtrangIOE!$B$2:$D$2509,3,FALSE)</f>
        <v>680</v>
      </c>
      <c r="M2132" s="301" t="str">
        <f t="shared" si="161"/>
        <v/>
      </c>
      <c r="N2132" s="301">
        <f>VLOOKUP(IF(G2132&lt;&gt;"",G2132,F2132),ThongkeKQ!$A$4:$P$43,COUNTA(ThongkeKQ!$A$4:$P$4),FALSE)</f>
        <v>1</v>
      </c>
      <c r="O2132" s="301" t="str">
        <f t="shared" si="160"/>
        <v>1.12</v>
      </c>
      <c r="P2132" s="285" t="str">
        <f t="shared" si="157"/>
        <v>1</v>
      </c>
      <c r="Q2132" s="285" t="str">
        <f t="shared" si="158"/>
        <v>12</v>
      </c>
    </row>
    <row r="2133" spans="1:17" s="285" customFormat="1" hidden="1">
      <c r="A2133" s="315">
        <f>SUBTOTAL(3,$B$20:B2133)</f>
        <v>684</v>
      </c>
      <c r="B2133" s="311">
        <v>1223951632</v>
      </c>
      <c r="C2133" s="301" t="str">
        <f>VLOOKUP(B2133,'ds thisinh'!$B$5:$C$2298,2,FALSE)</f>
        <v>Nguyễn Xuân Phi</v>
      </c>
      <c r="D2133" s="311" t="s">
        <v>2612</v>
      </c>
      <c r="E2133" s="311" t="s">
        <v>96</v>
      </c>
      <c r="F2133" s="310" t="s">
        <v>563</v>
      </c>
      <c r="G2133" s="310"/>
      <c r="H2133" s="311" t="s">
        <v>96</v>
      </c>
      <c r="I2133" s="388">
        <v>680</v>
      </c>
      <c r="J2133" s="388"/>
      <c r="K2133" s="388"/>
      <c r="L2133" s="301">
        <f>VLOOKUP(B2133,KQtrangIOE!$B$2:$D$2509,3,FALSE)</f>
        <v>680</v>
      </c>
      <c r="M2133" s="301" t="str">
        <f t="shared" si="161"/>
        <v/>
      </c>
      <c r="N2133" s="301">
        <f>VLOOKUP(IF(G2133&lt;&gt;"",G2133,F2133),ThongkeKQ!$A$4:$P$43,COUNTA(ThongkeKQ!$A$4:$P$4),FALSE)</f>
        <v>21</v>
      </c>
      <c r="O2133" s="301" t="str">
        <f t="shared" si="160"/>
        <v>21.12</v>
      </c>
      <c r="P2133" s="285" t="str">
        <f t="shared" si="157"/>
        <v>21</v>
      </c>
      <c r="Q2133" s="285" t="str">
        <f t="shared" si="158"/>
        <v>12</v>
      </c>
    </row>
    <row r="2134" spans="1:17" s="285" customFormat="1" hidden="1">
      <c r="A2134" s="315">
        <f>SUBTOTAL(3,$B$20:B2134)</f>
        <v>684</v>
      </c>
      <c r="B2134" s="316">
        <v>1222218377</v>
      </c>
      <c r="C2134" s="301" t="str">
        <f>VLOOKUP(B2134,'ds thisinh'!$B$5:$C$2298,2,FALSE)</f>
        <v xml:space="preserve">Vũ Thị Như Hoa  </v>
      </c>
      <c r="D2134" s="316" t="s">
        <v>381</v>
      </c>
      <c r="E2134" s="316" t="s">
        <v>96</v>
      </c>
      <c r="F2134" s="316" t="s">
        <v>301</v>
      </c>
      <c r="G2134" s="315"/>
      <c r="H2134" s="365">
        <v>12</v>
      </c>
      <c r="I2134" s="387">
        <v>680</v>
      </c>
      <c r="J2134" s="387"/>
      <c r="K2134" s="386"/>
      <c r="L2134" s="301">
        <f>VLOOKUP(B2134,KQtrangIOE!$B$2:$D$2509,3,FALSE)</f>
        <v>680</v>
      </c>
      <c r="M2134" s="301" t="str">
        <f t="shared" si="161"/>
        <v/>
      </c>
      <c r="N2134" s="301">
        <f>VLOOKUP(IF(G2134&lt;&gt;"",G2134,F2134),ThongkeKQ!$A$4:$P$43,COUNTA(ThongkeKQ!$A$4:$P$4),FALSE)</f>
        <v>4</v>
      </c>
      <c r="O2134" s="301" t="str">
        <f t="shared" si="160"/>
        <v>4.12</v>
      </c>
      <c r="P2134" s="285" t="str">
        <f t="shared" ref="P2134:P2197" si="162">N2134&amp;J2134</f>
        <v>4</v>
      </c>
      <c r="Q2134" s="285" t="str">
        <f t="shared" ref="Q2134:Q2197" si="163">H2134&amp;J2134</f>
        <v>12</v>
      </c>
    </row>
    <row r="2135" spans="1:17" s="285" customFormat="1" hidden="1">
      <c r="A2135" s="315">
        <f>SUBTOTAL(3,$B$20:B2135)</f>
        <v>684</v>
      </c>
      <c r="B2135" s="301">
        <v>1222665316</v>
      </c>
      <c r="C2135" s="301" t="str">
        <f>VLOOKUP(B2135,'ds thisinh'!$B$5:$C$2298,2,FALSE)</f>
        <v>Nguyễn Thị Thu Nhàn</v>
      </c>
      <c r="D2135" s="301" t="s">
        <v>2504</v>
      </c>
      <c r="E2135" s="301" t="s">
        <v>176</v>
      </c>
      <c r="F2135" s="301" t="s">
        <v>9</v>
      </c>
      <c r="G2135" s="301"/>
      <c r="H2135" s="301">
        <v>12</v>
      </c>
      <c r="I2135" s="301">
        <v>670</v>
      </c>
      <c r="J2135" s="301"/>
      <c r="K2135" s="301"/>
      <c r="L2135" s="301">
        <f>VLOOKUP(B2135,KQtrangIOE!$B$2:$D$2509,3,FALSE)</f>
        <v>670</v>
      </c>
      <c r="M2135" s="301" t="str">
        <f t="shared" si="161"/>
        <v/>
      </c>
      <c r="N2135" s="301">
        <f>VLOOKUP(IF(G2135&lt;&gt;"",G2135,F2135),ThongkeKQ!$A$4:$P$43,COUNTA(ThongkeKQ!$A$4:$P$4),FALSE)</f>
        <v>1</v>
      </c>
      <c r="O2135" s="301" t="str">
        <f t="shared" si="160"/>
        <v>1.12</v>
      </c>
      <c r="P2135" s="285" t="str">
        <f t="shared" si="162"/>
        <v>1</v>
      </c>
      <c r="Q2135" s="285" t="str">
        <f t="shared" si="163"/>
        <v>12</v>
      </c>
    </row>
    <row r="2136" spans="1:17" s="285" customFormat="1" hidden="1">
      <c r="A2136" s="315">
        <f>SUBTOTAL(3,$B$20:B2136)</f>
        <v>684</v>
      </c>
      <c r="B2136" s="302">
        <v>1222061406</v>
      </c>
      <c r="C2136" s="301" t="str">
        <f>VLOOKUP(B2136,'ds thisinh'!$B$5:$C$2298,2,FALSE)</f>
        <v>Nguyễn Thanh Thanh</v>
      </c>
      <c r="D2136" s="305" t="s">
        <v>158</v>
      </c>
      <c r="E2136" s="302" t="s">
        <v>154</v>
      </c>
      <c r="F2136" s="303" t="s">
        <v>90</v>
      </c>
      <c r="G2136" s="303"/>
      <c r="H2136" s="304">
        <v>12</v>
      </c>
      <c r="I2136" s="304">
        <v>670</v>
      </c>
      <c r="J2136" s="304"/>
      <c r="K2136" s="304"/>
      <c r="L2136" s="301">
        <f>VLOOKUP(B2136,KQtrangIOE!$B$2:$D$2509,3,FALSE)</f>
        <v>670</v>
      </c>
      <c r="M2136" s="301" t="str">
        <f t="shared" si="161"/>
        <v/>
      </c>
      <c r="N2136" s="301">
        <f>VLOOKUP(IF(G2136&lt;&gt;"",G2136,F2136),ThongkeKQ!$A$4:$P$43,COUNTA(ThongkeKQ!$A$4:$P$4),FALSE)</f>
        <v>13</v>
      </c>
      <c r="O2136" s="301" t="str">
        <f t="shared" si="160"/>
        <v>13.12</v>
      </c>
      <c r="P2136" s="285" t="str">
        <f t="shared" si="162"/>
        <v>13</v>
      </c>
      <c r="Q2136" s="285" t="str">
        <f t="shared" si="163"/>
        <v>12</v>
      </c>
    </row>
    <row r="2137" spans="1:17" s="285" customFormat="1" hidden="1">
      <c r="A2137" s="315">
        <f>SUBTOTAL(3,$B$20:B2137)</f>
        <v>684</v>
      </c>
      <c r="B2137" s="302">
        <v>1224135243</v>
      </c>
      <c r="C2137" s="301" t="str">
        <f>VLOOKUP(B2137,'ds thisinh'!$B$5:$C$2298,2,FALSE)</f>
        <v>Nguyễn Phú Nam</v>
      </c>
      <c r="D2137" s="305" t="s">
        <v>163</v>
      </c>
      <c r="E2137" s="302" t="s">
        <v>154</v>
      </c>
      <c r="F2137" s="303" t="s">
        <v>90</v>
      </c>
      <c r="G2137" s="303"/>
      <c r="H2137" s="304">
        <v>12</v>
      </c>
      <c r="I2137" s="304">
        <v>670</v>
      </c>
      <c r="J2137" s="304"/>
      <c r="K2137" s="304"/>
      <c r="L2137" s="301">
        <f>VLOOKUP(B2137,KQtrangIOE!$B$2:$D$2509,3,FALSE)</f>
        <v>670</v>
      </c>
      <c r="M2137" s="301" t="str">
        <f t="shared" si="161"/>
        <v/>
      </c>
      <c r="N2137" s="301">
        <f>VLOOKUP(IF(G2137&lt;&gt;"",G2137,F2137),ThongkeKQ!$A$4:$P$43,COUNTA(ThongkeKQ!$A$4:$P$4),FALSE)</f>
        <v>13</v>
      </c>
      <c r="O2137" s="301" t="str">
        <f t="shared" si="160"/>
        <v>13.12</v>
      </c>
      <c r="P2137" s="285" t="str">
        <f t="shared" si="162"/>
        <v>13</v>
      </c>
      <c r="Q2137" s="285" t="str">
        <f t="shared" si="163"/>
        <v>12</v>
      </c>
    </row>
    <row r="2138" spans="1:17" s="285" customFormat="1" hidden="1">
      <c r="A2138" s="315">
        <f>SUBTOTAL(3,$B$20:B2138)</f>
        <v>684</v>
      </c>
      <c r="B2138" s="317">
        <v>1224855131</v>
      </c>
      <c r="C2138" s="301" t="str">
        <f>VLOOKUP(B2138,'ds thisinh'!$B$5:$C$2298,2,FALSE)</f>
        <v>Thị Nga</v>
      </c>
      <c r="D2138" s="301" t="s">
        <v>2418</v>
      </c>
      <c r="E2138" s="301" t="s">
        <v>96</v>
      </c>
      <c r="F2138" s="325" t="s">
        <v>565</v>
      </c>
      <c r="G2138" s="315"/>
      <c r="H2138" s="365">
        <v>12</v>
      </c>
      <c r="I2138" s="387">
        <v>670</v>
      </c>
      <c r="J2138" s="387"/>
      <c r="K2138" s="301"/>
      <c r="L2138" s="301">
        <f>VLOOKUP(B2138,KQtrangIOE!$B$2:$D$2509,3,FALSE)</f>
        <v>670</v>
      </c>
      <c r="M2138" s="301" t="str">
        <f t="shared" si="161"/>
        <v/>
      </c>
      <c r="N2138" s="301">
        <f>VLOOKUP(IF(G2138&lt;&gt;"",G2138,F2138),ThongkeKQ!$A$4:$P$43,COUNTA(ThongkeKQ!$A$4:$P$4),FALSE)</f>
        <v>25</v>
      </c>
      <c r="O2138" s="301" t="str">
        <f t="shared" si="160"/>
        <v>25.12</v>
      </c>
      <c r="P2138" s="285" t="str">
        <f t="shared" si="162"/>
        <v>25</v>
      </c>
      <c r="Q2138" s="285" t="str">
        <f t="shared" si="163"/>
        <v>12</v>
      </c>
    </row>
    <row r="2139" spans="1:17" s="285" customFormat="1" hidden="1">
      <c r="A2139" s="315">
        <f>SUBTOTAL(3,$B$20:B2139)</f>
        <v>684</v>
      </c>
      <c r="B2139" s="399">
        <v>1225093268</v>
      </c>
      <c r="C2139" s="301" t="str">
        <f>VLOOKUP(B2139,'ds thisinh'!$B$5:$C$2298,2,FALSE)</f>
        <v>Trương Thị Thanh Nhã</v>
      </c>
      <c r="D2139" s="494" t="s">
        <v>545</v>
      </c>
      <c r="E2139" s="400" t="s">
        <v>503</v>
      </c>
      <c r="F2139" s="401" t="s">
        <v>417</v>
      </c>
      <c r="G2139" s="401"/>
      <c r="H2139" s="271">
        <v>12</v>
      </c>
      <c r="I2139" s="301">
        <v>670</v>
      </c>
      <c r="J2139" s="301"/>
      <c r="K2139" s="301"/>
      <c r="L2139" s="301">
        <f>VLOOKUP(B2139,KQtrangIOE!$B$2:$D$2509,3,FALSE)</f>
        <v>670</v>
      </c>
      <c r="M2139" s="301" t="str">
        <f t="shared" si="161"/>
        <v/>
      </c>
      <c r="N2139" s="301">
        <f>VLOOKUP(IF(G2139&lt;&gt;"",G2139,F2139),ThongkeKQ!$A$4:$P$43,COUNTA(ThongkeKQ!$A$4:$P$4),FALSE)</f>
        <v>14</v>
      </c>
      <c r="O2139" s="301" t="str">
        <f t="shared" si="160"/>
        <v>14.12</v>
      </c>
      <c r="P2139" s="285" t="str">
        <f t="shared" si="162"/>
        <v>14</v>
      </c>
      <c r="Q2139" s="285" t="str">
        <f t="shared" si="163"/>
        <v>12</v>
      </c>
    </row>
    <row r="2140" spans="1:17" s="285" customFormat="1" hidden="1">
      <c r="A2140" s="315">
        <f>SUBTOTAL(3,$B$20:B2140)</f>
        <v>684</v>
      </c>
      <c r="B2140" s="326">
        <v>1211792535</v>
      </c>
      <c r="C2140" s="301" t="str">
        <f>VLOOKUP(B2140,'ds thisinh'!$B$5:$C$2298,2,FALSE)</f>
        <v>Hoàng Văn Vàng</v>
      </c>
      <c r="D2140" s="303" t="s">
        <v>207</v>
      </c>
      <c r="E2140" s="303" t="s">
        <v>154</v>
      </c>
      <c r="F2140" s="303" t="s">
        <v>187</v>
      </c>
      <c r="G2140" s="303"/>
      <c r="H2140" s="315">
        <v>12</v>
      </c>
      <c r="I2140" s="389">
        <v>670</v>
      </c>
      <c r="J2140" s="389"/>
      <c r="K2140" s="301"/>
      <c r="L2140" s="301">
        <f>VLOOKUP(B2140,KQtrangIOE!$B$2:$D$2509,3,FALSE)</f>
        <v>670</v>
      </c>
      <c r="M2140" s="301" t="str">
        <f t="shared" si="161"/>
        <v/>
      </c>
      <c r="N2140" s="301">
        <f>VLOOKUP(IF(G2140&lt;&gt;"",G2140,F2140),ThongkeKQ!$A$4:$P$43,COUNTA(ThongkeKQ!$A$4:$P$4),FALSE)</f>
        <v>19</v>
      </c>
      <c r="O2140" s="301" t="str">
        <f t="shared" si="160"/>
        <v>19.12</v>
      </c>
      <c r="P2140" s="285" t="str">
        <f t="shared" si="162"/>
        <v>19</v>
      </c>
      <c r="Q2140" s="285" t="str">
        <f t="shared" si="163"/>
        <v>12</v>
      </c>
    </row>
    <row r="2141" spans="1:17" s="285" customFormat="1" hidden="1">
      <c r="A2141" s="315">
        <f>SUBTOTAL(3,$B$20:B2141)</f>
        <v>684</v>
      </c>
      <c r="B2141" s="317">
        <v>1224038285</v>
      </c>
      <c r="C2141" s="301" t="str">
        <f>VLOOKUP(B2141,'ds thisinh'!$B$5:$C$2298,2,FALSE)</f>
        <v>Nguyễn Diệu Thúy</v>
      </c>
      <c r="D2141" s="356" t="s">
        <v>2435</v>
      </c>
      <c r="E2141" s="317" t="s">
        <v>2424</v>
      </c>
      <c r="F2141" s="303" t="s">
        <v>557</v>
      </c>
      <c r="G2141" s="303"/>
      <c r="H2141" s="303">
        <v>12</v>
      </c>
      <c r="I2141" s="365">
        <v>660</v>
      </c>
      <c r="J2141" s="365"/>
      <c r="K2141" s="301"/>
      <c r="L2141" s="301">
        <f>VLOOKUP(B2141,KQtrangIOE!$B$2:$D$2509,3,FALSE)</f>
        <v>660</v>
      </c>
      <c r="M2141" s="301" t="str">
        <f t="shared" si="161"/>
        <v/>
      </c>
      <c r="N2141" s="301">
        <f>VLOOKUP(IF(G2141&lt;&gt;"",G2141,F2141),ThongkeKQ!$A$4:$P$43,COUNTA(ThongkeKQ!$A$4:$P$4),FALSE)</f>
        <v>11</v>
      </c>
      <c r="O2141" s="301" t="str">
        <f t="shared" si="160"/>
        <v>11.12</v>
      </c>
      <c r="P2141" s="285" t="str">
        <f t="shared" si="162"/>
        <v>11</v>
      </c>
      <c r="Q2141" s="285" t="str">
        <f t="shared" si="163"/>
        <v>12</v>
      </c>
    </row>
    <row r="2142" spans="1:17" s="285" customFormat="1" hidden="1">
      <c r="A2142" s="315">
        <f>SUBTOTAL(3,$B$20:B2142)</f>
        <v>684</v>
      </c>
      <c r="B2142" s="301">
        <v>1224154206</v>
      </c>
      <c r="C2142" s="301" t="str">
        <f>VLOOKUP(B2142,'ds thisinh'!$B$5:$C$2298,2,FALSE)</f>
        <v>Phạm Thị Thu Hằng</v>
      </c>
      <c r="D2142" s="360" t="s">
        <v>2293</v>
      </c>
      <c r="E2142" s="301" t="s">
        <v>2424</v>
      </c>
      <c r="F2142" s="303" t="s">
        <v>557</v>
      </c>
      <c r="G2142" s="303"/>
      <c r="H2142" s="303">
        <v>12</v>
      </c>
      <c r="I2142" s="365">
        <v>660</v>
      </c>
      <c r="J2142" s="365"/>
      <c r="K2142" s="301"/>
      <c r="L2142" s="301">
        <f>VLOOKUP(B2142,KQtrangIOE!$B$2:$D$2509,3,FALSE)</f>
        <v>660</v>
      </c>
      <c r="M2142" s="301" t="str">
        <f t="shared" si="161"/>
        <v/>
      </c>
      <c r="N2142" s="301">
        <f>VLOOKUP(IF(G2142&lt;&gt;"",G2142,F2142),ThongkeKQ!$A$4:$P$43,COUNTA(ThongkeKQ!$A$4:$P$4),FALSE)</f>
        <v>11</v>
      </c>
      <c r="O2142" s="301" t="str">
        <f t="shared" si="160"/>
        <v>11.12</v>
      </c>
      <c r="P2142" s="285" t="str">
        <f t="shared" si="162"/>
        <v>11</v>
      </c>
      <c r="Q2142" s="285" t="str">
        <f t="shared" si="163"/>
        <v>12</v>
      </c>
    </row>
    <row r="2143" spans="1:17" s="285" customFormat="1" hidden="1">
      <c r="A2143" s="315">
        <f>SUBTOTAL(3,$B$20:B2143)</f>
        <v>684</v>
      </c>
      <c r="B2143" s="366">
        <v>1224202313</v>
      </c>
      <c r="C2143" s="301" t="str">
        <f>VLOOKUP(B2143,'ds thisinh'!$B$5:$C$2298,2,FALSE)</f>
        <v>Trịnh Thị Nhi</v>
      </c>
      <c r="D2143" s="366" t="s">
        <v>2405</v>
      </c>
      <c r="E2143" s="366" t="s">
        <v>154</v>
      </c>
      <c r="F2143" s="325" t="s">
        <v>551</v>
      </c>
      <c r="G2143" s="365"/>
      <c r="H2143" s="365">
        <v>12</v>
      </c>
      <c r="I2143" s="365">
        <v>660</v>
      </c>
      <c r="J2143" s="365"/>
      <c r="K2143" s="301"/>
      <c r="L2143" s="301">
        <f>VLOOKUP(B2143,KQtrangIOE!$B$2:$D$2509,3,FALSE)</f>
        <v>660</v>
      </c>
      <c r="M2143" s="301" t="str">
        <f t="shared" si="161"/>
        <v/>
      </c>
      <c r="N2143" s="301">
        <f>VLOOKUP(IF(G2143&lt;&gt;"",G2143,F2143),ThongkeKQ!$A$4:$P$43,COUNTA(ThongkeKQ!$A$4:$P$4),FALSE)</f>
        <v>5</v>
      </c>
      <c r="O2143" s="301" t="str">
        <f t="shared" si="160"/>
        <v>5.12</v>
      </c>
      <c r="P2143" s="285" t="str">
        <f t="shared" si="162"/>
        <v>5</v>
      </c>
      <c r="Q2143" s="285" t="str">
        <f t="shared" si="163"/>
        <v>12</v>
      </c>
    </row>
    <row r="2144" spans="1:17" s="285" customFormat="1" hidden="1">
      <c r="A2144" s="315">
        <f>SUBTOTAL(3,$B$20:B2144)</f>
        <v>684</v>
      </c>
      <c r="B2144" s="399">
        <v>1225243359</v>
      </c>
      <c r="C2144" s="301" t="str">
        <f>VLOOKUP(B2144,'ds thisinh'!$B$5:$C$2298,2,FALSE)</f>
        <v>Nguyễn Thị Thanh Tuyền</v>
      </c>
      <c r="D2144" s="494" t="s">
        <v>525</v>
      </c>
      <c r="E2144" s="400" t="s">
        <v>503</v>
      </c>
      <c r="F2144" s="401" t="s">
        <v>417</v>
      </c>
      <c r="G2144" s="401"/>
      <c r="H2144" s="271">
        <v>12</v>
      </c>
      <c r="I2144" s="301">
        <v>650</v>
      </c>
      <c r="J2144" s="301"/>
      <c r="K2144" s="301"/>
      <c r="L2144" s="301">
        <f>VLOOKUP(B2144,KQtrangIOE!$B$2:$D$2509,3,FALSE)</f>
        <v>650</v>
      </c>
      <c r="M2144" s="301" t="str">
        <f t="shared" si="161"/>
        <v/>
      </c>
      <c r="N2144" s="301">
        <f>VLOOKUP(IF(G2144&lt;&gt;"",G2144,F2144),ThongkeKQ!$A$4:$P$43,COUNTA(ThongkeKQ!$A$4:$P$4),FALSE)</f>
        <v>14</v>
      </c>
      <c r="O2144" s="301" t="str">
        <f t="shared" si="160"/>
        <v>14.12</v>
      </c>
      <c r="P2144" s="285" t="str">
        <f t="shared" si="162"/>
        <v>14</v>
      </c>
      <c r="Q2144" s="285" t="str">
        <f t="shared" si="163"/>
        <v>12</v>
      </c>
    </row>
    <row r="2145" spans="1:17" s="285" customFormat="1" hidden="1">
      <c r="A2145" s="315">
        <f>SUBTOTAL(3,$B$20:B2145)</f>
        <v>684</v>
      </c>
      <c r="B2145" s="317">
        <v>1224258219</v>
      </c>
      <c r="C2145" s="301" t="str">
        <f>VLOOKUP(B2145,'ds thisinh'!$B$5:$C$2298,2,FALSE)</f>
        <v>Trầnthị Hoàn</v>
      </c>
      <c r="D2145" s="356" t="s">
        <v>2615</v>
      </c>
      <c r="E2145" s="317" t="s">
        <v>2424</v>
      </c>
      <c r="F2145" s="303" t="s">
        <v>557</v>
      </c>
      <c r="G2145" s="303"/>
      <c r="H2145" s="303">
        <v>12</v>
      </c>
      <c r="I2145" s="365">
        <v>650</v>
      </c>
      <c r="J2145" s="365"/>
      <c r="K2145" s="301"/>
      <c r="L2145" s="301">
        <f>VLOOKUP(B2145,KQtrangIOE!$B$2:$D$2509,3,FALSE)</f>
        <v>650</v>
      </c>
      <c r="M2145" s="301" t="str">
        <f t="shared" si="161"/>
        <v/>
      </c>
      <c r="N2145" s="301">
        <f>VLOOKUP(IF(G2145&lt;&gt;"",G2145,F2145),ThongkeKQ!$A$4:$P$43,COUNTA(ThongkeKQ!$A$4:$P$4),FALSE)</f>
        <v>11</v>
      </c>
      <c r="O2145" s="301" t="str">
        <f t="shared" si="160"/>
        <v>11.12</v>
      </c>
      <c r="P2145" s="285" t="str">
        <f t="shared" si="162"/>
        <v>11</v>
      </c>
      <c r="Q2145" s="285" t="str">
        <f t="shared" si="163"/>
        <v>12</v>
      </c>
    </row>
    <row r="2146" spans="1:17" s="285" customFormat="1" hidden="1">
      <c r="A2146" s="315">
        <f>SUBTOTAL(3,$B$20:B2146)</f>
        <v>684</v>
      </c>
      <c r="B2146" s="366">
        <v>1223199596</v>
      </c>
      <c r="C2146" s="301" t="str">
        <f>VLOOKUP(B2146,'ds thisinh'!$B$5:$C$2298,2,FALSE)</f>
        <v>Nguyễn Thị Đông</v>
      </c>
      <c r="D2146" s="366" t="s">
        <v>2391</v>
      </c>
      <c r="E2146" s="366" t="s">
        <v>2379</v>
      </c>
      <c r="F2146" s="325" t="s">
        <v>551</v>
      </c>
      <c r="G2146" s="365"/>
      <c r="H2146" s="365">
        <v>12</v>
      </c>
      <c r="I2146" s="365">
        <v>650</v>
      </c>
      <c r="J2146" s="365"/>
      <c r="K2146" s="301"/>
      <c r="L2146" s="301">
        <f>VLOOKUP(B2146,KQtrangIOE!$B$2:$D$2509,3,FALSE)</f>
        <v>650</v>
      </c>
      <c r="M2146" s="301" t="str">
        <f t="shared" si="161"/>
        <v/>
      </c>
      <c r="N2146" s="301">
        <f>VLOOKUP(IF(G2146&lt;&gt;"",G2146,F2146),ThongkeKQ!$A$4:$P$43,COUNTA(ThongkeKQ!$A$4:$P$4),FALSE)</f>
        <v>5</v>
      </c>
      <c r="O2146" s="301" t="str">
        <f t="shared" si="160"/>
        <v>5.12</v>
      </c>
      <c r="P2146" s="285" t="str">
        <f t="shared" si="162"/>
        <v>5</v>
      </c>
      <c r="Q2146" s="285" t="str">
        <f t="shared" si="163"/>
        <v>12</v>
      </c>
    </row>
    <row r="2147" spans="1:17" s="285" customFormat="1" hidden="1">
      <c r="A2147" s="315">
        <f>SUBTOTAL(3,$B$20:B2147)</f>
        <v>684</v>
      </c>
      <c r="B2147" s="301">
        <v>1229617471</v>
      </c>
      <c r="C2147" s="301" t="str">
        <f>VLOOKUP(B2147,'ds thisinh'!$B$5:$C$2298,2,FALSE)</f>
        <v>Văn Thị Hồng Hạnh</v>
      </c>
      <c r="D2147" s="301" t="s">
        <v>84</v>
      </c>
      <c r="E2147" s="301" t="s">
        <v>178</v>
      </c>
      <c r="F2147" s="301" t="s">
        <v>9</v>
      </c>
      <c r="G2147" s="301"/>
      <c r="H2147" s="301">
        <v>12</v>
      </c>
      <c r="I2147" s="301">
        <v>640</v>
      </c>
      <c r="J2147" s="301"/>
      <c r="K2147" s="301"/>
      <c r="L2147" s="301">
        <f>VLOOKUP(B2147,KQtrangIOE!$B$2:$D$2509,3,FALSE)</f>
        <v>640</v>
      </c>
      <c r="M2147" s="301" t="str">
        <f t="shared" si="161"/>
        <v/>
      </c>
      <c r="N2147" s="301">
        <f>VLOOKUP(IF(G2147&lt;&gt;"",G2147,F2147),ThongkeKQ!$A$4:$P$43,COUNTA(ThongkeKQ!$A$4:$P$4),FALSE)</f>
        <v>1</v>
      </c>
      <c r="O2147" s="301" t="str">
        <f t="shared" si="160"/>
        <v>1.12</v>
      </c>
      <c r="P2147" s="285" t="str">
        <f t="shared" si="162"/>
        <v>1</v>
      </c>
      <c r="Q2147" s="285" t="str">
        <f t="shared" si="163"/>
        <v>12</v>
      </c>
    </row>
    <row r="2148" spans="1:17" s="285" customFormat="1" ht="30" hidden="1">
      <c r="A2148" s="315">
        <f>SUBTOTAL(3,$B$20:B2148)</f>
        <v>684</v>
      </c>
      <c r="B2148" s="302">
        <v>1224749319</v>
      </c>
      <c r="C2148" s="301" t="str">
        <f>VLOOKUP(B2148,'ds thisinh'!$B$5:$C$2298,2,FALSE)</f>
        <v>Phan Nguyễn Thùy Duyên</v>
      </c>
      <c r="D2148" s="305" t="s">
        <v>155</v>
      </c>
      <c r="E2148" s="302" t="s">
        <v>154</v>
      </c>
      <c r="F2148" s="303" t="s">
        <v>90</v>
      </c>
      <c r="G2148" s="303"/>
      <c r="H2148" s="304">
        <v>12</v>
      </c>
      <c r="I2148" s="304">
        <v>640</v>
      </c>
      <c r="J2148" s="304"/>
      <c r="K2148" s="304"/>
      <c r="L2148" s="301">
        <f>VLOOKUP(B2148,KQtrangIOE!$B$2:$D$2509,3,FALSE)</f>
        <v>640</v>
      </c>
      <c r="M2148" s="301" t="str">
        <f t="shared" si="161"/>
        <v/>
      </c>
      <c r="N2148" s="301">
        <f>VLOOKUP(IF(G2148&lt;&gt;"",G2148,F2148),ThongkeKQ!$A$4:$P$43,COUNTA(ThongkeKQ!$A$4:$P$4),FALSE)</f>
        <v>13</v>
      </c>
      <c r="O2148" s="301" t="str">
        <f t="shared" si="160"/>
        <v>13.12</v>
      </c>
      <c r="P2148" s="285" t="str">
        <f t="shared" si="162"/>
        <v>13</v>
      </c>
      <c r="Q2148" s="285" t="str">
        <f t="shared" si="163"/>
        <v>12</v>
      </c>
    </row>
    <row r="2149" spans="1:17" s="285" customFormat="1" hidden="1">
      <c r="A2149" s="315">
        <f>SUBTOTAL(3,$B$20:B2149)</f>
        <v>684</v>
      </c>
      <c r="B2149" s="301">
        <v>1222991311</v>
      </c>
      <c r="C2149" s="301" t="str">
        <f>VLOOKUP(B2149,'ds thisinh'!$B$5:$C$2298,2,FALSE)</f>
        <v>Nguyễn Thị Tơ</v>
      </c>
      <c r="D2149" s="306" t="s">
        <v>2518</v>
      </c>
      <c r="E2149" s="315" t="s">
        <v>183</v>
      </c>
      <c r="F2149" s="325" t="s">
        <v>185</v>
      </c>
      <c r="G2149" s="301"/>
      <c r="H2149" s="304">
        <v>12</v>
      </c>
      <c r="I2149" s="384">
        <v>640</v>
      </c>
      <c r="J2149" s="384"/>
      <c r="K2149" s="301"/>
      <c r="L2149" s="301">
        <f>VLOOKUP(B2149,KQtrangIOE!$B$2:$D$2509,3,FALSE)</f>
        <v>640</v>
      </c>
      <c r="M2149" s="301" t="str">
        <f t="shared" si="161"/>
        <v/>
      </c>
      <c r="N2149" s="301">
        <f>VLOOKUP(IF(G2149&lt;&gt;"",G2149,F2149),ThongkeKQ!$A$4:$P$43,COUNTA(ThongkeKQ!$A$4:$P$4),FALSE)</f>
        <v>23</v>
      </c>
      <c r="O2149" s="301" t="str">
        <f t="shared" si="160"/>
        <v>23.12</v>
      </c>
      <c r="P2149" s="285" t="str">
        <f t="shared" si="162"/>
        <v>23</v>
      </c>
      <c r="Q2149" s="285" t="str">
        <f t="shared" si="163"/>
        <v>12</v>
      </c>
    </row>
    <row r="2150" spans="1:17" s="285" customFormat="1" hidden="1">
      <c r="A2150" s="315">
        <f>SUBTOTAL(3,$B$20:B2150)</f>
        <v>684</v>
      </c>
      <c r="B2150" s="301">
        <v>1223085914</v>
      </c>
      <c r="C2150" s="301" t="str">
        <f>VLOOKUP(B2150,'ds thisinh'!$B$5:$C$2298,2,FALSE)</f>
        <v>Trần Thị Hảo</v>
      </c>
      <c r="D2150" s="306" t="s">
        <v>2520</v>
      </c>
      <c r="E2150" s="315" t="s">
        <v>183</v>
      </c>
      <c r="F2150" s="325" t="s">
        <v>185</v>
      </c>
      <c r="G2150" s="301"/>
      <c r="H2150" s="304">
        <v>12</v>
      </c>
      <c r="I2150" s="384">
        <v>640</v>
      </c>
      <c r="J2150" s="384"/>
      <c r="K2150" s="301"/>
      <c r="L2150" s="301">
        <f>VLOOKUP(B2150,KQtrangIOE!$B$2:$D$2509,3,FALSE)</f>
        <v>640</v>
      </c>
      <c r="M2150" s="301" t="str">
        <f t="shared" si="161"/>
        <v/>
      </c>
      <c r="N2150" s="301">
        <f>VLOOKUP(IF(G2150&lt;&gt;"",G2150,F2150),ThongkeKQ!$A$4:$P$43,COUNTA(ThongkeKQ!$A$4:$P$4),FALSE)</f>
        <v>23</v>
      </c>
      <c r="O2150" s="301" t="str">
        <f t="shared" si="160"/>
        <v>23.12</v>
      </c>
      <c r="P2150" s="285" t="str">
        <f t="shared" si="162"/>
        <v>23</v>
      </c>
      <c r="Q2150" s="285" t="str">
        <f t="shared" si="163"/>
        <v>12</v>
      </c>
    </row>
    <row r="2151" spans="1:17" s="285" customFormat="1" hidden="1">
      <c r="A2151" s="315">
        <f>SUBTOTAL(3,$B$20:B2151)</f>
        <v>684</v>
      </c>
      <c r="B2151" s="301">
        <v>1226844848</v>
      </c>
      <c r="C2151" s="301" t="str">
        <f>VLOOKUP(B2151,'ds thisinh'!$B$5:$C$2298,2,FALSE)</f>
        <v>K' Mác</v>
      </c>
      <c r="D2151" s="301" t="s">
        <v>1834</v>
      </c>
      <c r="E2151" s="402">
        <v>12</v>
      </c>
      <c r="F2151" s="301" t="s">
        <v>566</v>
      </c>
      <c r="G2151" s="301"/>
      <c r="H2151" s="301" t="s">
        <v>96</v>
      </c>
      <c r="I2151" s="304">
        <v>640</v>
      </c>
      <c r="J2151" s="304"/>
      <c r="K2151" s="301"/>
      <c r="L2151" s="301">
        <f>VLOOKUP(B2151,KQtrangIOE!$B$2:$D$2509,3,FALSE)</f>
        <v>640</v>
      </c>
      <c r="M2151" s="301" t="str">
        <f t="shared" si="161"/>
        <v/>
      </c>
      <c r="N2151" s="301">
        <f>VLOOKUP(IF(G2151&lt;&gt;"",G2151,F2151),ThongkeKQ!$A$4:$P$43,COUNTA(ThongkeKQ!$A$4:$P$4),FALSE)</f>
        <v>26</v>
      </c>
      <c r="O2151" s="301" t="str">
        <f t="shared" si="160"/>
        <v>26.12</v>
      </c>
      <c r="P2151" s="285" t="str">
        <f t="shared" si="162"/>
        <v>26</v>
      </c>
      <c r="Q2151" s="285" t="str">
        <f t="shared" si="163"/>
        <v>12</v>
      </c>
    </row>
    <row r="2152" spans="1:17" s="285" customFormat="1" hidden="1">
      <c r="A2152" s="315">
        <f>SUBTOTAL(3,$B$20:B2152)</f>
        <v>684</v>
      </c>
      <c r="B2152" s="317">
        <v>1223157420</v>
      </c>
      <c r="C2152" s="301" t="str">
        <f>VLOOKUP(B2152,'ds thisinh'!$B$5:$C$2298,2,FALSE)</f>
        <v>Củng Thị Phương Thảo</v>
      </c>
      <c r="D2152" s="356" t="s">
        <v>2428</v>
      </c>
      <c r="E2152" s="317" t="s">
        <v>2426</v>
      </c>
      <c r="F2152" s="303" t="s">
        <v>557</v>
      </c>
      <c r="G2152" s="303"/>
      <c r="H2152" s="303">
        <v>12</v>
      </c>
      <c r="I2152" s="365">
        <v>640</v>
      </c>
      <c r="J2152" s="365"/>
      <c r="K2152" s="301"/>
      <c r="L2152" s="301">
        <f>VLOOKUP(B2152,KQtrangIOE!$B$2:$D$2509,3,FALSE)</f>
        <v>640</v>
      </c>
      <c r="M2152" s="301" t="str">
        <f t="shared" si="161"/>
        <v/>
      </c>
      <c r="N2152" s="301">
        <f>VLOOKUP(IF(G2152&lt;&gt;"",G2152,F2152),ThongkeKQ!$A$4:$P$43,COUNTA(ThongkeKQ!$A$4:$P$4),FALSE)</f>
        <v>11</v>
      </c>
      <c r="O2152" s="301" t="str">
        <f t="shared" si="160"/>
        <v>11.12</v>
      </c>
      <c r="P2152" s="285" t="str">
        <f t="shared" si="162"/>
        <v>11</v>
      </c>
      <c r="Q2152" s="285" t="str">
        <f t="shared" si="163"/>
        <v>12</v>
      </c>
    </row>
    <row r="2153" spans="1:17" s="285" customFormat="1" hidden="1">
      <c r="A2153" s="315">
        <f>SUBTOTAL(3,$B$20:B2153)</f>
        <v>684</v>
      </c>
      <c r="B2153" s="366">
        <v>1224509648</v>
      </c>
      <c r="C2153" s="301" t="str">
        <f>VLOOKUP(B2153,'ds thisinh'!$B$5:$C$2298,2,FALSE)</f>
        <v>Trần Quang Thanh</v>
      </c>
      <c r="D2153" s="366" t="s">
        <v>2388</v>
      </c>
      <c r="E2153" s="366" t="s">
        <v>2379</v>
      </c>
      <c r="F2153" s="325" t="s">
        <v>551</v>
      </c>
      <c r="G2153" s="365"/>
      <c r="H2153" s="365">
        <v>12</v>
      </c>
      <c r="I2153" s="365">
        <v>640</v>
      </c>
      <c r="J2153" s="365"/>
      <c r="K2153" s="301"/>
      <c r="L2153" s="301">
        <f>VLOOKUP(B2153,KQtrangIOE!$B$2:$D$2509,3,FALSE)</f>
        <v>640</v>
      </c>
      <c r="M2153" s="301" t="str">
        <f t="shared" si="161"/>
        <v/>
      </c>
      <c r="N2153" s="301">
        <f>VLOOKUP(IF(G2153&lt;&gt;"",G2153,F2153),ThongkeKQ!$A$4:$P$43,COUNTA(ThongkeKQ!$A$4:$P$4),FALSE)</f>
        <v>5</v>
      </c>
      <c r="O2153" s="301" t="str">
        <f t="shared" si="160"/>
        <v>5.12</v>
      </c>
      <c r="P2153" s="285" t="str">
        <f t="shared" si="162"/>
        <v>5</v>
      </c>
      <c r="Q2153" s="285" t="str">
        <f t="shared" si="163"/>
        <v>12</v>
      </c>
    </row>
    <row r="2154" spans="1:17" s="285" customFormat="1" hidden="1">
      <c r="A2154" s="315">
        <f>SUBTOTAL(3,$B$20:B2154)</f>
        <v>684</v>
      </c>
      <c r="B2154" s="366">
        <v>1223161033</v>
      </c>
      <c r="C2154" s="301" t="str">
        <f>VLOOKUP(B2154,'ds thisinh'!$B$5:$C$2298,2,FALSE)</f>
        <v>Đỗ Thị Ngọc Linh</v>
      </c>
      <c r="D2154" s="366" t="s">
        <v>2389</v>
      </c>
      <c r="E2154" s="366" t="s">
        <v>2379</v>
      </c>
      <c r="F2154" s="325" t="s">
        <v>551</v>
      </c>
      <c r="G2154" s="365"/>
      <c r="H2154" s="365">
        <v>12</v>
      </c>
      <c r="I2154" s="365">
        <v>640</v>
      </c>
      <c r="J2154" s="365"/>
      <c r="K2154" s="301"/>
      <c r="L2154" s="301">
        <f>VLOOKUP(B2154,KQtrangIOE!$B$2:$D$2509,3,FALSE)</f>
        <v>910</v>
      </c>
      <c r="M2154" s="301"/>
      <c r="N2154" s="301">
        <f>VLOOKUP(IF(G2154&lt;&gt;"",G2154,F2154),ThongkeKQ!$A$4:$P$43,COUNTA(ThongkeKQ!$A$4:$P$4),FALSE)</f>
        <v>5</v>
      </c>
      <c r="O2154" s="301" t="str">
        <f t="shared" si="160"/>
        <v>5.12</v>
      </c>
      <c r="P2154" s="285" t="str">
        <f t="shared" si="162"/>
        <v>5</v>
      </c>
      <c r="Q2154" s="285" t="str">
        <f t="shared" si="163"/>
        <v>12</v>
      </c>
    </row>
    <row r="2155" spans="1:17" s="285" customFormat="1" hidden="1">
      <c r="A2155" s="315">
        <f>SUBTOTAL(3,$B$20:B2155)</f>
        <v>684</v>
      </c>
      <c r="B2155" s="366">
        <v>1209677648</v>
      </c>
      <c r="C2155" s="301" t="str">
        <f>VLOOKUP(B2155,'ds thisinh'!$B$5:$C$2298,2,FALSE)</f>
        <v>Đào Thị Ngọc</v>
      </c>
      <c r="D2155" s="366" t="s">
        <v>2392</v>
      </c>
      <c r="E2155" s="366" t="s">
        <v>2379</v>
      </c>
      <c r="F2155" s="325" t="s">
        <v>551</v>
      </c>
      <c r="G2155" s="365"/>
      <c r="H2155" s="365">
        <v>12</v>
      </c>
      <c r="I2155" s="365">
        <v>640</v>
      </c>
      <c r="J2155" s="365"/>
      <c r="K2155" s="301"/>
      <c r="L2155" s="301">
        <f>VLOOKUP(B2155,KQtrangIOE!$B$2:$D$2509,3,FALSE)</f>
        <v>640</v>
      </c>
      <c r="M2155" s="301" t="str">
        <f t="shared" ref="M2155:M2201" si="164">IF(L2155&lt;&gt;I2155,1,"")</f>
        <v/>
      </c>
      <c r="N2155" s="301">
        <f>VLOOKUP(IF(G2155&lt;&gt;"",G2155,F2155),ThongkeKQ!$A$4:$P$43,COUNTA(ThongkeKQ!$A$4:$P$4),FALSE)</f>
        <v>5</v>
      </c>
      <c r="O2155" s="301" t="str">
        <f t="shared" si="160"/>
        <v>5.12</v>
      </c>
      <c r="P2155" s="285" t="str">
        <f t="shared" si="162"/>
        <v>5</v>
      </c>
      <c r="Q2155" s="285" t="str">
        <f t="shared" si="163"/>
        <v>12</v>
      </c>
    </row>
    <row r="2156" spans="1:17" s="285" customFormat="1" hidden="1">
      <c r="A2156" s="315">
        <f>SUBTOTAL(3,$B$20:B2156)</f>
        <v>684</v>
      </c>
      <c r="B2156" s="399">
        <v>1224354290</v>
      </c>
      <c r="C2156" s="301" t="str">
        <f>VLOOKUP(B2156,'ds thisinh'!$B$5:$C$2298,2,FALSE)</f>
        <v>Trần Lê Thị Thành Nam</v>
      </c>
      <c r="D2156" s="494" t="s">
        <v>544</v>
      </c>
      <c r="E2156" s="400" t="s">
        <v>154</v>
      </c>
      <c r="F2156" s="401" t="s">
        <v>417</v>
      </c>
      <c r="G2156" s="401"/>
      <c r="H2156" s="271">
        <v>12</v>
      </c>
      <c r="I2156" s="301">
        <v>620</v>
      </c>
      <c r="J2156" s="301"/>
      <c r="K2156" s="301"/>
      <c r="L2156" s="301">
        <f>VLOOKUP(B2156,KQtrangIOE!$B$2:$D$2509,3,FALSE)</f>
        <v>620</v>
      </c>
      <c r="M2156" s="301" t="str">
        <f t="shared" si="164"/>
        <v/>
      </c>
      <c r="N2156" s="301">
        <f>VLOOKUP(IF(G2156&lt;&gt;"",G2156,F2156),ThongkeKQ!$A$4:$P$43,COUNTA(ThongkeKQ!$A$4:$P$4),FALSE)</f>
        <v>14</v>
      </c>
      <c r="O2156" s="301" t="str">
        <f t="shared" si="160"/>
        <v>14.12</v>
      </c>
      <c r="P2156" s="285" t="str">
        <f t="shared" si="162"/>
        <v>14</v>
      </c>
      <c r="Q2156" s="285" t="str">
        <f t="shared" si="163"/>
        <v>12</v>
      </c>
    </row>
    <row r="2157" spans="1:17" s="285" customFormat="1" hidden="1">
      <c r="A2157" s="315">
        <f>SUBTOTAL(3,$B$20:B2157)</f>
        <v>684</v>
      </c>
      <c r="B2157" s="366">
        <v>1223075286</v>
      </c>
      <c r="C2157" s="301" t="str">
        <f>VLOOKUP(B2157,'ds thisinh'!$B$5:$C$2298,2,FALSE)</f>
        <v>Nguyễn Thị Thương Thương</v>
      </c>
      <c r="D2157" s="366" t="s">
        <v>2393</v>
      </c>
      <c r="E2157" s="366" t="s">
        <v>2379</v>
      </c>
      <c r="F2157" s="325" t="s">
        <v>551</v>
      </c>
      <c r="G2157" s="365"/>
      <c r="H2157" s="365">
        <v>12</v>
      </c>
      <c r="I2157" s="365">
        <v>620</v>
      </c>
      <c r="J2157" s="365"/>
      <c r="K2157" s="301"/>
      <c r="L2157" s="301">
        <f>VLOOKUP(B2157,KQtrangIOE!$B$2:$D$2509,3,FALSE)</f>
        <v>620</v>
      </c>
      <c r="M2157" s="301" t="str">
        <f t="shared" si="164"/>
        <v/>
      </c>
      <c r="N2157" s="301">
        <f>VLOOKUP(IF(G2157&lt;&gt;"",G2157,F2157),ThongkeKQ!$A$4:$P$43,COUNTA(ThongkeKQ!$A$4:$P$4),FALSE)</f>
        <v>5</v>
      </c>
      <c r="O2157" s="301" t="str">
        <f t="shared" si="160"/>
        <v>5.12</v>
      </c>
      <c r="P2157" s="285" t="str">
        <f t="shared" si="162"/>
        <v>5</v>
      </c>
      <c r="Q2157" s="285" t="str">
        <f t="shared" si="163"/>
        <v>12</v>
      </c>
    </row>
    <row r="2158" spans="1:17" s="285" customFormat="1" hidden="1">
      <c r="A2158" s="315">
        <f>SUBTOTAL(3,$B$20:B2158)</f>
        <v>684</v>
      </c>
      <c r="B2158" s="366">
        <v>1223611393</v>
      </c>
      <c r="C2158" s="301" t="str">
        <f>VLOOKUP(B2158,'ds thisinh'!$B$5:$C$2298,2,FALSE)</f>
        <v>Phạm Thị Như Khánh</v>
      </c>
      <c r="D2158" s="366" t="s">
        <v>2394</v>
      </c>
      <c r="E2158" s="366" t="s">
        <v>154</v>
      </c>
      <c r="F2158" s="325" t="s">
        <v>551</v>
      </c>
      <c r="G2158" s="365"/>
      <c r="H2158" s="365">
        <v>12</v>
      </c>
      <c r="I2158" s="365">
        <v>620</v>
      </c>
      <c r="J2158" s="365"/>
      <c r="K2158" s="301"/>
      <c r="L2158" s="301">
        <f>VLOOKUP(B2158,KQtrangIOE!$B$2:$D$2509,3,FALSE)</f>
        <v>620</v>
      </c>
      <c r="M2158" s="301" t="str">
        <f t="shared" si="164"/>
        <v/>
      </c>
      <c r="N2158" s="301">
        <f>VLOOKUP(IF(G2158&lt;&gt;"",G2158,F2158),ThongkeKQ!$A$4:$P$43,COUNTA(ThongkeKQ!$A$4:$P$4),FALSE)</f>
        <v>5</v>
      </c>
      <c r="O2158" s="301" t="str">
        <f t="shared" si="160"/>
        <v>5.12</v>
      </c>
      <c r="P2158" s="285" t="str">
        <f t="shared" si="162"/>
        <v>5</v>
      </c>
      <c r="Q2158" s="285" t="str">
        <f t="shared" si="163"/>
        <v>12</v>
      </c>
    </row>
    <row r="2159" spans="1:17" s="285" customFormat="1" hidden="1">
      <c r="A2159" s="315">
        <f>SUBTOTAL(3,$B$20:B2159)</f>
        <v>684</v>
      </c>
      <c r="B2159" s="366">
        <v>1223345298</v>
      </c>
      <c r="C2159" s="301" t="str">
        <f>VLOOKUP(B2159,'ds thisinh'!$B$5:$C$2298,2,FALSE)</f>
        <v>Phạm Lê Thành Đạt</v>
      </c>
      <c r="D2159" s="366" t="s">
        <v>2398</v>
      </c>
      <c r="E2159" s="366" t="s">
        <v>2379</v>
      </c>
      <c r="F2159" s="325" t="s">
        <v>551</v>
      </c>
      <c r="G2159" s="365"/>
      <c r="H2159" s="365">
        <v>12</v>
      </c>
      <c r="I2159" s="365">
        <v>620</v>
      </c>
      <c r="J2159" s="365"/>
      <c r="K2159" s="301"/>
      <c r="L2159" s="301">
        <f>VLOOKUP(B2159,KQtrangIOE!$B$2:$D$2509,3,FALSE)</f>
        <v>620</v>
      </c>
      <c r="M2159" s="301" t="str">
        <f t="shared" si="164"/>
        <v/>
      </c>
      <c r="N2159" s="301">
        <f>VLOOKUP(IF(G2159&lt;&gt;"",G2159,F2159),ThongkeKQ!$A$4:$P$43,COUNTA(ThongkeKQ!$A$4:$P$4),FALSE)</f>
        <v>5</v>
      </c>
      <c r="O2159" s="301" t="str">
        <f t="shared" si="160"/>
        <v>5.12</v>
      </c>
      <c r="P2159" s="285" t="str">
        <f t="shared" si="162"/>
        <v>5</v>
      </c>
      <c r="Q2159" s="285" t="str">
        <f t="shared" si="163"/>
        <v>12</v>
      </c>
    </row>
    <row r="2160" spans="1:17" s="285" customFormat="1" hidden="1">
      <c r="A2160" s="315">
        <f>SUBTOTAL(3,$B$20:B2160)</f>
        <v>684</v>
      </c>
      <c r="B2160" s="366">
        <v>1200573176</v>
      </c>
      <c r="C2160" s="301" t="str">
        <f>VLOOKUP(B2160,'ds thisinh'!$B$5:$C$2298,2,FALSE)</f>
        <v>Trần Nguyễn Hoàng Hương</v>
      </c>
      <c r="D2160" s="366" t="s">
        <v>2401</v>
      </c>
      <c r="E2160" s="366" t="s">
        <v>503</v>
      </c>
      <c r="F2160" s="325" t="s">
        <v>551</v>
      </c>
      <c r="G2160" s="365"/>
      <c r="H2160" s="365">
        <v>12</v>
      </c>
      <c r="I2160" s="365">
        <v>620</v>
      </c>
      <c r="J2160" s="365"/>
      <c r="K2160" s="301"/>
      <c r="L2160" s="301">
        <f>VLOOKUP(B2160,KQtrangIOE!$B$2:$D$2509,3,FALSE)</f>
        <v>620</v>
      </c>
      <c r="M2160" s="301" t="str">
        <f t="shared" si="164"/>
        <v/>
      </c>
      <c r="N2160" s="301">
        <f>VLOOKUP(IF(G2160&lt;&gt;"",G2160,F2160),ThongkeKQ!$A$4:$P$43,COUNTA(ThongkeKQ!$A$4:$P$4),FALSE)</f>
        <v>5</v>
      </c>
      <c r="O2160" s="301" t="str">
        <f t="shared" si="160"/>
        <v>5.12</v>
      </c>
      <c r="P2160" s="285" t="str">
        <f t="shared" si="162"/>
        <v>5</v>
      </c>
      <c r="Q2160" s="285" t="str">
        <f t="shared" si="163"/>
        <v>12</v>
      </c>
    </row>
    <row r="2161" spans="1:17" s="285" customFormat="1" hidden="1">
      <c r="A2161" s="315">
        <f>SUBTOTAL(3,$B$20:B2161)</f>
        <v>684</v>
      </c>
      <c r="B2161" s="399">
        <v>1225407854</v>
      </c>
      <c r="C2161" s="301" t="str">
        <f>VLOOKUP(B2161,'ds thisinh'!$B$5:$C$2298,2,FALSE)</f>
        <v>Nguyễn Thị Thu Thảo</v>
      </c>
      <c r="D2161" s="494" t="s">
        <v>50</v>
      </c>
      <c r="E2161" s="400" t="s">
        <v>500</v>
      </c>
      <c r="F2161" s="401" t="s">
        <v>417</v>
      </c>
      <c r="G2161" s="401"/>
      <c r="H2161" s="271">
        <v>12</v>
      </c>
      <c r="I2161" s="301">
        <v>610</v>
      </c>
      <c r="J2161" s="301"/>
      <c r="K2161" s="301"/>
      <c r="L2161" s="301">
        <f>VLOOKUP(B2161,KQtrangIOE!$B$2:$D$2509,3,FALSE)</f>
        <v>610</v>
      </c>
      <c r="M2161" s="301" t="str">
        <f t="shared" si="164"/>
        <v/>
      </c>
      <c r="N2161" s="301">
        <f>VLOOKUP(IF(G2161&lt;&gt;"",G2161,F2161),ThongkeKQ!$A$4:$P$43,COUNTA(ThongkeKQ!$A$4:$P$4),FALSE)</f>
        <v>14</v>
      </c>
      <c r="O2161" s="301" t="str">
        <f t="shared" si="160"/>
        <v>14.12</v>
      </c>
      <c r="P2161" s="285" t="str">
        <f t="shared" si="162"/>
        <v>14</v>
      </c>
      <c r="Q2161" s="285" t="str">
        <f t="shared" si="163"/>
        <v>12</v>
      </c>
    </row>
    <row r="2162" spans="1:17" s="285" customFormat="1" hidden="1">
      <c r="A2162" s="315">
        <f>SUBTOTAL(3,$B$20:B2162)</f>
        <v>684</v>
      </c>
      <c r="B2162" s="317">
        <v>1223543335</v>
      </c>
      <c r="C2162" s="301" t="str">
        <f>VLOOKUP(B2162,'ds thisinh'!$B$5:$C$2298,2,FALSE)</f>
        <v>Đỗ Văn Hải</v>
      </c>
      <c r="D2162" s="356" t="s">
        <v>2422</v>
      </c>
      <c r="E2162" s="317" t="s">
        <v>2423</v>
      </c>
      <c r="F2162" s="303" t="s">
        <v>557</v>
      </c>
      <c r="G2162" s="303"/>
      <c r="H2162" s="303">
        <v>12</v>
      </c>
      <c r="I2162" s="365">
        <v>610</v>
      </c>
      <c r="J2162" s="365"/>
      <c r="K2162" s="301"/>
      <c r="L2162" s="301">
        <f>VLOOKUP(B2162,KQtrangIOE!$B$2:$D$2509,3,FALSE)</f>
        <v>610</v>
      </c>
      <c r="M2162" s="301" t="str">
        <f t="shared" si="164"/>
        <v/>
      </c>
      <c r="N2162" s="301">
        <f>VLOOKUP(IF(G2162&lt;&gt;"",G2162,F2162),ThongkeKQ!$A$4:$P$43,COUNTA(ThongkeKQ!$A$4:$P$4),FALSE)</f>
        <v>11</v>
      </c>
      <c r="O2162" s="301" t="str">
        <f t="shared" si="160"/>
        <v>11.12</v>
      </c>
      <c r="P2162" s="285" t="str">
        <f t="shared" si="162"/>
        <v>11</v>
      </c>
      <c r="Q2162" s="285" t="str">
        <f t="shared" si="163"/>
        <v>12</v>
      </c>
    </row>
    <row r="2163" spans="1:17" s="285" customFormat="1" hidden="1">
      <c r="A2163" s="315">
        <f>SUBTOTAL(3,$B$20:B2163)</f>
        <v>684</v>
      </c>
      <c r="B2163" s="317">
        <v>1209939311</v>
      </c>
      <c r="C2163" s="301" t="str">
        <f>VLOOKUP(B2163,'ds thisinh'!$B$5:$C$2298,2,FALSE)</f>
        <v>Lưu Hồng Sinh</v>
      </c>
      <c r="D2163" s="356" t="s">
        <v>2425</v>
      </c>
      <c r="E2163" s="317" t="s">
        <v>2426</v>
      </c>
      <c r="F2163" s="303" t="s">
        <v>557</v>
      </c>
      <c r="G2163" s="303"/>
      <c r="H2163" s="303">
        <v>12</v>
      </c>
      <c r="I2163" s="365">
        <v>610</v>
      </c>
      <c r="J2163" s="365"/>
      <c r="K2163" s="301"/>
      <c r="L2163" s="301">
        <f>VLOOKUP(B2163,KQtrangIOE!$B$2:$D$2509,3,FALSE)</f>
        <v>610</v>
      </c>
      <c r="M2163" s="301" t="str">
        <f t="shared" si="164"/>
        <v/>
      </c>
      <c r="N2163" s="301">
        <f>VLOOKUP(IF(G2163&lt;&gt;"",G2163,F2163),ThongkeKQ!$A$4:$P$43,COUNTA(ThongkeKQ!$A$4:$P$4),FALSE)</f>
        <v>11</v>
      </c>
      <c r="O2163" s="301" t="str">
        <f t="shared" si="160"/>
        <v>11.12</v>
      </c>
      <c r="P2163" s="285" t="str">
        <f t="shared" si="162"/>
        <v>11</v>
      </c>
      <c r="Q2163" s="285" t="str">
        <f t="shared" si="163"/>
        <v>12</v>
      </c>
    </row>
    <row r="2164" spans="1:17" s="285" customFormat="1" hidden="1">
      <c r="A2164" s="315">
        <f>SUBTOTAL(3,$B$20:B2164)</f>
        <v>684</v>
      </c>
      <c r="B2164" s="317">
        <v>1224512277</v>
      </c>
      <c r="C2164" s="301" t="str">
        <f>VLOOKUP(B2164,'ds thisinh'!$B$5:$C$2298,2,FALSE)</f>
        <v>Trương Thị Lê</v>
      </c>
      <c r="D2164" s="356" t="s">
        <v>2427</v>
      </c>
      <c r="E2164" s="317" t="s">
        <v>2424</v>
      </c>
      <c r="F2164" s="303" t="s">
        <v>557</v>
      </c>
      <c r="G2164" s="303"/>
      <c r="H2164" s="303">
        <v>12</v>
      </c>
      <c r="I2164" s="365">
        <v>610</v>
      </c>
      <c r="J2164" s="365"/>
      <c r="K2164" s="301"/>
      <c r="L2164" s="301">
        <f>VLOOKUP(B2164,KQtrangIOE!$B$2:$D$2509,3,FALSE)</f>
        <v>610</v>
      </c>
      <c r="M2164" s="301" t="str">
        <f t="shared" si="164"/>
        <v/>
      </c>
      <c r="N2164" s="301">
        <f>VLOOKUP(IF(G2164&lt;&gt;"",G2164,F2164),ThongkeKQ!$A$4:$P$43,COUNTA(ThongkeKQ!$A$4:$P$4),FALSE)</f>
        <v>11</v>
      </c>
      <c r="O2164" s="301" t="str">
        <f t="shared" si="160"/>
        <v>11.12</v>
      </c>
      <c r="P2164" s="285" t="str">
        <f t="shared" si="162"/>
        <v>11</v>
      </c>
      <c r="Q2164" s="285" t="str">
        <f t="shared" si="163"/>
        <v>12</v>
      </c>
    </row>
    <row r="2165" spans="1:17" s="285" customFormat="1" hidden="1">
      <c r="A2165" s="315">
        <f>SUBTOTAL(3,$B$20:B2165)</f>
        <v>684</v>
      </c>
      <c r="B2165" s="317">
        <v>1224775568</v>
      </c>
      <c r="C2165" s="301" t="str">
        <f>VLOOKUP(B2165,'ds thisinh'!$B$5:$C$2298,2,FALSE)</f>
        <v>Hoàng Minh Bình</v>
      </c>
      <c r="D2165" s="356" t="s">
        <v>2439</v>
      </c>
      <c r="E2165" s="317" t="s">
        <v>2421</v>
      </c>
      <c r="F2165" s="303" t="s">
        <v>557</v>
      </c>
      <c r="G2165" s="303"/>
      <c r="H2165" s="303">
        <v>12</v>
      </c>
      <c r="I2165" s="365">
        <v>600</v>
      </c>
      <c r="J2165" s="365"/>
      <c r="K2165" s="301"/>
      <c r="L2165" s="301">
        <f>VLOOKUP(B2165,KQtrangIOE!$B$2:$D$2509,3,FALSE)</f>
        <v>600</v>
      </c>
      <c r="M2165" s="301" t="str">
        <f t="shared" si="164"/>
        <v/>
      </c>
      <c r="N2165" s="301">
        <f>VLOOKUP(IF(G2165&lt;&gt;"",G2165,F2165),ThongkeKQ!$A$4:$P$43,COUNTA(ThongkeKQ!$A$4:$P$4),FALSE)</f>
        <v>11</v>
      </c>
      <c r="O2165" s="301" t="str">
        <f t="shared" si="160"/>
        <v>11.12</v>
      </c>
      <c r="P2165" s="285" t="str">
        <f t="shared" si="162"/>
        <v>11</v>
      </c>
      <c r="Q2165" s="285" t="str">
        <f t="shared" si="163"/>
        <v>12</v>
      </c>
    </row>
    <row r="2166" spans="1:17" s="285" customFormat="1" hidden="1">
      <c r="A2166" s="315">
        <f>SUBTOTAL(3,$B$20:B2166)</f>
        <v>684</v>
      </c>
      <c r="B2166" s="366">
        <v>1223229631</v>
      </c>
      <c r="C2166" s="301" t="str">
        <f>VLOOKUP(B2166,'ds thisinh'!$B$5:$C$2298,2,FALSE)</f>
        <v>Phạm Thị Lan</v>
      </c>
      <c r="D2166" s="366" t="s">
        <v>2408</v>
      </c>
      <c r="E2166" s="366" t="s">
        <v>2379</v>
      </c>
      <c r="F2166" s="325" t="s">
        <v>551</v>
      </c>
      <c r="G2166" s="365"/>
      <c r="H2166" s="365">
        <v>12</v>
      </c>
      <c r="I2166" s="365">
        <v>600</v>
      </c>
      <c r="J2166" s="365"/>
      <c r="K2166" s="301"/>
      <c r="L2166" s="301">
        <f>VLOOKUP(B2166,KQtrangIOE!$B$2:$D$2509,3,FALSE)</f>
        <v>600</v>
      </c>
      <c r="M2166" s="301" t="str">
        <f t="shared" si="164"/>
        <v/>
      </c>
      <c r="N2166" s="301">
        <f>VLOOKUP(IF(G2166&lt;&gt;"",G2166,F2166),ThongkeKQ!$A$4:$P$43,COUNTA(ThongkeKQ!$A$4:$P$4),FALSE)</f>
        <v>5</v>
      </c>
      <c r="O2166" s="301" t="str">
        <f t="shared" si="160"/>
        <v>5.12</v>
      </c>
      <c r="P2166" s="285" t="str">
        <f t="shared" si="162"/>
        <v>5</v>
      </c>
      <c r="Q2166" s="285" t="str">
        <f t="shared" si="163"/>
        <v>12</v>
      </c>
    </row>
    <row r="2167" spans="1:17" s="285" customFormat="1" hidden="1">
      <c r="A2167" s="315">
        <f>SUBTOTAL(3,$B$20:B2167)</f>
        <v>684</v>
      </c>
      <c r="B2167" s="302">
        <v>1221939333</v>
      </c>
      <c r="C2167" s="301" t="str">
        <f>VLOOKUP(B2167,'ds thisinh'!$B$5:$C$2298,2,FALSE)</f>
        <v>Nguyễn Thị Trâm Anh</v>
      </c>
      <c r="D2167" s="305" t="s">
        <v>157</v>
      </c>
      <c r="E2167" s="302" t="s">
        <v>154</v>
      </c>
      <c r="F2167" s="303" t="s">
        <v>90</v>
      </c>
      <c r="G2167" s="303"/>
      <c r="H2167" s="304">
        <v>12</v>
      </c>
      <c r="I2167" s="304">
        <v>590</v>
      </c>
      <c r="J2167" s="304"/>
      <c r="K2167" s="304"/>
      <c r="L2167" s="301">
        <f>VLOOKUP(B2167,KQtrangIOE!$B$2:$D$2509,3,FALSE)</f>
        <v>590</v>
      </c>
      <c r="M2167" s="301" t="str">
        <f t="shared" si="164"/>
        <v/>
      </c>
      <c r="N2167" s="301">
        <f>VLOOKUP(IF(G2167&lt;&gt;"",G2167,F2167),ThongkeKQ!$A$4:$P$43,COUNTA(ThongkeKQ!$A$4:$P$4),FALSE)</f>
        <v>13</v>
      </c>
      <c r="O2167" s="301" t="str">
        <f t="shared" si="160"/>
        <v>13.12</v>
      </c>
      <c r="P2167" s="285" t="str">
        <f t="shared" si="162"/>
        <v>13</v>
      </c>
      <c r="Q2167" s="285" t="str">
        <f t="shared" si="163"/>
        <v>12</v>
      </c>
    </row>
    <row r="2168" spans="1:17" s="285" customFormat="1" hidden="1">
      <c r="A2168" s="315">
        <f>SUBTOTAL(3,$B$20:B2168)</f>
        <v>684</v>
      </c>
      <c r="B2168" s="301">
        <v>1210168441</v>
      </c>
      <c r="C2168" s="301" t="str">
        <f>VLOOKUP(B2168,'ds thisinh'!$B$5:$C$2298,2,FALSE)</f>
        <v>Nguyễn Thị Dung</v>
      </c>
      <c r="D2168" s="306" t="s">
        <v>2521</v>
      </c>
      <c r="E2168" s="315" t="s">
        <v>183</v>
      </c>
      <c r="F2168" s="325" t="s">
        <v>185</v>
      </c>
      <c r="G2168" s="301"/>
      <c r="H2168" s="304">
        <v>12</v>
      </c>
      <c r="I2168" s="384">
        <v>590</v>
      </c>
      <c r="J2168" s="384"/>
      <c r="K2168" s="301"/>
      <c r="L2168" s="301">
        <f>VLOOKUP(B2168,KQtrangIOE!$B$2:$D$2509,3,FALSE)</f>
        <v>590</v>
      </c>
      <c r="M2168" s="301" t="str">
        <f t="shared" si="164"/>
        <v/>
      </c>
      <c r="N2168" s="301">
        <f>VLOOKUP(IF(G2168&lt;&gt;"",G2168,F2168),ThongkeKQ!$A$4:$P$43,COUNTA(ThongkeKQ!$A$4:$P$4),FALSE)</f>
        <v>23</v>
      </c>
      <c r="O2168" s="301" t="str">
        <f t="shared" si="160"/>
        <v>23.12</v>
      </c>
      <c r="P2168" s="285" t="str">
        <f t="shared" si="162"/>
        <v>23</v>
      </c>
      <c r="Q2168" s="285" t="str">
        <f t="shared" si="163"/>
        <v>12</v>
      </c>
    </row>
    <row r="2169" spans="1:17" s="285" customFormat="1" hidden="1">
      <c r="A2169" s="315">
        <f>SUBTOTAL(3,$B$20:B2169)</f>
        <v>684</v>
      </c>
      <c r="B2169" s="301">
        <v>1223861453</v>
      </c>
      <c r="C2169" s="301" t="str">
        <f>VLOOKUP(B2169,'ds thisinh'!$B$5:$C$2298,2,FALSE)</f>
        <v>Bùi Thị Xuyến</v>
      </c>
      <c r="D2169" s="306" t="s">
        <v>2526</v>
      </c>
      <c r="E2169" s="271" t="s">
        <v>184</v>
      </c>
      <c r="F2169" s="325" t="s">
        <v>185</v>
      </c>
      <c r="G2169" s="301"/>
      <c r="H2169" s="304">
        <v>12</v>
      </c>
      <c r="I2169" s="384">
        <v>590</v>
      </c>
      <c r="J2169" s="384"/>
      <c r="K2169" s="301"/>
      <c r="L2169" s="301">
        <f>VLOOKUP(B2169,KQtrangIOE!$B$2:$D$2509,3,FALSE)</f>
        <v>590</v>
      </c>
      <c r="M2169" s="301" t="str">
        <f t="shared" si="164"/>
        <v/>
      </c>
      <c r="N2169" s="301">
        <f>VLOOKUP(IF(G2169&lt;&gt;"",G2169,F2169),ThongkeKQ!$A$4:$P$43,COUNTA(ThongkeKQ!$A$4:$P$4),FALSE)</f>
        <v>23</v>
      </c>
      <c r="O2169" s="301" t="str">
        <f t="shared" si="160"/>
        <v>23.12</v>
      </c>
      <c r="P2169" s="285" t="str">
        <f t="shared" si="162"/>
        <v>23</v>
      </c>
      <c r="Q2169" s="285" t="str">
        <f t="shared" si="163"/>
        <v>12</v>
      </c>
    </row>
    <row r="2170" spans="1:17" s="285" customFormat="1" hidden="1">
      <c r="A2170" s="315">
        <f>SUBTOTAL(3,$B$20:B2170)</f>
        <v>684</v>
      </c>
      <c r="B2170" s="317">
        <v>1224046107</v>
      </c>
      <c r="C2170" s="301" t="str">
        <f>VLOOKUP(B2170,'ds thisinh'!$B$5:$C$2298,2,FALSE)</f>
        <v>Phạm Thị Thúy Trang</v>
      </c>
      <c r="D2170" s="356" t="s">
        <v>2433</v>
      </c>
      <c r="E2170" s="317" t="s">
        <v>2424</v>
      </c>
      <c r="F2170" s="303" t="s">
        <v>557</v>
      </c>
      <c r="G2170" s="303"/>
      <c r="H2170" s="303">
        <v>12</v>
      </c>
      <c r="I2170" s="365">
        <v>590</v>
      </c>
      <c r="J2170" s="365"/>
      <c r="K2170" s="301"/>
      <c r="L2170" s="301">
        <f>VLOOKUP(B2170,KQtrangIOE!$B$2:$D$2509,3,FALSE)</f>
        <v>590</v>
      </c>
      <c r="M2170" s="301" t="str">
        <f t="shared" si="164"/>
        <v/>
      </c>
      <c r="N2170" s="301">
        <f>VLOOKUP(IF(G2170&lt;&gt;"",G2170,F2170),ThongkeKQ!$A$4:$P$43,COUNTA(ThongkeKQ!$A$4:$P$4),FALSE)</f>
        <v>11</v>
      </c>
      <c r="O2170" s="301" t="str">
        <f t="shared" si="160"/>
        <v>11.12</v>
      </c>
      <c r="P2170" s="285" t="str">
        <f t="shared" si="162"/>
        <v>11</v>
      </c>
      <c r="Q2170" s="285" t="str">
        <f t="shared" si="163"/>
        <v>12</v>
      </c>
    </row>
    <row r="2171" spans="1:17" s="285" customFormat="1" hidden="1">
      <c r="A2171" s="315">
        <f>SUBTOTAL(3,$B$20:B2171)</f>
        <v>684</v>
      </c>
      <c r="B2171" s="326">
        <v>1226881025</v>
      </c>
      <c r="C2171" s="301" t="str">
        <f>VLOOKUP(B2171,'ds thisinh'!$B$5:$C$2298,2,FALSE)</f>
        <v>Nguyễn Thị Như Thanh</v>
      </c>
      <c r="D2171" s="303" t="s">
        <v>206</v>
      </c>
      <c r="E2171" s="303" t="s">
        <v>154</v>
      </c>
      <c r="F2171" s="303" t="s">
        <v>187</v>
      </c>
      <c r="G2171" s="303"/>
      <c r="H2171" s="315">
        <v>12</v>
      </c>
      <c r="I2171" s="389">
        <v>590</v>
      </c>
      <c r="J2171" s="389"/>
      <c r="K2171" s="301"/>
      <c r="L2171" s="301">
        <f>VLOOKUP(B2171,KQtrangIOE!$B$2:$D$2509,3,FALSE)</f>
        <v>590</v>
      </c>
      <c r="M2171" s="301" t="str">
        <f t="shared" si="164"/>
        <v/>
      </c>
      <c r="N2171" s="301">
        <f>VLOOKUP(IF(G2171&lt;&gt;"",G2171,F2171),ThongkeKQ!$A$4:$P$43,COUNTA(ThongkeKQ!$A$4:$P$4),FALSE)</f>
        <v>19</v>
      </c>
      <c r="O2171" s="301" t="str">
        <f t="shared" si="160"/>
        <v>19.12</v>
      </c>
      <c r="P2171" s="285" t="str">
        <f t="shared" si="162"/>
        <v>19</v>
      </c>
      <c r="Q2171" s="285" t="str">
        <f t="shared" si="163"/>
        <v>12</v>
      </c>
    </row>
    <row r="2172" spans="1:17" s="285" customFormat="1" hidden="1">
      <c r="A2172" s="315">
        <f>SUBTOTAL(3,$B$20:B2172)</f>
        <v>684</v>
      </c>
      <c r="B2172" s="399">
        <v>1210127669</v>
      </c>
      <c r="C2172" s="301" t="str">
        <f>VLOOKUP(B2172,'ds thisinh'!$B$5:$C$2298,2,FALSE)</f>
        <v>Huỳnh Trường Khánh</v>
      </c>
      <c r="D2172" s="494" t="s">
        <v>526</v>
      </c>
      <c r="E2172" s="400" t="s">
        <v>154</v>
      </c>
      <c r="F2172" s="401" t="s">
        <v>417</v>
      </c>
      <c r="G2172" s="401"/>
      <c r="H2172" s="271">
        <v>12</v>
      </c>
      <c r="I2172" s="301">
        <v>580</v>
      </c>
      <c r="J2172" s="301"/>
      <c r="K2172" s="301"/>
      <c r="L2172" s="301">
        <f>VLOOKUP(B2172,KQtrangIOE!$B$2:$D$2509,3,FALSE)</f>
        <v>580</v>
      </c>
      <c r="M2172" s="301" t="str">
        <f t="shared" si="164"/>
        <v/>
      </c>
      <c r="N2172" s="301">
        <f>VLOOKUP(IF(G2172&lt;&gt;"",G2172,F2172),ThongkeKQ!$A$4:$P$43,COUNTA(ThongkeKQ!$A$4:$P$4),FALSE)</f>
        <v>14</v>
      </c>
      <c r="O2172" s="301" t="str">
        <f t="shared" si="160"/>
        <v>14.12</v>
      </c>
      <c r="P2172" s="285" t="str">
        <f t="shared" si="162"/>
        <v>14</v>
      </c>
      <c r="Q2172" s="285" t="str">
        <f t="shared" si="163"/>
        <v>12</v>
      </c>
    </row>
    <row r="2173" spans="1:17" s="285" customFormat="1" hidden="1">
      <c r="A2173" s="315">
        <f>SUBTOTAL(3,$B$20:B2173)</f>
        <v>684</v>
      </c>
      <c r="B2173" s="399">
        <v>1224705596</v>
      </c>
      <c r="C2173" s="301" t="str">
        <f>VLOOKUP(B2173,'ds thisinh'!$B$5:$C$2298,2,FALSE)</f>
        <v>Trương Công Vỹ</v>
      </c>
      <c r="D2173" s="494" t="s">
        <v>522</v>
      </c>
      <c r="E2173" s="400" t="s">
        <v>154</v>
      </c>
      <c r="F2173" s="401" t="s">
        <v>417</v>
      </c>
      <c r="G2173" s="401"/>
      <c r="H2173" s="271">
        <v>12</v>
      </c>
      <c r="I2173" s="301">
        <v>550</v>
      </c>
      <c r="J2173" s="301"/>
      <c r="K2173" s="301"/>
      <c r="L2173" s="301">
        <f>VLOOKUP(B2173,KQtrangIOE!$B$2:$D$2509,3,FALSE)</f>
        <v>550</v>
      </c>
      <c r="M2173" s="301" t="str">
        <f t="shared" si="164"/>
        <v/>
      </c>
      <c r="N2173" s="301">
        <f>VLOOKUP(IF(G2173&lt;&gt;"",G2173,F2173),ThongkeKQ!$A$4:$P$43,COUNTA(ThongkeKQ!$A$4:$P$4),FALSE)</f>
        <v>14</v>
      </c>
      <c r="O2173" s="301" t="str">
        <f t="shared" si="160"/>
        <v>14.12</v>
      </c>
      <c r="P2173" s="285" t="str">
        <f t="shared" si="162"/>
        <v>14</v>
      </c>
      <c r="Q2173" s="285" t="str">
        <f t="shared" si="163"/>
        <v>12</v>
      </c>
    </row>
    <row r="2174" spans="1:17" s="285" customFormat="1" ht="30" hidden="1">
      <c r="A2174" s="315">
        <f>SUBTOTAL(3,$B$20:B2174)</f>
        <v>684</v>
      </c>
      <c r="B2174" s="326">
        <v>1225244154</v>
      </c>
      <c r="C2174" s="301" t="str">
        <f>VLOOKUP(B2174,'ds thisinh'!$B$5:$C$2298,2,FALSE)</f>
        <v>Hoàng Thi Hoa</v>
      </c>
      <c r="D2174" s="327" t="s">
        <v>2115</v>
      </c>
      <c r="E2174" s="303" t="s">
        <v>154</v>
      </c>
      <c r="F2174" s="303" t="s">
        <v>2100</v>
      </c>
      <c r="G2174" s="301"/>
      <c r="H2174" s="301">
        <v>12</v>
      </c>
      <c r="I2174" s="387">
        <v>550</v>
      </c>
      <c r="J2174" s="387"/>
      <c r="K2174" s="301"/>
      <c r="L2174" s="301">
        <f>VLOOKUP(B2174,KQtrangIOE!$B$2:$D$2509,3,FALSE)</f>
        <v>550</v>
      </c>
      <c r="M2174" s="301" t="str">
        <f t="shared" si="164"/>
        <v/>
      </c>
      <c r="N2174" s="301">
        <f>VLOOKUP(IF(G2174&lt;&gt;"",G2174,F2174),ThongkeKQ!$A$4:$P$43,COUNTA(ThongkeKQ!$A$4:$P$4),FALSE)</f>
        <v>24</v>
      </c>
      <c r="O2174" s="301" t="str">
        <f t="shared" si="160"/>
        <v>24.12</v>
      </c>
      <c r="P2174" s="285" t="str">
        <f t="shared" si="162"/>
        <v>24</v>
      </c>
      <c r="Q2174" s="285" t="str">
        <f t="shared" si="163"/>
        <v>12</v>
      </c>
    </row>
    <row r="2175" spans="1:17" s="285" customFormat="1" hidden="1">
      <c r="A2175" s="315">
        <f>SUBTOTAL(3,$B$20:B2175)</f>
        <v>684</v>
      </c>
      <c r="B2175" s="399">
        <v>1223013699</v>
      </c>
      <c r="C2175" s="301" t="str">
        <f>VLOOKUP(B2175,'ds thisinh'!$B$5:$C$2298,2,FALSE)</f>
        <v>Phan Thị Quỳnh Mai</v>
      </c>
      <c r="D2175" s="494" t="s">
        <v>518</v>
      </c>
      <c r="E2175" s="400" t="s">
        <v>154</v>
      </c>
      <c r="F2175" s="401" t="s">
        <v>417</v>
      </c>
      <c r="G2175" s="401"/>
      <c r="H2175" s="271">
        <v>12</v>
      </c>
      <c r="I2175" s="301">
        <v>540</v>
      </c>
      <c r="J2175" s="301"/>
      <c r="K2175" s="301"/>
      <c r="L2175" s="301">
        <f>VLOOKUP(B2175,KQtrangIOE!$B$2:$D$2509,3,FALSE)</f>
        <v>540</v>
      </c>
      <c r="M2175" s="301" t="str">
        <f t="shared" si="164"/>
        <v/>
      </c>
      <c r="N2175" s="301">
        <f>VLOOKUP(IF(G2175&lt;&gt;"",G2175,F2175),ThongkeKQ!$A$4:$P$43,COUNTA(ThongkeKQ!$A$4:$P$4),FALSE)</f>
        <v>14</v>
      </c>
      <c r="O2175" s="301" t="str">
        <f t="shared" si="160"/>
        <v>14.12</v>
      </c>
      <c r="P2175" s="285" t="str">
        <f t="shared" si="162"/>
        <v>14</v>
      </c>
      <c r="Q2175" s="285" t="str">
        <f t="shared" si="163"/>
        <v>12</v>
      </c>
    </row>
    <row r="2176" spans="1:17" s="285" customFormat="1" hidden="1">
      <c r="A2176" s="315">
        <f>SUBTOTAL(3,$B$20:B2176)</f>
        <v>684</v>
      </c>
      <c r="B2176" s="399">
        <v>1224028613</v>
      </c>
      <c r="C2176" s="301" t="str">
        <f>VLOOKUP(B2176,'ds thisinh'!$B$5:$C$2298,2,FALSE)</f>
        <v>Nguyễn Hữu Hùng</v>
      </c>
      <c r="D2176" s="494" t="s">
        <v>543</v>
      </c>
      <c r="E2176" s="400" t="s">
        <v>154</v>
      </c>
      <c r="F2176" s="401" t="s">
        <v>417</v>
      </c>
      <c r="G2176" s="401"/>
      <c r="H2176" s="271">
        <v>12</v>
      </c>
      <c r="I2176" s="301">
        <v>540</v>
      </c>
      <c r="J2176" s="301"/>
      <c r="K2176" s="301"/>
      <c r="L2176" s="301">
        <f>VLOOKUP(B2176,KQtrangIOE!$B$2:$D$2509,3,FALSE)</f>
        <v>540</v>
      </c>
      <c r="M2176" s="301" t="str">
        <f t="shared" si="164"/>
        <v/>
      </c>
      <c r="N2176" s="301">
        <f>VLOOKUP(IF(G2176&lt;&gt;"",G2176,F2176),ThongkeKQ!$A$4:$P$43,COUNTA(ThongkeKQ!$A$4:$P$4),FALSE)</f>
        <v>14</v>
      </c>
      <c r="O2176" s="301" t="str">
        <f t="shared" si="160"/>
        <v>14.12</v>
      </c>
      <c r="P2176" s="285" t="str">
        <f t="shared" si="162"/>
        <v>14</v>
      </c>
      <c r="Q2176" s="285" t="str">
        <f t="shared" si="163"/>
        <v>12</v>
      </c>
    </row>
    <row r="2177" spans="1:17" s="285" customFormat="1" hidden="1">
      <c r="A2177" s="315">
        <f>SUBTOTAL(3,$B$20:B2177)</f>
        <v>684</v>
      </c>
      <c r="B2177" s="366">
        <v>1224969009</v>
      </c>
      <c r="C2177" s="301" t="str">
        <f>VLOOKUP(B2177,'ds thisinh'!$B$5:$C$2298,2,FALSE)</f>
        <v>Phan Thị Tuyết Như</v>
      </c>
      <c r="D2177" s="366" t="s">
        <v>2390</v>
      </c>
      <c r="E2177" s="366" t="s">
        <v>2383</v>
      </c>
      <c r="F2177" s="325" t="s">
        <v>551</v>
      </c>
      <c r="G2177" s="365"/>
      <c r="H2177" s="365">
        <v>12</v>
      </c>
      <c r="I2177" s="365">
        <v>540</v>
      </c>
      <c r="J2177" s="365"/>
      <c r="K2177" s="301"/>
      <c r="L2177" s="301">
        <f>VLOOKUP(B2177,KQtrangIOE!$B$2:$D$2509,3,FALSE)</f>
        <v>540</v>
      </c>
      <c r="M2177" s="301" t="str">
        <f t="shared" si="164"/>
        <v/>
      </c>
      <c r="N2177" s="301">
        <f>VLOOKUP(IF(G2177&lt;&gt;"",G2177,F2177),ThongkeKQ!$A$4:$P$43,COUNTA(ThongkeKQ!$A$4:$P$4),FALSE)</f>
        <v>5</v>
      </c>
      <c r="O2177" s="301" t="str">
        <f t="shared" si="160"/>
        <v>5.12</v>
      </c>
      <c r="P2177" s="285" t="str">
        <f t="shared" si="162"/>
        <v>5</v>
      </c>
      <c r="Q2177" s="285" t="str">
        <f t="shared" si="163"/>
        <v>12</v>
      </c>
    </row>
    <row r="2178" spans="1:17" s="285" customFormat="1" hidden="1">
      <c r="A2178" s="315">
        <f>SUBTOTAL(3,$B$20:B2178)</f>
        <v>684</v>
      </c>
      <c r="B2178" s="399">
        <v>1223427293</v>
      </c>
      <c r="C2178" s="301" t="str">
        <f>VLOOKUP(B2178,'ds thisinh'!$B$5:$C$2298,2,FALSE)</f>
        <v>Chu Trần Thủy Tiên</v>
      </c>
      <c r="D2178" s="494" t="s">
        <v>532</v>
      </c>
      <c r="E2178" s="400" t="s">
        <v>154</v>
      </c>
      <c r="F2178" s="401" t="s">
        <v>417</v>
      </c>
      <c r="G2178" s="401"/>
      <c r="H2178" s="271">
        <v>12</v>
      </c>
      <c r="I2178" s="301">
        <v>530</v>
      </c>
      <c r="J2178" s="301"/>
      <c r="K2178" s="301"/>
      <c r="L2178" s="301">
        <f>VLOOKUP(B2178,KQtrangIOE!$B$2:$D$2509,3,FALSE)</f>
        <v>530</v>
      </c>
      <c r="M2178" s="301" t="str">
        <f t="shared" si="164"/>
        <v/>
      </c>
      <c r="N2178" s="301">
        <f>VLOOKUP(IF(G2178&lt;&gt;"",G2178,F2178),ThongkeKQ!$A$4:$P$43,COUNTA(ThongkeKQ!$A$4:$P$4),FALSE)</f>
        <v>14</v>
      </c>
      <c r="O2178" s="301" t="str">
        <f t="shared" si="160"/>
        <v>14.12</v>
      </c>
      <c r="P2178" s="285" t="str">
        <f t="shared" si="162"/>
        <v>14</v>
      </c>
      <c r="Q2178" s="285" t="str">
        <f t="shared" si="163"/>
        <v>12</v>
      </c>
    </row>
    <row r="2179" spans="1:17" s="285" customFormat="1" hidden="1">
      <c r="A2179" s="315">
        <f>SUBTOTAL(3,$B$20:B2179)</f>
        <v>684</v>
      </c>
      <c r="B2179" s="321">
        <v>1230932301</v>
      </c>
      <c r="C2179" s="301" t="str">
        <f>VLOOKUP(B2179,'ds thisinh'!$B$5:$C$2298,2,FALSE)</f>
        <v>Dương Thị Thúy</v>
      </c>
      <c r="D2179" s="321" t="s">
        <v>2254</v>
      </c>
      <c r="E2179" s="323" t="s">
        <v>154</v>
      </c>
      <c r="F2179" s="323" t="s">
        <v>564</v>
      </c>
      <c r="G2179" s="301"/>
      <c r="H2179" s="301">
        <v>12</v>
      </c>
      <c r="I2179" s="323">
        <v>530</v>
      </c>
      <c r="J2179" s="323"/>
      <c r="K2179" s="301"/>
      <c r="L2179" s="301">
        <f>VLOOKUP(B2179,KQtrangIOE!$B$2:$D$2509,3,FALSE)</f>
        <v>530</v>
      </c>
      <c r="M2179" s="301" t="str">
        <f t="shared" si="164"/>
        <v/>
      </c>
      <c r="N2179" s="301">
        <f>VLOOKUP(IF(G2179&lt;&gt;"",G2179,F2179),ThongkeKQ!$A$4:$P$43,COUNTA(ThongkeKQ!$A$4:$P$4),FALSE)</f>
        <v>22</v>
      </c>
      <c r="O2179" s="301" t="str">
        <f t="shared" si="160"/>
        <v>22.12</v>
      </c>
      <c r="P2179" s="285" t="str">
        <f t="shared" si="162"/>
        <v>22</v>
      </c>
      <c r="Q2179" s="285" t="str">
        <f t="shared" si="163"/>
        <v>12</v>
      </c>
    </row>
    <row r="2180" spans="1:17" s="285" customFormat="1" hidden="1">
      <c r="A2180" s="315">
        <f>SUBTOTAL(3,$B$20:B2180)</f>
        <v>684</v>
      </c>
      <c r="B2180" s="317">
        <v>1224773684</v>
      </c>
      <c r="C2180" s="301" t="str">
        <f>VLOOKUP(B2180,'ds thisinh'!$B$5:$C$2298,2,FALSE)</f>
        <v>Hoàng Anh Tú</v>
      </c>
      <c r="D2180" s="356" t="s">
        <v>1463</v>
      </c>
      <c r="E2180" s="317" t="s">
        <v>2421</v>
      </c>
      <c r="F2180" s="303" t="s">
        <v>557</v>
      </c>
      <c r="G2180" s="303"/>
      <c r="H2180" s="303">
        <v>12</v>
      </c>
      <c r="I2180" s="365">
        <v>530</v>
      </c>
      <c r="J2180" s="365"/>
      <c r="K2180" s="301"/>
      <c r="L2180" s="301">
        <f>VLOOKUP(B2180,KQtrangIOE!$B$2:$D$2509,3,FALSE)</f>
        <v>530</v>
      </c>
      <c r="M2180" s="301" t="str">
        <f t="shared" si="164"/>
        <v/>
      </c>
      <c r="N2180" s="301">
        <f>VLOOKUP(IF(G2180&lt;&gt;"",G2180,F2180),ThongkeKQ!$A$4:$P$43,COUNTA(ThongkeKQ!$A$4:$P$4),FALSE)</f>
        <v>11</v>
      </c>
      <c r="O2180" s="301" t="str">
        <f t="shared" si="160"/>
        <v>11.12</v>
      </c>
      <c r="P2180" s="285" t="str">
        <f t="shared" si="162"/>
        <v>11</v>
      </c>
      <c r="Q2180" s="285" t="str">
        <f t="shared" si="163"/>
        <v>12</v>
      </c>
    </row>
    <row r="2181" spans="1:17" s="285" customFormat="1" hidden="1">
      <c r="A2181" s="315">
        <f>SUBTOTAL(3,$B$20:B2181)</f>
        <v>684</v>
      </c>
      <c r="B2181" s="302">
        <v>1222016042</v>
      </c>
      <c r="C2181" s="301" t="str">
        <f>VLOOKUP(B2181,'ds thisinh'!$B$5:$C$2298,2,FALSE)</f>
        <v>Phạm Thị Thanh Trà</v>
      </c>
      <c r="D2181" s="305" t="s">
        <v>168</v>
      </c>
      <c r="E2181" s="302" t="s">
        <v>154</v>
      </c>
      <c r="F2181" s="303" t="s">
        <v>90</v>
      </c>
      <c r="G2181" s="303"/>
      <c r="H2181" s="304">
        <v>12</v>
      </c>
      <c r="I2181" s="304">
        <v>520</v>
      </c>
      <c r="J2181" s="304"/>
      <c r="K2181" s="304"/>
      <c r="L2181" s="301">
        <f>VLOOKUP(B2181,KQtrangIOE!$B$2:$D$2509,3,FALSE)</f>
        <v>520</v>
      </c>
      <c r="M2181" s="301" t="str">
        <f t="shared" si="164"/>
        <v/>
      </c>
      <c r="N2181" s="301">
        <f>VLOOKUP(IF(G2181&lt;&gt;"",G2181,F2181),ThongkeKQ!$A$4:$P$43,COUNTA(ThongkeKQ!$A$4:$P$4),FALSE)</f>
        <v>13</v>
      </c>
      <c r="O2181" s="301" t="str">
        <f t="shared" si="160"/>
        <v>13.12</v>
      </c>
      <c r="P2181" s="285" t="str">
        <f t="shared" si="162"/>
        <v>13</v>
      </c>
      <c r="Q2181" s="285" t="str">
        <f t="shared" si="163"/>
        <v>12</v>
      </c>
    </row>
    <row r="2182" spans="1:17" s="285" customFormat="1" hidden="1">
      <c r="A2182" s="315">
        <f>SUBTOTAL(3,$B$20:B2182)</f>
        <v>684</v>
      </c>
      <c r="B2182" s="321">
        <v>1230932993</v>
      </c>
      <c r="C2182" s="301" t="str">
        <f>VLOOKUP(B2182,'ds thisinh'!$B$5:$C$2298,2,FALSE)</f>
        <v>Lê Thị Bích Ngân</v>
      </c>
      <c r="D2182" s="322" t="s">
        <v>273</v>
      </c>
      <c r="E2182" s="323" t="s">
        <v>154</v>
      </c>
      <c r="F2182" s="323" t="s">
        <v>564</v>
      </c>
      <c r="G2182" s="301"/>
      <c r="H2182" s="301">
        <v>12</v>
      </c>
      <c r="I2182" s="303">
        <v>510</v>
      </c>
      <c r="J2182" s="303"/>
      <c r="K2182" s="301"/>
      <c r="L2182" s="301">
        <f>VLOOKUP(B2182,KQtrangIOE!$B$2:$D$2509,3,FALSE)</f>
        <v>510</v>
      </c>
      <c r="M2182" s="301" t="str">
        <f t="shared" si="164"/>
        <v/>
      </c>
      <c r="N2182" s="301">
        <f>VLOOKUP(IF(G2182&lt;&gt;"",G2182,F2182),ThongkeKQ!$A$4:$P$43,COUNTA(ThongkeKQ!$A$4:$P$4),FALSE)</f>
        <v>22</v>
      </c>
      <c r="O2182" s="301" t="str">
        <f t="shared" si="160"/>
        <v>22.12</v>
      </c>
      <c r="P2182" s="285" t="str">
        <f t="shared" si="162"/>
        <v>22</v>
      </c>
      <c r="Q2182" s="285" t="str">
        <f t="shared" si="163"/>
        <v>12</v>
      </c>
    </row>
    <row r="2183" spans="1:17" s="285" customFormat="1" hidden="1">
      <c r="A2183" s="315">
        <f>SUBTOTAL(3,$B$20:B2183)</f>
        <v>684</v>
      </c>
      <c r="B2183" s="366">
        <v>1223217732</v>
      </c>
      <c r="C2183" s="301" t="str">
        <f>VLOOKUP(B2183,'ds thisinh'!$B$5:$C$2298,2,FALSE)</f>
        <v>Huỳnh Thị Phượng</v>
      </c>
      <c r="D2183" s="366" t="s">
        <v>2409</v>
      </c>
      <c r="E2183" s="366" t="s">
        <v>2410</v>
      </c>
      <c r="F2183" s="325" t="s">
        <v>551</v>
      </c>
      <c r="G2183" s="365"/>
      <c r="H2183" s="365">
        <v>12</v>
      </c>
      <c r="I2183" s="365">
        <v>510</v>
      </c>
      <c r="J2183" s="365"/>
      <c r="K2183" s="301"/>
      <c r="L2183" s="301">
        <f>VLOOKUP(B2183,KQtrangIOE!$B$2:$D$2509,3,FALSE)</f>
        <v>510</v>
      </c>
      <c r="M2183" s="301" t="str">
        <f t="shared" si="164"/>
        <v/>
      </c>
      <c r="N2183" s="301">
        <f>VLOOKUP(IF(G2183&lt;&gt;"",G2183,F2183),ThongkeKQ!$A$4:$P$43,COUNTA(ThongkeKQ!$A$4:$P$4),FALSE)</f>
        <v>5</v>
      </c>
      <c r="O2183" s="301" t="str">
        <f t="shared" si="160"/>
        <v>5.12</v>
      </c>
      <c r="P2183" s="285" t="str">
        <f t="shared" si="162"/>
        <v>5</v>
      </c>
      <c r="Q2183" s="285" t="str">
        <f t="shared" si="163"/>
        <v>12</v>
      </c>
    </row>
    <row r="2184" spans="1:17" s="285" customFormat="1" hidden="1">
      <c r="A2184" s="315">
        <f>SUBTOTAL(3,$B$20:B2184)</f>
        <v>684</v>
      </c>
      <c r="B2184" s="399">
        <v>1226196934</v>
      </c>
      <c r="C2184" s="301" t="str">
        <f>VLOOKUP(B2184,'ds thisinh'!$B$5:$C$2298,2,FALSE)</f>
        <v>Võ Văn Quang Vinh</v>
      </c>
      <c r="D2184" s="494" t="s">
        <v>538</v>
      </c>
      <c r="E2184" s="400" t="s">
        <v>503</v>
      </c>
      <c r="F2184" s="401" t="s">
        <v>417</v>
      </c>
      <c r="G2184" s="401"/>
      <c r="H2184" s="271">
        <v>12</v>
      </c>
      <c r="I2184" s="301">
        <v>480</v>
      </c>
      <c r="J2184" s="301"/>
      <c r="K2184" s="301"/>
      <c r="L2184" s="301">
        <f>VLOOKUP(B2184,KQtrangIOE!$B$2:$D$2509,3,FALSE)</f>
        <v>480</v>
      </c>
      <c r="M2184" s="301" t="str">
        <f t="shared" si="164"/>
        <v/>
      </c>
      <c r="N2184" s="301">
        <f>VLOOKUP(IF(G2184&lt;&gt;"",G2184,F2184),ThongkeKQ!$A$4:$P$43,COUNTA(ThongkeKQ!$A$4:$P$4),FALSE)</f>
        <v>14</v>
      </c>
      <c r="O2184" s="301" t="str">
        <f t="shared" si="160"/>
        <v>14.12</v>
      </c>
      <c r="P2184" s="285" t="str">
        <f t="shared" si="162"/>
        <v>14</v>
      </c>
      <c r="Q2184" s="285" t="str">
        <f t="shared" si="163"/>
        <v>12</v>
      </c>
    </row>
    <row r="2185" spans="1:17" s="285" customFormat="1" hidden="1">
      <c r="A2185" s="315">
        <f>SUBTOTAL(3,$B$20:B2185)</f>
        <v>684</v>
      </c>
      <c r="B2185" s="301">
        <v>1226845156</v>
      </c>
      <c r="C2185" s="301" t="str">
        <f>VLOOKUP(B2185,'ds thisinh'!$B$5:$C$2298,2,FALSE)</f>
        <v>Nông Thị Lan</v>
      </c>
      <c r="D2185" s="301" t="s">
        <v>1833</v>
      </c>
      <c r="E2185" s="402">
        <v>12</v>
      </c>
      <c r="F2185" s="301" t="s">
        <v>566</v>
      </c>
      <c r="G2185" s="301"/>
      <c r="H2185" s="301" t="s">
        <v>96</v>
      </c>
      <c r="I2185" s="304">
        <v>480</v>
      </c>
      <c r="J2185" s="304"/>
      <c r="K2185" s="301"/>
      <c r="L2185" s="301">
        <f>VLOOKUP(B2185,KQtrangIOE!$B$2:$D$2509,3,FALSE)</f>
        <v>480</v>
      </c>
      <c r="M2185" s="301" t="str">
        <f t="shared" si="164"/>
        <v/>
      </c>
      <c r="N2185" s="301">
        <f>VLOOKUP(IF(G2185&lt;&gt;"",G2185,F2185),ThongkeKQ!$A$4:$P$43,COUNTA(ThongkeKQ!$A$4:$P$4),FALSE)</f>
        <v>26</v>
      </c>
      <c r="O2185" s="301" t="str">
        <f t="shared" si="160"/>
        <v>26.12</v>
      </c>
      <c r="P2185" s="285" t="str">
        <f t="shared" si="162"/>
        <v>26</v>
      </c>
      <c r="Q2185" s="285" t="str">
        <f t="shared" si="163"/>
        <v>12</v>
      </c>
    </row>
    <row r="2186" spans="1:17" s="285" customFormat="1" hidden="1">
      <c r="A2186" s="315">
        <f>SUBTOTAL(3,$B$20:B2186)</f>
        <v>684</v>
      </c>
      <c r="B2186" s="366">
        <v>1224357695</v>
      </c>
      <c r="C2186" s="301" t="str">
        <f>VLOOKUP(B2186,'ds thisinh'!$B$5:$C$2298,2,FALSE)</f>
        <v>Nguyễn Thị Thùy Vy</v>
      </c>
      <c r="D2186" s="366" t="s">
        <v>2400</v>
      </c>
      <c r="E2186" s="366" t="s">
        <v>2379</v>
      </c>
      <c r="F2186" s="325" t="s">
        <v>551</v>
      </c>
      <c r="G2186" s="365"/>
      <c r="H2186" s="365">
        <v>12</v>
      </c>
      <c r="I2186" s="365">
        <v>480</v>
      </c>
      <c r="J2186" s="365"/>
      <c r="K2186" s="301"/>
      <c r="L2186" s="301">
        <f>VLOOKUP(B2186,KQtrangIOE!$B$2:$D$2509,3,FALSE)</f>
        <v>480</v>
      </c>
      <c r="M2186" s="301" t="str">
        <f t="shared" si="164"/>
        <v/>
      </c>
      <c r="N2186" s="301">
        <f>VLOOKUP(IF(G2186&lt;&gt;"",G2186,F2186),ThongkeKQ!$A$4:$P$43,COUNTA(ThongkeKQ!$A$4:$P$4),FALSE)</f>
        <v>5</v>
      </c>
      <c r="O2186" s="301" t="str">
        <f t="shared" si="160"/>
        <v>5.12</v>
      </c>
      <c r="P2186" s="285" t="str">
        <f t="shared" si="162"/>
        <v>5</v>
      </c>
      <c r="Q2186" s="285" t="str">
        <f t="shared" si="163"/>
        <v>12</v>
      </c>
    </row>
    <row r="2187" spans="1:17" s="285" customFormat="1" hidden="1">
      <c r="A2187" s="315">
        <f>SUBTOTAL(3,$B$20:B2187)</f>
        <v>684</v>
      </c>
      <c r="B2187" s="301">
        <v>1223819611</v>
      </c>
      <c r="C2187" s="301" t="str">
        <f>VLOOKUP(B2187,'ds thisinh'!$B$5:$C$2298,2,FALSE)</f>
        <v>Nguyễn Bích Vi</v>
      </c>
      <c r="D2187" s="306" t="s">
        <v>2523</v>
      </c>
      <c r="E2187" s="271" t="s">
        <v>183</v>
      </c>
      <c r="F2187" s="325" t="s">
        <v>185</v>
      </c>
      <c r="G2187" s="301"/>
      <c r="H2187" s="304">
        <v>12</v>
      </c>
      <c r="I2187" s="384">
        <v>470</v>
      </c>
      <c r="J2187" s="384"/>
      <c r="K2187" s="301"/>
      <c r="L2187" s="301">
        <f>VLOOKUP(B2187,KQtrangIOE!$B$2:$D$2509,3,FALSE)</f>
        <v>470</v>
      </c>
      <c r="M2187" s="301" t="str">
        <f t="shared" si="164"/>
        <v/>
      </c>
      <c r="N2187" s="301">
        <f>VLOOKUP(IF(G2187&lt;&gt;"",G2187,F2187),ThongkeKQ!$A$4:$P$43,COUNTA(ThongkeKQ!$A$4:$P$4),FALSE)</f>
        <v>23</v>
      </c>
      <c r="O2187" s="301" t="str">
        <f t="shared" si="160"/>
        <v>23.12</v>
      </c>
      <c r="P2187" s="285" t="str">
        <f t="shared" si="162"/>
        <v>23</v>
      </c>
      <c r="Q2187" s="285" t="str">
        <f t="shared" si="163"/>
        <v>12</v>
      </c>
    </row>
    <row r="2188" spans="1:17" s="285" customFormat="1" hidden="1">
      <c r="A2188" s="315">
        <f>SUBTOTAL(3,$B$20:B2188)</f>
        <v>684</v>
      </c>
      <c r="B2188" s="399">
        <v>1223340595</v>
      </c>
      <c r="C2188" s="301" t="str">
        <f>VLOOKUP(B2188,'ds thisinh'!$B$5:$C$2298,2,FALSE)</f>
        <v>Đào Anh Tuấn</v>
      </c>
      <c r="D2188" s="494" t="s">
        <v>507</v>
      </c>
      <c r="E2188" s="400" t="s">
        <v>154</v>
      </c>
      <c r="F2188" s="401" t="s">
        <v>417</v>
      </c>
      <c r="G2188" s="401"/>
      <c r="H2188" s="271">
        <v>12</v>
      </c>
      <c r="I2188" s="301">
        <v>470</v>
      </c>
      <c r="J2188" s="301"/>
      <c r="K2188" s="301"/>
      <c r="L2188" s="301">
        <f>VLOOKUP(B2188,KQtrangIOE!$B$2:$D$2509,3,FALSE)</f>
        <v>470</v>
      </c>
      <c r="M2188" s="301" t="str">
        <f t="shared" si="164"/>
        <v/>
      </c>
      <c r="N2188" s="301">
        <f>VLOOKUP(IF(G2188&lt;&gt;"",G2188,F2188),ThongkeKQ!$A$4:$P$43,COUNTA(ThongkeKQ!$A$4:$P$4),FALSE)</f>
        <v>14</v>
      </c>
      <c r="O2188" s="301" t="str">
        <f t="shared" si="160"/>
        <v>14.12</v>
      </c>
      <c r="P2188" s="285" t="str">
        <f t="shared" si="162"/>
        <v>14</v>
      </c>
      <c r="Q2188" s="285" t="str">
        <f t="shared" si="163"/>
        <v>12</v>
      </c>
    </row>
    <row r="2189" spans="1:17" s="285" customFormat="1" hidden="1">
      <c r="A2189" s="315">
        <f>SUBTOTAL(3,$B$20:B2189)</f>
        <v>684</v>
      </c>
      <c r="B2189" s="301">
        <v>1226845451</v>
      </c>
      <c r="C2189" s="301" t="str">
        <f>VLOOKUP(B2189,'ds thisinh'!$B$5:$C$2298,2,FALSE)</f>
        <v>Giàng A Dơ</v>
      </c>
      <c r="D2189" s="301" t="s">
        <v>1832</v>
      </c>
      <c r="E2189" s="402">
        <v>12</v>
      </c>
      <c r="F2189" s="301" t="s">
        <v>566</v>
      </c>
      <c r="G2189" s="301"/>
      <c r="H2189" s="301" t="s">
        <v>96</v>
      </c>
      <c r="I2189" s="304">
        <v>460</v>
      </c>
      <c r="J2189" s="304"/>
      <c r="K2189" s="301"/>
      <c r="L2189" s="301">
        <f>VLOOKUP(B2189,KQtrangIOE!$B$2:$D$2509,3,FALSE)</f>
        <v>460</v>
      </c>
      <c r="M2189" s="301" t="str">
        <f t="shared" si="164"/>
        <v/>
      </c>
      <c r="N2189" s="301">
        <f>VLOOKUP(IF(G2189&lt;&gt;"",G2189,F2189),ThongkeKQ!$A$4:$P$43,COUNTA(ThongkeKQ!$A$4:$P$4),FALSE)</f>
        <v>26</v>
      </c>
      <c r="O2189" s="301" t="str">
        <f t="shared" si="160"/>
        <v>26.12</v>
      </c>
      <c r="P2189" s="285" t="str">
        <f t="shared" si="162"/>
        <v>26</v>
      </c>
      <c r="Q2189" s="285" t="str">
        <f t="shared" si="163"/>
        <v>12</v>
      </c>
    </row>
    <row r="2190" spans="1:17" s="285" customFormat="1" hidden="1">
      <c r="A2190" s="315">
        <f>SUBTOTAL(3,$B$20:B2190)</f>
        <v>684</v>
      </c>
      <c r="B2190" s="302">
        <v>1221995678</v>
      </c>
      <c r="C2190" s="301" t="str">
        <f>VLOOKUP(B2190,'ds thisinh'!$B$5:$C$2298,2,FALSE)</f>
        <v>Hoàng Nhân Phúc</v>
      </c>
      <c r="D2190" s="305" t="s">
        <v>177</v>
      </c>
      <c r="E2190" s="302" t="s">
        <v>178</v>
      </c>
      <c r="F2190" s="303" t="s">
        <v>90</v>
      </c>
      <c r="G2190" s="303"/>
      <c r="H2190" s="304">
        <v>12</v>
      </c>
      <c r="I2190" s="304">
        <v>440</v>
      </c>
      <c r="J2190" s="304"/>
      <c r="K2190" s="304"/>
      <c r="L2190" s="301">
        <f>VLOOKUP(B2190,KQtrangIOE!$B$2:$D$2509,3,FALSE)</f>
        <v>440</v>
      </c>
      <c r="M2190" s="301" t="str">
        <f t="shared" si="164"/>
        <v/>
      </c>
      <c r="N2190" s="301">
        <f>VLOOKUP(IF(G2190&lt;&gt;"",G2190,F2190),ThongkeKQ!$A$4:$P$43,COUNTA(ThongkeKQ!$A$4:$P$4),FALSE)</f>
        <v>13</v>
      </c>
      <c r="O2190" s="301" t="str">
        <f t="shared" si="160"/>
        <v>13.12</v>
      </c>
      <c r="P2190" s="285" t="str">
        <f t="shared" si="162"/>
        <v>13</v>
      </c>
      <c r="Q2190" s="285" t="str">
        <f t="shared" si="163"/>
        <v>12</v>
      </c>
    </row>
    <row r="2191" spans="1:17" s="285" customFormat="1" hidden="1">
      <c r="A2191" s="315">
        <f>SUBTOTAL(3,$B$20:B2191)</f>
        <v>684</v>
      </c>
      <c r="B2191" s="301">
        <v>1222995896</v>
      </c>
      <c r="C2191" s="301" t="str">
        <f>VLOOKUP(B2191,'ds thisinh'!$B$5:$C$2298,2,FALSE)</f>
        <v>Hồ Thị Tường Vi</v>
      </c>
      <c r="D2191" s="306" t="s">
        <v>2522</v>
      </c>
      <c r="E2191" s="315" t="s">
        <v>183</v>
      </c>
      <c r="F2191" s="325" t="s">
        <v>185</v>
      </c>
      <c r="G2191" s="301"/>
      <c r="H2191" s="304">
        <v>12</v>
      </c>
      <c r="I2191" s="384">
        <v>440</v>
      </c>
      <c r="J2191" s="384"/>
      <c r="K2191" s="301"/>
      <c r="L2191" s="301">
        <f>VLOOKUP(B2191,KQtrangIOE!$B$2:$D$2509,3,FALSE)</f>
        <v>440</v>
      </c>
      <c r="M2191" s="301" t="str">
        <f t="shared" si="164"/>
        <v/>
      </c>
      <c r="N2191" s="301">
        <f>VLOOKUP(IF(G2191&lt;&gt;"",G2191,F2191),ThongkeKQ!$A$4:$P$43,COUNTA(ThongkeKQ!$A$4:$P$4),FALSE)</f>
        <v>23</v>
      </c>
      <c r="O2191" s="301" t="str">
        <f t="shared" ref="O2191:O2201" si="165">N2191&amp;"."&amp;IF(I2191&lt;&gt;"",H2191,"")</f>
        <v>23.12</v>
      </c>
      <c r="P2191" s="285" t="str">
        <f t="shared" si="162"/>
        <v>23</v>
      </c>
      <c r="Q2191" s="285" t="str">
        <f t="shared" si="163"/>
        <v>12</v>
      </c>
    </row>
    <row r="2192" spans="1:17" s="285" customFormat="1" hidden="1">
      <c r="A2192" s="315">
        <f>SUBTOTAL(3,$B$20:B2192)</f>
        <v>684</v>
      </c>
      <c r="B2192" s="399">
        <v>1225113065</v>
      </c>
      <c r="C2192" s="301" t="str">
        <f>VLOOKUP(B2192,'ds thisinh'!$B$5:$C$2298,2,FALSE)</f>
        <v>Đặng Quang Nhật</v>
      </c>
      <c r="D2192" s="494" t="s">
        <v>540</v>
      </c>
      <c r="E2192" s="400" t="s">
        <v>154</v>
      </c>
      <c r="F2192" s="401" t="s">
        <v>417</v>
      </c>
      <c r="G2192" s="401"/>
      <c r="H2192" s="271">
        <v>12</v>
      </c>
      <c r="I2192" s="301">
        <v>440</v>
      </c>
      <c r="J2192" s="301"/>
      <c r="K2192" s="301"/>
      <c r="L2192" s="301">
        <f>VLOOKUP(B2192,KQtrangIOE!$B$2:$D$2509,3,FALSE)</f>
        <v>440</v>
      </c>
      <c r="M2192" s="301" t="str">
        <f t="shared" si="164"/>
        <v/>
      </c>
      <c r="N2192" s="301">
        <f>VLOOKUP(IF(G2192&lt;&gt;"",G2192,F2192),ThongkeKQ!$A$4:$P$43,COUNTA(ThongkeKQ!$A$4:$P$4),FALSE)</f>
        <v>14</v>
      </c>
      <c r="O2192" s="301" t="str">
        <f t="shared" si="165"/>
        <v>14.12</v>
      </c>
      <c r="P2192" s="285" t="str">
        <f t="shared" si="162"/>
        <v>14</v>
      </c>
      <c r="Q2192" s="285" t="str">
        <f t="shared" si="163"/>
        <v>12</v>
      </c>
    </row>
    <row r="2193" spans="1:17" s="285" customFormat="1" hidden="1">
      <c r="A2193" s="315">
        <f>SUBTOTAL(3,$B$20:B2193)</f>
        <v>684</v>
      </c>
      <c r="B2193" s="399">
        <v>1223744376</v>
      </c>
      <c r="C2193" s="301" t="str">
        <f>VLOOKUP(B2193,'ds thisinh'!$B$5:$C$2298,2,FALSE)</f>
        <v>Nguyễn Thị Lài</v>
      </c>
      <c r="D2193" s="494" t="s">
        <v>511</v>
      </c>
      <c r="E2193" s="400" t="s">
        <v>154</v>
      </c>
      <c r="F2193" s="401" t="s">
        <v>417</v>
      </c>
      <c r="G2193" s="401"/>
      <c r="H2193" s="271">
        <v>12</v>
      </c>
      <c r="I2193" s="301">
        <v>440</v>
      </c>
      <c r="J2193" s="301"/>
      <c r="K2193" s="301"/>
      <c r="L2193" s="301">
        <f>VLOOKUP(B2193,KQtrangIOE!$B$2:$D$2509,3,FALSE)</f>
        <v>440</v>
      </c>
      <c r="M2193" s="301" t="str">
        <f t="shared" si="164"/>
        <v/>
      </c>
      <c r="N2193" s="301">
        <f>VLOOKUP(IF(G2193&lt;&gt;"",G2193,F2193),ThongkeKQ!$A$4:$P$43,COUNTA(ThongkeKQ!$A$4:$P$4),FALSE)</f>
        <v>14</v>
      </c>
      <c r="O2193" s="301" t="str">
        <f t="shared" si="165"/>
        <v>14.12</v>
      </c>
      <c r="P2193" s="285" t="str">
        <f t="shared" si="162"/>
        <v>14</v>
      </c>
      <c r="Q2193" s="285" t="str">
        <f t="shared" si="163"/>
        <v>12</v>
      </c>
    </row>
    <row r="2194" spans="1:17" s="285" customFormat="1" hidden="1">
      <c r="A2194" s="315">
        <f>SUBTOTAL(3,$B$20:B2194)</f>
        <v>684</v>
      </c>
      <c r="B2194" s="307">
        <v>1222867695</v>
      </c>
      <c r="C2194" s="301" t="str">
        <f>VLOOKUP(B2194,'ds thisinh'!$B$5:$C$2298,2,FALSE)</f>
        <v>Ngô Thị Thảo</v>
      </c>
      <c r="D2194" s="306" t="s">
        <v>2524</v>
      </c>
      <c r="E2194" s="271" t="s">
        <v>184</v>
      </c>
      <c r="F2194" s="325" t="s">
        <v>185</v>
      </c>
      <c r="G2194" s="301"/>
      <c r="H2194" s="304">
        <v>12</v>
      </c>
      <c r="I2194" s="384">
        <v>430</v>
      </c>
      <c r="J2194" s="384"/>
      <c r="K2194" s="301"/>
      <c r="L2194" s="301">
        <f>VLOOKUP(B2194,KQtrangIOE!$B$2:$D$2509,3,FALSE)</f>
        <v>430</v>
      </c>
      <c r="M2194" s="301" t="str">
        <f t="shared" si="164"/>
        <v/>
      </c>
      <c r="N2194" s="301">
        <f>VLOOKUP(IF(G2194&lt;&gt;"",G2194,F2194),ThongkeKQ!$A$4:$P$43,COUNTA(ThongkeKQ!$A$4:$P$4),FALSE)</f>
        <v>23</v>
      </c>
      <c r="O2194" s="301" t="str">
        <f t="shared" si="165"/>
        <v>23.12</v>
      </c>
      <c r="P2194" s="285" t="str">
        <f t="shared" si="162"/>
        <v>23</v>
      </c>
      <c r="Q2194" s="285" t="str">
        <f t="shared" si="163"/>
        <v>12</v>
      </c>
    </row>
    <row r="2195" spans="1:17" s="285" customFormat="1" hidden="1">
      <c r="A2195" s="315">
        <f>SUBTOTAL(3,$B$20:B2195)</f>
        <v>684</v>
      </c>
      <c r="B2195" s="317">
        <v>1224512362</v>
      </c>
      <c r="C2195" s="301" t="str">
        <f>VLOOKUP(B2195,'ds thisinh'!$B$5:$C$2298,2,FALSE)</f>
        <v>Nguyễn Thị Hằng</v>
      </c>
      <c r="D2195" s="356" t="s">
        <v>2436</v>
      </c>
      <c r="E2195" s="317" t="s">
        <v>2424</v>
      </c>
      <c r="F2195" s="303" t="s">
        <v>557</v>
      </c>
      <c r="G2195" s="303"/>
      <c r="H2195" s="303">
        <v>12</v>
      </c>
      <c r="I2195" s="365">
        <v>420</v>
      </c>
      <c r="J2195" s="365"/>
      <c r="K2195" s="301"/>
      <c r="L2195" s="301">
        <f>VLOOKUP(B2195,KQtrangIOE!$B$2:$D$2509,3,FALSE)</f>
        <v>420</v>
      </c>
      <c r="M2195" s="301" t="str">
        <f t="shared" si="164"/>
        <v/>
      </c>
      <c r="N2195" s="301">
        <f>VLOOKUP(IF(G2195&lt;&gt;"",G2195,F2195),ThongkeKQ!$A$4:$P$43,COUNTA(ThongkeKQ!$A$4:$P$4),FALSE)</f>
        <v>11</v>
      </c>
      <c r="O2195" s="301" t="str">
        <f t="shared" si="165"/>
        <v>11.12</v>
      </c>
      <c r="P2195" s="285" t="str">
        <f t="shared" si="162"/>
        <v>11</v>
      </c>
      <c r="Q2195" s="285" t="str">
        <f t="shared" si="163"/>
        <v>12</v>
      </c>
    </row>
    <row r="2196" spans="1:17" s="285" customFormat="1" hidden="1">
      <c r="A2196" s="315">
        <f>SUBTOTAL(3,$B$20:B2196)</f>
        <v>684</v>
      </c>
      <c r="B2196" s="399">
        <v>1224784469</v>
      </c>
      <c r="C2196" s="301" t="str">
        <f>VLOOKUP(B2196,'ds thisinh'!$B$5:$C$2298,2,FALSE)</f>
        <v>Trần Minh Thư</v>
      </c>
      <c r="D2196" s="494" t="s">
        <v>541</v>
      </c>
      <c r="E2196" s="400" t="s">
        <v>503</v>
      </c>
      <c r="F2196" s="401" t="s">
        <v>417</v>
      </c>
      <c r="G2196" s="401"/>
      <c r="H2196" s="271">
        <v>12</v>
      </c>
      <c r="I2196" s="301">
        <v>410</v>
      </c>
      <c r="J2196" s="301"/>
      <c r="K2196" s="301"/>
      <c r="L2196" s="301">
        <f>VLOOKUP(B2196,KQtrangIOE!$B$2:$D$2509,3,FALSE)</f>
        <v>410</v>
      </c>
      <c r="M2196" s="301" t="str">
        <f t="shared" si="164"/>
        <v/>
      </c>
      <c r="N2196" s="301">
        <f>VLOOKUP(IF(G2196&lt;&gt;"",G2196,F2196),ThongkeKQ!$A$4:$P$43,COUNTA(ThongkeKQ!$A$4:$P$4),FALSE)</f>
        <v>14</v>
      </c>
      <c r="O2196" s="301" t="str">
        <f t="shared" si="165"/>
        <v>14.12</v>
      </c>
      <c r="P2196" s="285" t="str">
        <f t="shared" si="162"/>
        <v>14</v>
      </c>
      <c r="Q2196" s="285" t="str">
        <f t="shared" si="163"/>
        <v>12</v>
      </c>
    </row>
    <row r="2197" spans="1:17" s="285" customFormat="1" hidden="1">
      <c r="A2197" s="315">
        <f>SUBTOTAL(3,$B$20:B2197)</f>
        <v>684</v>
      </c>
      <c r="B2197" s="316">
        <v>1224353803</v>
      </c>
      <c r="C2197" s="301" t="str">
        <f>VLOOKUP(B2197,'ds thisinh'!$B$5:$C$2298,2,FALSE)</f>
        <v xml:space="preserve">Nguyễn Nhật Long  </v>
      </c>
      <c r="D2197" s="316" t="s">
        <v>386</v>
      </c>
      <c r="E2197" s="316" t="s">
        <v>96</v>
      </c>
      <c r="F2197" s="316" t="s">
        <v>301</v>
      </c>
      <c r="G2197" s="315"/>
      <c r="H2197" s="365">
        <v>12</v>
      </c>
      <c r="I2197" s="387">
        <v>350</v>
      </c>
      <c r="J2197" s="387"/>
      <c r="K2197" s="386"/>
      <c r="L2197" s="301">
        <f>VLOOKUP(B2197,KQtrangIOE!$B$2:$D$2509,3,FALSE)</f>
        <v>350</v>
      </c>
      <c r="M2197" s="301" t="str">
        <f t="shared" si="164"/>
        <v/>
      </c>
      <c r="N2197" s="301">
        <f>VLOOKUP(IF(G2197&lt;&gt;"",G2197,F2197),ThongkeKQ!$A$4:$P$43,COUNTA(ThongkeKQ!$A$4:$P$4),FALSE)</f>
        <v>4</v>
      </c>
      <c r="O2197" s="301" t="str">
        <f t="shared" si="165"/>
        <v>4.12</v>
      </c>
      <c r="P2197" s="285" t="str">
        <f t="shared" si="162"/>
        <v>4</v>
      </c>
      <c r="Q2197" s="285" t="str">
        <f t="shared" si="163"/>
        <v>12</v>
      </c>
    </row>
    <row r="2198" spans="1:17" s="285" customFormat="1" hidden="1">
      <c r="A2198" s="315">
        <f>SUBTOTAL(3,$B$20:B2198)</f>
        <v>684</v>
      </c>
      <c r="B2198" s="399">
        <v>1226259486</v>
      </c>
      <c r="C2198" s="301" t="str">
        <f>VLOOKUP(B2198,'ds thisinh'!$B$5:$C$2298,2,FALSE)</f>
        <v>Nguyễn Đình Dương</v>
      </c>
      <c r="D2198" s="494" t="s">
        <v>527</v>
      </c>
      <c r="E2198" s="400" t="s">
        <v>154</v>
      </c>
      <c r="F2198" s="401" t="s">
        <v>417</v>
      </c>
      <c r="G2198" s="401"/>
      <c r="H2198" s="271">
        <v>12</v>
      </c>
      <c r="I2198" s="301">
        <v>330</v>
      </c>
      <c r="J2198" s="301"/>
      <c r="K2198" s="301"/>
      <c r="L2198" s="301">
        <f>VLOOKUP(B2198,KQtrangIOE!$B$2:$D$2509,3,FALSE)</f>
        <v>330</v>
      </c>
      <c r="M2198" s="301" t="str">
        <f t="shared" si="164"/>
        <v/>
      </c>
      <c r="N2198" s="301">
        <f>VLOOKUP(IF(G2198&lt;&gt;"",G2198,F2198),ThongkeKQ!$A$4:$P$43,COUNTA(ThongkeKQ!$A$4:$P$4),FALSE)</f>
        <v>14</v>
      </c>
      <c r="O2198" s="301" t="str">
        <f t="shared" si="165"/>
        <v>14.12</v>
      </c>
      <c r="P2198" s="285" t="str">
        <f t="shared" ref="P2198:P2202" si="166">N2198&amp;J2198</f>
        <v>14</v>
      </c>
      <c r="Q2198" s="285" t="str">
        <f t="shared" ref="Q2198:Q2202" si="167">H2198&amp;J2198</f>
        <v>12</v>
      </c>
    </row>
    <row r="2199" spans="1:17" s="285" customFormat="1" hidden="1">
      <c r="A2199" s="315">
        <f>SUBTOTAL(3,$B$20:B2199)</f>
        <v>684</v>
      </c>
      <c r="B2199" s="366">
        <v>1223349043</v>
      </c>
      <c r="C2199" s="301" t="str">
        <f>VLOOKUP(B2199,'ds thisinh'!$B$5:$C$2298,2,FALSE)</f>
        <v>Nguyễn Hồng Minh</v>
      </c>
      <c r="D2199" s="366" t="s">
        <v>2406</v>
      </c>
      <c r="E2199" s="366" t="s">
        <v>2396</v>
      </c>
      <c r="F2199" s="325" t="s">
        <v>551</v>
      </c>
      <c r="G2199" s="365"/>
      <c r="H2199" s="365">
        <v>12</v>
      </c>
      <c r="I2199" s="365">
        <v>300</v>
      </c>
      <c r="J2199" s="365"/>
      <c r="K2199" s="301"/>
      <c r="L2199" s="301">
        <f>VLOOKUP(B2199,KQtrangIOE!$B$2:$D$2509,3,FALSE)</f>
        <v>300</v>
      </c>
      <c r="M2199" s="301" t="str">
        <f t="shared" si="164"/>
        <v/>
      </c>
      <c r="N2199" s="301">
        <f>VLOOKUP(IF(G2199&lt;&gt;"",G2199,F2199),ThongkeKQ!$A$4:$P$43,COUNTA(ThongkeKQ!$A$4:$P$4),FALSE)</f>
        <v>5</v>
      </c>
      <c r="O2199" s="301" t="str">
        <f t="shared" si="165"/>
        <v>5.12</v>
      </c>
      <c r="P2199" s="285" t="str">
        <f t="shared" si="166"/>
        <v>5</v>
      </c>
      <c r="Q2199" s="285" t="str">
        <f t="shared" si="167"/>
        <v>12</v>
      </c>
    </row>
    <row r="2200" spans="1:17" s="285" customFormat="1" hidden="1">
      <c r="A2200" s="315">
        <f>SUBTOTAL(3,$B$20:B2200)</f>
        <v>684</v>
      </c>
      <c r="B2200" s="366">
        <v>1227245170</v>
      </c>
      <c r="C2200" s="301" t="str">
        <f>VLOOKUP(B2200,'ds thisinh'!$B$5:$C$2298,2,FALSE)</f>
        <v>Thái Công Sang</v>
      </c>
      <c r="D2200" s="366" t="s">
        <v>2395</v>
      </c>
      <c r="E2200" s="366" t="s">
        <v>2396</v>
      </c>
      <c r="F2200" s="325" t="s">
        <v>551</v>
      </c>
      <c r="G2200" s="365"/>
      <c r="H2200" s="365">
        <v>12</v>
      </c>
      <c r="I2200" s="365">
        <v>250</v>
      </c>
      <c r="J2200" s="365"/>
      <c r="K2200" s="301"/>
      <c r="L2200" s="301">
        <f>VLOOKUP(B2200,KQtrangIOE!$B$2:$D$2509,3,FALSE)</f>
        <v>250</v>
      </c>
      <c r="M2200" s="301" t="str">
        <f t="shared" si="164"/>
        <v/>
      </c>
      <c r="N2200" s="301">
        <f>VLOOKUP(IF(G2200&lt;&gt;"",G2200,F2200),ThongkeKQ!$A$4:$P$43,COUNTA(ThongkeKQ!$A$4:$P$4),FALSE)</f>
        <v>5</v>
      </c>
      <c r="O2200" s="301" t="str">
        <f t="shared" si="165"/>
        <v>5.12</v>
      </c>
      <c r="P2200" s="285" t="str">
        <f t="shared" si="166"/>
        <v>5</v>
      </c>
      <c r="Q2200" s="285" t="str">
        <f t="shared" si="167"/>
        <v>12</v>
      </c>
    </row>
    <row r="2201" spans="1:17" s="285" customFormat="1" hidden="1">
      <c r="A2201" s="315">
        <f>SUBTOTAL(3,$B$20:B2201)</f>
        <v>684</v>
      </c>
      <c r="B2201" s="399">
        <v>1224683623</v>
      </c>
      <c r="C2201" s="301" t="str">
        <f>VLOOKUP(B2201,'ds thisinh'!$B$5:$C$2298,2,FALSE)</f>
        <v>Phạm Văn Nguyên</v>
      </c>
      <c r="D2201" s="494" t="s">
        <v>530</v>
      </c>
      <c r="E2201" s="400" t="s">
        <v>154</v>
      </c>
      <c r="F2201" s="401" t="s">
        <v>417</v>
      </c>
      <c r="G2201" s="401"/>
      <c r="H2201" s="271">
        <v>12</v>
      </c>
      <c r="I2201" s="301">
        <v>60</v>
      </c>
      <c r="J2201" s="301"/>
      <c r="K2201" s="301"/>
      <c r="L2201" s="301">
        <f>VLOOKUP(B2201,KQtrangIOE!$B$2:$D$2509,3,FALSE)</f>
        <v>60</v>
      </c>
      <c r="M2201" s="301" t="str">
        <f t="shared" si="164"/>
        <v/>
      </c>
      <c r="N2201" s="301">
        <f>VLOOKUP(IF(G2201&lt;&gt;"",G2201,F2201),ThongkeKQ!$A$4:$P$43,COUNTA(ThongkeKQ!$A$4:$P$4),FALSE)</f>
        <v>14</v>
      </c>
      <c r="O2201" s="301" t="str">
        <f t="shared" si="165"/>
        <v>14.12</v>
      </c>
      <c r="P2201" s="285" t="str">
        <f t="shared" si="166"/>
        <v>14</v>
      </c>
      <c r="Q2201" s="285" t="str">
        <f t="shared" si="167"/>
        <v>12</v>
      </c>
    </row>
    <row r="2202" spans="1:17" s="285" customFormat="1" hidden="1">
      <c r="A2202" s="315">
        <f>SUBTOTAL(3,$B$20:B2202)</f>
        <v>684</v>
      </c>
      <c r="B2202" s="371">
        <v>1222814333</v>
      </c>
      <c r="C2202" s="301" t="str">
        <f>VLOOKUP(B2202,'ds thisinh'!$B$5:$C$2298,2,FALSE)</f>
        <v>Nguyễn Trung  Thành</v>
      </c>
      <c r="D2202" s="371" t="s">
        <v>2656</v>
      </c>
      <c r="E2202" s="371">
        <v>9</v>
      </c>
      <c r="F2202" s="371" t="s">
        <v>705</v>
      </c>
      <c r="G2202" s="429" t="s">
        <v>10</v>
      </c>
      <c r="H2202" s="371">
        <v>9</v>
      </c>
      <c r="I2202" s="439">
        <v>1180</v>
      </c>
      <c r="J2202" s="439"/>
      <c r="K2202" s="378"/>
      <c r="L2202" s="301">
        <f>VLOOKUP(B2202,KQtrangIOE!$B$2:$D$2509,3,FALSE)</f>
        <v>1180</v>
      </c>
      <c r="M2202" s="301" t="str">
        <f t="shared" ref="M2202" si="168">IF(L2202&lt;&gt;I2202,1,"")</f>
        <v/>
      </c>
      <c r="N2202" s="301">
        <f>VLOOKUP(IF(G2202&lt;&gt;"",G2202,F2202),ThongkeKQ!$A$4:$P$43,COUNTA(ThongkeKQ!$A$4:$P$4),FALSE)</f>
        <v>32</v>
      </c>
      <c r="O2202" s="301" t="str">
        <f t="shared" ref="O2202" si="169">N2202&amp;"."&amp;IF(I2202&lt;&gt;"",H2202,"")</f>
        <v>32.9</v>
      </c>
      <c r="P2202" s="285" t="str">
        <f t="shared" si="166"/>
        <v>32</v>
      </c>
      <c r="Q2202" s="285" t="str">
        <f t="shared" si="167"/>
        <v>9</v>
      </c>
    </row>
    <row r="2203" spans="1:17" s="285" customFormat="1" hidden="1">
      <c r="A2203" s="646"/>
      <c r="B2203" s="647"/>
      <c r="C2203" s="448"/>
      <c r="E2203" s="647"/>
      <c r="F2203" s="647"/>
      <c r="G2203" s="451"/>
      <c r="H2203" s="647"/>
      <c r="I2203" s="648"/>
      <c r="J2203" s="648"/>
      <c r="K2203" s="649"/>
      <c r="L2203" s="448"/>
      <c r="M2203" s="448"/>
      <c r="N2203" s="448"/>
      <c r="O2203" s="448"/>
    </row>
    <row r="2204" spans="1:17" s="285" customFormat="1" ht="9" customHeight="1">
      <c r="A2204" s="646"/>
      <c r="B2204" s="647"/>
      <c r="C2204" s="448"/>
      <c r="E2204" s="647"/>
      <c r="F2204" s="647"/>
      <c r="G2204" s="451"/>
      <c r="H2204" s="647"/>
      <c r="I2204" s="648"/>
      <c r="J2204" s="648"/>
      <c r="K2204" s="649"/>
      <c r="L2204" s="448"/>
      <c r="M2204" s="448"/>
      <c r="N2204" s="448"/>
      <c r="O2204" s="448"/>
    </row>
    <row r="2205" spans="1:17">
      <c r="D2205" s="650" t="s">
        <v>5560</v>
      </c>
    </row>
    <row r="2206" spans="1:17" hidden="1">
      <c r="A2206" s="593" t="s">
        <v>5519</v>
      </c>
      <c r="B2206"/>
    </row>
    <row r="2207" spans="1:17" ht="42.75" hidden="1">
      <c r="A2207" s="384" t="s">
        <v>0</v>
      </c>
      <c r="B2207" s="385" t="s">
        <v>1</v>
      </c>
      <c r="C2207" s="385" t="s">
        <v>5487</v>
      </c>
      <c r="D2207" s="384" t="s">
        <v>2</v>
      </c>
      <c r="E2207" s="384" t="s">
        <v>3</v>
      </c>
      <c r="F2207" s="384" t="s">
        <v>4</v>
      </c>
      <c r="G2207" s="384" t="s">
        <v>2496</v>
      </c>
      <c r="H2207" s="384" t="s">
        <v>2495</v>
      </c>
      <c r="I2207" s="386" t="s">
        <v>2660</v>
      </c>
      <c r="J2207" s="386" t="s">
        <v>5489</v>
      </c>
      <c r="K2207" s="301" t="s">
        <v>2487</v>
      </c>
      <c r="L2207" s="386" t="s">
        <v>4672</v>
      </c>
      <c r="M2207" s="386" t="s">
        <v>5486</v>
      </c>
      <c r="N2207" s="386" t="s">
        <v>2679</v>
      </c>
      <c r="O2207" s="386" t="s">
        <v>2680</v>
      </c>
    </row>
    <row r="2208" spans="1:17" hidden="1">
      <c r="A2208" s="315">
        <v>1</v>
      </c>
      <c r="B2208" s="301">
        <v>1223298940</v>
      </c>
      <c r="C2208" s="301" t="s">
        <v>56</v>
      </c>
      <c r="D2208" s="301" t="s">
        <v>56</v>
      </c>
      <c r="E2208" s="301" t="s">
        <v>425</v>
      </c>
      <c r="F2208" s="301" t="s">
        <v>9</v>
      </c>
      <c r="G2208" s="301"/>
      <c r="H2208" s="301">
        <v>10</v>
      </c>
      <c r="I2208" s="301"/>
      <c r="J2208" s="301"/>
      <c r="K2208" s="301" t="s">
        <v>2666</v>
      </c>
      <c r="L2208" s="301" t="e">
        <v>#N/A</v>
      </c>
      <c r="M2208" s="301">
        <v>1</v>
      </c>
      <c r="N2208" s="301">
        <v>1</v>
      </c>
      <c r="O2208" s="301" t="s">
        <v>5490</v>
      </c>
    </row>
    <row r="2209" spans="1:15" hidden="1">
      <c r="A2209" s="315">
        <v>2</v>
      </c>
      <c r="B2209" s="301">
        <v>1222574692</v>
      </c>
      <c r="C2209" s="301" t="e">
        <v>#N/A</v>
      </c>
      <c r="D2209" s="301" t="s">
        <v>2667</v>
      </c>
      <c r="E2209" s="301" t="s">
        <v>2661</v>
      </c>
      <c r="F2209" s="301" t="s">
        <v>9</v>
      </c>
      <c r="G2209" s="301"/>
      <c r="H2209" s="301">
        <v>10</v>
      </c>
      <c r="I2209" s="301">
        <v>650</v>
      </c>
      <c r="J2209" s="301"/>
      <c r="K2209" s="301" t="s">
        <v>5488</v>
      </c>
      <c r="L2209" s="301">
        <v>650</v>
      </c>
      <c r="M2209" s="301">
        <v>1</v>
      </c>
      <c r="N2209" s="301">
        <v>1</v>
      </c>
      <c r="O2209" s="301" t="s">
        <v>5491</v>
      </c>
    </row>
    <row r="2210" spans="1:15" hidden="1">
      <c r="A2210" s="315">
        <v>3</v>
      </c>
      <c r="B2210" s="301">
        <v>1222346613</v>
      </c>
      <c r="C2210" s="301" t="s">
        <v>73</v>
      </c>
      <c r="D2210" s="301" t="s">
        <v>73</v>
      </c>
      <c r="E2210" s="301" t="s">
        <v>133</v>
      </c>
      <c r="F2210" s="301" t="s">
        <v>9</v>
      </c>
      <c r="G2210" s="301"/>
      <c r="H2210" s="301">
        <v>11</v>
      </c>
      <c r="I2210" s="301"/>
      <c r="J2210" s="301"/>
      <c r="K2210" s="301" t="s">
        <v>2666</v>
      </c>
      <c r="L2210" s="301" t="e">
        <v>#N/A</v>
      </c>
      <c r="M2210" s="301">
        <v>1</v>
      </c>
      <c r="N2210" s="301">
        <v>1</v>
      </c>
      <c r="O2210" s="301" t="s">
        <v>5490</v>
      </c>
    </row>
    <row r="2211" spans="1:15" hidden="1">
      <c r="A2211" s="315">
        <v>4</v>
      </c>
      <c r="B2211" s="302">
        <v>1222765905</v>
      </c>
      <c r="C2211" s="301" t="s">
        <v>124</v>
      </c>
      <c r="D2211" s="305" t="s">
        <v>124</v>
      </c>
      <c r="E2211" s="302" t="s">
        <v>106</v>
      </c>
      <c r="F2211" s="303" t="s">
        <v>90</v>
      </c>
      <c r="G2211" s="303"/>
      <c r="H2211" s="301">
        <v>10</v>
      </c>
      <c r="I2211" s="301"/>
      <c r="J2211" s="301"/>
      <c r="K2211" s="301" t="s">
        <v>2666</v>
      </c>
      <c r="L2211" s="301">
        <v>640</v>
      </c>
      <c r="M2211" s="301">
        <v>1</v>
      </c>
      <c r="N2211" s="301">
        <v>13</v>
      </c>
      <c r="O2211" s="301" t="s">
        <v>5492</v>
      </c>
    </row>
    <row r="2212" spans="1:15" hidden="1">
      <c r="A2212" s="315">
        <v>5</v>
      </c>
      <c r="B2212" s="302">
        <v>1222307423</v>
      </c>
      <c r="C2212" s="301" t="s">
        <v>126</v>
      </c>
      <c r="D2212" s="305" t="s">
        <v>126</v>
      </c>
      <c r="E2212" s="302" t="s">
        <v>106</v>
      </c>
      <c r="F2212" s="303" t="s">
        <v>90</v>
      </c>
      <c r="G2212" s="303"/>
      <c r="H2212" s="301">
        <v>10</v>
      </c>
      <c r="I2212" s="301"/>
      <c r="J2212" s="301"/>
      <c r="K2212" s="301" t="s">
        <v>2666</v>
      </c>
      <c r="L2212" s="301" t="e">
        <v>#N/A</v>
      </c>
      <c r="M2212" s="301">
        <v>1</v>
      </c>
      <c r="N2212" s="301">
        <v>13</v>
      </c>
      <c r="O2212" s="301" t="s">
        <v>5492</v>
      </c>
    </row>
    <row r="2213" spans="1:15" hidden="1">
      <c r="A2213" s="315">
        <v>6</v>
      </c>
      <c r="B2213" s="302">
        <v>1222127794</v>
      </c>
      <c r="C2213" s="301" t="s">
        <v>127</v>
      </c>
      <c r="D2213" s="305" t="s">
        <v>127</v>
      </c>
      <c r="E2213" s="302" t="s">
        <v>106</v>
      </c>
      <c r="F2213" s="303" t="s">
        <v>90</v>
      </c>
      <c r="G2213" s="303"/>
      <c r="H2213" s="301">
        <v>10</v>
      </c>
      <c r="I2213" s="301"/>
      <c r="J2213" s="301"/>
      <c r="K2213" s="301" t="s">
        <v>2666</v>
      </c>
      <c r="L2213" s="301" t="e">
        <v>#N/A</v>
      </c>
      <c r="M2213" s="301">
        <v>1</v>
      </c>
      <c r="N2213" s="301">
        <v>13</v>
      </c>
      <c r="O2213" s="301" t="s">
        <v>5492</v>
      </c>
    </row>
    <row r="2214" spans="1:15" hidden="1">
      <c r="A2214" s="315">
        <v>7</v>
      </c>
      <c r="B2214" s="302">
        <v>1210982174</v>
      </c>
      <c r="C2214" s="301" t="s">
        <v>138</v>
      </c>
      <c r="D2214" s="305" t="s">
        <v>138</v>
      </c>
      <c r="E2214" s="302" t="s">
        <v>133</v>
      </c>
      <c r="F2214" s="303" t="s">
        <v>90</v>
      </c>
      <c r="G2214" s="303"/>
      <c r="H2214" s="304">
        <v>11</v>
      </c>
      <c r="I2214" s="304"/>
      <c r="J2214" s="304"/>
      <c r="K2214" s="301" t="s">
        <v>2666</v>
      </c>
      <c r="L2214" s="301" t="e">
        <v>#N/A</v>
      </c>
      <c r="M2214" s="301">
        <v>1</v>
      </c>
      <c r="N2214" s="301">
        <v>13</v>
      </c>
      <c r="O2214" s="301" t="s">
        <v>5492</v>
      </c>
    </row>
    <row r="2215" spans="1:15" hidden="1">
      <c r="A2215" s="315">
        <v>8</v>
      </c>
      <c r="B2215" s="302">
        <v>1222203290</v>
      </c>
      <c r="C2215" s="301" t="s">
        <v>148</v>
      </c>
      <c r="D2215" s="305" t="s">
        <v>148</v>
      </c>
      <c r="E2215" s="302" t="s">
        <v>133</v>
      </c>
      <c r="F2215" s="303" t="s">
        <v>90</v>
      </c>
      <c r="G2215" s="303"/>
      <c r="H2215" s="304">
        <v>11</v>
      </c>
      <c r="I2215" s="304"/>
      <c r="J2215" s="304"/>
      <c r="K2215" s="301" t="s">
        <v>2666</v>
      </c>
      <c r="L2215" s="301" t="e">
        <v>#N/A</v>
      </c>
      <c r="M2215" s="301">
        <v>1</v>
      </c>
      <c r="N2215" s="301">
        <v>13</v>
      </c>
      <c r="O2215" s="301" t="s">
        <v>5492</v>
      </c>
    </row>
    <row r="2216" spans="1:15" hidden="1">
      <c r="A2216" s="315">
        <v>9</v>
      </c>
      <c r="B2216" s="302">
        <v>122212253</v>
      </c>
      <c r="C2216" s="301" t="e">
        <v>#N/A</v>
      </c>
      <c r="D2216" s="305" t="s">
        <v>2681</v>
      </c>
      <c r="E2216" s="302" t="s">
        <v>154</v>
      </c>
      <c r="F2216" s="303" t="s">
        <v>90</v>
      </c>
      <c r="G2216" s="303"/>
      <c r="H2216" s="304">
        <v>12</v>
      </c>
      <c r="I2216" s="304">
        <v>880</v>
      </c>
      <c r="J2216" s="304"/>
      <c r="K2216" s="301" t="s">
        <v>5488</v>
      </c>
      <c r="L2216" s="301" t="e">
        <v>#N/A</v>
      </c>
      <c r="M2216" s="301">
        <v>1</v>
      </c>
      <c r="N2216" s="301">
        <v>13</v>
      </c>
      <c r="O2216" s="301" t="s">
        <v>5493</v>
      </c>
    </row>
    <row r="2217" spans="1:15" hidden="1">
      <c r="A2217" s="315">
        <v>11</v>
      </c>
      <c r="B2217" s="308">
        <v>1222177303</v>
      </c>
      <c r="C2217" s="301" t="s">
        <v>2544</v>
      </c>
      <c r="D2217" s="309" t="s">
        <v>2544</v>
      </c>
      <c r="E2217" s="309" t="s">
        <v>111</v>
      </c>
      <c r="F2217" s="310" t="s">
        <v>563</v>
      </c>
      <c r="G2217" s="310"/>
      <c r="H2217" s="309" t="s">
        <v>111</v>
      </c>
      <c r="I2217" s="388"/>
      <c r="J2217" s="388"/>
      <c r="K2217" s="301" t="s">
        <v>2666</v>
      </c>
      <c r="L2217" s="301" t="e">
        <v>#N/A</v>
      </c>
      <c r="M2217" s="301">
        <v>1</v>
      </c>
      <c r="N2217" s="301">
        <v>21</v>
      </c>
      <c r="O2217" s="301" t="s">
        <v>5494</v>
      </c>
    </row>
    <row r="2218" spans="1:15" hidden="1">
      <c r="A2218" s="315">
        <v>12</v>
      </c>
      <c r="B2218" s="308">
        <v>1223336865</v>
      </c>
      <c r="C2218" s="301" t="s">
        <v>2549</v>
      </c>
      <c r="D2218" s="309" t="s">
        <v>2549</v>
      </c>
      <c r="E2218" s="309" t="s">
        <v>111</v>
      </c>
      <c r="F2218" s="310" t="s">
        <v>563</v>
      </c>
      <c r="G2218" s="310"/>
      <c r="H2218" s="309" t="s">
        <v>111</v>
      </c>
      <c r="I2218" s="388"/>
      <c r="J2218" s="388"/>
      <c r="K2218" s="301" t="s">
        <v>2666</v>
      </c>
      <c r="L2218" s="301" t="e">
        <v>#N/A</v>
      </c>
      <c r="M2218" s="301">
        <v>1</v>
      </c>
      <c r="N2218" s="301">
        <v>21</v>
      </c>
      <c r="O2218" s="301" t="s">
        <v>5494</v>
      </c>
    </row>
    <row r="2219" spans="1:15" hidden="1">
      <c r="A2219" s="315">
        <v>13</v>
      </c>
      <c r="B2219" s="308">
        <v>1227351763</v>
      </c>
      <c r="C2219" s="301" t="s">
        <v>2550</v>
      </c>
      <c r="D2219" s="309" t="s">
        <v>2550</v>
      </c>
      <c r="E2219" s="309" t="s">
        <v>111</v>
      </c>
      <c r="F2219" s="310" t="s">
        <v>563</v>
      </c>
      <c r="G2219" s="310"/>
      <c r="H2219" s="309" t="s">
        <v>111</v>
      </c>
      <c r="I2219" s="388"/>
      <c r="J2219" s="388"/>
      <c r="K2219" s="301" t="s">
        <v>2666</v>
      </c>
      <c r="L2219" s="301" t="e">
        <v>#N/A</v>
      </c>
      <c r="M2219" s="301">
        <v>1</v>
      </c>
      <c r="N2219" s="301">
        <v>21</v>
      </c>
      <c r="O2219" s="301" t="s">
        <v>5494</v>
      </c>
    </row>
    <row r="2220" spans="1:15" hidden="1">
      <c r="A2220" s="315">
        <v>14</v>
      </c>
      <c r="B2220" s="308">
        <v>1222967960</v>
      </c>
      <c r="C2220" s="301" t="s">
        <v>113</v>
      </c>
      <c r="D2220" s="309" t="s">
        <v>113</v>
      </c>
      <c r="E2220" s="309" t="s">
        <v>111</v>
      </c>
      <c r="F2220" s="310" t="s">
        <v>563</v>
      </c>
      <c r="G2220" s="310"/>
      <c r="H2220" s="309" t="s">
        <v>111</v>
      </c>
      <c r="I2220" s="388"/>
      <c r="J2220" s="388"/>
      <c r="K2220" s="301" t="s">
        <v>2666</v>
      </c>
      <c r="L2220" s="301" t="e">
        <v>#N/A</v>
      </c>
      <c r="M2220" s="301">
        <v>1</v>
      </c>
      <c r="N2220" s="301">
        <v>21</v>
      </c>
      <c r="O2220" s="301" t="s">
        <v>5494</v>
      </c>
    </row>
    <row r="2221" spans="1:15" hidden="1">
      <c r="A2221" s="315">
        <v>15</v>
      </c>
      <c r="B2221" s="308">
        <v>1226693746</v>
      </c>
      <c r="C2221" s="301" t="s">
        <v>2551</v>
      </c>
      <c r="D2221" s="309" t="s">
        <v>2551</v>
      </c>
      <c r="E2221" s="309" t="s">
        <v>111</v>
      </c>
      <c r="F2221" s="310" t="s">
        <v>563</v>
      </c>
      <c r="G2221" s="310"/>
      <c r="H2221" s="309" t="s">
        <v>111</v>
      </c>
      <c r="I2221" s="388"/>
      <c r="J2221" s="388"/>
      <c r="K2221" s="301" t="s">
        <v>2666</v>
      </c>
      <c r="L2221" s="301" t="e">
        <v>#N/A</v>
      </c>
      <c r="M2221" s="301">
        <v>1</v>
      </c>
      <c r="N2221" s="301">
        <v>21</v>
      </c>
      <c r="O2221" s="301" t="s">
        <v>5494</v>
      </c>
    </row>
    <row r="2222" spans="1:15" hidden="1">
      <c r="A2222" s="315">
        <v>16</v>
      </c>
      <c r="B2222" s="308">
        <v>1226078967</v>
      </c>
      <c r="C2222" s="301" t="s">
        <v>2553</v>
      </c>
      <c r="D2222" s="309" t="s">
        <v>2553</v>
      </c>
      <c r="E2222" s="309" t="s">
        <v>111</v>
      </c>
      <c r="F2222" s="310" t="s">
        <v>563</v>
      </c>
      <c r="G2222" s="310"/>
      <c r="H2222" s="309" t="s">
        <v>111</v>
      </c>
      <c r="I2222" s="388"/>
      <c r="J2222" s="388"/>
      <c r="K2222" s="301" t="s">
        <v>2666</v>
      </c>
      <c r="L2222" s="301" t="e">
        <v>#N/A</v>
      </c>
      <c r="M2222" s="301">
        <v>1</v>
      </c>
      <c r="N2222" s="301">
        <v>21</v>
      </c>
      <c r="O2222" s="301" t="s">
        <v>5494</v>
      </c>
    </row>
    <row r="2223" spans="1:15" hidden="1">
      <c r="A2223" s="315">
        <v>17</v>
      </c>
      <c r="B2223" s="308">
        <v>1231130116</v>
      </c>
      <c r="C2223" s="301" t="s">
        <v>2555</v>
      </c>
      <c r="D2223" s="309" t="s">
        <v>2555</v>
      </c>
      <c r="E2223" s="309" t="s">
        <v>111</v>
      </c>
      <c r="F2223" s="310" t="s">
        <v>563</v>
      </c>
      <c r="G2223" s="310"/>
      <c r="H2223" s="309" t="s">
        <v>111</v>
      </c>
      <c r="I2223" s="388"/>
      <c r="J2223" s="388"/>
      <c r="K2223" s="301" t="s">
        <v>2666</v>
      </c>
      <c r="L2223" s="301" t="e">
        <v>#N/A</v>
      </c>
      <c r="M2223" s="301">
        <v>1</v>
      </c>
      <c r="N2223" s="301">
        <v>21</v>
      </c>
      <c r="O2223" s="301" t="s">
        <v>5494</v>
      </c>
    </row>
    <row r="2224" spans="1:15" hidden="1">
      <c r="A2224" s="315">
        <v>18</v>
      </c>
      <c r="B2224" s="311">
        <v>1225284888</v>
      </c>
      <c r="C2224" s="301" t="s">
        <v>1975</v>
      </c>
      <c r="D2224" s="311" t="s">
        <v>1975</v>
      </c>
      <c r="E2224" s="311" t="s">
        <v>414</v>
      </c>
      <c r="F2224" s="310" t="s">
        <v>563</v>
      </c>
      <c r="G2224" s="310"/>
      <c r="H2224" s="311" t="s">
        <v>414</v>
      </c>
      <c r="I2224" s="388"/>
      <c r="J2224" s="388"/>
      <c r="K2224" s="301" t="s">
        <v>2666</v>
      </c>
      <c r="L2224" s="301" t="e">
        <v>#N/A</v>
      </c>
      <c r="M2224" s="301">
        <v>1</v>
      </c>
      <c r="N2224" s="301">
        <v>21</v>
      </c>
      <c r="O2224" s="301" t="s">
        <v>5494</v>
      </c>
    </row>
    <row r="2225" spans="1:15" hidden="1">
      <c r="A2225" s="315">
        <v>19</v>
      </c>
      <c r="B2225" s="311">
        <v>1226605686</v>
      </c>
      <c r="C2225" s="301" t="s">
        <v>2557</v>
      </c>
      <c r="D2225" s="311" t="s">
        <v>2557</v>
      </c>
      <c r="E2225" s="311" t="s">
        <v>414</v>
      </c>
      <c r="F2225" s="310" t="s">
        <v>563</v>
      </c>
      <c r="G2225" s="310"/>
      <c r="H2225" s="311" t="s">
        <v>414</v>
      </c>
      <c r="I2225" s="388"/>
      <c r="J2225" s="388"/>
      <c r="K2225" s="301" t="s">
        <v>2666</v>
      </c>
      <c r="L2225" s="301" t="e">
        <v>#N/A</v>
      </c>
      <c r="M2225" s="301">
        <v>1</v>
      </c>
      <c r="N2225" s="301">
        <v>21</v>
      </c>
      <c r="O2225" s="301" t="s">
        <v>5494</v>
      </c>
    </row>
    <row r="2226" spans="1:15" hidden="1">
      <c r="A2226" s="315">
        <v>20</v>
      </c>
      <c r="B2226" s="311">
        <v>1226943256</v>
      </c>
      <c r="C2226" s="301" t="s">
        <v>2562</v>
      </c>
      <c r="D2226" s="311" t="s">
        <v>2562</v>
      </c>
      <c r="E2226" s="311" t="s">
        <v>414</v>
      </c>
      <c r="F2226" s="310" t="s">
        <v>563</v>
      </c>
      <c r="G2226" s="310"/>
      <c r="H2226" s="311" t="s">
        <v>414</v>
      </c>
      <c r="I2226" s="388"/>
      <c r="J2226" s="388"/>
      <c r="K2226" s="301" t="s">
        <v>2666</v>
      </c>
      <c r="L2226" s="301" t="e">
        <v>#N/A</v>
      </c>
      <c r="M2226" s="301">
        <v>1</v>
      </c>
      <c r="N2226" s="301">
        <v>21</v>
      </c>
      <c r="O2226" s="301" t="s">
        <v>5494</v>
      </c>
    </row>
    <row r="2227" spans="1:15" hidden="1">
      <c r="A2227" s="315">
        <v>21</v>
      </c>
      <c r="B2227" s="311">
        <v>105245725</v>
      </c>
      <c r="C2227" s="301" t="s">
        <v>2565</v>
      </c>
      <c r="D2227" s="311" t="s">
        <v>2565</v>
      </c>
      <c r="E2227" s="311" t="s">
        <v>414</v>
      </c>
      <c r="F2227" s="310" t="s">
        <v>563</v>
      </c>
      <c r="G2227" s="310"/>
      <c r="H2227" s="311" t="s">
        <v>414</v>
      </c>
      <c r="I2227" s="388"/>
      <c r="J2227" s="388"/>
      <c r="K2227" s="301" t="s">
        <v>2666</v>
      </c>
      <c r="L2227" s="301" t="e">
        <v>#N/A</v>
      </c>
      <c r="M2227" s="301">
        <v>1</v>
      </c>
      <c r="N2227" s="301">
        <v>21</v>
      </c>
      <c r="O2227" s="301" t="s">
        <v>5494</v>
      </c>
    </row>
    <row r="2228" spans="1:15" hidden="1">
      <c r="A2228" s="315">
        <v>22</v>
      </c>
      <c r="B2228" s="311">
        <v>1212079013</v>
      </c>
      <c r="C2228" s="301" t="s">
        <v>2569</v>
      </c>
      <c r="D2228" s="311" t="s">
        <v>2569</v>
      </c>
      <c r="E2228" s="311" t="s">
        <v>414</v>
      </c>
      <c r="F2228" s="310" t="s">
        <v>563</v>
      </c>
      <c r="G2228" s="310"/>
      <c r="H2228" s="311" t="s">
        <v>414</v>
      </c>
      <c r="I2228" s="388"/>
      <c r="J2228" s="388"/>
      <c r="K2228" s="301" t="s">
        <v>2666</v>
      </c>
      <c r="L2228" s="301" t="e">
        <v>#N/A</v>
      </c>
      <c r="M2228" s="301">
        <v>1</v>
      </c>
      <c r="N2228" s="301">
        <v>21</v>
      </c>
      <c r="O2228" s="301" t="s">
        <v>5494</v>
      </c>
    </row>
    <row r="2229" spans="1:15" hidden="1">
      <c r="A2229" s="315">
        <v>23</v>
      </c>
      <c r="B2229" s="311">
        <v>1228876254</v>
      </c>
      <c r="C2229" s="301" t="s">
        <v>2571</v>
      </c>
      <c r="D2229" s="311" t="s">
        <v>2571</v>
      </c>
      <c r="E2229" s="311" t="s">
        <v>414</v>
      </c>
      <c r="F2229" s="310" t="s">
        <v>563</v>
      </c>
      <c r="G2229" s="310"/>
      <c r="H2229" s="311" t="s">
        <v>414</v>
      </c>
      <c r="I2229" s="388"/>
      <c r="J2229" s="388"/>
      <c r="K2229" s="301" t="s">
        <v>2666</v>
      </c>
      <c r="L2229" s="301" t="e">
        <v>#N/A</v>
      </c>
      <c r="M2229" s="301">
        <v>1</v>
      </c>
      <c r="N2229" s="301">
        <v>21</v>
      </c>
      <c r="O2229" s="301" t="s">
        <v>5494</v>
      </c>
    </row>
    <row r="2230" spans="1:15" hidden="1">
      <c r="A2230" s="315">
        <v>24</v>
      </c>
      <c r="B2230" s="311">
        <v>1226812038</v>
      </c>
      <c r="C2230" s="301" t="s">
        <v>2573</v>
      </c>
      <c r="D2230" s="311" t="s">
        <v>2573</v>
      </c>
      <c r="E2230" s="311" t="s">
        <v>414</v>
      </c>
      <c r="F2230" s="310" t="s">
        <v>563</v>
      </c>
      <c r="G2230" s="310"/>
      <c r="H2230" s="311" t="s">
        <v>414</v>
      </c>
      <c r="I2230" s="388"/>
      <c r="J2230" s="388"/>
      <c r="K2230" s="301" t="s">
        <v>2666</v>
      </c>
      <c r="L2230" s="301" t="e">
        <v>#N/A</v>
      </c>
      <c r="M2230" s="301">
        <v>1</v>
      </c>
      <c r="N2230" s="301">
        <v>21</v>
      </c>
      <c r="O2230" s="301" t="s">
        <v>5494</v>
      </c>
    </row>
    <row r="2231" spans="1:15" hidden="1">
      <c r="A2231" s="315">
        <v>25</v>
      </c>
      <c r="B2231" s="311">
        <v>1212392191</v>
      </c>
      <c r="C2231" s="301" t="s">
        <v>2574</v>
      </c>
      <c r="D2231" s="311" t="s">
        <v>2574</v>
      </c>
      <c r="E2231" s="311" t="s">
        <v>414</v>
      </c>
      <c r="F2231" s="310" t="s">
        <v>563</v>
      </c>
      <c r="G2231" s="310"/>
      <c r="H2231" s="311" t="s">
        <v>414</v>
      </c>
      <c r="I2231" s="388"/>
      <c r="J2231" s="388"/>
      <c r="K2231" s="301" t="s">
        <v>2666</v>
      </c>
      <c r="L2231" s="301" t="e">
        <v>#N/A</v>
      </c>
      <c r="M2231" s="301">
        <v>1</v>
      </c>
      <c r="N2231" s="301">
        <v>21</v>
      </c>
      <c r="O2231" s="301" t="s">
        <v>5494</v>
      </c>
    </row>
    <row r="2232" spans="1:15" hidden="1">
      <c r="A2232" s="315">
        <v>26</v>
      </c>
      <c r="B2232" s="311">
        <v>1223663041</v>
      </c>
      <c r="C2232" s="301" t="e">
        <v>#N/A</v>
      </c>
      <c r="D2232" s="311" t="s">
        <v>2074</v>
      </c>
      <c r="E2232" s="311" t="s">
        <v>414</v>
      </c>
      <c r="F2232" s="310" t="s">
        <v>563</v>
      </c>
      <c r="G2232" s="310"/>
      <c r="H2232" s="311" t="s">
        <v>414</v>
      </c>
      <c r="I2232" s="388">
        <v>690</v>
      </c>
      <c r="J2232" s="388"/>
      <c r="K2232" s="301" t="s">
        <v>5488</v>
      </c>
      <c r="L2232" s="301">
        <v>690</v>
      </c>
      <c r="M2232" s="301">
        <v>1</v>
      </c>
      <c r="N2232" s="301">
        <v>21</v>
      </c>
      <c r="O2232" s="301" t="s">
        <v>5495</v>
      </c>
    </row>
    <row r="2233" spans="1:15" hidden="1">
      <c r="A2233" s="315">
        <v>27</v>
      </c>
      <c r="B2233" s="311">
        <v>1222632834</v>
      </c>
      <c r="C2233" s="301" t="s">
        <v>2576</v>
      </c>
      <c r="D2233" s="311" t="s">
        <v>2576</v>
      </c>
      <c r="E2233" s="311" t="s">
        <v>414</v>
      </c>
      <c r="F2233" s="310" t="s">
        <v>563</v>
      </c>
      <c r="G2233" s="310"/>
      <c r="H2233" s="311" t="s">
        <v>414</v>
      </c>
      <c r="I2233" s="388"/>
      <c r="J2233" s="388"/>
      <c r="K2233" s="301" t="s">
        <v>2666</v>
      </c>
      <c r="L2233" s="301" t="e">
        <v>#N/A</v>
      </c>
      <c r="M2233" s="301">
        <v>1</v>
      </c>
      <c r="N2233" s="301">
        <v>21</v>
      </c>
      <c r="O2233" s="301" t="s">
        <v>5494</v>
      </c>
    </row>
    <row r="2234" spans="1:15" hidden="1">
      <c r="A2234" s="315">
        <v>28</v>
      </c>
      <c r="B2234" s="311">
        <v>1223427069</v>
      </c>
      <c r="C2234" s="301" t="s">
        <v>2578</v>
      </c>
      <c r="D2234" s="311" t="s">
        <v>2578</v>
      </c>
      <c r="E2234" s="311" t="s">
        <v>414</v>
      </c>
      <c r="F2234" s="310" t="s">
        <v>563</v>
      </c>
      <c r="G2234" s="310"/>
      <c r="H2234" s="311" t="s">
        <v>414</v>
      </c>
      <c r="I2234" s="388"/>
      <c r="J2234" s="388"/>
      <c r="K2234" s="301" t="s">
        <v>2666</v>
      </c>
      <c r="L2234" s="301" t="e">
        <v>#N/A</v>
      </c>
      <c r="M2234" s="301">
        <v>1</v>
      </c>
      <c r="N2234" s="301">
        <v>21</v>
      </c>
      <c r="O2234" s="301" t="s">
        <v>5494</v>
      </c>
    </row>
    <row r="2235" spans="1:15" hidden="1">
      <c r="A2235" s="315">
        <v>29</v>
      </c>
      <c r="B2235" s="311">
        <v>1226033051</v>
      </c>
      <c r="C2235" s="301" t="e">
        <v>#N/A</v>
      </c>
      <c r="D2235" s="311" t="s">
        <v>2579</v>
      </c>
      <c r="E2235" s="311" t="s">
        <v>414</v>
      </c>
      <c r="F2235" s="310" t="s">
        <v>563</v>
      </c>
      <c r="G2235" s="310"/>
      <c r="H2235" s="311" t="s">
        <v>414</v>
      </c>
      <c r="I2235" s="388">
        <v>520</v>
      </c>
      <c r="J2235" s="388"/>
      <c r="K2235" s="301" t="s">
        <v>5488</v>
      </c>
      <c r="L2235" s="301">
        <v>520</v>
      </c>
      <c r="M2235" s="301">
        <v>1</v>
      </c>
      <c r="N2235" s="301">
        <v>21</v>
      </c>
      <c r="O2235" s="301" t="s">
        <v>5495</v>
      </c>
    </row>
    <row r="2236" spans="1:15" hidden="1">
      <c r="A2236" s="315">
        <v>30</v>
      </c>
      <c r="B2236" s="311">
        <v>1228766830</v>
      </c>
      <c r="C2236" s="301" t="s">
        <v>2582</v>
      </c>
      <c r="D2236" s="311" t="s">
        <v>2582</v>
      </c>
      <c r="E2236" s="311" t="s">
        <v>414</v>
      </c>
      <c r="F2236" s="310" t="s">
        <v>563</v>
      </c>
      <c r="G2236" s="310"/>
      <c r="H2236" s="311" t="s">
        <v>414</v>
      </c>
      <c r="I2236" s="388"/>
      <c r="J2236" s="388"/>
      <c r="K2236" s="301" t="s">
        <v>2666</v>
      </c>
      <c r="L2236" s="301" t="e">
        <v>#N/A</v>
      </c>
      <c r="M2236" s="301">
        <v>1</v>
      </c>
      <c r="N2236" s="301">
        <v>21</v>
      </c>
      <c r="O2236" s="301" t="s">
        <v>5494</v>
      </c>
    </row>
    <row r="2237" spans="1:15" hidden="1">
      <c r="A2237" s="315">
        <v>31</v>
      </c>
      <c r="B2237" s="311">
        <v>1224577493</v>
      </c>
      <c r="C2237" s="301" t="s">
        <v>2583</v>
      </c>
      <c r="D2237" s="311" t="s">
        <v>2583</v>
      </c>
      <c r="E2237" s="311" t="s">
        <v>414</v>
      </c>
      <c r="F2237" s="310" t="s">
        <v>563</v>
      </c>
      <c r="G2237" s="310"/>
      <c r="H2237" s="311" t="s">
        <v>414</v>
      </c>
      <c r="I2237" s="388">
        <v>680</v>
      </c>
      <c r="J2237" s="388"/>
      <c r="K2237" s="388"/>
      <c r="L2237" s="301" t="e">
        <v>#N/A</v>
      </c>
      <c r="M2237" s="301" t="e">
        <v>#N/A</v>
      </c>
      <c r="N2237" s="301">
        <v>21</v>
      </c>
      <c r="O2237" s="301" t="s">
        <v>5495</v>
      </c>
    </row>
    <row r="2238" spans="1:15" hidden="1">
      <c r="A2238" s="315">
        <v>32</v>
      </c>
      <c r="B2238" s="311">
        <v>1210480873</v>
      </c>
      <c r="C2238" s="301" t="s">
        <v>18</v>
      </c>
      <c r="D2238" s="311" t="s">
        <v>18</v>
      </c>
      <c r="E2238" s="311" t="s">
        <v>414</v>
      </c>
      <c r="F2238" s="310" t="s">
        <v>563</v>
      </c>
      <c r="G2238" s="310"/>
      <c r="H2238" s="311" t="s">
        <v>414</v>
      </c>
      <c r="I2238" s="388"/>
      <c r="J2238" s="388"/>
      <c r="K2238" s="301" t="s">
        <v>2666</v>
      </c>
      <c r="L2238" s="301" t="e">
        <v>#N/A</v>
      </c>
      <c r="M2238" s="301">
        <v>1</v>
      </c>
      <c r="N2238" s="301">
        <v>21</v>
      </c>
      <c r="O2238" s="301" t="s">
        <v>5494</v>
      </c>
    </row>
    <row r="2239" spans="1:15" hidden="1">
      <c r="A2239" s="315">
        <v>33</v>
      </c>
      <c r="B2239" s="311">
        <v>1208607199</v>
      </c>
      <c r="C2239" s="301" t="s">
        <v>2587</v>
      </c>
      <c r="D2239" s="311" t="s">
        <v>2587</v>
      </c>
      <c r="E2239" s="311" t="s">
        <v>414</v>
      </c>
      <c r="F2239" s="310" t="s">
        <v>563</v>
      </c>
      <c r="G2239" s="310"/>
      <c r="H2239" s="311" t="s">
        <v>414</v>
      </c>
      <c r="I2239" s="388"/>
      <c r="J2239" s="388"/>
      <c r="K2239" s="301" t="s">
        <v>2666</v>
      </c>
      <c r="L2239" s="301" t="e">
        <v>#N/A</v>
      </c>
      <c r="M2239" s="301">
        <v>1</v>
      </c>
      <c r="N2239" s="301">
        <v>21</v>
      </c>
      <c r="O2239" s="301" t="s">
        <v>5494</v>
      </c>
    </row>
    <row r="2240" spans="1:15" hidden="1">
      <c r="A2240" s="315">
        <v>34</v>
      </c>
      <c r="B2240" s="311">
        <v>1228266079</v>
      </c>
      <c r="C2240" s="301" t="s">
        <v>2589</v>
      </c>
      <c r="D2240" s="311" t="s">
        <v>2589</v>
      </c>
      <c r="E2240" s="311" t="s">
        <v>414</v>
      </c>
      <c r="F2240" s="310" t="s">
        <v>563</v>
      </c>
      <c r="G2240" s="310"/>
      <c r="H2240" s="311" t="s">
        <v>414</v>
      </c>
      <c r="I2240" s="388"/>
      <c r="J2240" s="388"/>
      <c r="K2240" s="301" t="s">
        <v>2666</v>
      </c>
      <c r="L2240" s="301" t="e">
        <v>#N/A</v>
      </c>
      <c r="M2240" s="301">
        <v>1</v>
      </c>
      <c r="N2240" s="301">
        <v>21</v>
      </c>
      <c r="O2240" s="301" t="s">
        <v>5494</v>
      </c>
    </row>
    <row r="2241" spans="1:15" hidden="1">
      <c r="A2241" s="315">
        <v>35</v>
      </c>
      <c r="B2241" s="311">
        <v>1223456385</v>
      </c>
      <c r="C2241" s="301" t="s">
        <v>2590</v>
      </c>
      <c r="D2241" s="311" t="s">
        <v>2590</v>
      </c>
      <c r="E2241" s="311" t="s">
        <v>414</v>
      </c>
      <c r="F2241" s="310" t="s">
        <v>563</v>
      </c>
      <c r="G2241" s="310"/>
      <c r="H2241" s="311" t="s">
        <v>414</v>
      </c>
      <c r="I2241" s="388">
        <v>610</v>
      </c>
      <c r="J2241" s="388"/>
      <c r="K2241" s="388"/>
      <c r="L2241" s="301" t="e">
        <v>#N/A</v>
      </c>
      <c r="M2241" s="301" t="e">
        <v>#N/A</v>
      </c>
      <c r="N2241" s="301">
        <v>21</v>
      </c>
      <c r="O2241" s="301" t="s">
        <v>5495</v>
      </c>
    </row>
    <row r="2242" spans="1:15" hidden="1">
      <c r="A2242" s="315">
        <v>36</v>
      </c>
      <c r="B2242" s="311">
        <v>1229440410</v>
      </c>
      <c r="C2242" s="301" t="s">
        <v>2591</v>
      </c>
      <c r="D2242" s="311" t="s">
        <v>2591</v>
      </c>
      <c r="E2242" s="311" t="s">
        <v>414</v>
      </c>
      <c r="F2242" s="310" t="s">
        <v>563</v>
      </c>
      <c r="G2242" s="310"/>
      <c r="H2242" s="311" t="s">
        <v>414</v>
      </c>
      <c r="I2242" s="388"/>
      <c r="J2242" s="388"/>
      <c r="K2242" s="301" t="s">
        <v>2666</v>
      </c>
      <c r="L2242" s="301" t="e">
        <v>#N/A</v>
      </c>
      <c r="M2242" s="301">
        <v>1</v>
      </c>
      <c r="N2242" s="301">
        <v>21</v>
      </c>
      <c r="O2242" s="301" t="s">
        <v>5494</v>
      </c>
    </row>
    <row r="2243" spans="1:15" hidden="1">
      <c r="A2243" s="315">
        <v>37</v>
      </c>
      <c r="B2243" s="311">
        <v>1225077449</v>
      </c>
      <c r="C2243" s="301" t="s">
        <v>2573</v>
      </c>
      <c r="D2243" s="311" t="s">
        <v>2573</v>
      </c>
      <c r="E2243" s="311" t="s">
        <v>414</v>
      </c>
      <c r="F2243" s="310" t="s">
        <v>563</v>
      </c>
      <c r="G2243" s="310"/>
      <c r="H2243" s="311" t="s">
        <v>414</v>
      </c>
      <c r="I2243" s="388"/>
      <c r="J2243" s="388"/>
      <c r="K2243" s="301" t="s">
        <v>2666</v>
      </c>
      <c r="L2243" s="301" t="e">
        <v>#N/A</v>
      </c>
      <c r="M2243" s="301">
        <v>1</v>
      </c>
      <c r="N2243" s="301">
        <v>21</v>
      </c>
      <c r="O2243" s="301" t="s">
        <v>5494</v>
      </c>
    </row>
    <row r="2244" spans="1:15" hidden="1">
      <c r="A2244" s="315">
        <v>38</v>
      </c>
      <c r="B2244" s="311">
        <v>1227188559</v>
      </c>
      <c r="C2244" s="301" t="s">
        <v>2593</v>
      </c>
      <c r="D2244" s="311" t="s">
        <v>2593</v>
      </c>
      <c r="E2244" s="311" t="s">
        <v>414</v>
      </c>
      <c r="F2244" s="310" t="s">
        <v>563</v>
      </c>
      <c r="G2244" s="310"/>
      <c r="H2244" s="311" t="s">
        <v>414</v>
      </c>
      <c r="I2244" s="388"/>
      <c r="J2244" s="388"/>
      <c r="K2244" s="301" t="s">
        <v>2666</v>
      </c>
      <c r="L2244" s="301" t="e">
        <v>#N/A</v>
      </c>
      <c r="M2244" s="301">
        <v>1</v>
      </c>
      <c r="N2244" s="301">
        <v>21</v>
      </c>
      <c r="O2244" s="301" t="s">
        <v>5494</v>
      </c>
    </row>
    <row r="2245" spans="1:15" hidden="1">
      <c r="A2245" s="315">
        <v>39</v>
      </c>
      <c r="B2245" s="311">
        <v>1526182464</v>
      </c>
      <c r="C2245" s="301" t="s">
        <v>2595</v>
      </c>
      <c r="D2245" s="311" t="s">
        <v>2595</v>
      </c>
      <c r="E2245" s="311" t="s">
        <v>414</v>
      </c>
      <c r="F2245" s="310" t="s">
        <v>563</v>
      </c>
      <c r="G2245" s="310"/>
      <c r="H2245" s="311" t="s">
        <v>414</v>
      </c>
      <c r="I2245" s="388"/>
      <c r="J2245" s="388"/>
      <c r="K2245" s="301" t="s">
        <v>2666</v>
      </c>
      <c r="L2245" s="301" t="e">
        <v>#N/A</v>
      </c>
      <c r="M2245" s="301">
        <v>1</v>
      </c>
      <c r="N2245" s="301">
        <v>21</v>
      </c>
      <c r="O2245" s="301" t="s">
        <v>5494</v>
      </c>
    </row>
    <row r="2246" spans="1:15" hidden="1">
      <c r="A2246" s="315">
        <v>40</v>
      </c>
      <c r="B2246" s="311">
        <v>1214820577</v>
      </c>
      <c r="C2246" s="301" t="s">
        <v>2598</v>
      </c>
      <c r="D2246" s="311" t="s">
        <v>2598</v>
      </c>
      <c r="E2246" s="311" t="s">
        <v>96</v>
      </c>
      <c r="F2246" s="310" t="s">
        <v>563</v>
      </c>
      <c r="G2246" s="310"/>
      <c r="H2246" s="311" t="s">
        <v>96</v>
      </c>
      <c r="I2246" s="388"/>
      <c r="J2246" s="388"/>
      <c r="K2246" s="301" t="s">
        <v>2666</v>
      </c>
      <c r="L2246" s="301" t="e">
        <v>#N/A</v>
      </c>
      <c r="M2246" s="301">
        <v>1</v>
      </c>
      <c r="N2246" s="301">
        <v>21</v>
      </c>
      <c r="O2246" s="301" t="s">
        <v>5494</v>
      </c>
    </row>
    <row r="2247" spans="1:15" hidden="1">
      <c r="A2247" s="315">
        <v>41</v>
      </c>
      <c r="B2247" s="311">
        <v>1226454038</v>
      </c>
      <c r="C2247" s="301" t="s">
        <v>2607</v>
      </c>
      <c r="D2247" s="311" t="s">
        <v>2607</v>
      </c>
      <c r="E2247" s="311" t="s">
        <v>96</v>
      </c>
      <c r="F2247" s="310" t="s">
        <v>563</v>
      </c>
      <c r="G2247" s="310"/>
      <c r="H2247" s="311" t="s">
        <v>96</v>
      </c>
      <c r="I2247" s="388">
        <v>880</v>
      </c>
      <c r="J2247" s="388"/>
      <c r="K2247" s="388"/>
      <c r="L2247" s="301" t="e">
        <v>#N/A</v>
      </c>
      <c r="M2247" s="301" t="e">
        <v>#N/A</v>
      </c>
      <c r="N2247" s="301">
        <v>21</v>
      </c>
      <c r="O2247" s="301" t="s">
        <v>5496</v>
      </c>
    </row>
    <row r="2248" spans="1:15" hidden="1">
      <c r="A2248" s="315">
        <v>42</v>
      </c>
      <c r="B2248" s="307">
        <v>1223299116</v>
      </c>
      <c r="C2248" s="301" t="s">
        <v>274</v>
      </c>
      <c r="D2248" s="307" t="s">
        <v>274</v>
      </c>
      <c r="E2248" s="315" t="s">
        <v>275</v>
      </c>
      <c r="F2248" s="301" t="s">
        <v>210</v>
      </c>
      <c r="G2248" s="301"/>
      <c r="H2248" s="301">
        <v>10</v>
      </c>
      <c r="I2248" s="390"/>
      <c r="J2248" s="390"/>
      <c r="K2248" s="301" t="s">
        <v>2666</v>
      </c>
      <c r="L2248" s="301" t="e">
        <v>#N/A</v>
      </c>
      <c r="M2248" s="301">
        <v>1</v>
      </c>
      <c r="N2248" s="301">
        <v>3</v>
      </c>
      <c r="O2248" s="301" t="s">
        <v>5497</v>
      </c>
    </row>
    <row r="2249" spans="1:15" ht="30" hidden="1">
      <c r="A2249" s="315">
        <v>43</v>
      </c>
      <c r="B2249" s="307">
        <v>1224236051</v>
      </c>
      <c r="C2249" s="301" t="s">
        <v>286</v>
      </c>
      <c r="D2249" s="307" t="s">
        <v>286</v>
      </c>
      <c r="E2249" s="315" t="s">
        <v>260</v>
      </c>
      <c r="F2249" s="301" t="s">
        <v>210</v>
      </c>
      <c r="G2249" s="301"/>
      <c r="H2249" s="301">
        <v>10</v>
      </c>
      <c r="I2249" s="390"/>
      <c r="J2249" s="390"/>
      <c r="K2249" s="301" t="s">
        <v>2666</v>
      </c>
      <c r="L2249" s="301" t="e">
        <v>#N/A</v>
      </c>
      <c r="M2249" s="301">
        <v>1</v>
      </c>
      <c r="N2249" s="301">
        <v>3</v>
      </c>
      <c r="O2249" s="301" t="s">
        <v>5497</v>
      </c>
    </row>
    <row r="2250" spans="1:15" hidden="1">
      <c r="A2250" s="315">
        <v>44</v>
      </c>
      <c r="B2250" s="307">
        <v>1231197772</v>
      </c>
      <c r="C2250" s="301" t="s">
        <v>290</v>
      </c>
      <c r="D2250" s="307" t="s">
        <v>290</v>
      </c>
      <c r="E2250" s="315" t="s">
        <v>256</v>
      </c>
      <c r="F2250" s="301" t="s">
        <v>210</v>
      </c>
      <c r="G2250" s="301"/>
      <c r="H2250" s="301">
        <v>10</v>
      </c>
      <c r="I2250" s="390"/>
      <c r="J2250" s="390"/>
      <c r="K2250" s="301" t="s">
        <v>2666</v>
      </c>
      <c r="L2250" s="301" t="e">
        <v>#N/A</v>
      </c>
      <c r="M2250" s="301">
        <v>1</v>
      </c>
      <c r="N2250" s="301">
        <v>3</v>
      </c>
      <c r="O2250" s="301" t="s">
        <v>5497</v>
      </c>
    </row>
    <row r="2251" spans="1:15" hidden="1">
      <c r="A2251" s="315">
        <v>45</v>
      </c>
      <c r="B2251" s="307">
        <v>1223471179</v>
      </c>
      <c r="C2251" s="301" t="s">
        <v>295</v>
      </c>
      <c r="D2251" s="307" t="s">
        <v>295</v>
      </c>
      <c r="E2251" s="315" t="s">
        <v>296</v>
      </c>
      <c r="F2251" s="301" t="s">
        <v>210</v>
      </c>
      <c r="G2251" s="301"/>
      <c r="H2251" s="301">
        <v>10</v>
      </c>
      <c r="I2251" s="390"/>
      <c r="J2251" s="390"/>
      <c r="K2251" s="301" t="s">
        <v>2666</v>
      </c>
      <c r="L2251" s="301" t="e">
        <v>#N/A</v>
      </c>
      <c r="M2251" s="301">
        <v>1</v>
      </c>
      <c r="N2251" s="301">
        <v>3</v>
      </c>
      <c r="O2251" s="301" t="s">
        <v>5497</v>
      </c>
    </row>
    <row r="2252" spans="1:15" hidden="1">
      <c r="A2252" s="315">
        <v>46</v>
      </c>
      <c r="B2252" s="307">
        <v>1226654069</v>
      </c>
      <c r="C2252" s="301" t="s">
        <v>298</v>
      </c>
      <c r="D2252" s="307" t="s">
        <v>298</v>
      </c>
      <c r="E2252" s="315" t="s">
        <v>256</v>
      </c>
      <c r="F2252" s="301" t="s">
        <v>210</v>
      </c>
      <c r="G2252" s="301"/>
      <c r="H2252" s="301">
        <v>10</v>
      </c>
      <c r="I2252" s="390"/>
      <c r="J2252" s="390"/>
      <c r="K2252" s="301" t="s">
        <v>2666</v>
      </c>
      <c r="L2252" s="301" t="e">
        <v>#N/A</v>
      </c>
      <c r="M2252" s="301">
        <v>1</v>
      </c>
      <c r="N2252" s="301">
        <v>3</v>
      </c>
      <c r="O2252" s="301" t="s">
        <v>5497</v>
      </c>
    </row>
    <row r="2253" spans="1:15" ht="30" hidden="1">
      <c r="A2253" s="315">
        <v>47</v>
      </c>
      <c r="B2253" s="307">
        <v>1200533057</v>
      </c>
      <c r="C2253" s="301" t="s">
        <v>246</v>
      </c>
      <c r="D2253" s="307" t="s">
        <v>246</v>
      </c>
      <c r="E2253" s="315" t="s">
        <v>243</v>
      </c>
      <c r="F2253" s="301" t="s">
        <v>210</v>
      </c>
      <c r="G2253" s="301"/>
      <c r="H2253" s="301">
        <v>11</v>
      </c>
      <c r="I2253" s="391"/>
      <c r="J2253" s="391"/>
      <c r="K2253" s="301" t="s">
        <v>2666</v>
      </c>
      <c r="L2253" s="301" t="e">
        <v>#N/A</v>
      </c>
      <c r="M2253" s="301">
        <v>1</v>
      </c>
      <c r="N2253" s="301">
        <v>3</v>
      </c>
      <c r="O2253" s="301" t="s">
        <v>5497</v>
      </c>
    </row>
    <row r="2254" spans="1:15" ht="30" hidden="1">
      <c r="A2254" s="315">
        <v>48</v>
      </c>
      <c r="B2254" s="307">
        <v>1214393674</v>
      </c>
      <c r="C2254" s="301" t="s">
        <v>249</v>
      </c>
      <c r="D2254" s="307" t="s">
        <v>249</v>
      </c>
      <c r="E2254" s="315" t="s">
        <v>243</v>
      </c>
      <c r="F2254" s="301" t="s">
        <v>210</v>
      </c>
      <c r="G2254" s="301"/>
      <c r="H2254" s="301">
        <v>11</v>
      </c>
      <c r="I2254" s="391"/>
      <c r="J2254" s="391"/>
      <c r="K2254" s="301" t="s">
        <v>2666</v>
      </c>
      <c r="L2254" s="301" t="e">
        <v>#N/A</v>
      </c>
      <c r="M2254" s="301">
        <v>1</v>
      </c>
      <c r="N2254" s="301">
        <v>3</v>
      </c>
      <c r="O2254" s="301" t="s">
        <v>5497</v>
      </c>
    </row>
    <row r="2255" spans="1:15" ht="30" hidden="1">
      <c r="A2255" s="315">
        <v>49</v>
      </c>
      <c r="B2255" s="307">
        <v>106587006</v>
      </c>
      <c r="C2255" s="301" t="s">
        <v>227</v>
      </c>
      <c r="D2255" s="307" t="s">
        <v>227</v>
      </c>
      <c r="E2255" s="315" t="s">
        <v>213</v>
      </c>
      <c r="F2255" s="301" t="s">
        <v>210</v>
      </c>
      <c r="G2255" s="301"/>
      <c r="H2255" s="301">
        <v>12</v>
      </c>
      <c r="I2255" s="391"/>
      <c r="J2255" s="391"/>
      <c r="K2255" s="301" t="s">
        <v>2666</v>
      </c>
      <c r="L2255" s="301" t="e">
        <v>#N/A</v>
      </c>
      <c r="M2255" s="301">
        <v>1</v>
      </c>
      <c r="N2255" s="301">
        <v>3</v>
      </c>
      <c r="O2255" s="301" t="s">
        <v>5497</v>
      </c>
    </row>
    <row r="2256" spans="1:15" hidden="1">
      <c r="A2256" s="315">
        <v>50</v>
      </c>
      <c r="B2256" s="307">
        <v>1215829133</v>
      </c>
      <c r="C2256" s="301" t="s">
        <v>228</v>
      </c>
      <c r="D2256" s="307" t="s">
        <v>228</v>
      </c>
      <c r="E2256" s="315" t="s">
        <v>209</v>
      </c>
      <c r="F2256" s="301" t="s">
        <v>210</v>
      </c>
      <c r="G2256" s="301"/>
      <c r="H2256" s="301">
        <v>12</v>
      </c>
      <c r="I2256" s="391"/>
      <c r="J2256" s="391"/>
      <c r="K2256" s="301" t="s">
        <v>2666</v>
      </c>
      <c r="L2256" s="301" t="e">
        <v>#N/A</v>
      </c>
      <c r="M2256" s="301">
        <v>1</v>
      </c>
      <c r="N2256" s="301">
        <v>3</v>
      </c>
      <c r="O2256" s="301" t="s">
        <v>5497</v>
      </c>
    </row>
    <row r="2257" spans="1:15" ht="30" hidden="1">
      <c r="A2257" s="315">
        <v>51</v>
      </c>
      <c r="B2257" s="307">
        <v>1225978574</v>
      </c>
      <c r="C2257" s="301" t="s">
        <v>231</v>
      </c>
      <c r="D2257" s="307" t="s">
        <v>231</v>
      </c>
      <c r="E2257" s="315" t="s">
        <v>213</v>
      </c>
      <c r="F2257" s="301" t="s">
        <v>210</v>
      </c>
      <c r="G2257" s="301"/>
      <c r="H2257" s="301">
        <v>12</v>
      </c>
      <c r="I2257" s="391"/>
      <c r="J2257" s="391"/>
      <c r="K2257" s="301" t="s">
        <v>2666</v>
      </c>
      <c r="L2257" s="301" t="e">
        <v>#N/A</v>
      </c>
      <c r="M2257" s="301">
        <v>1</v>
      </c>
      <c r="N2257" s="301">
        <v>3</v>
      </c>
      <c r="O2257" s="301" t="s">
        <v>5497</v>
      </c>
    </row>
    <row r="2258" spans="1:15" hidden="1">
      <c r="A2258" s="315">
        <v>52</v>
      </c>
      <c r="B2258" s="307">
        <v>0</v>
      </c>
      <c r="C2258" s="301" t="e">
        <v>#N/A</v>
      </c>
      <c r="D2258" s="307" t="s">
        <v>2688</v>
      </c>
      <c r="E2258" s="315" t="s">
        <v>209</v>
      </c>
      <c r="F2258" s="301" t="s">
        <v>210</v>
      </c>
      <c r="G2258" s="301"/>
      <c r="H2258" s="301">
        <v>12</v>
      </c>
      <c r="I2258" s="389">
        <v>1050</v>
      </c>
      <c r="J2258" s="389"/>
      <c r="K2258" s="301" t="s">
        <v>5488</v>
      </c>
      <c r="L2258" s="301" t="e">
        <v>#N/A</v>
      </c>
      <c r="M2258" s="301">
        <v>1</v>
      </c>
      <c r="N2258" s="301">
        <v>3</v>
      </c>
      <c r="O2258" s="301" t="s">
        <v>5498</v>
      </c>
    </row>
    <row r="2259" spans="1:15" hidden="1">
      <c r="A2259" s="315">
        <v>53</v>
      </c>
      <c r="B2259" s="316">
        <v>1222455971</v>
      </c>
      <c r="C2259" s="301" t="s">
        <v>311</v>
      </c>
      <c r="D2259" s="316" t="s">
        <v>311</v>
      </c>
      <c r="E2259" s="316" t="s">
        <v>111</v>
      </c>
      <c r="F2259" s="316" t="s">
        <v>301</v>
      </c>
      <c r="G2259" s="315"/>
      <c r="H2259" s="365">
        <v>10</v>
      </c>
      <c r="I2259" s="386">
        <v>890</v>
      </c>
      <c r="J2259" s="386"/>
      <c r="K2259" s="386"/>
      <c r="L2259" s="301" t="e">
        <v>#N/A</v>
      </c>
      <c r="M2259" s="301" t="e">
        <v>#N/A</v>
      </c>
      <c r="N2259" s="301">
        <v>4</v>
      </c>
      <c r="O2259" s="301" t="s">
        <v>5499</v>
      </c>
    </row>
    <row r="2260" spans="1:15" hidden="1">
      <c r="A2260" s="315">
        <v>54</v>
      </c>
      <c r="B2260" s="316">
        <v>1222683731</v>
      </c>
      <c r="C2260" s="301" t="s">
        <v>316</v>
      </c>
      <c r="D2260" s="316" t="s">
        <v>316</v>
      </c>
      <c r="E2260" s="316" t="s">
        <v>111</v>
      </c>
      <c r="F2260" s="316" t="s">
        <v>301</v>
      </c>
      <c r="G2260" s="315"/>
      <c r="H2260" s="365">
        <v>10</v>
      </c>
      <c r="I2260" s="386"/>
      <c r="J2260" s="386"/>
      <c r="K2260" s="301" t="s">
        <v>2666</v>
      </c>
      <c r="L2260" s="301" t="e">
        <v>#N/A</v>
      </c>
      <c r="M2260" s="301">
        <v>1</v>
      </c>
      <c r="N2260" s="301">
        <v>4</v>
      </c>
      <c r="O2260" s="301" t="s">
        <v>5500</v>
      </c>
    </row>
    <row r="2261" spans="1:15" hidden="1">
      <c r="A2261" s="315">
        <v>55</v>
      </c>
      <c r="B2261" s="316">
        <v>1226031763</v>
      </c>
      <c r="C2261" s="301" t="s">
        <v>318</v>
      </c>
      <c r="D2261" s="316" t="s">
        <v>318</v>
      </c>
      <c r="E2261" s="316" t="s">
        <v>111</v>
      </c>
      <c r="F2261" s="316" t="s">
        <v>301</v>
      </c>
      <c r="G2261" s="315"/>
      <c r="H2261" s="365">
        <v>10</v>
      </c>
      <c r="I2261" s="386"/>
      <c r="J2261" s="386"/>
      <c r="K2261" s="301" t="s">
        <v>2666</v>
      </c>
      <c r="L2261" s="301" t="e">
        <v>#N/A</v>
      </c>
      <c r="M2261" s="301">
        <v>1</v>
      </c>
      <c r="N2261" s="301">
        <v>4</v>
      </c>
      <c r="O2261" s="301" t="s">
        <v>5500</v>
      </c>
    </row>
    <row r="2262" spans="1:15" hidden="1">
      <c r="A2262" s="315">
        <v>56</v>
      </c>
      <c r="B2262" s="316">
        <v>1225422206</v>
      </c>
      <c r="C2262" s="301" t="s">
        <v>325</v>
      </c>
      <c r="D2262" s="316" t="s">
        <v>325</v>
      </c>
      <c r="E2262" s="316" t="s">
        <v>111</v>
      </c>
      <c r="F2262" s="316" t="s">
        <v>301</v>
      </c>
      <c r="G2262" s="315"/>
      <c r="H2262" s="365">
        <v>10</v>
      </c>
      <c r="I2262" s="386"/>
      <c r="J2262" s="386"/>
      <c r="K2262" s="301" t="s">
        <v>2666</v>
      </c>
      <c r="L2262" s="301" t="e">
        <v>#N/A</v>
      </c>
      <c r="M2262" s="301">
        <v>1</v>
      </c>
      <c r="N2262" s="301">
        <v>4</v>
      </c>
      <c r="O2262" s="301" t="s">
        <v>5500</v>
      </c>
    </row>
    <row r="2263" spans="1:15" hidden="1">
      <c r="A2263" s="315">
        <v>57</v>
      </c>
      <c r="B2263" s="316">
        <v>1224999384</v>
      </c>
      <c r="C2263" s="301" t="s">
        <v>326</v>
      </c>
      <c r="D2263" s="316" t="s">
        <v>326</v>
      </c>
      <c r="E2263" s="316" t="s">
        <v>111</v>
      </c>
      <c r="F2263" s="316" t="s">
        <v>301</v>
      </c>
      <c r="G2263" s="315"/>
      <c r="H2263" s="365">
        <v>10</v>
      </c>
      <c r="I2263" s="386"/>
      <c r="J2263" s="386"/>
      <c r="K2263" s="301" t="s">
        <v>2666</v>
      </c>
      <c r="L2263" s="301" t="e">
        <v>#N/A</v>
      </c>
      <c r="M2263" s="301">
        <v>1</v>
      </c>
      <c r="N2263" s="301">
        <v>4</v>
      </c>
      <c r="O2263" s="301" t="s">
        <v>5500</v>
      </c>
    </row>
    <row r="2264" spans="1:15" hidden="1">
      <c r="A2264" s="315">
        <v>58</v>
      </c>
      <c r="B2264" s="316">
        <v>1227063241</v>
      </c>
      <c r="C2264" s="301" t="s">
        <v>328</v>
      </c>
      <c r="D2264" s="316" t="s">
        <v>328</v>
      </c>
      <c r="E2264" s="316" t="s">
        <v>111</v>
      </c>
      <c r="F2264" s="316" t="s">
        <v>301</v>
      </c>
      <c r="G2264" s="315"/>
      <c r="H2264" s="365">
        <v>10</v>
      </c>
      <c r="I2264" s="386"/>
      <c r="J2264" s="386"/>
      <c r="K2264" s="301" t="s">
        <v>2666</v>
      </c>
      <c r="L2264" s="301" t="e">
        <v>#N/A</v>
      </c>
      <c r="M2264" s="301">
        <v>1</v>
      </c>
      <c r="N2264" s="301">
        <v>4</v>
      </c>
      <c r="O2264" s="301" t="s">
        <v>5500</v>
      </c>
    </row>
    <row r="2265" spans="1:15" hidden="1">
      <c r="A2265" s="315">
        <v>59</v>
      </c>
      <c r="B2265" s="316">
        <v>1223427420</v>
      </c>
      <c r="C2265" s="301" t="s">
        <v>346</v>
      </c>
      <c r="D2265" s="316" t="s">
        <v>346</v>
      </c>
      <c r="E2265" s="316" t="s">
        <v>414</v>
      </c>
      <c r="F2265" s="316" t="s">
        <v>301</v>
      </c>
      <c r="G2265" s="315"/>
      <c r="H2265" s="365">
        <v>11</v>
      </c>
      <c r="I2265" s="386"/>
      <c r="J2265" s="386"/>
      <c r="K2265" s="301" t="s">
        <v>2666</v>
      </c>
      <c r="L2265" s="301" t="e">
        <v>#N/A</v>
      </c>
      <c r="M2265" s="301">
        <v>1</v>
      </c>
      <c r="N2265" s="301">
        <v>4</v>
      </c>
      <c r="O2265" s="301" t="s">
        <v>5500</v>
      </c>
    </row>
    <row r="2266" spans="1:15" hidden="1">
      <c r="A2266" s="315">
        <v>60</v>
      </c>
      <c r="B2266" s="316">
        <v>1232806441</v>
      </c>
      <c r="C2266" s="301" t="s">
        <v>347</v>
      </c>
      <c r="D2266" s="316" t="s">
        <v>347</v>
      </c>
      <c r="E2266" s="316" t="s">
        <v>414</v>
      </c>
      <c r="F2266" s="316" t="s">
        <v>301</v>
      </c>
      <c r="G2266" s="315"/>
      <c r="H2266" s="365">
        <v>11</v>
      </c>
      <c r="I2266" s="386"/>
      <c r="J2266" s="386"/>
      <c r="K2266" s="301" t="s">
        <v>2666</v>
      </c>
      <c r="L2266" s="301" t="e">
        <v>#N/A</v>
      </c>
      <c r="M2266" s="301">
        <v>1</v>
      </c>
      <c r="N2266" s="301">
        <v>4</v>
      </c>
      <c r="O2266" s="301" t="s">
        <v>5500</v>
      </c>
    </row>
    <row r="2267" spans="1:15" hidden="1">
      <c r="A2267" s="315">
        <v>61</v>
      </c>
      <c r="B2267" s="316">
        <v>1225440963</v>
      </c>
      <c r="C2267" s="301" t="s">
        <v>353</v>
      </c>
      <c r="D2267" s="316" t="s">
        <v>353</v>
      </c>
      <c r="E2267" s="316" t="s">
        <v>414</v>
      </c>
      <c r="F2267" s="316" t="s">
        <v>301</v>
      </c>
      <c r="G2267" s="315"/>
      <c r="H2267" s="365">
        <v>11</v>
      </c>
      <c r="I2267" s="386"/>
      <c r="J2267" s="386"/>
      <c r="K2267" s="301" t="s">
        <v>2666</v>
      </c>
      <c r="L2267" s="301" t="e">
        <v>#N/A</v>
      </c>
      <c r="M2267" s="301">
        <v>1</v>
      </c>
      <c r="N2267" s="301">
        <v>4</v>
      </c>
      <c r="O2267" s="301" t="s">
        <v>5500</v>
      </c>
    </row>
    <row r="2268" spans="1:15" hidden="1">
      <c r="A2268" s="315">
        <v>62</v>
      </c>
      <c r="B2268" s="316">
        <v>1230884733</v>
      </c>
      <c r="C2268" s="301" t="s">
        <v>354</v>
      </c>
      <c r="D2268" s="316" t="s">
        <v>354</v>
      </c>
      <c r="E2268" s="316" t="s">
        <v>414</v>
      </c>
      <c r="F2268" s="316" t="s">
        <v>301</v>
      </c>
      <c r="G2268" s="315"/>
      <c r="H2268" s="365">
        <v>11</v>
      </c>
      <c r="I2268" s="386"/>
      <c r="J2268" s="386"/>
      <c r="K2268" s="301" t="s">
        <v>2666</v>
      </c>
      <c r="L2268" s="301" t="e">
        <v>#N/A</v>
      </c>
      <c r="M2268" s="301">
        <v>1</v>
      </c>
      <c r="N2268" s="301">
        <v>4</v>
      </c>
      <c r="O2268" s="301" t="s">
        <v>5500</v>
      </c>
    </row>
    <row r="2269" spans="1:15" hidden="1">
      <c r="A2269" s="315">
        <v>63</v>
      </c>
      <c r="B2269" s="316">
        <v>1226007917</v>
      </c>
      <c r="C2269" s="301" t="s">
        <v>368</v>
      </c>
      <c r="D2269" s="316" t="s">
        <v>368</v>
      </c>
      <c r="E2269" s="316" t="s">
        <v>414</v>
      </c>
      <c r="F2269" s="316" t="s">
        <v>301</v>
      </c>
      <c r="G2269" s="315"/>
      <c r="H2269" s="365">
        <v>11</v>
      </c>
      <c r="I2269" s="386"/>
      <c r="J2269" s="386"/>
      <c r="K2269" s="301" t="s">
        <v>2666</v>
      </c>
      <c r="L2269" s="301" t="e">
        <v>#N/A</v>
      </c>
      <c r="M2269" s="301">
        <v>1</v>
      </c>
      <c r="N2269" s="301">
        <v>4</v>
      </c>
      <c r="O2269" s="301" t="s">
        <v>5500</v>
      </c>
    </row>
    <row r="2270" spans="1:15" hidden="1">
      <c r="A2270" s="315">
        <v>64</v>
      </c>
      <c r="B2270" s="316">
        <v>1227242302</v>
      </c>
      <c r="C2270" s="301" t="s">
        <v>370</v>
      </c>
      <c r="D2270" s="316" t="s">
        <v>370</v>
      </c>
      <c r="E2270" s="316" t="s">
        <v>414</v>
      </c>
      <c r="F2270" s="316" t="s">
        <v>301</v>
      </c>
      <c r="G2270" s="315"/>
      <c r="H2270" s="365">
        <v>11</v>
      </c>
      <c r="I2270" s="386"/>
      <c r="J2270" s="386"/>
      <c r="K2270" s="301" t="s">
        <v>2666</v>
      </c>
      <c r="L2270" s="301" t="e">
        <v>#N/A</v>
      </c>
      <c r="M2270" s="301">
        <v>1</v>
      </c>
      <c r="N2270" s="301">
        <v>4</v>
      </c>
      <c r="O2270" s="301" t="s">
        <v>5500</v>
      </c>
    </row>
    <row r="2271" spans="1:15" hidden="1">
      <c r="A2271" s="315">
        <v>65</v>
      </c>
      <c r="B2271" s="316">
        <v>1210558030</v>
      </c>
      <c r="C2271" s="301" t="s">
        <v>378</v>
      </c>
      <c r="D2271" s="316" t="s">
        <v>378</v>
      </c>
      <c r="E2271" s="316" t="s">
        <v>96</v>
      </c>
      <c r="F2271" s="316" t="s">
        <v>301</v>
      </c>
      <c r="G2271" s="315"/>
      <c r="H2271" s="365">
        <v>12</v>
      </c>
      <c r="I2271" s="387"/>
      <c r="J2271" s="387"/>
      <c r="K2271" s="301" t="s">
        <v>2666</v>
      </c>
      <c r="L2271" s="301" t="e">
        <v>#N/A</v>
      </c>
      <c r="M2271" s="301">
        <v>1</v>
      </c>
      <c r="N2271" s="301">
        <v>4</v>
      </c>
      <c r="O2271" s="301" t="s">
        <v>5500</v>
      </c>
    </row>
    <row r="2272" spans="1:15" hidden="1">
      <c r="A2272" s="315">
        <v>66</v>
      </c>
      <c r="B2272" s="316">
        <v>1224522329</v>
      </c>
      <c r="C2272" s="301" t="s">
        <v>384</v>
      </c>
      <c r="D2272" s="316" t="s">
        <v>384</v>
      </c>
      <c r="E2272" s="316" t="s">
        <v>96</v>
      </c>
      <c r="F2272" s="316" t="s">
        <v>301</v>
      </c>
      <c r="G2272" s="315"/>
      <c r="H2272" s="365">
        <v>12</v>
      </c>
      <c r="I2272" s="387"/>
      <c r="J2272" s="387"/>
      <c r="K2272" s="301" t="s">
        <v>2666</v>
      </c>
      <c r="L2272" s="301" t="e">
        <v>#N/A</v>
      </c>
      <c r="M2272" s="301">
        <v>1</v>
      </c>
      <c r="N2272" s="301">
        <v>4</v>
      </c>
      <c r="O2272" s="301" t="s">
        <v>5500</v>
      </c>
    </row>
    <row r="2273" spans="1:15" hidden="1">
      <c r="A2273" s="315">
        <v>67</v>
      </c>
      <c r="B2273" s="396">
        <v>1232721357</v>
      </c>
      <c r="C2273" s="301" t="s">
        <v>2643</v>
      </c>
      <c r="D2273" s="271" t="s">
        <v>2643</v>
      </c>
      <c r="E2273" s="271">
        <v>10</v>
      </c>
      <c r="F2273" s="315" t="s">
        <v>561</v>
      </c>
      <c r="G2273" s="315"/>
      <c r="H2273" s="315">
        <v>10</v>
      </c>
      <c r="I2273" s="397"/>
      <c r="J2273" s="397"/>
      <c r="K2273" s="386"/>
      <c r="L2273" s="301" t="e">
        <v>#N/A</v>
      </c>
      <c r="M2273" s="301" t="e">
        <v>#N/A</v>
      </c>
      <c r="N2273" s="301">
        <v>18</v>
      </c>
      <c r="O2273" s="301" t="s">
        <v>5501</v>
      </c>
    </row>
    <row r="2274" spans="1:15" hidden="1">
      <c r="A2274" s="315">
        <v>68</v>
      </c>
      <c r="B2274" s="301">
        <v>1222661039</v>
      </c>
      <c r="C2274" s="301" t="s">
        <v>97</v>
      </c>
      <c r="D2274" s="319" t="s">
        <v>97</v>
      </c>
      <c r="E2274" s="315" t="s">
        <v>503</v>
      </c>
      <c r="F2274" s="301" t="s">
        <v>560</v>
      </c>
      <c r="G2274" s="398"/>
      <c r="H2274" s="315">
        <v>12</v>
      </c>
      <c r="I2274" s="386"/>
      <c r="J2274" s="386"/>
      <c r="K2274" s="301" t="s">
        <v>2666</v>
      </c>
      <c r="L2274" s="301" t="e">
        <v>#N/A</v>
      </c>
      <c r="M2274" s="301">
        <v>1</v>
      </c>
      <c r="N2274" s="301">
        <v>17</v>
      </c>
      <c r="O2274" s="301" t="s">
        <v>5502</v>
      </c>
    </row>
    <row r="2275" spans="1:15" hidden="1">
      <c r="A2275" s="315">
        <v>69</v>
      </c>
      <c r="B2275" s="301">
        <v>1211274332</v>
      </c>
      <c r="C2275" s="301" t="s">
        <v>1077</v>
      </c>
      <c r="D2275" s="319" t="s">
        <v>1077</v>
      </c>
      <c r="E2275" s="315" t="s">
        <v>503</v>
      </c>
      <c r="F2275" s="301" t="s">
        <v>560</v>
      </c>
      <c r="G2275" s="398"/>
      <c r="H2275" s="303">
        <v>12</v>
      </c>
      <c r="I2275" s="386"/>
      <c r="J2275" s="386"/>
      <c r="K2275" s="301" t="s">
        <v>2666</v>
      </c>
      <c r="L2275" s="301" t="e">
        <v>#N/A</v>
      </c>
      <c r="M2275" s="301">
        <v>1</v>
      </c>
      <c r="N2275" s="301">
        <v>17</v>
      </c>
      <c r="O2275" s="301" t="s">
        <v>5502</v>
      </c>
    </row>
    <row r="2276" spans="1:15" hidden="1">
      <c r="A2276" s="315">
        <v>70</v>
      </c>
      <c r="B2276" s="303">
        <v>1231816747</v>
      </c>
      <c r="C2276" s="301" t="s">
        <v>399</v>
      </c>
      <c r="D2276" s="303" t="s">
        <v>2689</v>
      </c>
      <c r="E2276" s="303" t="s">
        <v>94</v>
      </c>
      <c r="F2276" s="303" t="s">
        <v>388</v>
      </c>
      <c r="G2276" s="303"/>
      <c r="H2276" s="304">
        <v>10</v>
      </c>
      <c r="I2276" s="315">
        <v>470</v>
      </c>
      <c r="J2276" s="315"/>
      <c r="K2276" s="301"/>
      <c r="L2276" s="301" t="e">
        <v>#N/A</v>
      </c>
      <c r="M2276" s="301" t="e">
        <v>#N/A</v>
      </c>
      <c r="N2276" s="301">
        <v>15</v>
      </c>
      <c r="O2276" s="301" t="s">
        <v>5503</v>
      </c>
    </row>
    <row r="2277" spans="1:15" hidden="1">
      <c r="A2277" s="315">
        <v>71</v>
      </c>
      <c r="B2277" s="399">
        <v>106607715</v>
      </c>
      <c r="C2277" s="301" t="s">
        <v>423</v>
      </c>
      <c r="D2277" s="320" t="s">
        <v>423</v>
      </c>
      <c r="E2277" s="400" t="s">
        <v>425</v>
      </c>
      <c r="F2277" s="401" t="s">
        <v>417</v>
      </c>
      <c r="G2277" s="401"/>
      <c r="H2277" s="315">
        <v>10</v>
      </c>
      <c r="I2277" s="301"/>
      <c r="J2277" s="301"/>
      <c r="K2277" s="301" t="s">
        <v>2666</v>
      </c>
      <c r="L2277" s="301" t="e">
        <v>#N/A</v>
      </c>
      <c r="M2277" s="301">
        <v>1</v>
      </c>
      <c r="N2277" s="301">
        <v>14</v>
      </c>
      <c r="O2277" s="301" t="s">
        <v>5504</v>
      </c>
    </row>
    <row r="2278" spans="1:15" hidden="1">
      <c r="A2278" s="315">
        <v>72</v>
      </c>
      <c r="B2278" s="399">
        <v>1226570701</v>
      </c>
      <c r="C2278" s="301" t="s">
        <v>443</v>
      </c>
      <c r="D2278" s="320" t="s">
        <v>443</v>
      </c>
      <c r="E2278" s="400" t="s">
        <v>421</v>
      </c>
      <c r="F2278" s="401" t="s">
        <v>417</v>
      </c>
      <c r="G2278" s="401"/>
      <c r="H2278" s="315">
        <v>10</v>
      </c>
      <c r="I2278" s="301"/>
      <c r="J2278" s="301"/>
      <c r="K2278" s="301" t="s">
        <v>2666</v>
      </c>
      <c r="L2278" s="301" t="e">
        <v>#N/A</v>
      </c>
      <c r="M2278" s="301">
        <v>1</v>
      </c>
      <c r="N2278" s="301">
        <v>14</v>
      </c>
      <c r="O2278" s="301" t="s">
        <v>5504</v>
      </c>
    </row>
    <row r="2279" spans="1:15" hidden="1">
      <c r="A2279" s="315">
        <v>73</v>
      </c>
      <c r="B2279" s="399">
        <v>1223093142</v>
      </c>
      <c r="C2279" s="301" t="s">
        <v>482</v>
      </c>
      <c r="D2279" s="320" t="s">
        <v>482</v>
      </c>
      <c r="E2279" s="400" t="s">
        <v>466</v>
      </c>
      <c r="F2279" s="401" t="s">
        <v>417</v>
      </c>
      <c r="G2279" s="401"/>
      <c r="H2279" s="271">
        <v>11</v>
      </c>
      <c r="I2279" s="301"/>
      <c r="J2279" s="301"/>
      <c r="K2279" s="301" t="s">
        <v>2666</v>
      </c>
      <c r="L2279" s="301" t="e">
        <v>#N/A</v>
      </c>
      <c r="M2279" s="301">
        <v>1</v>
      </c>
      <c r="N2279" s="301">
        <v>14</v>
      </c>
      <c r="O2279" s="301" t="s">
        <v>5504</v>
      </c>
    </row>
    <row r="2280" spans="1:15" hidden="1">
      <c r="A2280" s="315">
        <v>74</v>
      </c>
      <c r="B2280" s="399">
        <v>1232646453</v>
      </c>
      <c r="C2280" s="301" t="s">
        <v>484</v>
      </c>
      <c r="D2280" s="320" t="s">
        <v>484</v>
      </c>
      <c r="E2280" s="400" t="s">
        <v>458</v>
      </c>
      <c r="F2280" s="401" t="s">
        <v>417</v>
      </c>
      <c r="G2280" s="401"/>
      <c r="H2280" s="271">
        <v>11</v>
      </c>
      <c r="I2280" s="301"/>
      <c r="J2280" s="301"/>
      <c r="K2280" s="301" t="s">
        <v>2666</v>
      </c>
      <c r="L2280" s="301" t="e">
        <v>#N/A</v>
      </c>
      <c r="M2280" s="301">
        <v>1</v>
      </c>
      <c r="N2280" s="301">
        <v>14</v>
      </c>
      <c r="O2280" s="301" t="s">
        <v>5504</v>
      </c>
    </row>
    <row r="2281" spans="1:15" hidden="1">
      <c r="A2281" s="315">
        <v>75</v>
      </c>
      <c r="B2281" s="399">
        <v>1224868011</v>
      </c>
      <c r="C2281" s="301" t="s">
        <v>487</v>
      </c>
      <c r="D2281" s="320" t="s">
        <v>487</v>
      </c>
      <c r="E2281" s="400" t="s">
        <v>466</v>
      </c>
      <c r="F2281" s="401" t="s">
        <v>417</v>
      </c>
      <c r="G2281" s="401"/>
      <c r="H2281" s="271">
        <v>11</v>
      </c>
      <c r="I2281" s="301"/>
      <c r="J2281" s="301"/>
      <c r="K2281" s="301" t="s">
        <v>2666</v>
      </c>
      <c r="L2281" s="301" t="e">
        <v>#N/A</v>
      </c>
      <c r="M2281" s="301">
        <v>1</v>
      </c>
      <c r="N2281" s="301">
        <v>14</v>
      </c>
      <c r="O2281" s="301" t="s">
        <v>5504</v>
      </c>
    </row>
    <row r="2282" spans="1:15" hidden="1">
      <c r="A2282" s="315">
        <v>76</v>
      </c>
      <c r="B2282" s="399">
        <v>1210732952</v>
      </c>
      <c r="C2282" s="301" t="s">
        <v>496</v>
      </c>
      <c r="D2282" s="320" t="s">
        <v>496</v>
      </c>
      <c r="E2282" s="400" t="s">
        <v>464</v>
      </c>
      <c r="F2282" s="401" t="s">
        <v>417</v>
      </c>
      <c r="G2282" s="401"/>
      <c r="H2282" s="271">
        <v>11</v>
      </c>
      <c r="I2282" s="301"/>
      <c r="J2282" s="301"/>
      <c r="K2282" s="301" t="s">
        <v>2666</v>
      </c>
      <c r="L2282" s="301" t="e">
        <v>#N/A</v>
      </c>
      <c r="M2282" s="301">
        <v>1</v>
      </c>
      <c r="N2282" s="301">
        <v>14</v>
      </c>
      <c r="O2282" s="301" t="s">
        <v>5504</v>
      </c>
    </row>
    <row r="2283" spans="1:15" hidden="1">
      <c r="A2283" s="315">
        <v>77</v>
      </c>
      <c r="B2283" s="399">
        <v>1223386584</v>
      </c>
      <c r="C2283" s="301" t="s">
        <v>508</v>
      </c>
      <c r="D2283" s="320" t="s">
        <v>508</v>
      </c>
      <c r="E2283" s="400" t="s">
        <v>154</v>
      </c>
      <c r="F2283" s="401" t="s">
        <v>417</v>
      </c>
      <c r="G2283" s="401"/>
      <c r="H2283" s="271">
        <v>12</v>
      </c>
      <c r="I2283" s="301"/>
      <c r="J2283" s="301"/>
      <c r="K2283" s="301" t="s">
        <v>2666</v>
      </c>
      <c r="L2283" s="301" t="e">
        <v>#N/A</v>
      </c>
      <c r="M2283" s="301">
        <v>1</v>
      </c>
      <c r="N2283" s="301">
        <v>14</v>
      </c>
      <c r="O2283" s="301" t="s">
        <v>5504</v>
      </c>
    </row>
    <row r="2284" spans="1:15" hidden="1">
      <c r="A2284" s="315">
        <v>78</v>
      </c>
      <c r="B2284" s="399">
        <v>1201519989</v>
      </c>
      <c r="C2284" s="301" t="s">
        <v>528</v>
      </c>
      <c r="D2284" s="320" t="s">
        <v>528</v>
      </c>
      <c r="E2284" s="400" t="s">
        <v>178</v>
      </c>
      <c r="F2284" s="401" t="s">
        <v>417</v>
      </c>
      <c r="G2284" s="401"/>
      <c r="H2284" s="271">
        <v>12</v>
      </c>
      <c r="I2284" s="301"/>
      <c r="J2284" s="301"/>
      <c r="K2284" s="301" t="s">
        <v>2666</v>
      </c>
      <c r="L2284" s="301" t="e">
        <v>#N/A</v>
      </c>
      <c r="M2284" s="301">
        <v>1</v>
      </c>
      <c r="N2284" s="301">
        <v>14</v>
      </c>
      <c r="O2284" s="301" t="s">
        <v>5504</v>
      </c>
    </row>
    <row r="2285" spans="1:15" hidden="1">
      <c r="A2285" s="315">
        <v>79</v>
      </c>
      <c r="B2285" s="399">
        <v>1224694728</v>
      </c>
      <c r="C2285" s="301" t="s">
        <v>533</v>
      </c>
      <c r="D2285" s="320" t="s">
        <v>533</v>
      </c>
      <c r="E2285" s="400" t="s">
        <v>154</v>
      </c>
      <c r="F2285" s="401" t="s">
        <v>417</v>
      </c>
      <c r="G2285" s="401"/>
      <c r="H2285" s="271">
        <v>12</v>
      </c>
      <c r="I2285" s="301"/>
      <c r="J2285" s="301"/>
      <c r="K2285" s="301" t="s">
        <v>2666</v>
      </c>
      <c r="L2285" s="301" t="e">
        <v>#N/A</v>
      </c>
      <c r="M2285" s="301">
        <v>1</v>
      </c>
      <c r="N2285" s="301">
        <v>14</v>
      </c>
      <c r="O2285" s="301" t="s">
        <v>5504</v>
      </c>
    </row>
    <row r="2286" spans="1:15" hidden="1">
      <c r="A2286" s="315">
        <v>80</v>
      </c>
      <c r="B2286" s="399">
        <v>1225671012</v>
      </c>
      <c r="C2286" s="301" t="s">
        <v>535</v>
      </c>
      <c r="D2286" s="320" t="s">
        <v>535</v>
      </c>
      <c r="E2286" s="400" t="s">
        <v>503</v>
      </c>
      <c r="F2286" s="401" t="s">
        <v>417</v>
      </c>
      <c r="G2286" s="401"/>
      <c r="H2286" s="271">
        <v>12</v>
      </c>
      <c r="I2286" s="301"/>
      <c r="J2286" s="301"/>
      <c r="K2286" s="301" t="s">
        <v>2666</v>
      </c>
      <c r="L2286" s="301" t="e">
        <v>#N/A</v>
      </c>
      <c r="M2286" s="301">
        <v>1</v>
      </c>
      <c r="N2286" s="301">
        <v>14</v>
      </c>
      <c r="O2286" s="301" t="s">
        <v>5504</v>
      </c>
    </row>
    <row r="2287" spans="1:15" hidden="1">
      <c r="A2287" s="315">
        <v>81</v>
      </c>
      <c r="B2287" s="321">
        <v>1225291671</v>
      </c>
      <c r="C2287" s="301" t="s">
        <v>2248</v>
      </c>
      <c r="D2287" s="322" t="s">
        <v>2248</v>
      </c>
      <c r="E2287" s="323" t="s">
        <v>2246</v>
      </c>
      <c r="F2287" s="323" t="s">
        <v>564</v>
      </c>
      <c r="G2287" s="301"/>
      <c r="H2287" s="301">
        <v>11</v>
      </c>
      <c r="I2287" s="390"/>
      <c r="J2287" s="390"/>
      <c r="K2287" s="301" t="s">
        <v>2666</v>
      </c>
      <c r="L2287" s="301" t="e">
        <v>#N/A</v>
      </c>
      <c r="M2287" s="301">
        <v>1</v>
      </c>
      <c r="N2287" s="301">
        <v>22</v>
      </c>
      <c r="O2287" s="301" t="s">
        <v>5505</v>
      </c>
    </row>
    <row r="2288" spans="1:15" hidden="1">
      <c r="A2288" s="315">
        <v>82</v>
      </c>
      <c r="B2288" s="321">
        <v>1210922330</v>
      </c>
      <c r="C2288" s="301" t="s">
        <v>1182</v>
      </c>
      <c r="D2288" s="322" t="s">
        <v>1182</v>
      </c>
      <c r="E2288" s="323" t="s">
        <v>154</v>
      </c>
      <c r="F2288" s="323" t="s">
        <v>564</v>
      </c>
      <c r="G2288" s="301"/>
      <c r="H2288" s="301">
        <v>12</v>
      </c>
      <c r="I2288" s="390"/>
      <c r="J2288" s="390"/>
      <c r="K2288" s="301" t="s">
        <v>2666</v>
      </c>
      <c r="L2288" s="301" t="e">
        <v>#N/A</v>
      </c>
      <c r="M2288" s="301">
        <v>1</v>
      </c>
      <c r="N2288" s="301">
        <v>22</v>
      </c>
      <c r="O2288" s="301" t="s">
        <v>5505</v>
      </c>
    </row>
    <row r="2289" spans="1:15" hidden="1">
      <c r="A2289" s="315">
        <v>83</v>
      </c>
      <c r="B2289" s="321">
        <v>1230932413</v>
      </c>
      <c r="C2289" s="301" t="s">
        <v>2253</v>
      </c>
      <c r="D2289" s="322" t="s">
        <v>2253</v>
      </c>
      <c r="E2289" s="323" t="s">
        <v>154</v>
      </c>
      <c r="F2289" s="323" t="s">
        <v>564</v>
      </c>
      <c r="G2289" s="301"/>
      <c r="H2289" s="301">
        <v>12</v>
      </c>
      <c r="I2289" s="390"/>
      <c r="J2289" s="390"/>
      <c r="K2289" s="301" t="s">
        <v>2666</v>
      </c>
      <c r="L2289" s="301" t="e">
        <v>#N/A</v>
      </c>
      <c r="M2289" s="301">
        <v>1</v>
      </c>
      <c r="N2289" s="301">
        <v>22</v>
      </c>
      <c r="O2289" s="301" t="s">
        <v>5505</v>
      </c>
    </row>
    <row r="2290" spans="1:15" hidden="1">
      <c r="A2290" s="315">
        <v>84</v>
      </c>
      <c r="B2290" s="301">
        <v>1221737602</v>
      </c>
      <c r="C2290" s="301" t="s">
        <v>799</v>
      </c>
      <c r="D2290" s="301" t="s">
        <v>799</v>
      </c>
      <c r="E2290" s="303">
        <v>9</v>
      </c>
      <c r="F2290" s="303" t="s">
        <v>2694</v>
      </c>
      <c r="G2290" s="303" t="s">
        <v>188</v>
      </c>
      <c r="H2290" s="303">
        <v>9</v>
      </c>
      <c r="I2290" s="301"/>
      <c r="J2290" s="301"/>
      <c r="K2290" s="301" t="s">
        <v>2666</v>
      </c>
      <c r="L2290" s="301" t="e">
        <v>#N/A</v>
      </c>
      <c r="M2290" s="301">
        <v>1</v>
      </c>
      <c r="N2290" s="301">
        <v>34</v>
      </c>
      <c r="O2290" s="301" t="s">
        <v>5506</v>
      </c>
    </row>
    <row r="2291" spans="1:15" hidden="1">
      <c r="A2291" s="315">
        <v>85</v>
      </c>
      <c r="B2291" s="415">
        <v>1230488166</v>
      </c>
      <c r="C2291" s="301" t="s">
        <v>2193</v>
      </c>
      <c r="D2291" s="331" t="s">
        <v>2193</v>
      </c>
      <c r="E2291" s="412" t="s">
        <v>1188</v>
      </c>
      <c r="F2291" s="330" t="s">
        <v>1189</v>
      </c>
      <c r="G2291" s="332" t="s">
        <v>2167</v>
      </c>
      <c r="H2291" s="412">
        <v>7</v>
      </c>
      <c r="I2291" s="413">
        <v>660</v>
      </c>
      <c r="J2291" s="442"/>
      <c r="K2291" s="301"/>
      <c r="L2291" s="301" t="e">
        <v>#N/A</v>
      </c>
      <c r="M2291" s="301" t="e">
        <v>#N/A</v>
      </c>
      <c r="N2291" s="301">
        <v>33</v>
      </c>
      <c r="O2291" s="301" t="s">
        <v>5507</v>
      </c>
    </row>
    <row r="2292" spans="1:15" hidden="1">
      <c r="A2292" s="315">
        <v>86</v>
      </c>
      <c r="B2292" s="416">
        <v>1236253900</v>
      </c>
      <c r="C2292" s="301" t="s">
        <v>2197</v>
      </c>
      <c r="D2292" s="331" t="s">
        <v>2197</v>
      </c>
      <c r="E2292" s="412" t="s">
        <v>1384</v>
      </c>
      <c r="F2292" s="330" t="s">
        <v>1189</v>
      </c>
      <c r="G2292" s="332" t="s">
        <v>2167</v>
      </c>
      <c r="H2292" s="412">
        <v>7</v>
      </c>
      <c r="I2292" s="413">
        <v>650</v>
      </c>
      <c r="J2292" s="442"/>
      <c r="K2292" s="301"/>
      <c r="L2292" s="301" t="e">
        <v>#N/A</v>
      </c>
      <c r="M2292" s="301" t="e">
        <v>#N/A</v>
      </c>
      <c r="N2292" s="301">
        <v>33</v>
      </c>
      <c r="O2292" s="301" t="s">
        <v>5507</v>
      </c>
    </row>
    <row r="2293" spans="1:15" hidden="1">
      <c r="A2293" s="315">
        <v>87</v>
      </c>
      <c r="B2293" s="336">
        <v>1226737151</v>
      </c>
      <c r="C2293" s="301" t="s">
        <v>1187</v>
      </c>
      <c r="D2293" s="337" t="s">
        <v>1187</v>
      </c>
      <c r="E2293" s="337" t="s">
        <v>1188</v>
      </c>
      <c r="F2293" s="337" t="s">
        <v>1189</v>
      </c>
      <c r="G2293" s="338" t="s">
        <v>1108</v>
      </c>
      <c r="H2293" s="422">
        <v>7</v>
      </c>
      <c r="I2293" s="423"/>
      <c r="J2293" s="444"/>
      <c r="K2293" s="301"/>
      <c r="L2293" s="301" t="e">
        <v>#N/A</v>
      </c>
      <c r="M2293" s="301" t="e">
        <v>#N/A</v>
      </c>
      <c r="N2293" s="301">
        <v>39</v>
      </c>
      <c r="O2293" s="301" t="s">
        <v>5508</v>
      </c>
    </row>
    <row r="2294" spans="1:15" hidden="1">
      <c r="A2294" s="315">
        <v>88</v>
      </c>
      <c r="B2294" s="326">
        <v>1225287110</v>
      </c>
      <c r="C2294" s="301" t="s">
        <v>953</v>
      </c>
      <c r="D2294" s="303" t="s">
        <v>953</v>
      </c>
      <c r="E2294" s="303" t="s">
        <v>954</v>
      </c>
      <c r="F2294" s="303" t="s">
        <v>955</v>
      </c>
      <c r="G2294" s="315" t="s">
        <v>91</v>
      </c>
      <c r="H2294" s="327">
        <v>6</v>
      </c>
      <c r="I2294" s="344"/>
      <c r="J2294" s="344"/>
      <c r="K2294" s="301"/>
      <c r="L2294" s="301" t="e">
        <v>#N/A</v>
      </c>
      <c r="M2294" s="301" t="e">
        <v>#N/A</v>
      </c>
      <c r="N2294" s="301">
        <v>35</v>
      </c>
      <c r="O2294" s="301" t="s">
        <v>5509</v>
      </c>
    </row>
    <row r="2295" spans="1:15" hidden="1">
      <c r="A2295" s="315">
        <v>89</v>
      </c>
      <c r="B2295" s="318">
        <v>1225534806</v>
      </c>
      <c r="C2295" s="301" t="s">
        <v>1483</v>
      </c>
      <c r="D2295" s="318" t="s">
        <v>1483</v>
      </c>
      <c r="E2295" s="315">
        <v>3</v>
      </c>
      <c r="F2295" s="315" t="s">
        <v>1347</v>
      </c>
      <c r="G2295" s="325" t="s">
        <v>1342</v>
      </c>
      <c r="H2295" s="325">
        <v>3</v>
      </c>
      <c r="I2295" s="344"/>
      <c r="J2295" s="344"/>
      <c r="K2295" s="301" t="s">
        <v>2666</v>
      </c>
      <c r="L2295" s="301" t="e">
        <v>#N/A</v>
      </c>
      <c r="M2295" s="301">
        <v>1</v>
      </c>
      <c r="N2295" s="301">
        <v>38</v>
      </c>
      <c r="O2295" s="301" t="s">
        <v>5510</v>
      </c>
    </row>
    <row r="2296" spans="1:15" hidden="1">
      <c r="A2296" s="315">
        <v>90</v>
      </c>
      <c r="B2296" s="318">
        <v>1229353631</v>
      </c>
      <c r="C2296" s="301" t="s">
        <v>1431</v>
      </c>
      <c r="D2296" s="318" t="s">
        <v>1431</v>
      </c>
      <c r="E2296" s="315" t="s">
        <v>849</v>
      </c>
      <c r="F2296" s="315" t="s">
        <v>1345</v>
      </c>
      <c r="G2296" s="325" t="s">
        <v>1342</v>
      </c>
      <c r="H2296" s="325">
        <v>3</v>
      </c>
      <c r="I2296" s="344"/>
      <c r="J2296" s="344"/>
      <c r="K2296" s="301" t="s">
        <v>2666</v>
      </c>
      <c r="L2296" s="301" t="e">
        <v>#N/A</v>
      </c>
      <c r="M2296" s="301">
        <v>1</v>
      </c>
      <c r="N2296" s="301">
        <v>38</v>
      </c>
      <c r="O2296" s="301" t="s">
        <v>5510</v>
      </c>
    </row>
    <row r="2297" spans="1:15" hidden="1">
      <c r="A2297" s="315">
        <v>91</v>
      </c>
      <c r="B2297" s="318">
        <v>1224538224</v>
      </c>
      <c r="C2297" s="301" t="s">
        <v>698</v>
      </c>
      <c r="D2297" s="318" t="s">
        <v>698</v>
      </c>
      <c r="E2297" s="315" t="s">
        <v>1367</v>
      </c>
      <c r="F2297" s="315" t="s">
        <v>1189</v>
      </c>
      <c r="G2297" s="325" t="s">
        <v>1342</v>
      </c>
      <c r="H2297" s="325">
        <v>6</v>
      </c>
      <c r="I2297" s="344"/>
      <c r="J2297" s="344"/>
      <c r="K2297" s="301" t="s">
        <v>2666</v>
      </c>
      <c r="L2297" s="301" t="e">
        <v>#N/A</v>
      </c>
      <c r="M2297" s="301">
        <v>1</v>
      </c>
      <c r="N2297" s="301">
        <v>38</v>
      </c>
      <c r="O2297" s="301" t="s">
        <v>5510</v>
      </c>
    </row>
    <row r="2298" spans="1:15" hidden="1">
      <c r="A2298" s="315">
        <v>92</v>
      </c>
      <c r="B2298" s="318">
        <v>1230653868</v>
      </c>
      <c r="C2298" s="301" t="s">
        <v>1653</v>
      </c>
      <c r="D2298" s="318" t="s">
        <v>1653</v>
      </c>
      <c r="E2298" s="315" t="s">
        <v>1368</v>
      </c>
      <c r="F2298" s="315" t="s">
        <v>1189</v>
      </c>
      <c r="G2298" s="325" t="s">
        <v>1342</v>
      </c>
      <c r="H2298" s="325">
        <v>6</v>
      </c>
      <c r="I2298" s="344"/>
      <c r="J2298" s="344"/>
      <c r="K2298" s="301" t="s">
        <v>2666</v>
      </c>
      <c r="L2298" s="301" t="e">
        <v>#N/A</v>
      </c>
      <c r="M2298" s="301">
        <v>1</v>
      </c>
      <c r="N2298" s="301">
        <v>38</v>
      </c>
      <c r="O2298" s="301" t="s">
        <v>5510</v>
      </c>
    </row>
    <row r="2299" spans="1:15" hidden="1">
      <c r="A2299" s="315">
        <v>93</v>
      </c>
      <c r="B2299" s="318">
        <v>1212633344</v>
      </c>
      <c r="C2299" s="301" t="s">
        <v>1657</v>
      </c>
      <c r="D2299" s="318" t="s">
        <v>1657</v>
      </c>
      <c r="E2299" s="315" t="s">
        <v>1382</v>
      </c>
      <c r="F2299" s="315" t="s">
        <v>1383</v>
      </c>
      <c r="G2299" s="325" t="s">
        <v>1342</v>
      </c>
      <c r="H2299" s="325">
        <v>6</v>
      </c>
      <c r="I2299" s="344"/>
      <c r="J2299" s="344"/>
      <c r="K2299" s="301" t="s">
        <v>2666</v>
      </c>
      <c r="L2299" s="301" t="e">
        <v>#N/A</v>
      </c>
      <c r="M2299" s="301">
        <v>1</v>
      </c>
      <c r="N2299" s="301">
        <v>38</v>
      </c>
      <c r="O2299" s="301" t="s">
        <v>5510</v>
      </c>
    </row>
    <row r="2300" spans="1:15" hidden="1">
      <c r="A2300" s="315">
        <v>94</v>
      </c>
      <c r="B2300" s="318">
        <v>1226102896</v>
      </c>
      <c r="C2300" s="301" t="s">
        <v>1718</v>
      </c>
      <c r="D2300" s="318" t="s">
        <v>1718</v>
      </c>
      <c r="E2300" s="315" t="s">
        <v>957</v>
      </c>
      <c r="F2300" s="315" t="s">
        <v>1375</v>
      </c>
      <c r="G2300" s="325" t="s">
        <v>1342</v>
      </c>
      <c r="H2300" s="325">
        <v>7</v>
      </c>
      <c r="I2300" s="344">
        <v>690</v>
      </c>
      <c r="J2300" s="446"/>
      <c r="K2300" s="424"/>
      <c r="L2300" s="301" t="e">
        <v>#N/A</v>
      </c>
      <c r="M2300" s="301" t="e">
        <v>#N/A</v>
      </c>
      <c r="N2300" s="301">
        <v>38</v>
      </c>
      <c r="O2300" s="301" t="s">
        <v>5511</v>
      </c>
    </row>
    <row r="2301" spans="1:15" hidden="1">
      <c r="A2301" s="315">
        <v>95</v>
      </c>
      <c r="B2301" s="318">
        <v>12288619067</v>
      </c>
      <c r="C2301" s="301" t="s">
        <v>1701</v>
      </c>
      <c r="D2301" s="318" t="s">
        <v>1701</v>
      </c>
      <c r="E2301" s="315" t="s">
        <v>957</v>
      </c>
      <c r="F2301" s="315" t="s">
        <v>1374</v>
      </c>
      <c r="G2301" s="325" t="s">
        <v>1342</v>
      </c>
      <c r="H2301" s="325">
        <v>7</v>
      </c>
      <c r="I2301" s="344">
        <v>980</v>
      </c>
      <c r="J2301" s="446"/>
      <c r="K2301" s="424"/>
      <c r="L2301" s="301" t="e">
        <v>#N/A</v>
      </c>
      <c r="M2301" s="301" t="e">
        <v>#N/A</v>
      </c>
      <c r="N2301" s="301">
        <v>38</v>
      </c>
      <c r="O2301" s="301" t="s">
        <v>5511</v>
      </c>
    </row>
    <row r="2302" spans="1:15" hidden="1">
      <c r="A2302" s="315">
        <v>96</v>
      </c>
      <c r="B2302" s="318">
        <v>1362969424</v>
      </c>
      <c r="C2302" s="301" t="s">
        <v>1714</v>
      </c>
      <c r="D2302" s="318" t="s">
        <v>1714</v>
      </c>
      <c r="E2302" s="315" t="s">
        <v>1391</v>
      </c>
      <c r="F2302" s="315" t="s">
        <v>1374</v>
      </c>
      <c r="G2302" s="325" t="s">
        <v>1342</v>
      </c>
      <c r="H2302" s="325">
        <v>7</v>
      </c>
      <c r="I2302" s="344">
        <v>870</v>
      </c>
      <c r="J2302" s="446"/>
      <c r="K2302" s="424"/>
      <c r="L2302" s="301" t="e">
        <v>#N/A</v>
      </c>
      <c r="M2302" s="301" t="e">
        <v>#N/A</v>
      </c>
      <c r="N2302" s="301">
        <v>38</v>
      </c>
      <c r="O2302" s="301" t="s">
        <v>5511</v>
      </c>
    </row>
    <row r="2303" spans="1:15" hidden="1">
      <c r="A2303" s="315">
        <v>97</v>
      </c>
      <c r="B2303" s="318">
        <v>1222831486</v>
      </c>
      <c r="C2303" s="301" t="s">
        <v>1749</v>
      </c>
      <c r="D2303" s="318" t="s">
        <v>1749</v>
      </c>
      <c r="E2303" s="315" t="s">
        <v>1191</v>
      </c>
      <c r="F2303" s="315" t="s">
        <v>1189</v>
      </c>
      <c r="G2303" s="325" t="s">
        <v>1342</v>
      </c>
      <c r="H2303" s="325">
        <v>8</v>
      </c>
      <c r="I2303" s="344"/>
      <c r="J2303" s="344"/>
      <c r="K2303" s="301" t="s">
        <v>2666</v>
      </c>
      <c r="L2303" s="301">
        <v>1210</v>
      </c>
      <c r="M2303" s="301">
        <v>1</v>
      </c>
      <c r="N2303" s="301">
        <v>38</v>
      </c>
      <c r="O2303" s="301" t="s">
        <v>5510</v>
      </c>
    </row>
    <row r="2304" spans="1:15" hidden="1">
      <c r="A2304" s="315">
        <v>98</v>
      </c>
      <c r="B2304" s="303">
        <v>1226948233</v>
      </c>
      <c r="C2304" s="301" t="s">
        <v>2307</v>
      </c>
      <c r="D2304" s="303" t="s">
        <v>2307</v>
      </c>
      <c r="E2304" s="303" t="s">
        <v>1188</v>
      </c>
      <c r="F2304" s="303" t="s">
        <v>1951</v>
      </c>
      <c r="G2304" s="425" t="s">
        <v>2262</v>
      </c>
      <c r="H2304" s="387">
        <v>7</v>
      </c>
      <c r="I2304" s="301"/>
      <c r="J2304" s="301"/>
      <c r="K2304" s="301" t="s">
        <v>4257</v>
      </c>
      <c r="L2304" s="301" t="e">
        <v>#N/A</v>
      </c>
      <c r="M2304" s="301">
        <v>1</v>
      </c>
      <c r="N2304" s="301">
        <v>37</v>
      </c>
      <c r="O2304" s="301" t="s">
        <v>5512</v>
      </c>
    </row>
    <row r="2305" spans="1:15" hidden="1">
      <c r="A2305" s="315">
        <v>99</v>
      </c>
      <c r="B2305" s="326">
        <v>1225795192</v>
      </c>
      <c r="C2305" s="301" t="s">
        <v>2320</v>
      </c>
      <c r="D2305" s="303" t="s">
        <v>2320</v>
      </c>
      <c r="E2305" s="303" t="s">
        <v>1387</v>
      </c>
      <c r="F2305" s="303" t="s">
        <v>2317</v>
      </c>
      <c r="G2305" s="425" t="s">
        <v>2262</v>
      </c>
      <c r="H2305" s="387">
        <v>7</v>
      </c>
      <c r="I2305" s="301"/>
      <c r="J2305" s="301"/>
      <c r="K2305" s="301" t="s">
        <v>2666</v>
      </c>
      <c r="L2305" s="301" t="e">
        <v>#N/A</v>
      </c>
      <c r="M2305" s="301">
        <v>1</v>
      </c>
      <c r="N2305" s="301">
        <v>37</v>
      </c>
      <c r="O2305" s="301" t="s">
        <v>5512</v>
      </c>
    </row>
    <row r="2306" spans="1:15" hidden="1">
      <c r="A2306" s="315">
        <v>100</v>
      </c>
      <c r="B2306" s="303">
        <v>1224163753</v>
      </c>
      <c r="C2306" s="301" t="s">
        <v>2327</v>
      </c>
      <c r="D2306" s="303" t="s">
        <v>2327</v>
      </c>
      <c r="E2306" s="303" t="s">
        <v>1399</v>
      </c>
      <c r="F2306" s="303" t="s">
        <v>705</v>
      </c>
      <c r="G2306" s="425" t="s">
        <v>2262</v>
      </c>
      <c r="H2306" s="303">
        <v>9</v>
      </c>
      <c r="I2306" s="301"/>
      <c r="J2306" s="301"/>
      <c r="K2306" s="301" t="s">
        <v>4257</v>
      </c>
      <c r="L2306" s="301" t="e">
        <v>#N/A</v>
      </c>
      <c r="M2306" s="301">
        <v>1</v>
      </c>
      <c r="N2306" s="301">
        <v>37</v>
      </c>
      <c r="O2306" s="301" t="s">
        <v>5512</v>
      </c>
    </row>
    <row r="2307" spans="1:15" hidden="1">
      <c r="A2307" s="315">
        <v>101</v>
      </c>
      <c r="B2307" s="317">
        <v>1226659284</v>
      </c>
      <c r="C2307" s="301" t="s">
        <v>1213</v>
      </c>
      <c r="D2307" s="301" t="s">
        <v>1213</v>
      </c>
      <c r="E2307" s="317" t="s">
        <v>849</v>
      </c>
      <c r="F2307" s="303" t="s">
        <v>1214</v>
      </c>
      <c r="G2307" s="303" t="s">
        <v>180</v>
      </c>
      <c r="H2307" s="301">
        <v>3</v>
      </c>
      <c r="I2307" s="301">
        <v>730</v>
      </c>
      <c r="J2307" s="301"/>
      <c r="K2307" s="301"/>
      <c r="L2307" s="301" t="e">
        <v>#N/A</v>
      </c>
      <c r="M2307" s="301" t="e">
        <v>#N/A</v>
      </c>
      <c r="N2307" s="301">
        <v>36</v>
      </c>
      <c r="O2307" s="301" t="s">
        <v>5513</v>
      </c>
    </row>
    <row r="2308" spans="1:15" hidden="1">
      <c r="A2308" s="315">
        <v>102</v>
      </c>
      <c r="B2308" s="326">
        <v>1222300048</v>
      </c>
      <c r="C2308" s="301" t="s">
        <v>1299</v>
      </c>
      <c r="D2308" s="303" t="s">
        <v>1299</v>
      </c>
      <c r="E2308" s="303" t="s">
        <v>1298</v>
      </c>
      <c r="F2308" s="303" t="s">
        <v>1268</v>
      </c>
      <c r="G2308" s="303" t="s">
        <v>180</v>
      </c>
      <c r="H2308" s="301">
        <v>7</v>
      </c>
      <c r="I2308" s="301"/>
      <c r="J2308" s="301"/>
      <c r="K2308" s="301" t="s">
        <v>2666</v>
      </c>
      <c r="L2308" s="301" t="e">
        <v>#N/A</v>
      </c>
      <c r="M2308" s="301">
        <v>1</v>
      </c>
      <c r="N2308" s="301">
        <v>36</v>
      </c>
      <c r="O2308" s="301" t="s">
        <v>5514</v>
      </c>
    </row>
    <row r="2309" spans="1:15" hidden="1">
      <c r="A2309" s="315">
        <v>103</v>
      </c>
      <c r="B2309" s="326">
        <v>1232582395</v>
      </c>
      <c r="C2309" s="301" t="e">
        <v>#N/A</v>
      </c>
      <c r="D2309" s="303" t="s">
        <v>5478</v>
      </c>
      <c r="E2309" s="303" t="s">
        <v>133</v>
      </c>
      <c r="F2309" s="303" t="s">
        <v>187</v>
      </c>
      <c r="G2309" s="303"/>
      <c r="H2309" s="315">
        <v>11</v>
      </c>
      <c r="I2309" s="386">
        <v>690</v>
      </c>
      <c r="J2309" s="386"/>
      <c r="K2309" s="301" t="s">
        <v>5488</v>
      </c>
      <c r="L2309" s="301">
        <v>690</v>
      </c>
      <c r="M2309" s="301">
        <v>1</v>
      </c>
      <c r="N2309" s="301">
        <v>19</v>
      </c>
      <c r="O2309" s="301" t="s">
        <v>5515</v>
      </c>
    </row>
    <row r="2310" spans="1:15" hidden="1">
      <c r="A2310" s="315">
        <v>104</v>
      </c>
      <c r="B2310" s="366">
        <v>1223242366</v>
      </c>
      <c r="C2310" s="301" t="s">
        <v>1275</v>
      </c>
      <c r="D2310" s="366" t="s">
        <v>1275</v>
      </c>
      <c r="E2310" s="366" t="s">
        <v>2336</v>
      </c>
      <c r="F2310" s="325" t="s">
        <v>551</v>
      </c>
      <c r="G2310" s="365"/>
      <c r="H2310" s="365">
        <v>10</v>
      </c>
      <c r="I2310" s="365">
        <v>850</v>
      </c>
      <c r="J2310" s="449"/>
      <c r="K2310" s="424"/>
      <c r="L2310" s="301" t="e">
        <v>#N/A</v>
      </c>
      <c r="M2310" s="301" t="e">
        <v>#N/A</v>
      </c>
      <c r="N2310" s="301">
        <v>5</v>
      </c>
      <c r="O2310" s="301" t="s">
        <v>5516</v>
      </c>
    </row>
    <row r="2311" spans="1:15" hidden="1">
      <c r="A2311" s="315">
        <v>105</v>
      </c>
      <c r="B2311" s="366">
        <v>1223144669</v>
      </c>
      <c r="C2311" s="301" t="s">
        <v>2337</v>
      </c>
      <c r="D2311" s="366" t="s">
        <v>2337</v>
      </c>
      <c r="E2311" s="366" t="s">
        <v>2336</v>
      </c>
      <c r="F2311" s="325" t="s">
        <v>551</v>
      </c>
      <c r="G2311" s="365"/>
      <c r="H2311" s="365">
        <v>10</v>
      </c>
      <c r="I2311" s="365"/>
      <c r="J2311" s="365"/>
      <c r="K2311" s="301" t="s">
        <v>2666</v>
      </c>
      <c r="L2311" s="301" t="e">
        <v>#N/A</v>
      </c>
      <c r="M2311" s="301">
        <v>1</v>
      </c>
      <c r="N2311" s="301">
        <v>5</v>
      </c>
      <c r="O2311" s="301" t="s">
        <v>5517</v>
      </c>
    </row>
    <row r="2312" spans="1:15" hidden="1">
      <c r="A2312" s="315">
        <v>106</v>
      </c>
      <c r="B2312" s="366">
        <v>1223147775</v>
      </c>
      <c r="C2312" s="301" t="s">
        <v>2348</v>
      </c>
      <c r="D2312" s="366" t="s">
        <v>2348</v>
      </c>
      <c r="E2312" s="366" t="s">
        <v>2336</v>
      </c>
      <c r="F2312" s="325" t="s">
        <v>551</v>
      </c>
      <c r="G2312" s="365"/>
      <c r="H2312" s="365">
        <v>10</v>
      </c>
      <c r="I2312" s="365"/>
      <c r="J2312" s="365"/>
      <c r="K2312" s="301" t="s">
        <v>2666</v>
      </c>
      <c r="L2312" s="301">
        <v>590</v>
      </c>
      <c r="M2312" s="301">
        <v>1</v>
      </c>
      <c r="N2312" s="301">
        <v>5</v>
      </c>
      <c r="O2312" s="301" t="s">
        <v>5517</v>
      </c>
    </row>
    <row r="2313" spans="1:15" hidden="1">
      <c r="A2313" s="315">
        <v>107</v>
      </c>
      <c r="B2313" s="366">
        <v>1223587965</v>
      </c>
      <c r="C2313" s="301" t="s">
        <v>2349</v>
      </c>
      <c r="D2313" s="366" t="s">
        <v>2349</v>
      </c>
      <c r="E2313" s="366" t="s">
        <v>2336</v>
      </c>
      <c r="F2313" s="325" t="s">
        <v>551</v>
      </c>
      <c r="G2313" s="365"/>
      <c r="H2313" s="365">
        <v>10</v>
      </c>
      <c r="I2313" s="365">
        <v>510</v>
      </c>
      <c r="J2313" s="449"/>
      <c r="K2313" s="424"/>
      <c r="L2313" s="301" t="e">
        <v>#N/A</v>
      </c>
      <c r="M2313" s="301" t="e">
        <v>#N/A</v>
      </c>
      <c r="N2313" s="301">
        <v>5</v>
      </c>
      <c r="O2313" s="301" t="s">
        <v>5516</v>
      </c>
    </row>
    <row r="2314" spans="1:15" hidden="1">
      <c r="A2314" s="315">
        <v>108</v>
      </c>
      <c r="B2314" s="366">
        <v>1225248621</v>
      </c>
      <c r="C2314" s="301" t="s">
        <v>2352</v>
      </c>
      <c r="D2314" s="366" t="s">
        <v>2352</v>
      </c>
      <c r="E2314" s="366" t="s">
        <v>2353</v>
      </c>
      <c r="F2314" s="325" t="s">
        <v>551</v>
      </c>
      <c r="G2314" s="365"/>
      <c r="H2314" s="365">
        <v>10</v>
      </c>
      <c r="I2314" s="365"/>
      <c r="J2314" s="365"/>
      <c r="K2314" s="301" t="s">
        <v>2666</v>
      </c>
      <c r="L2314" s="301">
        <v>590</v>
      </c>
      <c r="M2314" s="301">
        <v>1</v>
      </c>
      <c r="N2314" s="301">
        <v>5</v>
      </c>
      <c r="O2314" s="301" t="s">
        <v>5517</v>
      </c>
    </row>
    <row r="2315" spans="1:15" hidden="1">
      <c r="A2315" s="315">
        <v>109</v>
      </c>
      <c r="B2315" s="366">
        <v>1223082884</v>
      </c>
      <c r="C2315" s="301" t="s">
        <v>2357</v>
      </c>
      <c r="D2315" s="366" t="s">
        <v>2357</v>
      </c>
      <c r="E2315" s="366" t="s">
        <v>106</v>
      </c>
      <c r="F2315" s="325" t="s">
        <v>551</v>
      </c>
      <c r="G2315" s="365"/>
      <c r="H2315" s="365">
        <v>10</v>
      </c>
      <c r="I2315" s="365">
        <v>390</v>
      </c>
      <c r="J2315" s="449"/>
      <c r="K2315" s="424"/>
      <c r="L2315" s="301" t="e">
        <v>#N/A</v>
      </c>
      <c r="M2315" s="301" t="e">
        <v>#N/A</v>
      </c>
      <c r="N2315" s="301">
        <v>5</v>
      </c>
      <c r="O2315" s="301" t="s">
        <v>5516</v>
      </c>
    </row>
    <row r="2316" spans="1:15" hidden="1">
      <c r="A2316" s="315">
        <v>110</v>
      </c>
      <c r="B2316" s="366">
        <v>1222946060</v>
      </c>
      <c r="C2316" s="301" t="s">
        <v>2370</v>
      </c>
      <c r="D2316" s="366" t="s">
        <v>2370</v>
      </c>
      <c r="E2316" s="366" t="s">
        <v>2360</v>
      </c>
      <c r="F2316" s="325" t="s">
        <v>551</v>
      </c>
      <c r="G2316" s="365"/>
      <c r="H2316" s="365">
        <v>11</v>
      </c>
      <c r="I2316" s="325"/>
      <c r="J2316" s="325"/>
      <c r="K2316" s="301" t="s">
        <v>2666</v>
      </c>
      <c r="L2316" s="301">
        <v>220</v>
      </c>
      <c r="M2316" s="301">
        <v>1</v>
      </c>
      <c r="N2316" s="301">
        <v>5</v>
      </c>
      <c r="O2316" s="301" t="s">
        <v>5517</v>
      </c>
    </row>
    <row r="2317" spans="1:15" ht="15.75" hidden="1" thickBot="1">
      <c r="A2317" s="315">
        <v>111</v>
      </c>
      <c r="B2317" s="367">
        <v>1225532420</v>
      </c>
      <c r="C2317" s="301" t="s">
        <v>2411</v>
      </c>
      <c r="D2317" s="367" t="s">
        <v>2411</v>
      </c>
      <c r="E2317" s="367" t="s">
        <v>2410</v>
      </c>
      <c r="F2317" s="325" t="s">
        <v>551</v>
      </c>
      <c r="G2317" s="365"/>
      <c r="H2317" s="368">
        <v>12</v>
      </c>
      <c r="I2317" s="368"/>
      <c r="J2317" s="450"/>
      <c r="K2317" s="301" t="s">
        <v>2666</v>
      </c>
      <c r="L2317" s="301" t="e">
        <v>#N/A</v>
      </c>
      <c r="M2317" s="301">
        <v>1</v>
      </c>
      <c r="N2317" s="301">
        <v>5</v>
      </c>
      <c r="O2317" s="301" t="s">
        <v>5517</v>
      </c>
    </row>
    <row r="2318" spans="1:15" hidden="1">
      <c r="A2318" s="315">
        <v>112</v>
      </c>
      <c r="B2318" s="433">
        <v>1223199777</v>
      </c>
      <c r="C2318" s="301" t="s">
        <v>2002</v>
      </c>
      <c r="D2318" s="371" t="s">
        <v>2002</v>
      </c>
      <c r="E2318" s="370">
        <v>7</v>
      </c>
      <c r="F2318" s="370" t="s">
        <v>1383</v>
      </c>
      <c r="G2318" s="429" t="s">
        <v>10</v>
      </c>
      <c r="H2318" s="370">
        <v>7</v>
      </c>
      <c r="I2318" s="429"/>
      <c r="J2318" s="429"/>
      <c r="K2318" s="301" t="s">
        <v>2666</v>
      </c>
      <c r="L2318" s="301" t="e">
        <v>#N/A</v>
      </c>
      <c r="M2318" s="301">
        <v>1</v>
      </c>
      <c r="N2318" s="301">
        <v>32</v>
      </c>
      <c r="O2318" s="301" t="s">
        <v>5518</v>
      </c>
    </row>
  </sheetData>
  <sheetProtection sheet="1" objects="1" scenarios="1" autoFilter="0"/>
  <autoFilter ref="A19:Q2203">
    <filterColumn colId="9">
      <customFilters>
        <customFilter operator="notEqual" val=" "/>
      </customFilters>
    </filterColumn>
  </autoFilter>
  <hyperlinks>
    <hyperlink ref="D1699" r:id="rId1" display="http://my.go.vn/?id=1232306212"/>
    <hyperlink ref="D1676" r:id="rId2" display="http://my.go.vn/?id=1232304787"/>
    <hyperlink ref="D1681" r:id="rId3" display="http://my.go.vn/?id=1232305218"/>
    <hyperlink ref="D1633" r:id="rId4" display="http://my.go.vn/?id=1232305456"/>
    <hyperlink ref="D1992" r:id="rId5" display="http://my.go.vn/?id=1232306732"/>
    <hyperlink ref="D2044" r:id="rId6" display="http://my.go.vn/?id=1232307131"/>
    <hyperlink ref="D2058" r:id="rId7" display="http://my.go.vn/?id=1232463279"/>
    <hyperlink ref="D2122" r:id="rId8" display="http://my.go.vn/?id=1232307380"/>
    <hyperlink ref="D1695" r:id="rId9" display="http://my.go.vn/?id=1232305943"/>
    <hyperlink ref="D1439" r:id="rId10" display="http://my.go.vn/?id=1226512893"/>
    <hyperlink ref="D2031" r:id="rId11" display="http://my.go.vn/?id=106233585"/>
    <hyperlink ref="D95" r:id="rId12" display="http://my.go.vn/?id=1228699178"/>
    <hyperlink ref="D149" r:id="rId13" display="http://my.go.vn/?id=1225047879"/>
    <hyperlink ref="D25" r:id="rId14" display="http://my.go.vn/?id=1223018750"/>
    <hyperlink ref="D375" r:id="rId15" display="http://my.go.vn/?id=1224699915"/>
    <hyperlink ref="D298" r:id="rId16" display="http://my.go.vn/?id=1210690286"/>
    <hyperlink ref="D512" r:id="rId17" display="http://my.go.vn/?id=1228182327"/>
    <hyperlink ref="D527" r:id="rId18" display="http://my.go.vn/?id=1229928123"/>
    <hyperlink ref="D510" r:id="rId19" display="http://my.go.vn/?id=1227753668"/>
    <hyperlink ref="D1079" r:id="rId20" display="http://my.go.vn/?id=1211925596"/>
    <hyperlink ref="D462" r:id="rId21" display="http://my.go.vn/?id=1225467400"/>
    <hyperlink ref="D615" r:id="rId22" display="http://my.go.vn/?id=1222633912"/>
    <hyperlink ref="D614" r:id="rId23" display="http://my.go.vn/?id=1226044997"/>
    <hyperlink ref="D191" r:id="rId24" display="http://my.go.vn/?id=1229218831"/>
    <hyperlink ref="D166" r:id="rId25" display="http://my.go.vn/?id=1226287760"/>
    <hyperlink ref="D877" r:id="rId26" display="http://my.go.vn/?id=1211925596"/>
    <hyperlink ref="D878" r:id="rId27" display="http://my.go.vn/?id=1210921349"/>
    <hyperlink ref="D886" r:id="rId28" display="http://my.go.vn/?id=1210921742"/>
    <hyperlink ref="D879" r:id="rId29" display="http://my.go.vn/?id=1210926622"/>
    <hyperlink ref="D1172" r:id="rId30" display="http://my.go.vn/?id=1211141536"/>
    <hyperlink ref="D1165" r:id="rId31" display="http://my.go.vn/?id=1210434773"/>
    <hyperlink ref="D1192" r:id="rId32" display="http://my.go.vn/?id=1211141536"/>
    <hyperlink ref="D1225" r:id="rId33" display="http://my.go.vn/?id=1210677969"/>
    <hyperlink ref="D90" r:id="rId34" display="http://my.go.vn/?id=1223756872"/>
    <hyperlink ref="D114" r:id="rId35" display="http://my.go.vn/?id=1221940700"/>
    <hyperlink ref="D102" r:id="rId36" display="http://my.go.vn/?id=1226726473"/>
    <hyperlink ref="D590" r:id="rId37" display="http://my.go.vn/?id=1228064016"/>
    <hyperlink ref="D1361" r:id="rId38" display="http://my.go.vn/?id=1209998568"/>
    <hyperlink ref="D1600" r:id="rId39" display="http://my.go.vn/?id=1225299254"/>
    <hyperlink ref="D1467" r:id="rId40" display="http://my.go.vn/?id=1224815544"/>
    <hyperlink ref="D1515" r:id="rId41" display="http://my.go.vn/?id=1223974981"/>
    <hyperlink ref="D1566" r:id="rId42" display="http://my.go.vn/?id=1224191366"/>
    <hyperlink ref="D1576" r:id="rId43" display="http://my.go.vn/?id=1224200066"/>
    <hyperlink ref="D1623" r:id="rId44" display="http://my.go.vn/?id=1226822884"/>
    <hyperlink ref="D1552" r:id="rId45" display="http://my.go.vn/?id=1224065680"/>
    <hyperlink ref="D1497" r:id="rId46" display="http://my.go.vn/?id=1226835435"/>
    <hyperlink ref="D1628" r:id="rId47" display="http://my.go.vn/?id=1224047117"/>
    <hyperlink ref="D1639" r:id="rId48" display="http://my.go.vn/?id=1225665597"/>
    <hyperlink ref="D1567" r:id="rId49" display="http://my.go.vn/?id=1224088897"/>
    <hyperlink ref="D1571" r:id="rId50" display="http://my.go.vn/?id=1223788093"/>
    <hyperlink ref="D1590" r:id="rId51" display="http://my.go.vn/?id=1223916367"/>
    <hyperlink ref="D1609" r:id="rId52" display="http://my.go.vn/?id=1223906917"/>
    <hyperlink ref="D1563" r:id="rId53" display="http://my.go.vn/?id=1224823501"/>
    <hyperlink ref="D1605" r:id="rId54" display="http://my.go.vn/?id=1223791371"/>
    <hyperlink ref="D1624" r:id="rId55" display="http://my.go.vn/?id=1224814670"/>
    <hyperlink ref="D1659" r:id="rId56" display="http://my.go.vn/?id=1223870606"/>
    <hyperlink ref="D1673" r:id="rId57" display="http://my.go.vn/?id=1224083092"/>
    <hyperlink ref="D1636" r:id="rId58" display="http://my.go.vn/?id=1224825013"/>
    <hyperlink ref="D1890" r:id="rId59" display="http://my.go.vn/?id=1229773970"/>
    <hyperlink ref="D1789" r:id="rId60" display="http://my.go.vn/?id=1209909206"/>
    <hyperlink ref="D1833" r:id="rId61" display="http://my.go.vn/?id=87834874"/>
    <hyperlink ref="D1852" r:id="rId62" display="http://my.go.vn/?id=1223853390"/>
    <hyperlink ref="D1803" r:id="rId63" display="http://my.go.vn/?id=1224055972"/>
    <hyperlink ref="D1937" r:id="rId64" display="http://my.go.vn/?id=1223727455"/>
    <hyperlink ref="D1815" r:id="rId65" display="http://my.go.vn/?id=1226179849"/>
    <hyperlink ref="D1853" r:id="rId66" display="http://my.go.vn/?id=1224200595"/>
    <hyperlink ref="D1931" r:id="rId67" display="http://my.go.vn/?id=1224812248"/>
    <hyperlink ref="D1938" r:id="rId68" display="http://my.go.vn/?id=1221656645"/>
    <hyperlink ref="D1922" r:id="rId69" display="http://my.go.vn/?id=1223270736"/>
    <hyperlink ref="D1846" r:id="rId70" display="http://my.go.vn/?id=1222469172"/>
    <hyperlink ref="D1910" r:id="rId71" display="http://my.go.vn/?id=1223623323"/>
    <hyperlink ref="D1960" r:id="rId72" display="http://my.go.vn/?id=1223271069"/>
    <hyperlink ref="D1844" r:id="rId73" display="http://my.go.vn/?id=1222678420"/>
    <hyperlink ref="D1916" r:id="rId74" display="http://my.go.vn/?id=1223107092"/>
    <hyperlink ref="D1971" r:id="rId75" display="http://my.go.vn/?id=1224474345"/>
    <hyperlink ref="D1934" r:id="rId76" display="http://my.go.vn/?id=1225585590"/>
    <hyperlink ref="D1932" r:id="rId77" display="http://my.go.vn/?id=1223272667"/>
    <hyperlink ref="D2142" r:id="rId78" display="http://my.go.vn/?id=1224154206"/>
    <hyperlink ref="D2077" r:id="rId79" display="http://my.go.vn/?id=1225188926"/>
    <hyperlink ref="D2165" r:id="rId80" display="http://my.go.vn/?id=1224775568"/>
    <hyperlink ref="D2086" r:id="rId81" display="http://my.go.vn/?id=1225715351"/>
    <hyperlink ref="D2145" r:id="rId82" display="http://my.go.vn/?id=1224258219"/>
    <hyperlink ref="D2118" r:id="rId83" display="http://my.go.vn/?id=1224692597"/>
    <hyperlink ref="D2195" r:id="rId84" display="http://my.go.vn/?id=1224512362"/>
    <hyperlink ref="D2141" r:id="rId85" display="http://my.go.vn/?id=1224038285"/>
    <hyperlink ref="D2091" r:id="rId86" display="http://my.go.vn/?id=1223680362"/>
    <hyperlink ref="D2170" r:id="rId87" display="http://my.go.vn/?id=1224046107"/>
    <hyperlink ref="D2126" r:id="rId88" display="http://my.go.vn/?id=1225098321"/>
    <hyperlink ref="D2120" r:id="rId89" display="http://my.go.vn/?id=1224666109"/>
    <hyperlink ref="D2180" r:id="rId90" display="http://my.go.vn/?id=1224773684"/>
    <hyperlink ref="D2094" r:id="rId91" display="http://my.go.vn/?id=1226141141"/>
    <hyperlink ref="D2125" r:id="rId92" display="http://my.go.vn/?id=1224043526"/>
    <hyperlink ref="D2152" r:id="rId93" display="http://my.go.vn/?id=1223157420"/>
    <hyperlink ref="D2164" r:id="rId94" display="http://my.go.vn/?id=1224512277"/>
    <hyperlink ref="D2163" r:id="rId95" display="http://my.go.vn/?id=1209939311"/>
    <hyperlink ref="D2023" r:id="rId96" display="http://my.go.vn/?id=1224157817"/>
    <hyperlink ref="D2162" r:id="rId97" display="http://my.go.vn/?id=1223543335"/>
    <hyperlink ref="D1977" r:id="rId98" display="http://my.go.vn/?id=1224829445"/>
    <hyperlink ref="D884" r:id="rId99" display="http://my.go.vn/?id=1219259610"/>
    <hyperlink ref="D1092" r:id="rId100" display="http://my.go.vn/?id=1223719850"/>
    <hyperlink ref="D1038" r:id="rId101" display="http://my.go.vn/?id=1229695023"/>
    <hyperlink ref="D665" r:id="rId102" display="http://my.go.vn/?id=110458651"/>
    <hyperlink ref="D685" r:id="rId103" display="http://my.go.vn/?id=1225381267"/>
    <hyperlink ref="D724" r:id="rId104" display="http://my.go.vn/?id=1224262089"/>
    <hyperlink ref="D775" r:id="rId105" display="http://my.go.vn/?id=1226276591"/>
    <hyperlink ref="D736" r:id="rId106" display="http://my.go.vn/?id=1226281619"/>
    <hyperlink ref="D760" r:id="rId107" display="http://my.go.vn/?id=1221961098"/>
    <hyperlink ref="D743" r:id="rId108" display="http://my.go.vn/?id=1224533316"/>
    <hyperlink ref="D1144" r:id="rId109" display="http://my.go.vn/?id=87114943"/>
    <hyperlink ref="D1143" r:id="rId110" display="http://my.go.vn/?id=1221714249"/>
    <hyperlink ref="D1151" r:id="rId111" display="http://my.go.vn/?id=1229218453"/>
    <hyperlink ref="D1180" r:id="rId112" display="http://my.go.vn/?id=1221513107"/>
    <hyperlink ref="D1167" r:id="rId113" display="http://my.go.vn/?id=1223200024"/>
    <hyperlink ref="D1164" r:id="rId114" display="http://my.go.vn/?id=1227573740"/>
    <hyperlink ref="D1305" r:id="rId115" display="http://my.go.vn/?id=1212321765"/>
    <hyperlink ref="D1295" r:id="rId116" display="http://my.go.vn/?id=1225992138"/>
    <hyperlink ref="D1278" r:id="rId117" display="http://my.go.vn/?id=1210009798"/>
    <hyperlink ref="D1314" r:id="rId118" display="http://my.go.vn/?id=1210599780"/>
    <hyperlink ref="D1294" r:id="rId119" display="http://my.go.vn/?id=1222223934"/>
    <hyperlink ref="D131" r:id="rId120" display="http://ioe.go.vn/PersonalAchievements.aspx?uid=1229651558&amp;c=3&amp;p=17"/>
  </hyperlinks>
  <pageMargins left="0.27" right="0.25" top="0.34" bottom="0.42" header="0.24" footer="0.17"/>
  <pageSetup paperSize="9" orientation="portrait" r:id="rId121"/>
  <headerFooter>
    <oddFooter>&amp;CTrang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opLeftCell="B40" workbookViewId="0">
      <selection activeCell="E42" sqref="E42"/>
    </sheetView>
  </sheetViews>
  <sheetFormatPr defaultRowHeight="16.5"/>
  <cols>
    <col min="1" max="1" width="9.140625" style="270" hidden="1" customWidth="1"/>
    <col min="2" max="2" width="5.85546875" style="270" customWidth="1"/>
    <col min="3" max="3" width="36.28515625" style="270" customWidth="1"/>
    <col min="4" max="4" width="17" style="270" customWidth="1"/>
    <col min="5" max="16384" width="9.140625" style="270"/>
  </cols>
  <sheetData>
    <row r="1" spans="1:8">
      <c r="B1" s="597" t="s">
        <v>5526</v>
      </c>
      <c r="C1" s="597"/>
      <c r="D1" s="597"/>
      <c r="E1" s="598"/>
      <c r="F1" s="598"/>
      <c r="G1" s="598"/>
      <c r="H1" s="598"/>
    </row>
    <row r="2" spans="1:8">
      <c r="B2" s="597" t="s">
        <v>87</v>
      </c>
      <c r="C2" s="597"/>
      <c r="D2" s="597"/>
      <c r="E2" s="598"/>
      <c r="F2" s="598"/>
      <c r="G2" s="598"/>
      <c r="H2" s="598"/>
    </row>
    <row r="3" spans="1:8">
      <c r="B3" s="598"/>
      <c r="C3" s="598"/>
      <c r="D3" s="598"/>
    </row>
    <row r="4" spans="1:8">
      <c r="A4" s="269" t="s">
        <v>813</v>
      </c>
      <c r="B4" s="599" t="s">
        <v>0</v>
      </c>
      <c r="C4" s="599" t="s">
        <v>548</v>
      </c>
      <c r="D4" s="599" t="s">
        <v>5532</v>
      </c>
      <c r="E4" s="600" t="s">
        <v>5521</v>
      </c>
      <c r="F4" s="600" t="s">
        <v>5522</v>
      </c>
      <c r="G4" s="601" t="s">
        <v>5523</v>
      </c>
      <c r="H4" s="601" t="s">
        <v>584</v>
      </c>
    </row>
    <row r="5" spans="1:8">
      <c r="A5" s="269" t="str">
        <f>C5</f>
        <v>THPT Chu Văn An</v>
      </c>
      <c r="B5" s="602">
        <v>1</v>
      </c>
      <c r="C5" s="603" t="s">
        <v>9</v>
      </c>
      <c r="D5" s="604">
        <v>85</v>
      </c>
      <c r="E5" s="605">
        <f>COUNTIF('CN giai'!$P$20:$P$2201,Thkedatgiai!$B5&amp;Thkedatgiai!E$4)</f>
        <v>1</v>
      </c>
      <c r="F5" s="605">
        <f>COUNTIF('CN giai'!$P$20:$P$2201,Thkedatgiai!$B5&amp;Thkedatgiai!F$4)</f>
        <v>2</v>
      </c>
      <c r="G5" s="605">
        <f>COUNTIF('CN giai'!$P$20:$P$2201,Thkedatgiai!$B5&amp;Thkedatgiai!G$4)</f>
        <v>12</v>
      </c>
      <c r="H5" s="605">
        <f>SUM(E5:G5)</f>
        <v>15</v>
      </c>
    </row>
    <row r="6" spans="1:8">
      <c r="A6" s="269" t="str">
        <f t="shared" ref="A6:A35" si="0">C6</f>
        <v>THPT Gia Nghĩa</v>
      </c>
      <c r="B6" s="602">
        <v>2</v>
      </c>
      <c r="C6" s="603" t="s">
        <v>549</v>
      </c>
      <c r="D6" s="604">
        <v>0</v>
      </c>
      <c r="E6" s="605">
        <f>COUNTIF('CN giai'!$P$20:$P$2201,Thkedatgiai!$B6&amp;Thkedatgiai!E$4)</f>
        <v>0</v>
      </c>
      <c r="F6" s="605">
        <f>COUNTIF('CN giai'!$P$20:$P$2201,Thkedatgiai!$B6&amp;Thkedatgiai!F$4)</f>
        <v>0</v>
      </c>
      <c r="G6" s="605">
        <f>COUNTIF('CN giai'!$P$20:$P$2201,Thkedatgiai!$B6&amp;Thkedatgiai!G$4)</f>
        <v>0</v>
      </c>
      <c r="H6" s="605">
        <f t="shared" ref="H6:H43" si="1">SUM(E6:G6)</f>
        <v>0</v>
      </c>
    </row>
    <row r="7" spans="1:8">
      <c r="A7" s="269" t="str">
        <f t="shared" si="0"/>
        <v>THPT Chuyên Nguyễn Chí Thanh</v>
      </c>
      <c r="B7" s="602">
        <v>3</v>
      </c>
      <c r="C7" s="606" t="s">
        <v>550</v>
      </c>
      <c r="D7" s="607">
        <v>75</v>
      </c>
      <c r="E7" s="605">
        <f>COUNTIF('CN giai'!$P$20:$P$2201,Thkedatgiai!$B7&amp;Thkedatgiai!E$4)</f>
        <v>13</v>
      </c>
      <c r="F7" s="605">
        <f>COUNTIF('CN giai'!$P$20:$P$2201,Thkedatgiai!$B7&amp;Thkedatgiai!F$4)</f>
        <v>29</v>
      </c>
      <c r="G7" s="605">
        <f>COUNTIF('CN giai'!$P$20:$P$2201,Thkedatgiai!$B7&amp;Thkedatgiai!G$4)</f>
        <v>21</v>
      </c>
      <c r="H7" s="605">
        <f t="shared" si="1"/>
        <v>63</v>
      </c>
    </row>
    <row r="8" spans="1:8">
      <c r="A8" s="269" t="str">
        <f t="shared" si="0"/>
        <v>THPT Phạm Văn Đồng</v>
      </c>
      <c r="B8" s="602">
        <v>4</v>
      </c>
      <c r="C8" s="603" t="s">
        <v>301</v>
      </c>
      <c r="D8" s="604">
        <v>81</v>
      </c>
      <c r="E8" s="605">
        <f>COUNTIF('CN giai'!$P$20:$P$2201,Thkedatgiai!$B8&amp;Thkedatgiai!E$4)</f>
        <v>2</v>
      </c>
      <c r="F8" s="605">
        <f>COUNTIF('CN giai'!$P$20:$P$2201,Thkedatgiai!$B8&amp;Thkedatgiai!F$4)</f>
        <v>9</v>
      </c>
      <c r="G8" s="605">
        <f>COUNTIF('CN giai'!$P$20:$P$2201,Thkedatgiai!$B8&amp;Thkedatgiai!G$4)</f>
        <v>5</v>
      </c>
      <c r="H8" s="605">
        <f t="shared" si="1"/>
        <v>16</v>
      </c>
    </row>
    <row r="9" spans="1:8">
      <c r="A9" s="269" t="str">
        <f t="shared" si="0"/>
        <v>THPT Nguyễn Tất Thành</v>
      </c>
      <c r="B9" s="602">
        <v>5</v>
      </c>
      <c r="C9" s="603" t="s">
        <v>551</v>
      </c>
      <c r="D9" s="604">
        <v>75</v>
      </c>
      <c r="E9" s="605">
        <f>COUNTIF('CN giai'!$P$20:$P$2201,Thkedatgiai!$B9&amp;Thkedatgiai!E$4)</f>
        <v>0</v>
      </c>
      <c r="F9" s="605">
        <f>COUNTIF('CN giai'!$P$20:$P$2201,Thkedatgiai!$B9&amp;Thkedatgiai!F$4)</f>
        <v>5</v>
      </c>
      <c r="G9" s="605">
        <f>COUNTIF('CN giai'!$P$20:$P$2201,Thkedatgiai!$B9&amp;Thkedatgiai!G$4)</f>
        <v>4</v>
      </c>
      <c r="H9" s="605">
        <f t="shared" si="1"/>
        <v>9</v>
      </c>
    </row>
    <row r="10" spans="1:8">
      <c r="A10" s="269" t="str">
        <f t="shared" si="0"/>
        <v>THPT Nguyễn Đình Chiểu</v>
      </c>
      <c r="B10" s="602">
        <v>6</v>
      </c>
      <c r="C10" s="603" t="s">
        <v>552</v>
      </c>
      <c r="D10" s="604">
        <v>0</v>
      </c>
      <c r="E10" s="605">
        <f>COUNTIF('CN giai'!$P$20:$P$2201,Thkedatgiai!$B10&amp;Thkedatgiai!E$4)</f>
        <v>0</v>
      </c>
      <c r="F10" s="605">
        <f>COUNTIF('CN giai'!$P$20:$P$2201,Thkedatgiai!$B10&amp;Thkedatgiai!F$4)</f>
        <v>0</v>
      </c>
      <c r="G10" s="605">
        <f>COUNTIF('CN giai'!$P$20:$P$2201,Thkedatgiai!$B10&amp;Thkedatgiai!G$4)</f>
        <v>0</v>
      </c>
      <c r="H10" s="605">
        <f t="shared" si="1"/>
        <v>0</v>
      </c>
    </row>
    <row r="11" spans="1:8">
      <c r="A11" s="269" t="str">
        <f t="shared" si="0"/>
        <v>THPT Trường Chinh</v>
      </c>
      <c r="B11" s="602">
        <v>7</v>
      </c>
      <c r="C11" s="603" t="s">
        <v>553</v>
      </c>
      <c r="D11" s="604">
        <v>28</v>
      </c>
      <c r="E11" s="605">
        <f>COUNTIF('CN giai'!$P$20:$P$2201,Thkedatgiai!$B11&amp;Thkedatgiai!E$4)</f>
        <v>9</v>
      </c>
      <c r="F11" s="605">
        <f>COUNTIF('CN giai'!$P$20:$P$2201,Thkedatgiai!$B11&amp;Thkedatgiai!F$4)</f>
        <v>6</v>
      </c>
      <c r="G11" s="605">
        <f>COUNTIF('CN giai'!$P$20:$P$2201,Thkedatgiai!$B11&amp;Thkedatgiai!G$4)</f>
        <v>7</v>
      </c>
      <c r="H11" s="605">
        <f t="shared" si="1"/>
        <v>22</v>
      </c>
    </row>
    <row r="12" spans="1:8">
      <c r="A12" s="269" t="str">
        <f t="shared" si="0"/>
        <v>THPT Lê Quý Đôn</v>
      </c>
      <c r="B12" s="602">
        <v>8</v>
      </c>
      <c r="C12" s="603" t="s">
        <v>554</v>
      </c>
      <c r="D12" s="604">
        <v>4</v>
      </c>
      <c r="E12" s="605">
        <f>COUNTIF('CN giai'!$P$20:$P$2201,Thkedatgiai!$B12&amp;Thkedatgiai!E$4)</f>
        <v>0</v>
      </c>
      <c r="F12" s="605">
        <f>COUNTIF('CN giai'!$P$20:$P$2201,Thkedatgiai!$B12&amp;Thkedatgiai!F$4)</f>
        <v>0</v>
      </c>
      <c r="G12" s="605">
        <f>COUNTIF('CN giai'!$P$20:$P$2201,Thkedatgiai!$B12&amp;Thkedatgiai!G$4)</f>
        <v>1</v>
      </c>
      <c r="H12" s="605">
        <f t="shared" si="1"/>
        <v>1</v>
      </c>
    </row>
    <row r="13" spans="1:8">
      <c r="A13" s="269" t="str">
        <f t="shared" si="0"/>
        <v>THPT Đăk Glong</v>
      </c>
      <c r="B13" s="602">
        <v>9</v>
      </c>
      <c r="C13" s="603" t="s">
        <v>555</v>
      </c>
      <c r="D13" s="604">
        <v>0</v>
      </c>
      <c r="E13" s="605">
        <f>COUNTIF('CN giai'!$P$20:$P$2201,Thkedatgiai!$B13&amp;Thkedatgiai!E$4)</f>
        <v>0</v>
      </c>
      <c r="F13" s="605">
        <f>COUNTIF('CN giai'!$P$20:$P$2201,Thkedatgiai!$B13&amp;Thkedatgiai!F$4)</f>
        <v>0</v>
      </c>
      <c r="G13" s="605">
        <f>COUNTIF('CN giai'!$P$20:$P$2201,Thkedatgiai!$B13&amp;Thkedatgiai!G$4)</f>
        <v>0</v>
      </c>
      <c r="H13" s="605">
        <f t="shared" si="1"/>
        <v>0</v>
      </c>
    </row>
    <row r="14" spans="1:8">
      <c r="A14" s="269" t="str">
        <f t="shared" si="0"/>
        <v>THPT Lê Duẩn</v>
      </c>
      <c r="B14" s="602">
        <v>10</v>
      </c>
      <c r="C14" s="603" t="s">
        <v>556</v>
      </c>
      <c r="D14" s="604">
        <v>13</v>
      </c>
      <c r="E14" s="605">
        <f>COUNTIF('CN giai'!$P$20:$P$2201,Thkedatgiai!$B14&amp;Thkedatgiai!E$4)</f>
        <v>0</v>
      </c>
      <c r="F14" s="605">
        <f>COUNTIF('CN giai'!$P$20:$P$2201,Thkedatgiai!$B14&amp;Thkedatgiai!F$4)</f>
        <v>2</v>
      </c>
      <c r="G14" s="605">
        <f>COUNTIF('CN giai'!$P$20:$P$2201,Thkedatgiai!$B14&amp;Thkedatgiai!G$4)</f>
        <v>2</v>
      </c>
      <c r="H14" s="605">
        <f t="shared" si="1"/>
        <v>4</v>
      </c>
    </row>
    <row r="15" spans="1:8">
      <c r="A15" s="269" t="str">
        <f t="shared" si="0"/>
        <v>THPT Đăk Song</v>
      </c>
      <c r="B15" s="602">
        <v>11</v>
      </c>
      <c r="C15" s="603" t="s">
        <v>557</v>
      </c>
      <c r="D15" s="604">
        <v>63</v>
      </c>
      <c r="E15" s="605">
        <f>COUNTIF('CN giai'!$P$20:$P$2201,Thkedatgiai!$B15&amp;Thkedatgiai!E$4)</f>
        <v>1</v>
      </c>
      <c r="F15" s="605">
        <f>COUNTIF('CN giai'!$P$20:$P$2201,Thkedatgiai!$B15&amp;Thkedatgiai!F$4)</f>
        <v>0</v>
      </c>
      <c r="G15" s="605">
        <f>COUNTIF('CN giai'!$P$20:$P$2201,Thkedatgiai!$B15&amp;Thkedatgiai!G$4)</f>
        <v>4</v>
      </c>
      <c r="H15" s="605">
        <f t="shared" si="1"/>
        <v>5</v>
      </c>
    </row>
    <row r="16" spans="1:8">
      <c r="A16" s="269" t="str">
        <f t="shared" si="0"/>
        <v>THPT Phan Đình Phùng</v>
      </c>
      <c r="B16" s="602">
        <v>12</v>
      </c>
      <c r="C16" s="603" t="s">
        <v>558</v>
      </c>
      <c r="D16" s="604">
        <v>0</v>
      </c>
      <c r="E16" s="605">
        <f>COUNTIF('CN giai'!$P$20:$P$2201,Thkedatgiai!$B16&amp;Thkedatgiai!E$4)</f>
        <v>0</v>
      </c>
      <c r="F16" s="605">
        <f>COUNTIF('CN giai'!$P$20:$P$2201,Thkedatgiai!$B16&amp;Thkedatgiai!F$4)</f>
        <v>0</v>
      </c>
      <c r="G16" s="605">
        <f>COUNTIF('CN giai'!$P$20:$P$2201,Thkedatgiai!$B16&amp;Thkedatgiai!G$4)</f>
        <v>0</v>
      </c>
      <c r="H16" s="605">
        <f t="shared" si="1"/>
        <v>0</v>
      </c>
    </row>
    <row r="17" spans="1:8">
      <c r="A17" s="269" t="str">
        <f t="shared" si="0"/>
        <v>THPT Đăk Mil</v>
      </c>
      <c r="B17" s="602">
        <v>13</v>
      </c>
      <c r="C17" s="603" t="s">
        <v>90</v>
      </c>
      <c r="D17" s="604">
        <v>52</v>
      </c>
      <c r="E17" s="605">
        <f>COUNTIF('CN giai'!$P$20:$P$2201,Thkedatgiai!$B17&amp;Thkedatgiai!E$4)</f>
        <v>2</v>
      </c>
      <c r="F17" s="605">
        <f>COUNTIF('CN giai'!$P$20:$P$2201,Thkedatgiai!$B17&amp;Thkedatgiai!F$4)</f>
        <v>6</v>
      </c>
      <c r="G17" s="605">
        <f>COUNTIF('CN giai'!$P$20:$P$2201,Thkedatgiai!$B17&amp;Thkedatgiai!G$4)</f>
        <v>9</v>
      </c>
      <c r="H17" s="605">
        <f t="shared" si="1"/>
        <v>17</v>
      </c>
    </row>
    <row r="18" spans="1:8">
      <c r="A18" s="269" t="str">
        <f t="shared" si="0"/>
        <v>THPT Trần Hưng Đạo</v>
      </c>
      <c r="B18" s="602">
        <v>14</v>
      </c>
      <c r="C18" s="603" t="s">
        <v>417</v>
      </c>
      <c r="D18" s="604">
        <v>98</v>
      </c>
      <c r="E18" s="605">
        <f>COUNTIF('CN giai'!$P$20:$P$2201,Thkedatgiai!$B18&amp;Thkedatgiai!E$4)</f>
        <v>6</v>
      </c>
      <c r="F18" s="605">
        <f>COUNTIF('CN giai'!$P$20:$P$2201,Thkedatgiai!$B18&amp;Thkedatgiai!F$4)</f>
        <v>11</v>
      </c>
      <c r="G18" s="605">
        <f>COUNTIF('CN giai'!$P$20:$P$2201,Thkedatgiai!$B18&amp;Thkedatgiai!G$4)</f>
        <v>13</v>
      </c>
      <c r="H18" s="605">
        <f t="shared" si="1"/>
        <v>30</v>
      </c>
    </row>
    <row r="19" spans="1:8">
      <c r="A19" s="269" t="str">
        <f t="shared" si="0"/>
        <v>THPT Quang Trung</v>
      </c>
      <c r="B19" s="602">
        <v>15</v>
      </c>
      <c r="C19" s="603" t="s">
        <v>388</v>
      </c>
      <c r="D19" s="604">
        <v>23</v>
      </c>
      <c r="E19" s="605">
        <f>COUNTIF('CN giai'!$P$20:$P$2201,Thkedatgiai!$B19&amp;Thkedatgiai!E$4)</f>
        <v>0</v>
      </c>
      <c r="F19" s="605">
        <f>COUNTIF('CN giai'!$P$20:$P$2201,Thkedatgiai!$B19&amp;Thkedatgiai!F$4)</f>
        <v>1</v>
      </c>
      <c r="G19" s="605">
        <f>COUNTIF('CN giai'!$P$20:$P$2201,Thkedatgiai!$B19&amp;Thkedatgiai!G$4)</f>
        <v>5</v>
      </c>
      <c r="H19" s="605">
        <f t="shared" si="1"/>
        <v>6</v>
      </c>
    </row>
    <row r="20" spans="1:8">
      <c r="A20" s="269" t="str">
        <f t="shared" si="0"/>
        <v>THPT Nguyễn Du</v>
      </c>
      <c r="B20" s="602">
        <v>16</v>
      </c>
      <c r="C20" s="603" t="s">
        <v>559</v>
      </c>
      <c r="D20" s="604">
        <v>0</v>
      </c>
      <c r="E20" s="605">
        <f>COUNTIF('CN giai'!$P$20:$P$2201,Thkedatgiai!$B20&amp;Thkedatgiai!E$4)</f>
        <v>0</v>
      </c>
      <c r="F20" s="605">
        <f>COUNTIF('CN giai'!$P$20:$P$2201,Thkedatgiai!$B20&amp;Thkedatgiai!F$4)</f>
        <v>0</v>
      </c>
      <c r="G20" s="605">
        <f>COUNTIF('CN giai'!$P$20:$P$2201,Thkedatgiai!$B20&amp;Thkedatgiai!G$4)</f>
        <v>0</v>
      </c>
      <c r="H20" s="605">
        <f t="shared" si="1"/>
        <v>0</v>
      </c>
    </row>
    <row r="21" spans="1:8">
      <c r="A21" s="269" t="str">
        <f t="shared" si="0"/>
        <v>THPT Phan Chu Trinh</v>
      </c>
      <c r="B21" s="602">
        <v>17</v>
      </c>
      <c r="C21" s="603" t="s">
        <v>560</v>
      </c>
      <c r="D21" s="604">
        <v>25</v>
      </c>
      <c r="E21" s="605">
        <f>COUNTIF('CN giai'!$P$20:$P$2201,Thkedatgiai!$B21&amp;Thkedatgiai!E$4)</f>
        <v>4</v>
      </c>
      <c r="F21" s="605">
        <f>COUNTIF('CN giai'!$P$20:$P$2201,Thkedatgiai!$B21&amp;Thkedatgiai!F$4)</f>
        <v>7</v>
      </c>
      <c r="G21" s="605">
        <f>COUNTIF('CN giai'!$P$20:$P$2201,Thkedatgiai!$B21&amp;Thkedatgiai!G$4)</f>
        <v>13</v>
      </c>
      <c r="H21" s="605">
        <f t="shared" si="1"/>
        <v>24</v>
      </c>
    </row>
    <row r="22" spans="1:8">
      <c r="A22" s="269" t="str">
        <f t="shared" si="0"/>
        <v>THPT Phan Bội Châu</v>
      </c>
      <c r="B22" s="602">
        <v>18</v>
      </c>
      <c r="C22" s="603" t="s">
        <v>561</v>
      </c>
      <c r="D22" s="604">
        <v>31</v>
      </c>
      <c r="E22" s="605">
        <f>COUNTIF('CN giai'!$P$20:$P$2201,Thkedatgiai!$B22&amp;Thkedatgiai!E$4)</f>
        <v>2</v>
      </c>
      <c r="F22" s="605">
        <f>COUNTIF('CN giai'!$P$20:$P$2201,Thkedatgiai!$B22&amp;Thkedatgiai!F$4)</f>
        <v>2</v>
      </c>
      <c r="G22" s="605">
        <f>COUNTIF('CN giai'!$P$20:$P$2201,Thkedatgiai!$B22&amp;Thkedatgiai!G$4)</f>
        <v>9</v>
      </c>
      <c r="H22" s="605">
        <f t="shared" si="1"/>
        <v>13</v>
      </c>
    </row>
    <row r="23" spans="1:8">
      <c r="A23" s="269" t="str">
        <f t="shared" si="0"/>
        <v>THPT Nguyễn Bỉnh Khiêm</v>
      </c>
      <c r="B23" s="602">
        <v>19</v>
      </c>
      <c r="C23" s="603" t="s">
        <v>187</v>
      </c>
      <c r="D23" s="604">
        <v>20</v>
      </c>
      <c r="E23" s="605">
        <f>COUNTIF('CN giai'!$P$20:$P$2201,Thkedatgiai!$B23&amp;Thkedatgiai!E$4)</f>
        <v>0</v>
      </c>
      <c r="F23" s="605">
        <f>COUNTIF('CN giai'!$P$20:$P$2201,Thkedatgiai!$B23&amp;Thkedatgiai!F$4)</f>
        <v>1</v>
      </c>
      <c r="G23" s="605">
        <f>COUNTIF('CN giai'!$P$20:$P$2201,Thkedatgiai!$B23&amp;Thkedatgiai!G$4)</f>
        <v>3</v>
      </c>
      <c r="H23" s="605">
        <f t="shared" si="1"/>
        <v>4</v>
      </c>
    </row>
    <row r="24" spans="1:8">
      <c r="A24" s="269" t="str">
        <f t="shared" si="0"/>
        <v>THPT Đào Duy Từ</v>
      </c>
      <c r="B24" s="602">
        <v>20</v>
      </c>
      <c r="C24" s="603" t="s">
        <v>562</v>
      </c>
      <c r="D24" s="604">
        <v>0</v>
      </c>
      <c r="E24" s="605">
        <f>COUNTIF('CN giai'!$P$20:$P$2201,Thkedatgiai!$B24&amp;Thkedatgiai!E$4)</f>
        <v>0</v>
      </c>
      <c r="F24" s="605">
        <f>COUNTIF('CN giai'!$P$20:$P$2201,Thkedatgiai!$B24&amp;Thkedatgiai!F$4)</f>
        <v>0</v>
      </c>
      <c r="G24" s="605">
        <f>COUNTIF('CN giai'!$P$20:$P$2201,Thkedatgiai!$B24&amp;Thkedatgiai!G$4)</f>
        <v>0</v>
      </c>
      <c r="H24" s="605">
        <f t="shared" si="1"/>
        <v>0</v>
      </c>
    </row>
    <row r="25" spans="1:8">
      <c r="A25" s="269" t="str">
        <f t="shared" si="0"/>
        <v>THPT Krông Nô</v>
      </c>
      <c r="B25" s="602">
        <v>21</v>
      </c>
      <c r="C25" s="603" t="s">
        <v>563</v>
      </c>
      <c r="D25" s="604">
        <v>64</v>
      </c>
      <c r="E25" s="605">
        <f>COUNTIF('CN giai'!$P$20:$P$2201,Thkedatgiai!$B25&amp;Thkedatgiai!E$4)</f>
        <v>2</v>
      </c>
      <c r="F25" s="605">
        <f>COUNTIF('CN giai'!$P$20:$P$2201,Thkedatgiai!$B25&amp;Thkedatgiai!F$4)</f>
        <v>1</v>
      </c>
      <c r="G25" s="605">
        <f>COUNTIF('CN giai'!$P$20:$P$2201,Thkedatgiai!$B25&amp;Thkedatgiai!G$4)</f>
        <v>9</v>
      </c>
      <c r="H25" s="605">
        <f t="shared" si="1"/>
        <v>12</v>
      </c>
    </row>
    <row r="26" spans="1:8">
      <c r="A26" s="269" t="str">
        <f t="shared" si="0"/>
        <v>THPT Trần Phú</v>
      </c>
      <c r="B26" s="602">
        <v>22</v>
      </c>
      <c r="C26" s="603" t="s">
        <v>564</v>
      </c>
      <c r="D26" s="604">
        <v>11</v>
      </c>
      <c r="E26" s="605">
        <f>COUNTIF('CN giai'!$P$20:$P$2201,Thkedatgiai!$B26&amp;Thkedatgiai!E$4)</f>
        <v>0</v>
      </c>
      <c r="F26" s="605">
        <f>COUNTIF('CN giai'!$P$20:$P$2201,Thkedatgiai!$B26&amp;Thkedatgiai!F$4)</f>
        <v>0</v>
      </c>
      <c r="G26" s="605">
        <f>COUNTIF('CN giai'!$P$20:$P$2201,Thkedatgiai!$B26&amp;Thkedatgiai!G$4)</f>
        <v>1</v>
      </c>
      <c r="H26" s="605">
        <f t="shared" si="1"/>
        <v>1</v>
      </c>
    </row>
    <row r="27" spans="1:8">
      <c r="A27" s="269" t="str">
        <f t="shared" si="0"/>
        <v>THPT Hùng Vương</v>
      </c>
      <c r="B27" s="602">
        <v>23</v>
      </c>
      <c r="C27" s="603" t="s">
        <v>185</v>
      </c>
      <c r="D27" s="604">
        <v>21</v>
      </c>
      <c r="E27" s="605">
        <f>COUNTIF('CN giai'!$P$20:$P$2201,Thkedatgiai!$B27&amp;Thkedatgiai!E$4)</f>
        <v>0</v>
      </c>
      <c r="F27" s="605">
        <f>COUNTIF('CN giai'!$P$20:$P$2201,Thkedatgiai!$B27&amp;Thkedatgiai!F$4)</f>
        <v>0</v>
      </c>
      <c r="G27" s="605">
        <f>COUNTIF('CN giai'!$P$20:$P$2201,Thkedatgiai!$B27&amp;Thkedatgiai!G$4)</f>
        <v>1</v>
      </c>
      <c r="H27" s="605">
        <f t="shared" si="1"/>
        <v>1</v>
      </c>
    </row>
    <row r="28" spans="1:8">
      <c r="A28" s="269" t="str">
        <f t="shared" si="0"/>
        <v>THPT DTNT N'Trang Lơng</v>
      </c>
      <c r="B28" s="602">
        <v>24</v>
      </c>
      <c r="C28" s="608" t="s">
        <v>2100</v>
      </c>
      <c r="D28" s="609">
        <v>16</v>
      </c>
      <c r="E28" s="605">
        <f>COUNTIF('CN giai'!$P$20:$P$2201,Thkedatgiai!$B28&amp;Thkedatgiai!E$4)</f>
        <v>0</v>
      </c>
      <c r="F28" s="605">
        <f>COUNTIF('CN giai'!$P$20:$P$2201,Thkedatgiai!$B28&amp;Thkedatgiai!F$4)</f>
        <v>2</v>
      </c>
      <c r="G28" s="605">
        <f>COUNTIF('CN giai'!$P$20:$P$2201,Thkedatgiai!$B28&amp;Thkedatgiai!G$4)</f>
        <v>1</v>
      </c>
      <c r="H28" s="605">
        <f t="shared" si="1"/>
        <v>3</v>
      </c>
    </row>
    <row r="29" spans="1:8">
      <c r="A29" s="269" t="str">
        <f t="shared" si="0"/>
        <v>PTDTNT Đăk R'lấp</v>
      </c>
      <c r="B29" s="602">
        <v>25</v>
      </c>
      <c r="C29" s="603" t="s">
        <v>565</v>
      </c>
      <c r="D29" s="604">
        <v>5</v>
      </c>
      <c r="E29" s="605">
        <f>COUNTIF('CN giai'!$P$20:$P$2201,Thkedatgiai!$B29&amp;Thkedatgiai!E$4)</f>
        <v>0</v>
      </c>
      <c r="F29" s="605">
        <f>COUNTIF('CN giai'!$P$20:$P$2201,Thkedatgiai!$B29&amp;Thkedatgiai!F$4)</f>
        <v>0</v>
      </c>
      <c r="G29" s="605">
        <f>COUNTIF('CN giai'!$P$20:$P$2201,Thkedatgiai!$B29&amp;Thkedatgiai!G$4)</f>
        <v>0</v>
      </c>
      <c r="H29" s="605">
        <f t="shared" si="1"/>
        <v>0</v>
      </c>
    </row>
    <row r="30" spans="1:8">
      <c r="A30" s="269" t="str">
        <f t="shared" si="0"/>
        <v>THPT DTNT Đăk Glong</v>
      </c>
      <c r="B30" s="602">
        <v>26</v>
      </c>
      <c r="C30" s="603" t="s">
        <v>566</v>
      </c>
      <c r="D30" s="604">
        <v>8</v>
      </c>
      <c r="E30" s="605">
        <f>COUNTIF('CN giai'!$P$20:$P$2201,Thkedatgiai!$B30&amp;Thkedatgiai!E$4)</f>
        <v>0</v>
      </c>
      <c r="F30" s="605">
        <f>COUNTIF('CN giai'!$P$20:$P$2201,Thkedatgiai!$B30&amp;Thkedatgiai!F$4)</f>
        <v>0</v>
      </c>
      <c r="G30" s="605">
        <f>COUNTIF('CN giai'!$P$20:$P$2201,Thkedatgiai!$B30&amp;Thkedatgiai!G$4)</f>
        <v>0</v>
      </c>
      <c r="H30" s="605">
        <f t="shared" si="1"/>
        <v>0</v>
      </c>
    </row>
    <row r="31" spans="1:8">
      <c r="A31" s="269" t="str">
        <f t="shared" si="0"/>
        <v>PTDTNT Đăk Song</v>
      </c>
      <c r="B31" s="602">
        <v>27</v>
      </c>
      <c r="C31" s="603" t="s">
        <v>567</v>
      </c>
      <c r="D31" s="604">
        <v>0</v>
      </c>
      <c r="E31" s="605">
        <f>COUNTIF('CN giai'!$P$20:$P$2201,Thkedatgiai!$B31&amp;Thkedatgiai!E$4)</f>
        <v>0</v>
      </c>
      <c r="F31" s="605">
        <f>COUNTIF('CN giai'!$P$20:$P$2201,Thkedatgiai!$B31&amp;Thkedatgiai!F$4)</f>
        <v>0</v>
      </c>
      <c r="G31" s="605">
        <f>COUNTIF('CN giai'!$P$20:$P$2201,Thkedatgiai!$B31&amp;Thkedatgiai!G$4)</f>
        <v>0</v>
      </c>
      <c r="H31" s="605">
        <f t="shared" si="1"/>
        <v>0</v>
      </c>
    </row>
    <row r="32" spans="1:8">
      <c r="A32" s="269" t="str">
        <f t="shared" si="0"/>
        <v>PTDTNT Đăk Mil</v>
      </c>
      <c r="B32" s="602">
        <v>28</v>
      </c>
      <c r="C32" s="610" t="s">
        <v>568</v>
      </c>
      <c r="D32" s="611">
        <v>0</v>
      </c>
      <c r="E32" s="605">
        <f>COUNTIF('CN giai'!$P$20:$P$2201,Thkedatgiai!$B32&amp;Thkedatgiai!E$4)</f>
        <v>0</v>
      </c>
      <c r="F32" s="605">
        <f>COUNTIF('CN giai'!$P$20:$P$2201,Thkedatgiai!$B32&amp;Thkedatgiai!F$4)</f>
        <v>0</v>
      </c>
      <c r="G32" s="605">
        <f>COUNTIF('CN giai'!$P$20:$P$2201,Thkedatgiai!$B32&amp;Thkedatgiai!G$4)</f>
        <v>0</v>
      </c>
      <c r="H32" s="605">
        <f t="shared" si="1"/>
        <v>0</v>
      </c>
    </row>
    <row r="33" spans="1:8">
      <c r="A33" s="269" t="str">
        <f t="shared" si="0"/>
        <v>PTDTNT Krông Nô</v>
      </c>
      <c r="B33" s="602">
        <v>29</v>
      </c>
      <c r="C33" s="610" t="s">
        <v>569</v>
      </c>
      <c r="D33" s="611">
        <v>0</v>
      </c>
      <c r="E33" s="605">
        <f>COUNTIF('CN giai'!$P$20:$P$2201,Thkedatgiai!$B33&amp;Thkedatgiai!E$4)</f>
        <v>0</v>
      </c>
      <c r="F33" s="605">
        <f>COUNTIF('CN giai'!$P$20:$P$2201,Thkedatgiai!$B33&amp;Thkedatgiai!F$4)</f>
        <v>0</v>
      </c>
      <c r="G33" s="605">
        <f>COUNTIF('CN giai'!$P$20:$P$2201,Thkedatgiai!$B33&amp;Thkedatgiai!G$4)</f>
        <v>0</v>
      </c>
      <c r="H33" s="605">
        <f t="shared" si="1"/>
        <v>0</v>
      </c>
    </row>
    <row r="34" spans="1:8">
      <c r="A34" s="269" t="str">
        <f t="shared" si="0"/>
        <v>PTDTNT Cư Jút</v>
      </c>
      <c r="B34" s="602">
        <v>30</v>
      </c>
      <c r="C34" s="610" t="s">
        <v>570</v>
      </c>
      <c r="D34" s="611">
        <v>2</v>
      </c>
      <c r="E34" s="605">
        <f>COUNTIF('CN giai'!$P$20:$P$2201,Thkedatgiai!$B34&amp;Thkedatgiai!E$4)</f>
        <v>1</v>
      </c>
      <c r="F34" s="605">
        <f>COUNTIF('CN giai'!$P$20:$P$2201,Thkedatgiai!$B34&amp;Thkedatgiai!F$4)</f>
        <v>0</v>
      </c>
      <c r="G34" s="605">
        <f>COUNTIF('CN giai'!$P$20:$P$2201,Thkedatgiai!$B34&amp;Thkedatgiai!G$4)</f>
        <v>1</v>
      </c>
      <c r="H34" s="605">
        <f t="shared" si="1"/>
        <v>2</v>
      </c>
    </row>
    <row r="35" spans="1:8">
      <c r="A35" s="269" t="str">
        <f t="shared" si="0"/>
        <v>PTDTNT Tuy Đức</v>
      </c>
      <c r="B35" s="602">
        <v>31</v>
      </c>
      <c r="C35" s="610" t="s">
        <v>571</v>
      </c>
      <c r="D35" s="611">
        <v>0</v>
      </c>
      <c r="E35" s="605">
        <f>COUNTIF('CN giai'!$P$20:$P$2201,Thkedatgiai!$B35&amp;Thkedatgiai!E$4)</f>
        <v>0</v>
      </c>
      <c r="F35" s="605">
        <f>COUNTIF('CN giai'!$P$20:$P$2201,Thkedatgiai!$B35&amp;Thkedatgiai!F$4)</f>
        <v>0</v>
      </c>
      <c r="G35" s="605">
        <f>COUNTIF('CN giai'!$P$20:$P$2201,Thkedatgiai!$B35&amp;Thkedatgiai!G$4)</f>
        <v>0</v>
      </c>
      <c r="H35" s="605">
        <f t="shared" si="1"/>
        <v>0</v>
      </c>
    </row>
    <row r="36" spans="1:8">
      <c r="A36" s="269" t="str">
        <f>MID(C36,7,20)</f>
        <v>Gia Nghĩa</v>
      </c>
      <c r="B36" s="602">
        <v>32</v>
      </c>
      <c r="C36" s="612" t="s">
        <v>572</v>
      </c>
      <c r="D36" s="613">
        <v>266</v>
      </c>
      <c r="E36" s="605">
        <f>COUNTIF('CN giai'!$P$20:$P$2201,Thkedatgiai!$B36&amp;Thkedatgiai!E$4)</f>
        <v>20</v>
      </c>
      <c r="F36" s="605">
        <f>COUNTIF('CN giai'!$P$20:$P$2201,Thkedatgiai!$B36&amp;Thkedatgiai!F$4)</f>
        <v>55</v>
      </c>
      <c r="G36" s="605">
        <f>COUNTIF('CN giai'!$P$20:$P$2201,Thkedatgiai!$B36&amp;Thkedatgiai!G$4)</f>
        <v>54</v>
      </c>
      <c r="H36" s="605">
        <f t="shared" si="1"/>
        <v>129</v>
      </c>
    </row>
    <row r="37" spans="1:8">
      <c r="A37" s="269" t="str">
        <f t="shared" ref="A37:A43" si="2">MID(C37,7,20)</f>
        <v>Đăk Glong</v>
      </c>
      <c r="B37" s="602">
        <v>33</v>
      </c>
      <c r="C37" s="612" t="s">
        <v>573</v>
      </c>
      <c r="D37" s="613">
        <v>69</v>
      </c>
      <c r="E37" s="605">
        <f>COUNTIF('CN giai'!$P$20:$P$2201,Thkedatgiai!$B37&amp;Thkedatgiai!E$4)</f>
        <v>0</v>
      </c>
      <c r="F37" s="605">
        <f>COUNTIF('CN giai'!$P$20:$P$2201,Thkedatgiai!$B37&amp;Thkedatgiai!F$4)</f>
        <v>1</v>
      </c>
      <c r="G37" s="605">
        <f>COUNTIF('CN giai'!$P$20:$P$2201,Thkedatgiai!$B37&amp;Thkedatgiai!G$4)</f>
        <v>2</v>
      </c>
      <c r="H37" s="605">
        <f t="shared" si="1"/>
        <v>3</v>
      </c>
    </row>
    <row r="38" spans="1:8">
      <c r="A38" s="269" t="str">
        <f t="shared" si="2"/>
        <v>Cư Jút</v>
      </c>
      <c r="B38" s="602">
        <v>34</v>
      </c>
      <c r="C38" s="612" t="s">
        <v>574</v>
      </c>
      <c r="D38" s="613">
        <v>199</v>
      </c>
      <c r="E38" s="605">
        <f>COUNTIF('CN giai'!$P$20:$P$2201,Thkedatgiai!$B38&amp;Thkedatgiai!E$4)</f>
        <v>17</v>
      </c>
      <c r="F38" s="605">
        <f>COUNTIF('CN giai'!$P$20:$P$2201,Thkedatgiai!$B38&amp;Thkedatgiai!F$4)</f>
        <v>25</v>
      </c>
      <c r="G38" s="605">
        <f>COUNTIF('CN giai'!$P$20:$P$2201,Thkedatgiai!$B38&amp;Thkedatgiai!G$4)</f>
        <v>38</v>
      </c>
      <c r="H38" s="605">
        <f t="shared" si="1"/>
        <v>80</v>
      </c>
    </row>
    <row r="39" spans="1:8">
      <c r="A39" s="269" t="str">
        <f t="shared" si="2"/>
        <v>Đăk Mil</v>
      </c>
      <c r="B39" s="602">
        <v>35</v>
      </c>
      <c r="C39" s="614" t="s">
        <v>575</v>
      </c>
      <c r="D39" s="615">
        <v>185</v>
      </c>
      <c r="E39" s="605">
        <f>COUNTIF('CN giai'!$P$20:$P$2201,Thkedatgiai!$B39&amp;Thkedatgiai!E$4)</f>
        <v>17</v>
      </c>
      <c r="F39" s="605">
        <f>COUNTIF('CN giai'!$P$20:$P$2201,Thkedatgiai!$B39&amp;Thkedatgiai!F$4)</f>
        <v>21</v>
      </c>
      <c r="G39" s="605">
        <f>COUNTIF('CN giai'!$P$20:$P$2201,Thkedatgiai!$B39&amp;Thkedatgiai!G$4)</f>
        <v>37</v>
      </c>
      <c r="H39" s="605">
        <f t="shared" si="1"/>
        <v>75</v>
      </c>
    </row>
    <row r="40" spans="1:8">
      <c r="A40" s="269" t="str">
        <f t="shared" si="2"/>
        <v>Krông Nô</v>
      </c>
      <c r="B40" s="602">
        <v>36</v>
      </c>
      <c r="C40" s="612" t="s">
        <v>576</v>
      </c>
      <c r="D40" s="613">
        <v>120</v>
      </c>
      <c r="E40" s="605">
        <f>COUNTIF('CN giai'!$P$20:$P$2201,Thkedatgiai!$B40&amp;Thkedatgiai!E$4)</f>
        <v>6</v>
      </c>
      <c r="F40" s="605">
        <f>COUNTIF('CN giai'!$P$20:$P$2201,Thkedatgiai!$B40&amp;Thkedatgiai!F$4)</f>
        <v>8</v>
      </c>
      <c r="G40" s="605">
        <f>COUNTIF('CN giai'!$P$20:$P$2201,Thkedatgiai!$B40&amp;Thkedatgiai!G$4)</f>
        <v>14</v>
      </c>
      <c r="H40" s="605">
        <f t="shared" si="1"/>
        <v>28</v>
      </c>
    </row>
    <row r="41" spans="1:8">
      <c r="A41" s="269" t="str">
        <f t="shared" si="2"/>
        <v>Đăk Song</v>
      </c>
      <c r="B41" s="602">
        <v>37</v>
      </c>
      <c r="C41" s="614" t="s">
        <v>577</v>
      </c>
      <c r="D41" s="615">
        <v>58</v>
      </c>
      <c r="E41" s="605">
        <f>COUNTIF('CN giai'!$P$20:$P$2201,Thkedatgiai!$B41&amp;Thkedatgiai!E$4)</f>
        <v>4</v>
      </c>
      <c r="F41" s="605">
        <f>COUNTIF('CN giai'!$P$20:$P$2201,Thkedatgiai!$B41&amp;Thkedatgiai!F$4)</f>
        <v>7</v>
      </c>
      <c r="G41" s="605">
        <f>COUNTIF('CN giai'!$P$20:$P$2201,Thkedatgiai!$B41&amp;Thkedatgiai!G$4)</f>
        <v>13</v>
      </c>
      <c r="H41" s="605">
        <f t="shared" si="1"/>
        <v>24</v>
      </c>
    </row>
    <row r="42" spans="1:8">
      <c r="A42" s="269" t="str">
        <f t="shared" si="2"/>
        <v>Đăk R'lấp</v>
      </c>
      <c r="B42" s="602">
        <v>38</v>
      </c>
      <c r="C42" s="612" t="s">
        <v>578</v>
      </c>
      <c r="D42" s="613">
        <v>428</v>
      </c>
      <c r="E42" s="605">
        <f>COUNTIF('CN giai'!$P$20:$P$2201,Thkedatgiai!$B42&amp;Thkedatgiai!E$4)</f>
        <v>7</v>
      </c>
      <c r="F42" s="605">
        <f>COUNTIF('CN giai'!$P$20:$P$2201,Thkedatgiai!$B42&amp;Thkedatgiai!F$4)</f>
        <v>22</v>
      </c>
      <c r="G42" s="605">
        <f>COUNTIF('CN giai'!$P$20:$P$2201,Thkedatgiai!$B42&amp;Thkedatgiai!G$4)</f>
        <v>41</v>
      </c>
      <c r="H42" s="605">
        <f t="shared" si="1"/>
        <v>70</v>
      </c>
    </row>
    <row r="43" spans="1:8">
      <c r="A43" s="269" t="str">
        <f t="shared" si="2"/>
        <v>Tuy Đức</v>
      </c>
      <c r="B43" s="602">
        <v>39</v>
      </c>
      <c r="C43" s="614" t="s">
        <v>579</v>
      </c>
      <c r="D43" s="615">
        <v>78</v>
      </c>
      <c r="E43" s="605">
        <f>COUNTIF('CN giai'!$P$20:$P$2201,Thkedatgiai!$B43&amp;Thkedatgiai!E$4)</f>
        <v>3</v>
      </c>
      <c r="F43" s="605">
        <f>COUNTIF('CN giai'!$P$20:$P$2201,Thkedatgiai!$B43&amp;Thkedatgiai!F$4)</f>
        <v>8</v>
      </c>
      <c r="G43" s="605">
        <f>COUNTIF('CN giai'!$P$20:$P$2201,Thkedatgiai!$B43&amp;Thkedatgiai!G$4)</f>
        <v>16</v>
      </c>
      <c r="H43" s="605">
        <f t="shared" si="1"/>
        <v>27</v>
      </c>
    </row>
    <row r="44" spans="1:8">
      <c r="A44" s="616"/>
      <c r="B44" s="269"/>
      <c r="C44" s="610" t="s">
        <v>584</v>
      </c>
      <c r="D44" s="611">
        <f>SUM(D5:D43)</f>
        <v>2203</v>
      </c>
      <c r="E44" s="611">
        <f t="shared" ref="E44:H44" si="3">SUM(E5:E43)</f>
        <v>117</v>
      </c>
      <c r="F44" s="611">
        <f t="shared" si="3"/>
        <v>231</v>
      </c>
      <c r="G44" s="611">
        <f t="shared" si="3"/>
        <v>336</v>
      </c>
      <c r="H44" s="611">
        <f t="shared" si="3"/>
        <v>684</v>
      </c>
    </row>
    <row r="45" spans="1:8">
      <c r="C45" s="617"/>
      <c r="D45" s="617"/>
    </row>
    <row r="47" spans="1:8">
      <c r="B47" s="597" t="s">
        <v>5530</v>
      </c>
      <c r="C47" s="597"/>
      <c r="D47" s="597"/>
      <c r="E47" s="597"/>
      <c r="F47" s="597"/>
      <c r="G47" s="597"/>
      <c r="H47" s="597"/>
    </row>
    <row r="48" spans="1:8">
      <c r="B48" s="597"/>
      <c r="C48" s="597" t="s">
        <v>87</v>
      </c>
      <c r="D48" s="597"/>
      <c r="E48" s="597"/>
      <c r="F48" s="597"/>
      <c r="G48" s="597"/>
      <c r="H48" s="597"/>
    </row>
    <row r="49" spans="2:8">
      <c r="B49" s="599" t="s">
        <v>0</v>
      </c>
      <c r="C49" s="599" t="s">
        <v>5528</v>
      </c>
      <c r="D49" s="599" t="s">
        <v>5532</v>
      </c>
      <c r="E49" s="599" t="s">
        <v>5521</v>
      </c>
      <c r="F49" s="599" t="s">
        <v>5522</v>
      </c>
      <c r="G49" s="618" t="s">
        <v>5523</v>
      </c>
      <c r="H49" s="618" t="s">
        <v>584</v>
      </c>
    </row>
    <row r="50" spans="2:8">
      <c r="B50" s="269">
        <v>1</v>
      </c>
      <c r="C50" s="619">
        <v>3</v>
      </c>
      <c r="D50" s="269">
        <v>273</v>
      </c>
      <c r="E50" s="269">
        <f>COUNTIF('CN giai'!$Q$20:$Q$2201,Thkedatgiai!$C50&amp;Thkedatgiai!E$49)</f>
        <v>14</v>
      </c>
      <c r="F50" s="269">
        <f>COUNTIF('CN giai'!$Q$20:$Q$2201,Thkedatgiai!$C50&amp;Thkedatgiai!F$49)</f>
        <v>28</v>
      </c>
      <c r="G50" s="269">
        <f>COUNTIF('CN giai'!$Q$20:$Q$2201,Thkedatgiai!$C50&amp;Thkedatgiai!G$49)</f>
        <v>41</v>
      </c>
      <c r="H50" s="269">
        <f>SUM(E50:G50)</f>
        <v>83</v>
      </c>
    </row>
    <row r="51" spans="2:8">
      <c r="B51" s="269">
        <v>2</v>
      </c>
      <c r="C51" s="619">
        <v>4</v>
      </c>
      <c r="D51" s="269">
        <v>146</v>
      </c>
      <c r="E51" s="269">
        <f>COUNTIF('CN giai'!$Q$20:$Q$2201,Thkedatgiai!$C51&amp;Thkedatgiai!E$49)</f>
        <v>7</v>
      </c>
      <c r="F51" s="269">
        <f>COUNTIF('CN giai'!$Q$20:$Q$2201,Thkedatgiai!$C51&amp;Thkedatgiai!F$49)</f>
        <v>15</v>
      </c>
      <c r="G51" s="269">
        <f>COUNTIF('CN giai'!$Q$20:$Q$2201,Thkedatgiai!$C51&amp;Thkedatgiai!G$49)</f>
        <v>22</v>
      </c>
      <c r="H51" s="269">
        <f t="shared" ref="H51:H59" si="4">SUM(E51:G51)</f>
        <v>44</v>
      </c>
    </row>
    <row r="52" spans="2:8">
      <c r="B52" s="269">
        <v>3</v>
      </c>
      <c r="C52" s="619">
        <v>5</v>
      </c>
      <c r="D52" s="269">
        <v>201</v>
      </c>
      <c r="E52" s="269">
        <f>COUNTIF('CN giai'!$Q$20:$Q$2201,Thkedatgiai!$C52&amp;Thkedatgiai!E$49)</f>
        <v>11</v>
      </c>
      <c r="F52" s="269">
        <f>COUNTIF('CN giai'!$Q$20:$Q$2201,Thkedatgiai!$C52&amp;Thkedatgiai!F$49)</f>
        <v>20</v>
      </c>
      <c r="G52" s="269">
        <f>COUNTIF('CN giai'!$Q$20:$Q$2201,Thkedatgiai!$C52&amp;Thkedatgiai!G$49)</f>
        <v>31</v>
      </c>
      <c r="H52" s="269">
        <f t="shared" si="4"/>
        <v>62</v>
      </c>
    </row>
    <row r="53" spans="2:8">
      <c r="B53" s="269">
        <v>4</v>
      </c>
      <c r="C53" s="619">
        <v>6</v>
      </c>
      <c r="D53" s="269">
        <v>165</v>
      </c>
      <c r="E53" s="269">
        <f>COUNTIF('CN giai'!$Q$20:$Q$2201,Thkedatgiai!$C53&amp;Thkedatgiai!E$49)</f>
        <v>9</v>
      </c>
      <c r="F53" s="269">
        <f>COUNTIF('CN giai'!$Q$20:$Q$2201,Thkedatgiai!$C53&amp;Thkedatgiai!F$49)</f>
        <v>19</v>
      </c>
      <c r="G53" s="269">
        <f>COUNTIF('CN giai'!$Q$20:$Q$2201,Thkedatgiai!$C53&amp;Thkedatgiai!G$49)</f>
        <v>25</v>
      </c>
      <c r="H53" s="269">
        <f t="shared" si="4"/>
        <v>53</v>
      </c>
    </row>
    <row r="54" spans="2:8">
      <c r="B54" s="269">
        <v>5</v>
      </c>
      <c r="C54" s="619">
        <v>7</v>
      </c>
      <c r="D54" s="269">
        <v>337</v>
      </c>
      <c r="E54" s="269">
        <f>COUNTIF('CN giai'!$Q$20:$Q$2201,Thkedatgiai!$C54&amp;Thkedatgiai!E$49)</f>
        <v>17</v>
      </c>
      <c r="F54" s="269">
        <f>COUNTIF('CN giai'!$Q$20:$Q$2201,Thkedatgiai!$C54&amp;Thkedatgiai!F$49)</f>
        <v>35</v>
      </c>
      <c r="G54" s="269">
        <f>COUNTIF('CN giai'!$Q$20:$Q$2201,Thkedatgiai!$C54&amp;Thkedatgiai!G$49)</f>
        <v>51</v>
      </c>
      <c r="H54" s="269">
        <f t="shared" si="4"/>
        <v>103</v>
      </c>
    </row>
    <row r="55" spans="2:8">
      <c r="B55" s="269">
        <v>6</v>
      </c>
      <c r="C55" s="619">
        <v>8</v>
      </c>
      <c r="D55" s="269">
        <v>136</v>
      </c>
      <c r="E55" s="269">
        <f>COUNTIF('CN giai'!$Q$20:$Q$2201,Thkedatgiai!$C55&amp;Thkedatgiai!E$49)</f>
        <v>9</v>
      </c>
      <c r="F55" s="269">
        <f>COUNTIF('CN giai'!$Q$20:$Q$2201,Thkedatgiai!$C55&amp;Thkedatgiai!F$49)</f>
        <v>14</v>
      </c>
      <c r="G55" s="269">
        <f>COUNTIF('CN giai'!$Q$20:$Q$2201,Thkedatgiai!$C55&amp;Thkedatgiai!G$49)</f>
        <v>23</v>
      </c>
      <c r="H55" s="269">
        <f t="shared" si="4"/>
        <v>46</v>
      </c>
    </row>
    <row r="56" spans="2:8">
      <c r="B56" s="269">
        <v>7</v>
      </c>
      <c r="C56" s="619">
        <v>9</v>
      </c>
      <c r="D56" s="269">
        <v>146</v>
      </c>
      <c r="E56" s="269">
        <f>COUNTIF('CN giai'!$Q$20:$Q$2201,Thkedatgiai!$C56&amp;Thkedatgiai!E$49)</f>
        <v>7</v>
      </c>
      <c r="F56" s="269">
        <f>COUNTIF('CN giai'!$Q$20:$Q$2201,Thkedatgiai!$C56&amp;Thkedatgiai!F$49)</f>
        <v>16</v>
      </c>
      <c r="G56" s="269">
        <f>COUNTIF('CN giai'!$Q$20:$Q$2201,Thkedatgiai!$C56&amp;Thkedatgiai!G$49)</f>
        <v>22</v>
      </c>
      <c r="H56" s="269">
        <f t="shared" si="4"/>
        <v>45</v>
      </c>
    </row>
    <row r="57" spans="2:8">
      <c r="B57" s="269">
        <v>8</v>
      </c>
      <c r="C57" s="619">
        <v>10</v>
      </c>
      <c r="D57" s="269">
        <v>291</v>
      </c>
      <c r="E57" s="269">
        <f>COUNTIF('CN giai'!$Q$20:$Q$2201,Thkedatgiai!$C57&amp;Thkedatgiai!E$49)</f>
        <v>15</v>
      </c>
      <c r="F57" s="269">
        <f>COUNTIF('CN giai'!$Q$20:$Q$2201,Thkedatgiai!$C57&amp;Thkedatgiai!F$49)</f>
        <v>30</v>
      </c>
      <c r="G57" s="269">
        <f>COUNTIF('CN giai'!$Q$20:$Q$2201,Thkedatgiai!$C57&amp;Thkedatgiai!G$49)</f>
        <v>44</v>
      </c>
      <c r="H57" s="269">
        <f t="shared" si="4"/>
        <v>89</v>
      </c>
    </row>
    <row r="58" spans="2:8">
      <c r="B58" s="269">
        <v>9</v>
      </c>
      <c r="C58" s="619">
        <v>11</v>
      </c>
      <c r="D58" s="269">
        <v>275</v>
      </c>
      <c r="E58" s="269">
        <f>COUNTIF('CN giai'!$Q$20:$Q$2201,Thkedatgiai!$C58&amp;Thkedatgiai!E$49)</f>
        <v>15</v>
      </c>
      <c r="F58" s="269">
        <f>COUNTIF('CN giai'!$Q$20:$Q$2201,Thkedatgiai!$C58&amp;Thkedatgiai!F$49)</f>
        <v>28</v>
      </c>
      <c r="G58" s="269">
        <f>COUNTIF('CN giai'!$Q$20:$Q$2201,Thkedatgiai!$C58&amp;Thkedatgiai!G$49)</f>
        <v>41</v>
      </c>
      <c r="H58" s="269">
        <f t="shared" si="4"/>
        <v>84</v>
      </c>
    </row>
    <row r="59" spans="2:8">
      <c r="B59" s="269">
        <v>10</v>
      </c>
      <c r="C59" s="619">
        <v>12</v>
      </c>
      <c r="D59" s="269">
        <v>233</v>
      </c>
      <c r="E59" s="269">
        <f>COUNTIF('CN giai'!$Q$20:$Q$2201,Thkedatgiai!$C59&amp;Thkedatgiai!E$49)</f>
        <v>13</v>
      </c>
      <c r="F59" s="269">
        <f>COUNTIF('CN giai'!$Q$20:$Q$2201,Thkedatgiai!$C59&amp;Thkedatgiai!F$49)</f>
        <v>26</v>
      </c>
      <c r="G59" s="269">
        <f>COUNTIF('CN giai'!$Q$20:$Q$2201,Thkedatgiai!$C59&amp;Thkedatgiai!G$49)</f>
        <v>36</v>
      </c>
      <c r="H59" s="269">
        <f t="shared" si="4"/>
        <v>75</v>
      </c>
    </row>
    <row r="60" spans="2:8">
      <c r="B60" s="269"/>
      <c r="C60" s="599" t="s">
        <v>584</v>
      </c>
      <c r="D60" s="600">
        <f>SUM(D50:D59)</f>
        <v>2203</v>
      </c>
      <c r="E60" s="600">
        <f t="shared" ref="E60:H60" si="5">SUM(E50:E59)</f>
        <v>117</v>
      </c>
      <c r="F60" s="600">
        <f t="shared" si="5"/>
        <v>231</v>
      </c>
      <c r="G60" s="600">
        <f t="shared" si="5"/>
        <v>336</v>
      </c>
      <c r="H60" s="600">
        <f t="shared" si="5"/>
        <v>684</v>
      </c>
    </row>
  </sheetData>
  <pageMargins left="0.25" right="0.25" top="0.36" bottom="0.36" header="0.3" footer="0.22"/>
  <pageSetup paperSize="9" orientation="portrait" r:id="rId1"/>
  <rowBreaks count="1" manualBreakCount="1">
    <brk id="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2470"/>
  <sheetViews>
    <sheetView workbookViewId="0">
      <selection activeCell="D1909" sqref="D1909"/>
    </sheetView>
  </sheetViews>
  <sheetFormatPr defaultRowHeight="12.75"/>
  <cols>
    <col min="2" max="2" width="15.5703125" customWidth="1"/>
    <col min="3" max="3" width="25.5703125" customWidth="1"/>
    <col min="7" max="7" width="21.140625" customWidth="1"/>
    <col min="8" max="8" width="13.28515625" customWidth="1"/>
  </cols>
  <sheetData>
    <row r="1" spans="1:10" ht="13.5" thickBot="1"/>
    <row r="2" spans="1:10" ht="21.75" thickBot="1">
      <c r="A2" s="275" t="s">
        <v>2716</v>
      </c>
      <c r="B2" s="275" t="s">
        <v>2717</v>
      </c>
      <c r="C2" s="276" t="s">
        <v>2</v>
      </c>
      <c r="D2" s="275" t="s">
        <v>2718</v>
      </c>
      <c r="E2" s="275" t="s">
        <v>2719</v>
      </c>
      <c r="F2" s="275" t="s">
        <v>2720</v>
      </c>
      <c r="G2" s="276" t="s">
        <v>4</v>
      </c>
      <c r="H2" s="276" t="s">
        <v>2721</v>
      </c>
      <c r="I2" s="276" t="s">
        <v>2722</v>
      </c>
      <c r="J2" s="281" t="s">
        <v>3</v>
      </c>
    </row>
    <row r="3" spans="1:10" ht="21.75" hidden="1" thickBot="1">
      <c r="A3" s="277">
        <v>1</v>
      </c>
      <c r="B3" s="277">
        <v>1224262407</v>
      </c>
      <c r="C3" s="278" t="s">
        <v>2723</v>
      </c>
      <c r="D3" s="279">
        <v>1960</v>
      </c>
      <c r="E3" s="277" t="s">
        <v>2724</v>
      </c>
      <c r="F3" s="277">
        <v>1</v>
      </c>
      <c r="G3" s="280" t="s">
        <v>2725</v>
      </c>
      <c r="H3" s="280" t="s">
        <v>2726</v>
      </c>
      <c r="I3" s="280" t="s">
        <v>2727</v>
      </c>
      <c r="J3">
        <v>3</v>
      </c>
    </row>
    <row r="4" spans="1:10" ht="21.75" hidden="1" thickBot="1">
      <c r="A4" s="277">
        <v>2</v>
      </c>
      <c r="B4" s="277">
        <v>1223202188</v>
      </c>
      <c r="C4" s="278" t="s">
        <v>2728</v>
      </c>
      <c r="D4" s="279">
        <v>1910</v>
      </c>
      <c r="E4" s="277" t="s">
        <v>2729</v>
      </c>
      <c r="F4" s="277">
        <v>1</v>
      </c>
      <c r="G4" s="280" t="s">
        <v>2730</v>
      </c>
      <c r="H4" s="280" t="s">
        <v>2731</v>
      </c>
      <c r="I4" s="280" t="s">
        <v>2727</v>
      </c>
      <c r="J4">
        <v>3</v>
      </c>
    </row>
    <row r="5" spans="1:10" ht="21.75" hidden="1" thickBot="1">
      <c r="A5" s="277">
        <v>3</v>
      </c>
      <c r="B5" s="277">
        <v>1227309160</v>
      </c>
      <c r="C5" s="278" t="s">
        <v>2732</v>
      </c>
      <c r="D5" s="279">
        <v>1900</v>
      </c>
      <c r="E5" s="277" t="s">
        <v>2733</v>
      </c>
      <c r="F5" s="277">
        <v>1</v>
      </c>
      <c r="G5" s="280" t="s">
        <v>2734</v>
      </c>
      <c r="H5" s="280" t="s">
        <v>2735</v>
      </c>
      <c r="I5" s="280" t="s">
        <v>2727</v>
      </c>
      <c r="J5">
        <v>3</v>
      </c>
    </row>
    <row r="6" spans="1:10" ht="21.75" hidden="1" thickBot="1">
      <c r="A6" s="277">
        <v>4</v>
      </c>
      <c r="B6" s="277">
        <v>1223018750</v>
      </c>
      <c r="C6" s="278" t="s">
        <v>2736</v>
      </c>
      <c r="D6" s="279">
        <v>1880</v>
      </c>
      <c r="E6" s="277" t="s">
        <v>2737</v>
      </c>
      <c r="F6" s="277">
        <v>1</v>
      </c>
      <c r="G6" s="280" t="s">
        <v>2738</v>
      </c>
      <c r="H6" s="280" t="s">
        <v>2731</v>
      </c>
      <c r="I6" s="280" t="s">
        <v>2727</v>
      </c>
      <c r="J6">
        <v>3</v>
      </c>
    </row>
    <row r="7" spans="1:10" ht="21.75" hidden="1" thickBot="1">
      <c r="A7" s="277">
        <v>5</v>
      </c>
      <c r="B7" s="277">
        <v>1229799153</v>
      </c>
      <c r="C7" s="278" t="s">
        <v>2739</v>
      </c>
      <c r="D7" s="279">
        <v>1880</v>
      </c>
      <c r="E7" s="277" t="s">
        <v>2740</v>
      </c>
      <c r="F7" s="277">
        <v>1</v>
      </c>
      <c r="G7" s="280" t="s">
        <v>2741</v>
      </c>
      <c r="H7" s="280" t="s">
        <v>2742</v>
      </c>
      <c r="I7" s="280" t="s">
        <v>2727</v>
      </c>
      <c r="J7">
        <v>3</v>
      </c>
    </row>
    <row r="8" spans="1:10" ht="21.75" hidden="1" thickBot="1">
      <c r="A8" s="277">
        <v>6</v>
      </c>
      <c r="B8" s="277">
        <v>1221409501</v>
      </c>
      <c r="C8" s="278" t="s">
        <v>2743</v>
      </c>
      <c r="D8" s="279">
        <v>1840</v>
      </c>
      <c r="E8" s="277" t="s">
        <v>2744</v>
      </c>
      <c r="F8" s="277">
        <v>1</v>
      </c>
      <c r="G8" s="280" t="s">
        <v>2745</v>
      </c>
      <c r="H8" s="280" t="s">
        <v>2746</v>
      </c>
      <c r="I8" s="280" t="s">
        <v>2727</v>
      </c>
      <c r="J8">
        <v>3</v>
      </c>
    </row>
    <row r="9" spans="1:10" ht="21.75" hidden="1" thickBot="1">
      <c r="A9" s="277">
        <v>7</v>
      </c>
      <c r="B9" s="277">
        <v>1222009525</v>
      </c>
      <c r="C9" s="278" t="s">
        <v>2747</v>
      </c>
      <c r="D9" s="279">
        <v>1830</v>
      </c>
      <c r="E9" s="277" t="s">
        <v>2748</v>
      </c>
      <c r="F9" s="277">
        <v>1</v>
      </c>
      <c r="G9" s="280" t="s">
        <v>2749</v>
      </c>
      <c r="H9" s="280" t="s">
        <v>2746</v>
      </c>
      <c r="I9" s="280" t="s">
        <v>2727</v>
      </c>
      <c r="J9">
        <v>3</v>
      </c>
    </row>
    <row r="10" spans="1:10" ht="21.75" hidden="1" thickBot="1">
      <c r="A10" s="277">
        <v>8</v>
      </c>
      <c r="B10" s="277">
        <v>1225186343</v>
      </c>
      <c r="C10" s="278" t="s">
        <v>2750</v>
      </c>
      <c r="D10" s="279">
        <v>1830</v>
      </c>
      <c r="E10" s="277" t="s">
        <v>2751</v>
      </c>
      <c r="F10" s="277">
        <v>1</v>
      </c>
      <c r="G10" s="280" t="s">
        <v>2752</v>
      </c>
      <c r="H10" s="280" t="s">
        <v>2746</v>
      </c>
      <c r="I10" s="280" t="s">
        <v>2727</v>
      </c>
      <c r="J10">
        <v>3</v>
      </c>
    </row>
    <row r="11" spans="1:10" ht="21.75" hidden="1" thickBot="1">
      <c r="A11" s="277">
        <v>9</v>
      </c>
      <c r="B11" s="277">
        <v>1222078069</v>
      </c>
      <c r="C11" s="278" t="s">
        <v>2753</v>
      </c>
      <c r="D11" s="279">
        <v>1820</v>
      </c>
      <c r="E11" s="277" t="s">
        <v>2754</v>
      </c>
      <c r="F11" s="277">
        <v>1</v>
      </c>
      <c r="G11" s="280" t="s">
        <v>2752</v>
      </c>
      <c r="H11" s="280" t="s">
        <v>2746</v>
      </c>
      <c r="I11" s="280" t="s">
        <v>2727</v>
      </c>
      <c r="J11">
        <v>3</v>
      </c>
    </row>
    <row r="12" spans="1:10" ht="21.75" hidden="1" thickBot="1">
      <c r="A12" s="277">
        <v>10</v>
      </c>
      <c r="B12" s="277">
        <v>1226762366</v>
      </c>
      <c r="C12" s="278" t="s">
        <v>2755</v>
      </c>
      <c r="D12" s="279">
        <v>1800</v>
      </c>
      <c r="E12" s="277" t="s">
        <v>2756</v>
      </c>
      <c r="F12" s="277">
        <v>1</v>
      </c>
      <c r="G12" s="280" t="s">
        <v>2725</v>
      </c>
      <c r="H12" s="280" t="s">
        <v>2726</v>
      </c>
      <c r="I12" s="280" t="s">
        <v>2727</v>
      </c>
      <c r="J12">
        <v>3</v>
      </c>
    </row>
    <row r="13" spans="1:10" ht="21.75" hidden="1" thickBot="1">
      <c r="A13" s="277">
        <v>11</v>
      </c>
      <c r="B13" s="277">
        <v>1225006052</v>
      </c>
      <c r="C13" s="278" t="s">
        <v>2757</v>
      </c>
      <c r="D13" s="279">
        <v>1790</v>
      </c>
      <c r="E13" s="277" t="s">
        <v>2758</v>
      </c>
      <c r="F13" s="277">
        <v>1</v>
      </c>
      <c r="G13" s="280" t="s">
        <v>2734</v>
      </c>
      <c r="H13" s="280" t="s">
        <v>2735</v>
      </c>
      <c r="I13" s="280" t="s">
        <v>2727</v>
      </c>
      <c r="J13">
        <v>3</v>
      </c>
    </row>
    <row r="14" spans="1:10" ht="21.75" hidden="1" thickBot="1">
      <c r="A14" s="277">
        <v>12</v>
      </c>
      <c r="B14" s="277">
        <v>1222302978</v>
      </c>
      <c r="C14" s="278" t="s">
        <v>2759</v>
      </c>
      <c r="D14" s="279">
        <v>1790</v>
      </c>
      <c r="E14" s="277" t="s">
        <v>2760</v>
      </c>
      <c r="F14" s="277">
        <v>1</v>
      </c>
      <c r="G14" s="280" t="s">
        <v>2761</v>
      </c>
      <c r="H14" s="280" t="s">
        <v>2731</v>
      </c>
      <c r="I14" s="280" t="s">
        <v>2727</v>
      </c>
      <c r="J14">
        <v>3</v>
      </c>
    </row>
    <row r="15" spans="1:10" ht="13.5" hidden="1" thickBot="1">
      <c r="A15" s="277">
        <v>13</v>
      </c>
      <c r="B15" s="277">
        <v>1218001839</v>
      </c>
      <c r="C15" s="278" t="s">
        <v>2762</v>
      </c>
      <c r="D15" s="279">
        <v>1790</v>
      </c>
      <c r="E15" s="277" t="s">
        <v>2763</v>
      </c>
      <c r="F15" s="277">
        <v>1</v>
      </c>
      <c r="G15" s="280" t="s">
        <v>2741</v>
      </c>
      <c r="H15" s="280" t="s">
        <v>2742</v>
      </c>
      <c r="I15" s="280" t="s">
        <v>2727</v>
      </c>
      <c r="J15">
        <v>3</v>
      </c>
    </row>
    <row r="16" spans="1:10" ht="21.75" hidden="1" thickBot="1">
      <c r="A16" s="277">
        <v>14</v>
      </c>
      <c r="B16" s="277">
        <v>1221879457</v>
      </c>
      <c r="C16" s="278" t="s">
        <v>2764</v>
      </c>
      <c r="D16" s="279">
        <v>1760</v>
      </c>
      <c r="E16" s="277" t="s">
        <v>2765</v>
      </c>
      <c r="F16" s="277">
        <v>1</v>
      </c>
      <c r="G16" s="280" t="s">
        <v>2749</v>
      </c>
      <c r="H16" s="280" t="s">
        <v>2746</v>
      </c>
      <c r="I16" s="280" t="s">
        <v>2727</v>
      </c>
      <c r="J16">
        <v>3</v>
      </c>
    </row>
    <row r="17" spans="1:10" ht="21.75" hidden="1" thickBot="1">
      <c r="A17" s="277">
        <v>15</v>
      </c>
      <c r="B17" s="277">
        <v>1222363635</v>
      </c>
      <c r="C17" s="278" t="s">
        <v>2766</v>
      </c>
      <c r="D17" s="279">
        <v>1760</v>
      </c>
      <c r="E17" s="277" t="s">
        <v>2767</v>
      </c>
      <c r="F17" s="277">
        <v>1</v>
      </c>
      <c r="G17" s="280" t="s">
        <v>2768</v>
      </c>
      <c r="H17" s="280" t="s">
        <v>2731</v>
      </c>
      <c r="I17" s="280" t="s">
        <v>2727</v>
      </c>
      <c r="J17">
        <v>3</v>
      </c>
    </row>
    <row r="18" spans="1:10" ht="13.5" hidden="1" thickBot="1">
      <c r="A18" s="277">
        <v>16</v>
      </c>
      <c r="B18" s="277">
        <v>1227300954</v>
      </c>
      <c r="C18" s="278" t="s">
        <v>2769</v>
      </c>
      <c r="D18" s="279">
        <v>1760</v>
      </c>
      <c r="E18" s="277" t="s">
        <v>2770</v>
      </c>
      <c r="F18" s="277">
        <v>1</v>
      </c>
      <c r="G18" s="280" t="s">
        <v>2725</v>
      </c>
      <c r="H18" s="280" t="s">
        <v>2726</v>
      </c>
      <c r="I18" s="280" t="s">
        <v>2727</v>
      </c>
      <c r="J18">
        <v>3</v>
      </c>
    </row>
    <row r="19" spans="1:10" ht="21.75" hidden="1" thickBot="1">
      <c r="A19" s="277">
        <v>17</v>
      </c>
      <c r="B19" s="277">
        <v>1226859840</v>
      </c>
      <c r="C19" s="278" t="s">
        <v>2771</v>
      </c>
      <c r="D19" s="279">
        <v>1750</v>
      </c>
      <c r="E19" s="277" t="s">
        <v>2772</v>
      </c>
      <c r="F19" s="277">
        <v>1</v>
      </c>
      <c r="G19" s="280" t="s">
        <v>2773</v>
      </c>
      <c r="H19" s="280" t="s">
        <v>2774</v>
      </c>
      <c r="I19" s="280" t="s">
        <v>2727</v>
      </c>
      <c r="J19">
        <v>3</v>
      </c>
    </row>
    <row r="20" spans="1:10" ht="21.75" hidden="1" thickBot="1">
      <c r="A20" s="277">
        <v>18</v>
      </c>
      <c r="B20" s="277">
        <v>1223988430</v>
      </c>
      <c r="C20" s="278" t="s">
        <v>2775</v>
      </c>
      <c r="D20" s="279">
        <v>1740</v>
      </c>
      <c r="E20" s="277" t="s">
        <v>2776</v>
      </c>
      <c r="F20" s="277">
        <v>1</v>
      </c>
      <c r="G20" s="280" t="s">
        <v>2749</v>
      </c>
      <c r="H20" s="280" t="s">
        <v>2746</v>
      </c>
      <c r="I20" s="280" t="s">
        <v>2727</v>
      </c>
      <c r="J20">
        <v>3</v>
      </c>
    </row>
    <row r="21" spans="1:10" ht="21.75" hidden="1" thickBot="1">
      <c r="A21" s="277">
        <v>19</v>
      </c>
      <c r="B21" s="277">
        <v>1216924497</v>
      </c>
      <c r="C21" s="278" t="s">
        <v>2777</v>
      </c>
      <c r="D21" s="279">
        <v>1730</v>
      </c>
      <c r="E21" s="277" t="s">
        <v>2778</v>
      </c>
      <c r="F21" s="277">
        <v>1</v>
      </c>
      <c r="G21" s="280" t="s">
        <v>2749</v>
      </c>
      <c r="H21" s="280" t="s">
        <v>2746</v>
      </c>
      <c r="I21" s="280" t="s">
        <v>2727</v>
      </c>
      <c r="J21">
        <v>3</v>
      </c>
    </row>
    <row r="22" spans="1:10" ht="21.75" hidden="1" thickBot="1">
      <c r="A22" s="277">
        <v>20</v>
      </c>
      <c r="B22" s="277">
        <v>1223563041</v>
      </c>
      <c r="C22" s="278" t="s">
        <v>2779</v>
      </c>
      <c r="D22" s="279">
        <v>1720</v>
      </c>
      <c r="E22" s="277" t="s">
        <v>2780</v>
      </c>
      <c r="F22" s="277">
        <v>1</v>
      </c>
      <c r="G22" s="280" t="s">
        <v>2738</v>
      </c>
      <c r="H22" s="280" t="s">
        <v>2746</v>
      </c>
      <c r="I22" s="280" t="s">
        <v>2727</v>
      </c>
      <c r="J22">
        <v>3</v>
      </c>
    </row>
    <row r="23" spans="1:10" ht="21.75" hidden="1" thickBot="1">
      <c r="A23" s="277">
        <v>21</v>
      </c>
      <c r="B23" s="277">
        <v>1221687173</v>
      </c>
      <c r="C23" s="278" t="s">
        <v>2781</v>
      </c>
      <c r="D23" s="279">
        <v>1720</v>
      </c>
      <c r="E23" s="277" t="s">
        <v>2782</v>
      </c>
      <c r="F23" s="277">
        <v>1</v>
      </c>
      <c r="G23" s="280" t="s">
        <v>2725</v>
      </c>
      <c r="H23" s="280" t="s">
        <v>2726</v>
      </c>
      <c r="I23" s="280" t="s">
        <v>2727</v>
      </c>
      <c r="J23">
        <v>3</v>
      </c>
    </row>
    <row r="24" spans="1:10" ht="21.75" hidden="1" thickBot="1">
      <c r="A24" s="277">
        <v>22</v>
      </c>
      <c r="B24" s="277">
        <v>1229605689</v>
      </c>
      <c r="C24" s="278" t="s">
        <v>2783</v>
      </c>
      <c r="D24" s="279">
        <v>1720</v>
      </c>
      <c r="E24" s="277" t="s">
        <v>2784</v>
      </c>
      <c r="F24" s="277">
        <v>1</v>
      </c>
      <c r="G24" s="280" t="s">
        <v>2734</v>
      </c>
      <c r="H24" s="280" t="s">
        <v>2735</v>
      </c>
      <c r="I24" s="280" t="s">
        <v>2727</v>
      </c>
      <c r="J24">
        <v>3</v>
      </c>
    </row>
    <row r="25" spans="1:10" ht="21.75" hidden="1" thickBot="1">
      <c r="A25" s="277">
        <v>23</v>
      </c>
      <c r="B25" s="277">
        <v>1222132179</v>
      </c>
      <c r="C25" s="278" t="s">
        <v>2785</v>
      </c>
      <c r="D25" s="279">
        <v>1710</v>
      </c>
      <c r="E25" s="277" t="s">
        <v>2786</v>
      </c>
      <c r="F25" s="277">
        <v>1</v>
      </c>
      <c r="G25" s="280" t="s">
        <v>2752</v>
      </c>
      <c r="H25" s="280" t="s">
        <v>2746</v>
      </c>
      <c r="I25" s="280" t="s">
        <v>2727</v>
      </c>
      <c r="J25">
        <v>3</v>
      </c>
    </row>
    <row r="26" spans="1:10" ht="21.75" hidden="1" thickBot="1">
      <c r="A26" s="277">
        <v>24</v>
      </c>
      <c r="B26" s="277">
        <v>1219385303</v>
      </c>
      <c r="C26" s="278" t="s">
        <v>2787</v>
      </c>
      <c r="D26" s="279">
        <v>1710</v>
      </c>
      <c r="E26" s="277" t="s">
        <v>2788</v>
      </c>
      <c r="F26" s="277">
        <v>1</v>
      </c>
      <c r="G26" s="280" t="s">
        <v>2738</v>
      </c>
      <c r="H26" s="280" t="s">
        <v>2746</v>
      </c>
      <c r="I26" s="280" t="s">
        <v>2727</v>
      </c>
      <c r="J26">
        <v>3</v>
      </c>
    </row>
    <row r="27" spans="1:10" ht="21.75" hidden="1" thickBot="1">
      <c r="A27" s="277">
        <v>25</v>
      </c>
      <c r="B27" s="277">
        <v>1211523538</v>
      </c>
      <c r="C27" s="278" t="s">
        <v>2789</v>
      </c>
      <c r="D27" s="279">
        <v>1700</v>
      </c>
      <c r="E27" s="277" t="s">
        <v>2790</v>
      </c>
      <c r="F27" s="277">
        <v>1</v>
      </c>
      <c r="G27" s="280" t="s">
        <v>2752</v>
      </c>
      <c r="H27" s="280" t="s">
        <v>2746</v>
      </c>
      <c r="I27" s="280" t="s">
        <v>2727</v>
      </c>
      <c r="J27">
        <v>3</v>
      </c>
    </row>
    <row r="28" spans="1:10" ht="21.75" hidden="1" thickBot="1">
      <c r="A28" s="277">
        <v>26</v>
      </c>
      <c r="B28" s="277">
        <v>1222910206</v>
      </c>
      <c r="C28" s="278" t="s">
        <v>2791</v>
      </c>
      <c r="D28" s="279">
        <v>1690</v>
      </c>
      <c r="E28" s="277" t="s">
        <v>2792</v>
      </c>
      <c r="F28" s="277">
        <v>1</v>
      </c>
      <c r="G28" s="280" t="s">
        <v>2734</v>
      </c>
      <c r="H28" s="280" t="s">
        <v>2735</v>
      </c>
      <c r="I28" s="280" t="s">
        <v>2727</v>
      </c>
      <c r="J28">
        <v>3</v>
      </c>
    </row>
    <row r="29" spans="1:10" ht="21.75" hidden="1" thickBot="1">
      <c r="A29" s="277">
        <v>27</v>
      </c>
      <c r="B29" s="277">
        <v>1229249442</v>
      </c>
      <c r="C29" s="278" t="s">
        <v>2793</v>
      </c>
      <c r="D29" s="279">
        <v>1690</v>
      </c>
      <c r="E29" s="277" t="s">
        <v>2794</v>
      </c>
      <c r="F29" s="277">
        <v>1</v>
      </c>
      <c r="G29" s="280" t="s">
        <v>2725</v>
      </c>
      <c r="H29" s="280" t="s">
        <v>2726</v>
      </c>
      <c r="I29" s="280" t="s">
        <v>2727</v>
      </c>
      <c r="J29">
        <v>3</v>
      </c>
    </row>
    <row r="30" spans="1:10" ht="21.75" hidden="1" thickBot="1">
      <c r="A30" s="277">
        <v>28</v>
      </c>
      <c r="B30" s="277">
        <v>1225095664</v>
      </c>
      <c r="C30" s="278" t="s">
        <v>2795</v>
      </c>
      <c r="D30" s="279">
        <v>1690</v>
      </c>
      <c r="E30" s="277" t="s">
        <v>2796</v>
      </c>
      <c r="F30" s="277">
        <v>1</v>
      </c>
      <c r="G30" s="280" t="s">
        <v>2734</v>
      </c>
      <c r="H30" s="280" t="s">
        <v>2735</v>
      </c>
      <c r="I30" s="280" t="s">
        <v>2727</v>
      </c>
      <c r="J30">
        <v>3</v>
      </c>
    </row>
    <row r="31" spans="1:10" ht="13.5" hidden="1" thickBot="1">
      <c r="A31" s="277">
        <v>29</v>
      </c>
      <c r="B31" s="277">
        <v>1229183435</v>
      </c>
      <c r="C31" s="278" t="s">
        <v>2797</v>
      </c>
      <c r="D31" s="279">
        <v>1680</v>
      </c>
      <c r="E31" s="277" t="s">
        <v>2770</v>
      </c>
      <c r="F31" s="277">
        <v>1</v>
      </c>
      <c r="G31" s="280" t="s">
        <v>2745</v>
      </c>
      <c r="H31" s="280" t="s">
        <v>2746</v>
      </c>
      <c r="I31" s="280" t="s">
        <v>2727</v>
      </c>
      <c r="J31">
        <v>3</v>
      </c>
    </row>
    <row r="32" spans="1:10" ht="21.75" hidden="1" thickBot="1">
      <c r="A32" s="277">
        <v>30</v>
      </c>
      <c r="B32" s="277">
        <v>1221949182</v>
      </c>
      <c r="C32" s="278" t="s">
        <v>2798</v>
      </c>
      <c r="D32" s="279">
        <v>1670</v>
      </c>
      <c r="E32" s="277" t="s">
        <v>2799</v>
      </c>
      <c r="F32" s="277">
        <v>1</v>
      </c>
      <c r="G32" s="280" t="s">
        <v>2730</v>
      </c>
      <c r="H32" s="280" t="s">
        <v>2731</v>
      </c>
      <c r="I32" s="280" t="s">
        <v>2727</v>
      </c>
      <c r="J32">
        <v>3</v>
      </c>
    </row>
    <row r="33" spans="1:10" ht="21.75" hidden="1" thickBot="1">
      <c r="A33" s="277">
        <v>31</v>
      </c>
      <c r="B33" s="277">
        <v>1223957388</v>
      </c>
      <c r="C33" s="278" t="s">
        <v>2800</v>
      </c>
      <c r="D33" s="279">
        <v>1660</v>
      </c>
      <c r="E33" s="277" t="s">
        <v>2801</v>
      </c>
      <c r="F33" s="277">
        <v>1</v>
      </c>
      <c r="G33" s="280" t="s">
        <v>2749</v>
      </c>
      <c r="H33" s="280" t="s">
        <v>2746</v>
      </c>
      <c r="I33" s="280" t="s">
        <v>2727</v>
      </c>
      <c r="J33">
        <v>3</v>
      </c>
    </row>
    <row r="34" spans="1:10" ht="21.75" hidden="1" thickBot="1">
      <c r="A34" s="277">
        <v>32</v>
      </c>
      <c r="B34" s="277">
        <v>1222275404</v>
      </c>
      <c r="C34" s="278" t="s">
        <v>2802</v>
      </c>
      <c r="D34" s="279">
        <v>1660</v>
      </c>
      <c r="E34" s="277" t="s">
        <v>2803</v>
      </c>
      <c r="F34" s="277">
        <v>1</v>
      </c>
      <c r="G34" s="280" t="s">
        <v>2752</v>
      </c>
      <c r="H34" s="280" t="s">
        <v>2746</v>
      </c>
      <c r="I34" s="280" t="s">
        <v>2727</v>
      </c>
      <c r="J34">
        <v>3</v>
      </c>
    </row>
    <row r="35" spans="1:10" ht="21.75" hidden="1" thickBot="1">
      <c r="A35" s="277">
        <v>33</v>
      </c>
      <c r="B35" s="277">
        <v>1219531812</v>
      </c>
      <c r="C35" s="278" t="s">
        <v>2804</v>
      </c>
      <c r="D35" s="279">
        <v>1650</v>
      </c>
      <c r="E35" s="277" t="s">
        <v>2805</v>
      </c>
      <c r="F35" s="277">
        <v>1</v>
      </c>
      <c r="G35" s="280" t="s">
        <v>2761</v>
      </c>
      <c r="H35" s="280" t="s">
        <v>2731</v>
      </c>
      <c r="I35" s="280" t="s">
        <v>2727</v>
      </c>
      <c r="J35">
        <v>3</v>
      </c>
    </row>
    <row r="36" spans="1:10" ht="21.75" hidden="1" thickBot="1">
      <c r="A36" s="277">
        <v>34</v>
      </c>
      <c r="B36" s="277">
        <v>1224190459</v>
      </c>
      <c r="C36" s="278" t="s">
        <v>2806</v>
      </c>
      <c r="D36" s="279">
        <v>1640</v>
      </c>
      <c r="E36" s="277" t="s">
        <v>2807</v>
      </c>
      <c r="F36" s="277">
        <v>1</v>
      </c>
      <c r="G36" s="280" t="s">
        <v>2734</v>
      </c>
      <c r="H36" s="280" t="s">
        <v>2735</v>
      </c>
      <c r="I36" s="280" t="s">
        <v>2727</v>
      </c>
      <c r="J36">
        <v>3</v>
      </c>
    </row>
    <row r="37" spans="1:10" ht="21.75" hidden="1" thickBot="1">
      <c r="A37" s="277">
        <v>35</v>
      </c>
      <c r="B37" s="277">
        <v>1212059714</v>
      </c>
      <c r="C37" s="278" t="s">
        <v>2808</v>
      </c>
      <c r="D37" s="279">
        <v>1640</v>
      </c>
      <c r="E37" s="277" t="s">
        <v>2809</v>
      </c>
      <c r="F37" s="277">
        <v>1</v>
      </c>
      <c r="G37" s="280" t="s">
        <v>2752</v>
      </c>
      <c r="H37" s="280" t="s">
        <v>2746</v>
      </c>
      <c r="I37" s="280" t="s">
        <v>2727</v>
      </c>
      <c r="J37">
        <v>3</v>
      </c>
    </row>
    <row r="38" spans="1:10" ht="21.75" hidden="1" thickBot="1">
      <c r="A38" s="277">
        <v>36</v>
      </c>
      <c r="B38" s="277">
        <v>1223484914</v>
      </c>
      <c r="C38" s="278" t="s">
        <v>2810</v>
      </c>
      <c r="D38" s="279">
        <v>1640</v>
      </c>
      <c r="E38" s="277" t="s">
        <v>2770</v>
      </c>
      <c r="F38" s="277">
        <v>1</v>
      </c>
      <c r="G38" s="280" t="s">
        <v>2738</v>
      </c>
      <c r="H38" s="280" t="s">
        <v>2746</v>
      </c>
      <c r="I38" s="280" t="s">
        <v>2727</v>
      </c>
      <c r="J38">
        <v>3</v>
      </c>
    </row>
    <row r="39" spans="1:10" ht="21.75" hidden="1" thickBot="1">
      <c r="A39" s="277">
        <v>37</v>
      </c>
      <c r="B39" s="277">
        <v>1228865679</v>
      </c>
      <c r="C39" s="278" t="s">
        <v>2811</v>
      </c>
      <c r="D39" s="279">
        <v>1640</v>
      </c>
      <c r="E39" s="277" t="s">
        <v>2770</v>
      </c>
      <c r="F39" s="277">
        <v>1</v>
      </c>
      <c r="G39" s="280" t="s">
        <v>2741</v>
      </c>
      <c r="H39" s="280" t="s">
        <v>2742</v>
      </c>
      <c r="I39" s="280" t="s">
        <v>2727</v>
      </c>
      <c r="J39">
        <v>3</v>
      </c>
    </row>
    <row r="40" spans="1:10" ht="21.75" hidden="1" thickBot="1">
      <c r="A40" s="277">
        <v>38</v>
      </c>
      <c r="B40" s="277">
        <v>1224748571</v>
      </c>
      <c r="C40" s="278" t="s">
        <v>2812</v>
      </c>
      <c r="D40" s="279">
        <v>1630</v>
      </c>
      <c r="E40" s="277" t="s">
        <v>2813</v>
      </c>
      <c r="F40" s="277">
        <v>1</v>
      </c>
      <c r="G40" s="280" t="s">
        <v>2752</v>
      </c>
      <c r="H40" s="280" t="s">
        <v>2746</v>
      </c>
      <c r="I40" s="280" t="s">
        <v>2727</v>
      </c>
      <c r="J40">
        <v>3</v>
      </c>
    </row>
    <row r="41" spans="1:10" ht="21.75" hidden="1" thickBot="1">
      <c r="A41" s="277">
        <v>39</v>
      </c>
      <c r="B41" s="277">
        <v>1229510605</v>
      </c>
      <c r="C41" s="278" t="s">
        <v>2814</v>
      </c>
      <c r="D41" s="279">
        <v>1630</v>
      </c>
      <c r="E41" s="277" t="s">
        <v>2770</v>
      </c>
      <c r="F41" s="277">
        <v>1</v>
      </c>
      <c r="G41" s="280" t="s">
        <v>2741</v>
      </c>
      <c r="H41" s="280" t="s">
        <v>2742</v>
      </c>
      <c r="I41" s="280" t="s">
        <v>2727</v>
      </c>
      <c r="J41">
        <v>3</v>
      </c>
    </row>
    <row r="42" spans="1:10" ht="21.75" hidden="1" thickBot="1">
      <c r="A42" s="277">
        <v>40</v>
      </c>
      <c r="B42" s="277">
        <v>1223878368</v>
      </c>
      <c r="C42" s="278" t="s">
        <v>2815</v>
      </c>
      <c r="D42" s="279">
        <v>1620</v>
      </c>
      <c r="E42" s="277" t="s">
        <v>2816</v>
      </c>
      <c r="F42" s="277">
        <v>1</v>
      </c>
      <c r="G42" s="280" t="s">
        <v>2817</v>
      </c>
      <c r="H42" s="280" t="s">
        <v>2742</v>
      </c>
      <c r="I42" s="280" t="s">
        <v>2727</v>
      </c>
      <c r="J42">
        <v>3</v>
      </c>
    </row>
    <row r="43" spans="1:10" ht="21.75" hidden="1" thickBot="1">
      <c r="A43" s="277">
        <v>41</v>
      </c>
      <c r="B43" s="277">
        <v>1225552444</v>
      </c>
      <c r="C43" s="278" t="s">
        <v>2818</v>
      </c>
      <c r="D43" s="279">
        <v>1620</v>
      </c>
      <c r="E43" s="277" t="s">
        <v>2819</v>
      </c>
      <c r="F43" s="277">
        <v>1</v>
      </c>
      <c r="G43" s="280" t="s">
        <v>2820</v>
      </c>
      <c r="H43" s="280" t="s">
        <v>2731</v>
      </c>
      <c r="I43" s="280" t="s">
        <v>2727</v>
      </c>
      <c r="J43">
        <v>3</v>
      </c>
    </row>
    <row r="44" spans="1:10" ht="21.75" hidden="1" thickBot="1">
      <c r="A44" s="277">
        <v>42</v>
      </c>
      <c r="B44" s="277">
        <v>1222243943</v>
      </c>
      <c r="C44" s="278" t="s">
        <v>2821</v>
      </c>
      <c r="D44" s="279">
        <v>1620</v>
      </c>
      <c r="E44" s="277" t="s">
        <v>2822</v>
      </c>
      <c r="F44" s="277">
        <v>1</v>
      </c>
      <c r="G44" s="280" t="s">
        <v>2749</v>
      </c>
      <c r="H44" s="280" t="s">
        <v>2746</v>
      </c>
      <c r="I44" s="280" t="s">
        <v>2727</v>
      </c>
      <c r="J44">
        <v>3</v>
      </c>
    </row>
    <row r="45" spans="1:10" ht="21.75" hidden="1" thickBot="1">
      <c r="A45" s="277">
        <v>43</v>
      </c>
      <c r="B45" s="277">
        <v>1226282186</v>
      </c>
      <c r="C45" s="278" t="s">
        <v>2823</v>
      </c>
      <c r="D45" s="279">
        <v>1620</v>
      </c>
      <c r="E45" s="277" t="s">
        <v>2824</v>
      </c>
      <c r="F45" s="277">
        <v>1</v>
      </c>
      <c r="G45" s="280" t="s">
        <v>2734</v>
      </c>
      <c r="H45" s="280" t="s">
        <v>2735</v>
      </c>
      <c r="I45" s="280" t="s">
        <v>2727</v>
      </c>
      <c r="J45">
        <v>3</v>
      </c>
    </row>
    <row r="46" spans="1:10" ht="21.75" hidden="1" thickBot="1">
      <c r="A46" s="277">
        <v>44</v>
      </c>
      <c r="B46" s="277">
        <v>1224120414</v>
      </c>
      <c r="C46" s="278" t="s">
        <v>2825</v>
      </c>
      <c r="D46" s="279">
        <v>1610</v>
      </c>
      <c r="E46" s="277" t="s">
        <v>2826</v>
      </c>
      <c r="F46" s="277">
        <v>1</v>
      </c>
      <c r="G46" s="280" t="s">
        <v>2738</v>
      </c>
      <c r="H46" s="280" t="s">
        <v>2746</v>
      </c>
      <c r="I46" s="280" t="s">
        <v>2727</v>
      </c>
      <c r="J46">
        <v>3</v>
      </c>
    </row>
    <row r="47" spans="1:10" ht="21.75" hidden="1" thickBot="1">
      <c r="A47" s="277">
        <v>45</v>
      </c>
      <c r="B47" s="277">
        <v>1223869370</v>
      </c>
      <c r="C47" s="278" t="s">
        <v>2827</v>
      </c>
      <c r="D47" s="279">
        <v>1600</v>
      </c>
      <c r="E47" s="277" t="s">
        <v>2828</v>
      </c>
      <c r="F47" s="277">
        <v>1</v>
      </c>
      <c r="G47" s="280" t="s">
        <v>2752</v>
      </c>
      <c r="H47" s="280" t="s">
        <v>2746</v>
      </c>
      <c r="I47" s="280" t="s">
        <v>2727</v>
      </c>
      <c r="J47">
        <v>3</v>
      </c>
    </row>
    <row r="48" spans="1:10" ht="21.75" hidden="1" thickBot="1">
      <c r="A48" s="277">
        <v>46</v>
      </c>
      <c r="B48" s="277">
        <v>1229175806</v>
      </c>
      <c r="C48" s="278" t="s">
        <v>2829</v>
      </c>
      <c r="D48" s="279">
        <v>1600</v>
      </c>
      <c r="E48" s="277" t="s">
        <v>2830</v>
      </c>
      <c r="F48" s="277">
        <v>1</v>
      </c>
      <c r="G48" s="280" t="s">
        <v>2741</v>
      </c>
      <c r="H48" s="280" t="s">
        <v>2742</v>
      </c>
      <c r="I48" s="280" t="s">
        <v>2727</v>
      </c>
      <c r="J48">
        <v>3</v>
      </c>
    </row>
    <row r="49" spans="1:10" ht="21.75" hidden="1" thickBot="1">
      <c r="A49" s="277">
        <v>47</v>
      </c>
      <c r="B49" s="277">
        <v>1224882368</v>
      </c>
      <c r="C49" s="278" t="s">
        <v>2831</v>
      </c>
      <c r="D49" s="279">
        <v>1590</v>
      </c>
      <c r="E49" s="277" t="s">
        <v>2832</v>
      </c>
      <c r="F49" s="277">
        <v>1</v>
      </c>
      <c r="G49" s="280" t="s">
        <v>2833</v>
      </c>
      <c r="H49" s="280" t="s">
        <v>2726</v>
      </c>
      <c r="I49" s="280" t="s">
        <v>2727</v>
      </c>
      <c r="J49">
        <v>3</v>
      </c>
    </row>
    <row r="50" spans="1:10" ht="21.75" hidden="1" thickBot="1">
      <c r="A50" s="277">
        <v>48</v>
      </c>
      <c r="B50" s="277">
        <v>1225253185</v>
      </c>
      <c r="C50" s="278" t="s">
        <v>2834</v>
      </c>
      <c r="D50" s="279">
        <v>1590</v>
      </c>
      <c r="E50" s="277" t="s">
        <v>2835</v>
      </c>
      <c r="F50" s="277">
        <v>1</v>
      </c>
      <c r="G50" s="280" t="s">
        <v>2820</v>
      </c>
      <c r="H50" s="280" t="s">
        <v>2731</v>
      </c>
      <c r="I50" s="280" t="s">
        <v>2727</v>
      </c>
      <c r="J50">
        <v>3</v>
      </c>
    </row>
    <row r="51" spans="1:10" ht="13.5" hidden="1" thickBot="1">
      <c r="A51" s="277">
        <v>49</v>
      </c>
      <c r="B51" s="277">
        <v>1225219669</v>
      </c>
      <c r="C51" s="278" t="s">
        <v>2836</v>
      </c>
      <c r="D51" s="279">
        <v>1590</v>
      </c>
      <c r="E51" s="277" t="s">
        <v>2770</v>
      </c>
      <c r="F51" s="277">
        <v>1</v>
      </c>
      <c r="G51" s="280" t="s">
        <v>2761</v>
      </c>
      <c r="H51" s="280" t="s">
        <v>2731</v>
      </c>
      <c r="I51" s="280" t="s">
        <v>2727</v>
      </c>
      <c r="J51">
        <v>3</v>
      </c>
    </row>
    <row r="52" spans="1:10" ht="21.75" hidden="1" thickBot="1">
      <c r="A52" s="277">
        <v>50</v>
      </c>
      <c r="B52" s="277">
        <v>1226071247</v>
      </c>
      <c r="C52" s="278" t="s">
        <v>2837</v>
      </c>
      <c r="D52" s="279">
        <v>1580</v>
      </c>
      <c r="E52" s="277" t="s">
        <v>2838</v>
      </c>
      <c r="F52" s="277">
        <v>1</v>
      </c>
      <c r="G52" s="280" t="s">
        <v>2745</v>
      </c>
      <c r="H52" s="280" t="s">
        <v>2746</v>
      </c>
      <c r="I52" s="280" t="s">
        <v>2727</v>
      </c>
      <c r="J52">
        <v>3</v>
      </c>
    </row>
    <row r="53" spans="1:10" ht="21.75" hidden="1" thickBot="1">
      <c r="A53" s="277">
        <v>51</v>
      </c>
      <c r="B53" s="277">
        <v>1229464217</v>
      </c>
      <c r="C53" s="278" t="s">
        <v>2839</v>
      </c>
      <c r="D53" s="279">
        <v>1580</v>
      </c>
      <c r="E53" s="277" t="s">
        <v>2786</v>
      </c>
      <c r="F53" s="277">
        <v>1</v>
      </c>
      <c r="G53" s="280" t="s">
        <v>2734</v>
      </c>
      <c r="H53" s="280" t="s">
        <v>2735</v>
      </c>
      <c r="I53" s="280" t="s">
        <v>2727</v>
      </c>
      <c r="J53">
        <v>3</v>
      </c>
    </row>
    <row r="54" spans="1:10" ht="21.75" hidden="1" thickBot="1">
      <c r="A54" s="277">
        <v>52</v>
      </c>
      <c r="B54" s="277">
        <v>1224611820</v>
      </c>
      <c r="C54" s="278" t="s">
        <v>2840</v>
      </c>
      <c r="D54" s="279">
        <v>1580</v>
      </c>
      <c r="E54" s="277" t="s">
        <v>2729</v>
      </c>
      <c r="F54" s="277">
        <v>1</v>
      </c>
      <c r="G54" s="280" t="s">
        <v>2745</v>
      </c>
      <c r="H54" s="280" t="s">
        <v>2746</v>
      </c>
      <c r="I54" s="280" t="s">
        <v>2727</v>
      </c>
      <c r="J54">
        <v>3</v>
      </c>
    </row>
    <row r="55" spans="1:10" ht="21.75" hidden="1" thickBot="1">
      <c r="A55" s="277">
        <v>53</v>
      </c>
      <c r="B55" s="277">
        <v>1229836984</v>
      </c>
      <c r="C55" s="278" t="s">
        <v>2841</v>
      </c>
      <c r="D55" s="279">
        <v>1580</v>
      </c>
      <c r="E55" s="277" t="s">
        <v>2842</v>
      </c>
      <c r="F55" s="277">
        <v>1</v>
      </c>
      <c r="G55" s="280" t="s">
        <v>2843</v>
      </c>
      <c r="H55" s="280" t="s">
        <v>2731</v>
      </c>
      <c r="I55" s="280" t="s">
        <v>2727</v>
      </c>
      <c r="J55">
        <v>3</v>
      </c>
    </row>
    <row r="56" spans="1:10" ht="21.75" hidden="1" thickBot="1">
      <c r="A56" s="277">
        <v>54</v>
      </c>
      <c r="B56" s="277">
        <v>1229783780</v>
      </c>
      <c r="C56" s="278" t="s">
        <v>2844</v>
      </c>
      <c r="D56" s="279">
        <v>1560</v>
      </c>
      <c r="E56" s="277" t="s">
        <v>2845</v>
      </c>
      <c r="F56" s="277">
        <v>1</v>
      </c>
      <c r="G56" s="280" t="s">
        <v>2833</v>
      </c>
      <c r="H56" s="280" t="s">
        <v>2726</v>
      </c>
      <c r="I56" s="280" t="s">
        <v>2727</v>
      </c>
      <c r="J56">
        <v>3</v>
      </c>
    </row>
    <row r="57" spans="1:10" ht="21.75" hidden="1" thickBot="1">
      <c r="A57" s="277">
        <v>55</v>
      </c>
      <c r="B57" s="277">
        <v>1222973793</v>
      </c>
      <c r="C57" s="278" t="s">
        <v>2846</v>
      </c>
      <c r="D57" s="279">
        <v>1560</v>
      </c>
      <c r="E57" s="277" t="s">
        <v>2847</v>
      </c>
      <c r="F57" s="277">
        <v>1</v>
      </c>
      <c r="G57" s="280" t="s">
        <v>2817</v>
      </c>
      <c r="H57" s="280" t="s">
        <v>2848</v>
      </c>
      <c r="I57" s="280" t="s">
        <v>2727</v>
      </c>
      <c r="J57">
        <v>3</v>
      </c>
    </row>
    <row r="58" spans="1:10" ht="21.75" hidden="1" thickBot="1">
      <c r="A58" s="277">
        <v>56</v>
      </c>
      <c r="B58" s="277">
        <v>1224041589</v>
      </c>
      <c r="C58" s="278" t="s">
        <v>2849</v>
      </c>
      <c r="D58" s="279">
        <v>1550</v>
      </c>
      <c r="E58" s="277" t="s">
        <v>2850</v>
      </c>
      <c r="F58" s="277">
        <v>1</v>
      </c>
      <c r="G58" s="280" t="s">
        <v>2817</v>
      </c>
      <c r="H58" s="280" t="s">
        <v>2742</v>
      </c>
      <c r="I58" s="280" t="s">
        <v>2727</v>
      </c>
      <c r="J58">
        <v>3</v>
      </c>
    </row>
    <row r="59" spans="1:10" ht="21.75" hidden="1" thickBot="1">
      <c r="A59" s="277">
        <v>57</v>
      </c>
      <c r="B59" s="277">
        <v>1224508988</v>
      </c>
      <c r="C59" s="278" t="s">
        <v>2851</v>
      </c>
      <c r="D59" s="279">
        <v>1550</v>
      </c>
      <c r="E59" s="277" t="s">
        <v>2852</v>
      </c>
      <c r="F59" s="277">
        <v>1</v>
      </c>
      <c r="G59" s="280" t="s">
        <v>2853</v>
      </c>
      <c r="H59" s="280" t="s">
        <v>2742</v>
      </c>
      <c r="I59" s="280" t="s">
        <v>2727</v>
      </c>
      <c r="J59">
        <v>3</v>
      </c>
    </row>
    <row r="60" spans="1:10" ht="13.5" hidden="1" thickBot="1">
      <c r="A60" s="277">
        <v>58</v>
      </c>
      <c r="B60" s="277">
        <v>1223933069</v>
      </c>
      <c r="C60" s="278" t="s">
        <v>2854</v>
      </c>
      <c r="D60" s="279">
        <v>1550</v>
      </c>
      <c r="E60" s="277" t="s">
        <v>2770</v>
      </c>
      <c r="F60" s="277">
        <v>1</v>
      </c>
      <c r="G60" s="280" t="s">
        <v>2730</v>
      </c>
      <c r="H60" s="280" t="s">
        <v>2726</v>
      </c>
      <c r="I60" s="280" t="s">
        <v>2727</v>
      </c>
      <c r="J60">
        <v>3</v>
      </c>
    </row>
    <row r="61" spans="1:10" ht="21.75" hidden="1" thickBot="1">
      <c r="A61" s="277">
        <v>59</v>
      </c>
      <c r="B61" s="277">
        <v>1222987167</v>
      </c>
      <c r="C61" s="278" t="s">
        <v>2855</v>
      </c>
      <c r="D61" s="279">
        <v>1540</v>
      </c>
      <c r="E61" s="277" t="s">
        <v>2856</v>
      </c>
      <c r="F61" s="277">
        <v>1</v>
      </c>
      <c r="G61" s="280" t="s">
        <v>2817</v>
      </c>
      <c r="H61" s="280" t="s">
        <v>2848</v>
      </c>
      <c r="I61" s="280" t="s">
        <v>2727</v>
      </c>
      <c r="J61">
        <v>3</v>
      </c>
    </row>
    <row r="62" spans="1:10" ht="13.5" hidden="1" thickBot="1">
      <c r="A62" s="277">
        <v>60</v>
      </c>
      <c r="B62" s="277">
        <v>1222758362</v>
      </c>
      <c r="C62" s="278" t="s">
        <v>2857</v>
      </c>
      <c r="D62" s="279">
        <v>1540</v>
      </c>
      <c r="E62" s="277" t="s">
        <v>2770</v>
      </c>
      <c r="F62" s="277">
        <v>1</v>
      </c>
      <c r="G62" s="280" t="s">
        <v>2725</v>
      </c>
      <c r="H62" s="280" t="s">
        <v>2726</v>
      </c>
      <c r="I62" s="280" t="s">
        <v>2727</v>
      </c>
      <c r="J62">
        <v>3</v>
      </c>
    </row>
    <row r="63" spans="1:10" ht="21.75" hidden="1" thickBot="1">
      <c r="A63" s="277">
        <v>61</v>
      </c>
      <c r="B63" s="277">
        <v>1223158378</v>
      </c>
      <c r="C63" s="278" t="s">
        <v>2858</v>
      </c>
      <c r="D63" s="279">
        <v>1530</v>
      </c>
      <c r="E63" s="277" t="s">
        <v>2859</v>
      </c>
      <c r="F63" s="277">
        <v>1</v>
      </c>
      <c r="G63" s="280" t="s">
        <v>2820</v>
      </c>
      <c r="H63" s="280" t="s">
        <v>2731</v>
      </c>
      <c r="I63" s="280" t="s">
        <v>2727</v>
      </c>
      <c r="J63">
        <v>3</v>
      </c>
    </row>
    <row r="64" spans="1:10" ht="21.75" hidden="1" thickBot="1">
      <c r="A64" s="277">
        <v>62</v>
      </c>
      <c r="B64" s="277">
        <v>1223756872</v>
      </c>
      <c r="C64" s="278" t="s">
        <v>2860</v>
      </c>
      <c r="D64" s="279">
        <v>1520</v>
      </c>
      <c r="E64" s="277" t="s">
        <v>2770</v>
      </c>
      <c r="F64" s="277">
        <v>1</v>
      </c>
      <c r="G64" s="280" t="s">
        <v>2861</v>
      </c>
      <c r="H64" s="280" t="s">
        <v>2848</v>
      </c>
      <c r="I64" s="280" t="s">
        <v>2727</v>
      </c>
      <c r="J64">
        <v>3</v>
      </c>
    </row>
    <row r="65" spans="1:10" ht="21.75" hidden="1" thickBot="1">
      <c r="A65" s="277">
        <v>63</v>
      </c>
      <c r="B65" s="277">
        <v>1226040555</v>
      </c>
      <c r="C65" s="278" t="s">
        <v>2862</v>
      </c>
      <c r="D65" s="279">
        <v>1510</v>
      </c>
      <c r="E65" s="277" t="s">
        <v>2863</v>
      </c>
      <c r="F65" s="277">
        <v>1</v>
      </c>
      <c r="G65" s="280" t="s">
        <v>2745</v>
      </c>
      <c r="H65" s="280" t="s">
        <v>2746</v>
      </c>
      <c r="I65" s="280" t="s">
        <v>2727</v>
      </c>
      <c r="J65">
        <v>3</v>
      </c>
    </row>
    <row r="66" spans="1:10" ht="21.75" hidden="1" thickBot="1">
      <c r="A66" s="277">
        <v>64</v>
      </c>
      <c r="B66" s="277">
        <v>1223973475</v>
      </c>
      <c r="C66" s="278" t="s">
        <v>2864</v>
      </c>
      <c r="D66" s="279">
        <v>1510</v>
      </c>
      <c r="E66" s="277" t="s">
        <v>2865</v>
      </c>
      <c r="F66" s="277">
        <v>1</v>
      </c>
      <c r="G66" s="280" t="s">
        <v>2749</v>
      </c>
      <c r="H66" s="280" t="s">
        <v>2746</v>
      </c>
      <c r="I66" s="280" t="s">
        <v>2727</v>
      </c>
      <c r="J66">
        <v>3</v>
      </c>
    </row>
    <row r="67" spans="1:10" ht="21.75" hidden="1" thickBot="1">
      <c r="A67" s="277">
        <v>65</v>
      </c>
      <c r="B67" s="277">
        <v>1225689307</v>
      </c>
      <c r="C67" s="278" t="s">
        <v>2866</v>
      </c>
      <c r="D67" s="279">
        <v>1510</v>
      </c>
      <c r="E67" s="277" t="s">
        <v>2770</v>
      </c>
      <c r="F67" s="277">
        <v>1</v>
      </c>
      <c r="G67" s="280" t="s">
        <v>2741</v>
      </c>
      <c r="H67" s="280" t="s">
        <v>2742</v>
      </c>
      <c r="I67" s="280" t="s">
        <v>2727</v>
      </c>
      <c r="J67">
        <v>3</v>
      </c>
    </row>
    <row r="68" spans="1:10" ht="21.75" hidden="1" thickBot="1">
      <c r="A68" s="277">
        <v>66</v>
      </c>
      <c r="B68" s="277">
        <v>1225102598</v>
      </c>
      <c r="C68" s="278" t="s">
        <v>2867</v>
      </c>
      <c r="D68" s="279">
        <v>1500</v>
      </c>
      <c r="E68" s="277" t="s">
        <v>2868</v>
      </c>
      <c r="F68" s="277">
        <v>1</v>
      </c>
      <c r="G68" s="280" t="s">
        <v>2734</v>
      </c>
      <c r="H68" s="280" t="s">
        <v>2742</v>
      </c>
      <c r="I68" s="280" t="s">
        <v>2727</v>
      </c>
      <c r="J68">
        <v>3</v>
      </c>
    </row>
    <row r="69" spans="1:10" ht="21.75" hidden="1" thickBot="1">
      <c r="A69" s="277">
        <v>67</v>
      </c>
      <c r="B69" s="277">
        <v>1225288464</v>
      </c>
      <c r="C69" s="278" t="s">
        <v>2869</v>
      </c>
      <c r="D69" s="279">
        <v>1500</v>
      </c>
      <c r="E69" s="277" t="s">
        <v>2830</v>
      </c>
      <c r="F69" s="277">
        <v>1</v>
      </c>
      <c r="G69" s="280" t="s">
        <v>2738</v>
      </c>
      <c r="H69" s="280" t="s">
        <v>2746</v>
      </c>
      <c r="I69" s="280" t="s">
        <v>2727</v>
      </c>
      <c r="J69">
        <v>3</v>
      </c>
    </row>
    <row r="70" spans="1:10" ht="21.75" hidden="1" thickBot="1">
      <c r="A70" s="277">
        <v>68</v>
      </c>
      <c r="B70" s="277">
        <v>1220312850</v>
      </c>
      <c r="C70" s="278" t="s">
        <v>2870</v>
      </c>
      <c r="D70" s="279">
        <v>1490</v>
      </c>
      <c r="E70" s="277" t="s">
        <v>2871</v>
      </c>
      <c r="F70" s="277">
        <v>1</v>
      </c>
      <c r="G70" s="280" t="s">
        <v>2820</v>
      </c>
      <c r="H70" s="280" t="s">
        <v>2731</v>
      </c>
      <c r="I70" s="280" t="s">
        <v>2727</v>
      </c>
      <c r="J70">
        <v>3</v>
      </c>
    </row>
    <row r="71" spans="1:10" ht="21.75" hidden="1" thickBot="1">
      <c r="A71" s="277">
        <v>69</v>
      </c>
      <c r="B71" s="277">
        <v>1225527281</v>
      </c>
      <c r="C71" s="278" t="s">
        <v>2872</v>
      </c>
      <c r="D71" s="279">
        <v>1490</v>
      </c>
      <c r="E71" s="277" t="s">
        <v>2873</v>
      </c>
      <c r="F71" s="277">
        <v>1</v>
      </c>
      <c r="G71" s="280" t="s">
        <v>2853</v>
      </c>
      <c r="H71" s="280" t="s">
        <v>2742</v>
      </c>
      <c r="I71" s="280" t="s">
        <v>2727</v>
      </c>
      <c r="J71">
        <v>3</v>
      </c>
    </row>
    <row r="72" spans="1:10" ht="21.75" hidden="1" thickBot="1">
      <c r="A72" s="277">
        <v>70</v>
      </c>
      <c r="B72" s="277">
        <v>1229631445</v>
      </c>
      <c r="C72" s="278" t="s">
        <v>2874</v>
      </c>
      <c r="D72" s="279">
        <v>1460</v>
      </c>
      <c r="E72" s="277" t="s">
        <v>2875</v>
      </c>
      <c r="F72" s="277">
        <v>1</v>
      </c>
      <c r="G72" s="280" t="s">
        <v>2734</v>
      </c>
      <c r="H72" s="280" t="s">
        <v>2742</v>
      </c>
      <c r="I72" s="280" t="s">
        <v>2727</v>
      </c>
      <c r="J72">
        <v>3</v>
      </c>
    </row>
    <row r="73" spans="1:10" ht="21.75" hidden="1" thickBot="1">
      <c r="A73" s="277">
        <v>71</v>
      </c>
      <c r="B73" s="277">
        <v>1226726473</v>
      </c>
      <c r="C73" s="278" t="s">
        <v>2876</v>
      </c>
      <c r="D73" s="279">
        <v>1460</v>
      </c>
      <c r="E73" s="277" t="s">
        <v>2770</v>
      </c>
      <c r="F73" s="277">
        <v>1</v>
      </c>
      <c r="G73" s="280" t="s">
        <v>2817</v>
      </c>
      <c r="H73" s="280" t="s">
        <v>2848</v>
      </c>
      <c r="I73" s="280" t="s">
        <v>2727</v>
      </c>
      <c r="J73">
        <v>3</v>
      </c>
    </row>
    <row r="74" spans="1:10" ht="21.75" hidden="1" thickBot="1">
      <c r="A74" s="277">
        <v>72</v>
      </c>
      <c r="B74" s="277">
        <v>1222973969</v>
      </c>
      <c r="C74" s="278" t="s">
        <v>2877</v>
      </c>
      <c r="D74" s="279">
        <v>1460</v>
      </c>
      <c r="E74" s="277" t="s">
        <v>2770</v>
      </c>
      <c r="F74" s="277">
        <v>1</v>
      </c>
      <c r="G74" s="280" t="s">
        <v>2817</v>
      </c>
      <c r="H74" s="280" t="s">
        <v>2848</v>
      </c>
      <c r="I74" s="280" t="s">
        <v>2727</v>
      </c>
      <c r="J74">
        <v>3</v>
      </c>
    </row>
    <row r="75" spans="1:10" ht="21.75" hidden="1" thickBot="1">
      <c r="A75" s="277">
        <v>73</v>
      </c>
      <c r="B75" s="277">
        <v>1224356672</v>
      </c>
      <c r="C75" s="278" t="s">
        <v>2878</v>
      </c>
      <c r="D75" s="279">
        <v>1450</v>
      </c>
      <c r="E75" s="277" t="s">
        <v>2826</v>
      </c>
      <c r="F75" s="277">
        <v>1</v>
      </c>
      <c r="G75" s="280" t="s">
        <v>2734</v>
      </c>
      <c r="H75" s="280" t="s">
        <v>2735</v>
      </c>
      <c r="I75" s="280" t="s">
        <v>2727</v>
      </c>
      <c r="J75">
        <v>3</v>
      </c>
    </row>
    <row r="76" spans="1:10" ht="13.5" hidden="1" thickBot="1">
      <c r="A76" s="277">
        <v>74</v>
      </c>
      <c r="B76" s="277">
        <v>1226937525</v>
      </c>
      <c r="C76" s="278" t="s">
        <v>2879</v>
      </c>
      <c r="D76" s="279">
        <v>1440</v>
      </c>
      <c r="E76" s="277" t="s">
        <v>2770</v>
      </c>
      <c r="F76" s="277">
        <v>1</v>
      </c>
      <c r="G76" s="280" t="s">
        <v>2880</v>
      </c>
      <c r="H76" s="280" t="s">
        <v>2742</v>
      </c>
      <c r="I76" s="280" t="s">
        <v>2727</v>
      </c>
      <c r="J76">
        <v>3</v>
      </c>
    </row>
    <row r="77" spans="1:10" ht="21.75" hidden="1" thickBot="1">
      <c r="A77" s="277">
        <v>75</v>
      </c>
      <c r="B77" s="277">
        <v>1224163576</v>
      </c>
      <c r="C77" s="278" t="s">
        <v>2881</v>
      </c>
      <c r="D77" s="279">
        <v>1430</v>
      </c>
      <c r="E77" s="277" t="s">
        <v>2882</v>
      </c>
      <c r="F77" s="277">
        <v>1</v>
      </c>
      <c r="G77" s="280" t="s">
        <v>2734</v>
      </c>
      <c r="H77" s="280" t="s">
        <v>2735</v>
      </c>
      <c r="I77" s="280" t="s">
        <v>2727</v>
      </c>
      <c r="J77">
        <v>3</v>
      </c>
    </row>
    <row r="78" spans="1:10" ht="13.5" hidden="1" thickBot="1">
      <c r="A78" s="277">
        <v>76</v>
      </c>
      <c r="B78" s="277">
        <v>1227346241</v>
      </c>
      <c r="C78" s="278" t="s">
        <v>2883</v>
      </c>
      <c r="D78" s="279">
        <v>1430</v>
      </c>
      <c r="E78" s="277" t="s">
        <v>2770</v>
      </c>
      <c r="F78" s="277">
        <v>1</v>
      </c>
      <c r="G78" s="280" t="s">
        <v>2884</v>
      </c>
      <c r="H78" s="280" t="s">
        <v>2742</v>
      </c>
      <c r="I78" s="280" t="s">
        <v>2727</v>
      </c>
      <c r="J78">
        <v>3</v>
      </c>
    </row>
    <row r="79" spans="1:10" ht="21.75" hidden="1" thickBot="1">
      <c r="A79" s="277">
        <v>77</v>
      </c>
      <c r="B79" s="277">
        <v>1226498603</v>
      </c>
      <c r="C79" s="278" t="s">
        <v>2885</v>
      </c>
      <c r="D79" s="279">
        <v>1420</v>
      </c>
      <c r="E79" s="277" t="s">
        <v>2886</v>
      </c>
      <c r="F79" s="277">
        <v>1</v>
      </c>
      <c r="G79" s="280" t="s">
        <v>2820</v>
      </c>
      <c r="H79" s="280" t="s">
        <v>2731</v>
      </c>
      <c r="I79" s="280" t="s">
        <v>2727</v>
      </c>
      <c r="J79">
        <v>3</v>
      </c>
    </row>
    <row r="80" spans="1:10" ht="21.75" hidden="1" thickBot="1">
      <c r="A80" s="277">
        <v>78</v>
      </c>
      <c r="B80" s="277">
        <v>1225496157</v>
      </c>
      <c r="C80" s="278" t="s">
        <v>2887</v>
      </c>
      <c r="D80" s="279">
        <v>1400</v>
      </c>
      <c r="E80" s="277" t="s">
        <v>2888</v>
      </c>
      <c r="F80" s="277">
        <v>1</v>
      </c>
      <c r="G80" s="280" t="s">
        <v>2761</v>
      </c>
      <c r="H80" s="280" t="s">
        <v>2731</v>
      </c>
      <c r="I80" s="280" t="s">
        <v>2727</v>
      </c>
      <c r="J80">
        <v>3</v>
      </c>
    </row>
    <row r="81" spans="1:10" ht="21.75" hidden="1" thickBot="1">
      <c r="A81" s="277">
        <v>79</v>
      </c>
      <c r="B81" s="277">
        <v>1229651558</v>
      </c>
      <c r="C81" s="278" t="s">
        <v>2889</v>
      </c>
      <c r="D81" s="279">
        <v>1400</v>
      </c>
      <c r="E81" s="277" t="s">
        <v>2890</v>
      </c>
      <c r="F81" s="277">
        <v>1</v>
      </c>
      <c r="G81" s="280" t="s">
        <v>2891</v>
      </c>
      <c r="H81" s="280" t="s">
        <v>2746</v>
      </c>
      <c r="I81" s="280" t="s">
        <v>2727</v>
      </c>
      <c r="J81">
        <v>3</v>
      </c>
    </row>
    <row r="82" spans="1:10" ht="21.75" hidden="1" thickBot="1">
      <c r="A82" s="277">
        <v>80</v>
      </c>
      <c r="B82" s="277">
        <v>1225466323</v>
      </c>
      <c r="C82" s="278" t="s">
        <v>2892</v>
      </c>
      <c r="D82" s="279">
        <v>1390</v>
      </c>
      <c r="E82" s="277" t="s">
        <v>2893</v>
      </c>
      <c r="F82" s="277">
        <v>1</v>
      </c>
      <c r="G82" s="280" t="s">
        <v>2894</v>
      </c>
      <c r="H82" s="280" t="s">
        <v>2742</v>
      </c>
      <c r="I82" s="280" t="s">
        <v>2727</v>
      </c>
      <c r="J82">
        <v>3</v>
      </c>
    </row>
    <row r="83" spans="1:10" ht="21.75" hidden="1" thickBot="1">
      <c r="A83" s="277">
        <v>81</v>
      </c>
      <c r="B83" s="277">
        <v>1221940700</v>
      </c>
      <c r="C83" s="278" t="s">
        <v>2895</v>
      </c>
      <c r="D83" s="279">
        <v>1390</v>
      </c>
      <c r="E83" s="277" t="s">
        <v>2896</v>
      </c>
      <c r="F83" s="277">
        <v>1</v>
      </c>
      <c r="G83" s="280" t="s">
        <v>2817</v>
      </c>
      <c r="H83" s="280" t="s">
        <v>2848</v>
      </c>
      <c r="I83" s="280" t="s">
        <v>2727</v>
      </c>
      <c r="J83">
        <v>3</v>
      </c>
    </row>
    <row r="84" spans="1:10" ht="13.5" hidden="1" thickBot="1">
      <c r="A84" s="277">
        <v>82</v>
      </c>
      <c r="B84" s="277">
        <v>1228139383</v>
      </c>
      <c r="C84" s="278" t="s">
        <v>2897</v>
      </c>
      <c r="D84" s="279">
        <v>1390</v>
      </c>
      <c r="E84" s="277" t="s">
        <v>2770</v>
      </c>
      <c r="F84" s="277">
        <v>1</v>
      </c>
      <c r="G84" s="280" t="s">
        <v>2853</v>
      </c>
      <c r="H84" s="280" t="s">
        <v>2742</v>
      </c>
      <c r="I84" s="280" t="s">
        <v>2727</v>
      </c>
      <c r="J84">
        <v>3</v>
      </c>
    </row>
    <row r="85" spans="1:10" ht="21.75" hidden="1" thickBot="1">
      <c r="A85" s="277">
        <v>83</v>
      </c>
      <c r="B85" s="277">
        <v>1224838296</v>
      </c>
      <c r="C85" s="278" t="s">
        <v>2898</v>
      </c>
      <c r="D85" s="279">
        <v>1380</v>
      </c>
      <c r="E85" s="277" t="s">
        <v>2899</v>
      </c>
      <c r="F85" s="277">
        <v>1</v>
      </c>
      <c r="G85" s="280" t="s">
        <v>2745</v>
      </c>
      <c r="H85" s="280" t="s">
        <v>2746</v>
      </c>
      <c r="I85" s="280" t="s">
        <v>2727</v>
      </c>
      <c r="J85">
        <v>3</v>
      </c>
    </row>
    <row r="86" spans="1:10" ht="21.75" hidden="1" thickBot="1">
      <c r="A86" s="277">
        <v>84</v>
      </c>
      <c r="B86" s="277">
        <v>1228725735</v>
      </c>
      <c r="C86" s="278" t="s">
        <v>2900</v>
      </c>
      <c r="D86" s="279">
        <v>1380</v>
      </c>
      <c r="E86" s="277" t="s">
        <v>2770</v>
      </c>
      <c r="F86" s="277">
        <v>1</v>
      </c>
      <c r="G86" s="280" t="s">
        <v>2745</v>
      </c>
      <c r="H86" s="280" t="s">
        <v>2746</v>
      </c>
      <c r="I86" s="280" t="s">
        <v>2727</v>
      </c>
      <c r="J86">
        <v>3</v>
      </c>
    </row>
    <row r="87" spans="1:10" ht="21.75" hidden="1" thickBot="1">
      <c r="A87" s="277">
        <v>85</v>
      </c>
      <c r="B87" s="277">
        <v>1224335245</v>
      </c>
      <c r="C87" s="278" t="s">
        <v>2901</v>
      </c>
      <c r="D87" s="279">
        <v>1370</v>
      </c>
      <c r="E87" s="277" t="s">
        <v>2835</v>
      </c>
      <c r="F87" s="277">
        <v>1</v>
      </c>
      <c r="G87" s="280" t="s">
        <v>2745</v>
      </c>
      <c r="H87" s="280" t="s">
        <v>2746</v>
      </c>
      <c r="I87" s="280" t="s">
        <v>2727</v>
      </c>
      <c r="J87">
        <v>3</v>
      </c>
    </row>
    <row r="88" spans="1:10" ht="21.75" hidden="1" thickBot="1">
      <c r="A88" s="277">
        <v>86</v>
      </c>
      <c r="B88" s="277">
        <v>1225564511</v>
      </c>
      <c r="C88" s="278" t="s">
        <v>2902</v>
      </c>
      <c r="D88" s="279">
        <v>1370</v>
      </c>
      <c r="E88" s="277" t="s">
        <v>2770</v>
      </c>
      <c r="F88" s="277">
        <v>1</v>
      </c>
      <c r="G88" s="280" t="s">
        <v>2884</v>
      </c>
      <c r="H88" s="280" t="s">
        <v>2742</v>
      </c>
      <c r="I88" s="280" t="s">
        <v>2727</v>
      </c>
      <c r="J88">
        <v>3</v>
      </c>
    </row>
    <row r="89" spans="1:10" ht="21.75" hidden="1" thickBot="1">
      <c r="A89" s="277">
        <v>87</v>
      </c>
      <c r="B89" s="277">
        <v>1225320192</v>
      </c>
      <c r="C89" s="278" t="s">
        <v>2903</v>
      </c>
      <c r="D89" s="279">
        <v>1360</v>
      </c>
      <c r="E89" s="277" t="s">
        <v>2904</v>
      </c>
      <c r="F89" s="277">
        <v>1</v>
      </c>
      <c r="G89" s="280" t="s">
        <v>2820</v>
      </c>
      <c r="H89" s="280" t="s">
        <v>2731</v>
      </c>
      <c r="I89" s="280" t="s">
        <v>2727</v>
      </c>
      <c r="J89">
        <v>3</v>
      </c>
    </row>
    <row r="90" spans="1:10" ht="21.75" hidden="1" thickBot="1">
      <c r="A90" s="277">
        <v>88</v>
      </c>
      <c r="B90" s="277">
        <v>1224734084</v>
      </c>
      <c r="C90" s="278" t="s">
        <v>2905</v>
      </c>
      <c r="D90" s="279">
        <v>1360</v>
      </c>
      <c r="E90" s="277" t="s">
        <v>2906</v>
      </c>
      <c r="F90" s="277">
        <v>1</v>
      </c>
      <c r="G90" s="280" t="s">
        <v>2734</v>
      </c>
      <c r="H90" s="280" t="s">
        <v>2735</v>
      </c>
      <c r="I90" s="280" t="s">
        <v>2727</v>
      </c>
      <c r="J90">
        <v>3</v>
      </c>
    </row>
    <row r="91" spans="1:10" ht="21.75" hidden="1" thickBot="1">
      <c r="A91" s="277">
        <v>89</v>
      </c>
      <c r="B91" s="277">
        <v>1222344745</v>
      </c>
      <c r="C91" s="278" t="s">
        <v>2907</v>
      </c>
      <c r="D91" s="279">
        <v>1360</v>
      </c>
      <c r="E91" s="277" t="s">
        <v>2908</v>
      </c>
      <c r="F91" s="277">
        <v>1</v>
      </c>
      <c r="G91" s="280" t="s">
        <v>2752</v>
      </c>
      <c r="H91" s="280" t="s">
        <v>2746</v>
      </c>
      <c r="I91" s="280" t="s">
        <v>2727</v>
      </c>
      <c r="J91">
        <v>3</v>
      </c>
    </row>
    <row r="92" spans="1:10" ht="13.5" hidden="1" thickBot="1">
      <c r="A92" s="277">
        <v>90</v>
      </c>
      <c r="B92" s="277">
        <v>1225385342</v>
      </c>
      <c r="C92" s="278" t="s">
        <v>2909</v>
      </c>
      <c r="D92" s="279">
        <v>1350</v>
      </c>
      <c r="E92" s="277" t="s">
        <v>2770</v>
      </c>
      <c r="F92" s="277">
        <v>1</v>
      </c>
      <c r="G92" s="280" t="s">
        <v>2730</v>
      </c>
      <c r="H92" s="280" t="s">
        <v>2726</v>
      </c>
      <c r="I92" s="280" t="s">
        <v>2727</v>
      </c>
      <c r="J92">
        <v>3</v>
      </c>
    </row>
    <row r="93" spans="1:10" ht="21.75" hidden="1" thickBot="1">
      <c r="A93" s="277">
        <v>91</v>
      </c>
      <c r="B93" s="277">
        <v>1232066733</v>
      </c>
      <c r="C93" s="278" t="s">
        <v>2910</v>
      </c>
      <c r="D93" s="279">
        <v>1350</v>
      </c>
      <c r="E93" s="277" t="s">
        <v>2770</v>
      </c>
      <c r="F93" s="277">
        <v>1</v>
      </c>
      <c r="G93" s="280" t="s">
        <v>2911</v>
      </c>
      <c r="H93" s="280" t="s">
        <v>2912</v>
      </c>
      <c r="I93" s="280" t="s">
        <v>2727</v>
      </c>
      <c r="J93">
        <v>3</v>
      </c>
    </row>
    <row r="94" spans="1:10" ht="21.75" hidden="1" thickBot="1">
      <c r="A94" s="277">
        <v>92</v>
      </c>
      <c r="B94" s="277">
        <v>1226637435</v>
      </c>
      <c r="C94" s="278" t="s">
        <v>2913</v>
      </c>
      <c r="D94" s="279">
        <v>1340</v>
      </c>
      <c r="E94" s="277" t="s">
        <v>2770</v>
      </c>
      <c r="F94" s="277">
        <v>1</v>
      </c>
      <c r="G94" s="280" t="s">
        <v>2914</v>
      </c>
      <c r="H94" s="280" t="s">
        <v>2742</v>
      </c>
      <c r="I94" s="280" t="s">
        <v>2727</v>
      </c>
      <c r="J94">
        <v>3</v>
      </c>
    </row>
    <row r="95" spans="1:10" ht="13.5" hidden="1" thickBot="1">
      <c r="A95" s="277">
        <v>93</v>
      </c>
      <c r="B95" s="277">
        <v>1223549861</v>
      </c>
      <c r="C95" s="278" t="s">
        <v>2915</v>
      </c>
      <c r="D95" s="279">
        <v>1340</v>
      </c>
      <c r="E95" s="277" t="s">
        <v>2770</v>
      </c>
      <c r="F95" s="277">
        <v>1</v>
      </c>
      <c r="G95" s="280" t="s">
        <v>2916</v>
      </c>
      <c r="H95" s="280" t="s">
        <v>2742</v>
      </c>
      <c r="I95" s="280" t="s">
        <v>2727</v>
      </c>
      <c r="J95">
        <v>3</v>
      </c>
    </row>
    <row r="96" spans="1:10" ht="21.75" hidden="1" thickBot="1">
      <c r="A96" s="277">
        <v>94</v>
      </c>
      <c r="B96" s="277">
        <v>1222936477</v>
      </c>
      <c r="C96" s="278" t="s">
        <v>2917</v>
      </c>
      <c r="D96" s="279">
        <v>1330</v>
      </c>
      <c r="E96" s="277" t="s">
        <v>2782</v>
      </c>
      <c r="F96" s="277">
        <v>1</v>
      </c>
      <c r="G96" s="280" t="s">
        <v>2752</v>
      </c>
      <c r="H96" s="280" t="s">
        <v>2746</v>
      </c>
      <c r="I96" s="280" t="s">
        <v>2727</v>
      </c>
      <c r="J96">
        <v>3</v>
      </c>
    </row>
    <row r="97" spans="1:10" ht="21.75" hidden="1" thickBot="1">
      <c r="A97" s="277">
        <v>95</v>
      </c>
      <c r="B97" s="277">
        <v>1226756087</v>
      </c>
      <c r="C97" s="278" t="s">
        <v>2918</v>
      </c>
      <c r="D97" s="279">
        <v>1330</v>
      </c>
      <c r="E97" s="277" t="s">
        <v>2856</v>
      </c>
      <c r="F97" s="277">
        <v>1</v>
      </c>
      <c r="G97" s="280" t="s">
        <v>2773</v>
      </c>
      <c r="H97" s="280" t="s">
        <v>2774</v>
      </c>
      <c r="I97" s="280" t="s">
        <v>2727</v>
      </c>
      <c r="J97">
        <v>3</v>
      </c>
    </row>
    <row r="98" spans="1:10" ht="21.75" hidden="1" thickBot="1">
      <c r="A98" s="277">
        <v>96</v>
      </c>
      <c r="B98" s="277">
        <v>1228538240</v>
      </c>
      <c r="C98" s="278" t="s">
        <v>2919</v>
      </c>
      <c r="D98" s="279">
        <v>1310</v>
      </c>
      <c r="E98" s="277" t="s">
        <v>2803</v>
      </c>
      <c r="F98" s="277">
        <v>1</v>
      </c>
      <c r="G98" s="280" t="s">
        <v>2916</v>
      </c>
      <c r="H98" s="280" t="s">
        <v>2742</v>
      </c>
      <c r="I98" s="280" t="s">
        <v>2727</v>
      </c>
      <c r="J98">
        <v>3</v>
      </c>
    </row>
    <row r="99" spans="1:10" ht="21.75" hidden="1" thickBot="1">
      <c r="A99" s="277">
        <v>97</v>
      </c>
      <c r="B99" s="277">
        <v>1222203884</v>
      </c>
      <c r="C99" s="278" t="s">
        <v>2920</v>
      </c>
      <c r="D99" s="279">
        <v>1300</v>
      </c>
      <c r="E99" s="277" t="s">
        <v>2770</v>
      </c>
      <c r="F99" s="277">
        <v>1</v>
      </c>
      <c r="G99" s="280" t="s">
        <v>2894</v>
      </c>
      <c r="H99" s="280" t="s">
        <v>2774</v>
      </c>
      <c r="I99" s="280" t="s">
        <v>2727</v>
      </c>
      <c r="J99">
        <v>3</v>
      </c>
    </row>
    <row r="100" spans="1:10" ht="21.75" hidden="1" thickBot="1">
      <c r="A100" s="277">
        <v>98</v>
      </c>
      <c r="B100" s="277">
        <v>1224625068</v>
      </c>
      <c r="C100" s="278" t="s">
        <v>2921</v>
      </c>
      <c r="D100" s="279">
        <v>1290</v>
      </c>
      <c r="E100" s="277" t="s">
        <v>2922</v>
      </c>
      <c r="F100" s="277">
        <v>1</v>
      </c>
      <c r="G100" s="280" t="s">
        <v>2843</v>
      </c>
      <c r="H100" s="280" t="s">
        <v>2731</v>
      </c>
      <c r="I100" s="280" t="s">
        <v>2727</v>
      </c>
      <c r="J100">
        <v>3</v>
      </c>
    </row>
    <row r="101" spans="1:10" ht="21.75" hidden="1" thickBot="1">
      <c r="A101" s="277">
        <v>99</v>
      </c>
      <c r="B101" s="277">
        <v>1221989367</v>
      </c>
      <c r="C101" s="278" t="s">
        <v>2923</v>
      </c>
      <c r="D101" s="279">
        <v>1280</v>
      </c>
      <c r="E101" s="277" t="s">
        <v>2924</v>
      </c>
      <c r="F101" s="277">
        <v>1</v>
      </c>
      <c r="G101" s="280" t="s">
        <v>2741</v>
      </c>
      <c r="H101" s="280" t="s">
        <v>2742</v>
      </c>
      <c r="I101" s="280" t="s">
        <v>2727</v>
      </c>
      <c r="J101">
        <v>3</v>
      </c>
    </row>
    <row r="102" spans="1:10" ht="21.75" hidden="1" thickBot="1">
      <c r="A102" s="277">
        <v>100</v>
      </c>
      <c r="B102" s="277">
        <v>1219637147</v>
      </c>
      <c r="C102" s="278" t="s">
        <v>2925</v>
      </c>
      <c r="D102" s="279">
        <v>1280</v>
      </c>
      <c r="E102" s="277" t="s">
        <v>2888</v>
      </c>
      <c r="F102" s="277">
        <v>1</v>
      </c>
      <c r="G102" s="280" t="s">
        <v>2820</v>
      </c>
      <c r="H102" s="280" t="s">
        <v>2731</v>
      </c>
      <c r="I102" s="280" t="s">
        <v>2727</v>
      </c>
      <c r="J102">
        <v>3</v>
      </c>
    </row>
    <row r="103" spans="1:10" ht="13.5" hidden="1" thickBot="1">
      <c r="A103" s="277">
        <v>101</v>
      </c>
      <c r="B103" s="277">
        <v>1224056400</v>
      </c>
      <c r="C103" s="278" t="s">
        <v>2926</v>
      </c>
      <c r="D103" s="279">
        <v>1280</v>
      </c>
      <c r="E103" s="277" t="s">
        <v>2770</v>
      </c>
      <c r="F103" s="277">
        <v>1</v>
      </c>
      <c r="G103" s="280" t="s">
        <v>2741</v>
      </c>
      <c r="H103" s="280" t="s">
        <v>2742</v>
      </c>
      <c r="I103" s="280" t="s">
        <v>2727</v>
      </c>
      <c r="J103">
        <v>3</v>
      </c>
    </row>
    <row r="104" spans="1:10" ht="21.75" hidden="1" thickBot="1">
      <c r="A104" s="277">
        <v>102</v>
      </c>
      <c r="B104" s="277">
        <v>1226966424</v>
      </c>
      <c r="C104" s="278" t="s">
        <v>2927</v>
      </c>
      <c r="D104" s="279">
        <v>1260</v>
      </c>
      <c r="E104" s="277" t="s">
        <v>2754</v>
      </c>
      <c r="F104" s="277">
        <v>1</v>
      </c>
      <c r="G104" s="280" t="s">
        <v>2820</v>
      </c>
      <c r="H104" s="280" t="s">
        <v>2731</v>
      </c>
      <c r="I104" s="280" t="s">
        <v>2727</v>
      </c>
      <c r="J104">
        <v>3</v>
      </c>
    </row>
    <row r="105" spans="1:10" ht="13.5" hidden="1" thickBot="1">
      <c r="A105" s="277">
        <v>103</v>
      </c>
      <c r="B105" s="277">
        <v>1229331397</v>
      </c>
      <c r="C105" s="278" t="s">
        <v>2928</v>
      </c>
      <c r="D105" s="279">
        <v>1260</v>
      </c>
      <c r="E105" s="277" t="s">
        <v>2770</v>
      </c>
      <c r="F105" s="277">
        <v>1</v>
      </c>
      <c r="G105" s="280" t="s">
        <v>2741</v>
      </c>
      <c r="H105" s="280" t="s">
        <v>2742</v>
      </c>
      <c r="I105" s="280" t="s">
        <v>2727</v>
      </c>
      <c r="J105">
        <v>3</v>
      </c>
    </row>
    <row r="106" spans="1:10" ht="21.75" hidden="1" thickBot="1">
      <c r="A106" s="277">
        <v>104</v>
      </c>
      <c r="B106" s="277">
        <v>1231617158</v>
      </c>
      <c r="C106" s="278" t="s">
        <v>2929</v>
      </c>
      <c r="D106" s="279">
        <v>1240</v>
      </c>
      <c r="E106" s="277" t="s">
        <v>2930</v>
      </c>
      <c r="F106" s="277">
        <v>1</v>
      </c>
      <c r="G106" s="280" t="s">
        <v>2843</v>
      </c>
      <c r="H106" s="280" t="s">
        <v>2774</v>
      </c>
      <c r="I106" s="280" t="s">
        <v>2727</v>
      </c>
      <c r="J106">
        <v>3</v>
      </c>
    </row>
    <row r="107" spans="1:10" ht="21.75" hidden="1" thickBot="1">
      <c r="A107" s="277">
        <v>105</v>
      </c>
      <c r="B107" s="277">
        <v>1226698907</v>
      </c>
      <c r="C107" s="278" t="s">
        <v>2931</v>
      </c>
      <c r="D107" s="279">
        <v>1240</v>
      </c>
      <c r="E107" s="277" t="s">
        <v>2932</v>
      </c>
      <c r="F107" s="277">
        <v>1</v>
      </c>
      <c r="G107" s="280" t="s">
        <v>2843</v>
      </c>
      <c r="H107" s="280" t="s">
        <v>2731</v>
      </c>
      <c r="I107" s="280" t="s">
        <v>2727</v>
      </c>
      <c r="J107">
        <v>3</v>
      </c>
    </row>
    <row r="108" spans="1:10" ht="21.75" hidden="1" thickBot="1">
      <c r="A108" s="277">
        <v>106</v>
      </c>
      <c r="B108" s="277">
        <v>1224774622</v>
      </c>
      <c r="C108" s="278" t="s">
        <v>2933</v>
      </c>
      <c r="D108" s="279">
        <v>1240</v>
      </c>
      <c r="E108" s="277" t="s">
        <v>2932</v>
      </c>
      <c r="F108" s="277">
        <v>1</v>
      </c>
      <c r="G108" s="280" t="s">
        <v>2820</v>
      </c>
      <c r="H108" s="280" t="s">
        <v>2731</v>
      </c>
      <c r="I108" s="280" t="s">
        <v>2727</v>
      </c>
      <c r="J108">
        <v>3</v>
      </c>
    </row>
    <row r="109" spans="1:10" ht="13.5" hidden="1" thickBot="1">
      <c r="A109" s="277">
        <v>107</v>
      </c>
      <c r="B109" s="277">
        <v>1223513063</v>
      </c>
      <c r="C109" s="278" t="s">
        <v>2934</v>
      </c>
      <c r="D109" s="279">
        <v>1240</v>
      </c>
      <c r="E109" s="277" t="s">
        <v>2770</v>
      </c>
      <c r="F109" s="277">
        <v>1</v>
      </c>
      <c r="G109" s="280" t="s">
        <v>2761</v>
      </c>
      <c r="H109" s="280" t="s">
        <v>2731</v>
      </c>
      <c r="I109" s="280" t="s">
        <v>2727</v>
      </c>
      <c r="J109">
        <v>3</v>
      </c>
    </row>
    <row r="110" spans="1:10" ht="21.75" hidden="1" thickBot="1">
      <c r="A110" s="277">
        <v>108</v>
      </c>
      <c r="B110" s="277">
        <v>1222269810</v>
      </c>
      <c r="C110" s="278" t="s">
        <v>2935</v>
      </c>
      <c r="D110" s="279">
        <v>1230</v>
      </c>
      <c r="E110" s="277" t="s">
        <v>2936</v>
      </c>
      <c r="F110" s="277">
        <v>1</v>
      </c>
      <c r="G110" s="280" t="s">
        <v>2817</v>
      </c>
      <c r="H110" s="280" t="s">
        <v>2742</v>
      </c>
      <c r="I110" s="280" t="s">
        <v>2727</v>
      </c>
      <c r="J110">
        <v>3</v>
      </c>
    </row>
    <row r="111" spans="1:10" ht="21.75" hidden="1" thickBot="1">
      <c r="A111" s="277">
        <v>109</v>
      </c>
      <c r="B111" s="277">
        <v>1227109771</v>
      </c>
      <c r="C111" s="278" t="s">
        <v>2937</v>
      </c>
      <c r="D111" s="279">
        <v>1210</v>
      </c>
      <c r="E111" s="277" t="s">
        <v>2938</v>
      </c>
      <c r="F111" s="277">
        <v>1</v>
      </c>
      <c r="G111" s="280" t="s">
        <v>2939</v>
      </c>
      <c r="H111" s="280" t="s">
        <v>2774</v>
      </c>
      <c r="I111" s="280" t="s">
        <v>2727</v>
      </c>
      <c r="J111">
        <v>3</v>
      </c>
    </row>
    <row r="112" spans="1:10" ht="21.75" hidden="1" thickBot="1">
      <c r="A112" s="277">
        <v>110</v>
      </c>
      <c r="B112" s="277">
        <v>1225133429</v>
      </c>
      <c r="C112" s="278" t="s">
        <v>2940</v>
      </c>
      <c r="D112" s="279">
        <v>1200</v>
      </c>
      <c r="E112" s="277" t="s">
        <v>2941</v>
      </c>
      <c r="F112" s="277">
        <v>1</v>
      </c>
      <c r="G112" s="280" t="s">
        <v>2942</v>
      </c>
      <c r="H112" s="280" t="s">
        <v>2742</v>
      </c>
      <c r="I112" s="280" t="s">
        <v>2727</v>
      </c>
      <c r="J112">
        <v>3</v>
      </c>
    </row>
    <row r="113" spans="1:10" ht="21.75" hidden="1" thickBot="1">
      <c r="A113" s="277">
        <v>111</v>
      </c>
      <c r="B113" s="277">
        <v>1225038110</v>
      </c>
      <c r="C113" s="278" t="s">
        <v>2943</v>
      </c>
      <c r="D113" s="279">
        <v>1200</v>
      </c>
      <c r="E113" s="277" t="s">
        <v>2770</v>
      </c>
      <c r="F113" s="277">
        <v>1</v>
      </c>
      <c r="G113" s="280" t="s">
        <v>2894</v>
      </c>
      <c r="H113" s="280" t="s">
        <v>2726</v>
      </c>
      <c r="I113" s="280" t="s">
        <v>2727</v>
      </c>
      <c r="J113">
        <v>3</v>
      </c>
    </row>
    <row r="114" spans="1:10" ht="21.75" hidden="1" thickBot="1">
      <c r="A114" s="277">
        <v>112</v>
      </c>
      <c r="B114" s="277">
        <v>1224040472</v>
      </c>
      <c r="C114" s="278" t="s">
        <v>2944</v>
      </c>
      <c r="D114" s="279">
        <v>1190</v>
      </c>
      <c r="E114" s="277" t="s">
        <v>2945</v>
      </c>
      <c r="F114" s="277">
        <v>1</v>
      </c>
      <c r="G114" s="280" t="s">
        <v>2738</v>
      </c>
      <c r="H114" s="280" t="s">
        <v>2742</v>
      </c>
      <c r="I114" s="280" t="s">
        <v>2727</v>
      </c>
      <c r="J114">
        <v>3</v>
      </c>
    </row>
    <row r="115" spans="1:10" ht="21.75" hidden="1" thickBot="1">
      <c r="A115" s="277">
        <v>113</v>
      </c>
      <c r="B115" s="277">
        <v>1225537894</v>
      </c>
      <c r="C115" s="278" t="s">
        <v>2946</v>
      </c>
      <c r="D115" s="279">
        <v>1190</v>
      </c>
      <c r="E115" s="277" t="s">
        <v>2947</v>
      </c>
      <c r="F115" s="277">
        <v>1</v>
      </c>
      <c r="G115" s="280" t="s">
        <v>2761</v>
      </c>
      <c r="H115" s="280" t="s">
        <v>2731</v>
      </c>
      <c r="I115" s="280" t="s">
        <v>2727</v>
      </c>
      <c r="J115">
        <v>3</v>
      </c>
    </row>
    <row r="116" spans="1:10" ht="21.75" hidden="1" thickBot="1">
      <c r="A116" s="277">
        <v>114</v>
      </c>
      <c r="B116" s="277">
        <v>1225619978</v>
      </c>
      <c r="C116" s="278" t="s">
        <v>2948</v>
      </c>
      <c r="D116" s="279">
        <v>1190</v>
      </c>
      <c r="E116" s="277" t="s">
        <v>2770</v>
      </c>
      <c r="F116" s="277">
        <v>1</v>
      </c>
      <c r="G116" s="280" t="s">
        <v>2949</v>
      </c>
      <c r="H116" s="280" t="s">
        <v>2742</v>
      </c>
      <c r="I116" s="280" t="s">
        <v>2727</v>
      </c>
      <c r="J116">
        <v>3</v>
      </c>
    </row>
    <row r="117" spans="1:10" ht="13.5" hidden="1" thickBot="1">
      <c r="A117" s="277">
        <v>115</v>
      </c>
      <c r="B117" s="277">
        <v>1223580912</v>
      </c>
      <c r="C117" s="278" t="s">
        <v>2950</v>
      </c>
      <c r="D117" s="279">
        <v>1190</v>
      </c>
      <c r="E117" s="277" t="s">
        <v>2770</v>
      </c>
      <c r="F117" s="277">
        <v>1</v>
      </c>
      <c r="G117" s="280" t="s">
        <v>2741</v>
      </c>
      <c r="H117" s="280" t="s">
        <v>2742</v>
      </c>
      <c r="I117" s="280" t="s">
        <v>2727</v>
      </c>
      <c r="J117">
        <v>3</v>
      </c>
    </row>
    <row r="118" spans="1:10" ht="21.75" hidden="1" thickBot="1">
      <c r="A118" s="277">
        <v>116</v>
      </c>
      <c r="B118" s="277">
        <v>1227603851</v>
      </c>
      <c r="C118" s="278" t="s">
        <v>2951</v>
      </c>
      <c r="D118" s="279">
        <v>1190</v>
      </c>
      <c r="E118" s="277" t="s">
        <v>2770</v>
      </c>
      <c r="F118" s="277">
        <v>1</v>
      </c>
      <c r="G118" s="280" t="s">
        <v>2738</v>
      </c>
      <c r="H118" s="280" t="s">
        <v>2742</v>
      </c>
      <c r="I118" s="280" t="s">
        <v>2727</v>
      </c>
      <c r="J118">
        <v>3</v>
      </c>
    </row>
    <row r="119" spans="1:10" ht="21.75" hidden="1" thickBot="1">
      <c r="A119" s="277">
        <v>117</v>
      </c>
      <c r="B119" s="277">
        <v>1225566504</v>
      </c>
      <c r="C119" s="278" t="s">
        <v>2952</v>
      </c>
      <c r="D119" s="279">
        <v>1180</v>
      </c>
      <c r="E119" s="277" t="s">
        <v>2936</v>
      </c>
      <c r="F119" s="277">
        <v>1</v>
      </c>
      <c r="G119" s="280" t="s">
        <v>2942</v>
      </c>
      <c r="H119" s="280" t="s">
        <v>2742</v>
      </c>
      <c r="I119" s="280" t="s">
        <v>2727</v>
      </c>
      <c r="J119">
        <v>3</v>
      </c>
    </row>
    <row r="120" spans="1:10" ht="13.5" hidden="1" thickBot="1">
      <c r="A120" s="277">
        <v>118</v>
      </c>
      <c r="B120" s="277">
        <v>1223931864</v>
      </c>
      <c r="C120" s="278" t="s">
        <v>2953</v>
      </c>
      <c r="D120" s="279">
        <v>1170</v>
      </c>
      <c r="E120" s="277" t="s">
        <v>2770</v>
      </c>
      <c r="F120" s="277">
        <v>1</v>
      </c>
      <c r="G120" s="280" t="s">
        <v>2730</v>
      </c>
      <c r="H120" s="280" t="s">
        <v>2726</v>
      </c>
      <c r="I120" s="280" t="s">
        <v>2727</v>
      </c>
      <c r="J120">
        <v>3</v>
      </c>
    </row>
    <row r="121" spans="1:10" ht="21.75" hidden="1" thickBot="1">
      <c r="A121" s="277">
        <v>119</v>
      </c>
      <c r="B121" s="277">
        <v>1224153713</v>
      </c>
      <c r="C121" s="278" t="s">
        <v>2954</v>
      </c>
      <c r="D121" s="279">
        <v>1160</v>
      </c>
      <c r="E121" s="277" t="s">
        <v>2784</v>
      </c>
      <c r="F121" s="277">
        <v>1</v>
      </c>
      <c r="G121" s="280" t="s">
        <v>2894</v>
      </c>
      <c r="H121" s="280" t="s">
        <v>2742</v>
      </c>
      <c r="I121" s="280" t="s">
        <v>2727</v>
      </c>
      <c r="J121">
        <v>3</v>
      </c>
    </row>
    <row r="122" spans="1:10" ht="21.75" hidden="1" thickBot="1">
      <c r="A122" s="277">
        <v>120</v>
      </c>
      <c r="B122" s="277">
        <v>1225086624</v>
      </c>
      <c r="C122" s="278" t="s">
        <v>2955</v>
      </c>
      <c r="D122" s="279">
        <v>1150</v>
      </c>
      <c r="E122" s="277" t="s">
        <v>2956</v>
      </c>
      <c r="F122" s="277">
        <v>1</v>
      </c>
      <c r="G122" s="280" t="s">
        <v>2734</v>
      </c>
      <c r="H122" s="280" t="s">
        <v>2742</v>
      </c>
      <c r="I122" s="280" t="s">
        <v>2727</v>
      </c>
      <c r="J122">
        <v>3</v>
      </c>
    </row>
    <row r="123" spans="1:10" ht="21.75" hidden="1" thickBot="1">
      <c r="A123" s="277">
        <v>121</v>
      </c>
      <c r="B123" s="277">
        <v>1224096676</v>
      </c>
      <c r="C123" s="278" t="s">
        <v>2957</v>
      </c>
      <c r="D123" s="279">
        <v>1140</v>
      </c>
      <c r="E123" s="277" t="s">
        <v>2958</v>
      </c>
      <c r="F123" s="277">
        <v>1</v>
      </c>
      <c r="G123" s="280" t="s">
        <v>2894</v>
      </c>
      <c r="H123" s="280" t="s">
        <v>2742</v>
      </c>
      <c r="I123" s="280" t="s">
        <v>2727</v>
      </c>
      <c r="J123">
        <v>3</v>
      </c>
    </row>
    <row r="124" spans="1:10" ht="21.75" hidden="1" thickBot="1">
      <c r="A124" s="277">
        <v>122</v>
      </c>
      <c r="B124" s="277">
        <v>1227055392</v>
      </c>
      <c r="C124" s="278" t="s">
        <v>2959</v>
      </c>
      <c r="D124" s="279">
        <v>1140</v>
      </c>
      <c r="E124" s="277" t="s">
        <v>2936</v>
      </c>
      <c r="F124" s="277">
        <v>1</v>
      </c>
      <c r="G124" s="280" t="s">
        <v>2949</v>
      </c>
      <c r="H124" s="280" t="s">
        <v>2742</v>
      </c>
      <c r="I124" s="280" t="s">
        <v>2727</v>
      </c>
      <c r="J124">
        <v>3</v>
      </c>
    </row>
    <row r="125" spans="1:10" ht="21.75" hidden="1" thickBot="1">
      <c r="A125" s="277">
        <v>123</v>
      </c>
      <c r="B125" s="277">
        <v>1224161809</v>
      </c>
      <c r="C125" s="278" t="s">
        <v>2960</v>
      </c>
      <c r="D125" s="279">
        <v>1140</v>
      </c>
      <c r="E125" s="277" t="s">
        <v>2770</v>
      </c>
      <c r="F125" s="277">
        <v>1</v>
      </c>
      <c r="G125" s="280" t="s">
        <v>2894</v>
      </c>
      <c r="H125" s="280" t="s">
        <v>2742</v>
      </c>
      <c r="I125" s="280" t="s">
        <v>2727</v>
      </c>
      <c r="J125">
        <v>3</v>
      </c>
    </row>
    <row r="126" spans="1:10" ht="21.75" hidden="1" thickBot="1">
      <c r="A126" s="277">
        <v>124</v>
      </c>
      <c r="B126" s="277">
        <v>1225724628</v>
      </c>
      <c r="C126" s="278" t="s">
        <v>2961</v>
      </c>
      <c r="D126" s="279">
        <v>1130</v>
      </c>
      <c r="E126" s="277" t="s">
        <v>2962</v>
      </c>
      <c r="F126" s="277">
        <v>1</v>
      </c>
      <c r="G126" s="280" t="s">
        <v>2914</v>
      </c>
      <c r="H126" s="280" t="s">
        <v>2742</v>
      </c>
      <c r="I126" s="280" t="s">
        <v>2727</v>
      </c>
      <c r="J126">
        <v>3</v>
      </c>
    </row>
    <row r="127" spans="1:10" ht="21.75" hidden="1" thickBot="1">
      <c r="A127" s="277">
        <v>125</v>
      </c>
      <c r="B127" s="277">
        <v>1228120677</v>
      </c>
      <c r="C127" s="278" t="s">
        <v>2963</v>
      </c>
      <c r="D127" s="279">
        <v>1120</v>
      </c>
      <c r="E127" s="277" t="s">
        <v>2778</v>
      </c>
      <c r="F127" s="277">
        <v>1</v>
      </c>
      <c r="G127" s="280" t="s">
        <v>2914</v>
      </c>
      <c r="H127" s="280" t="s">
        <v>2742</v>
      </c>
      <c r="I127" s="280" t="s">
        <v>2727</v>
      </c>
      <c r="J127">
        <v>3</v>
      </c>
    </row>
    <row r="128" spans="1:10" ht="21.75" hidden="1" thickBot="1">
      <c r="A128" s="277">
        <v>126</v>
      </c>
      <c r="B128" s="277">
        <v>1229278809</v>
      </c>
      <c r="C128" s="278" t="s">
        <v>2964</v>
      </c>
      <c r="D128" s="279">
        <v>1110</v>
      </c>
      <c r="E128" s="277" t="s">
        <v>2941</v>
      </c>
      <c r="F128" s="277">
        <v>1</v>
      </c>
      <c r="G128" s="280" t="s">
        <v>2894</v>
      </c>
      <c r="H128" s="280" t="s">
        <v>2726</v>
      </c>
      <c r="I128" s="280" t="s">
        <v>2727</v>
      </c>
      <c r="J128">
        <v>3</v>
      </c>
    </row>
    <row r="129" spans="1:10" ht="21.75" hidden="1" thickBot="1">
      <c r="A129" s="277">
        <v>127</v>
      </c>
      <c r="B129" s="277">
        <v>1220621987</v>
      </c>
      <c r="C129" s="278" t="s">
        <v>2965</v>
      </c>
      <c r="D129" s="279">
        <v>1100</v>
      </c>
      <c r="E129" s="277" t="s">
        <v>2966</v>
      </c>
      <c r="F129" s="277">
        <v>1</v>
      </c>
      <c r="G129" s="280" t="s">
        <v>2768</v>
      </c>
      <c r="H129" s="280" t="s">
        <v>2731</v>
      </c>
      <c r="I129" s="280" t="s">
        <v>2727</v>
      </c>
      <c r="J129">
        <v>3</v>
      </c>
    </row>
    <row r="130" spans="1:10" ht="21.75" hidden="1" thickBot="1">
      <c r="A130" s="277">
        <v>128</v>
      </c>
      <c r="B130" s="277">
        <v>1221785277</v>
      </c>
      <c r="C130" s="278" t="s">
        <v>2967</v>
      </c>
      <c r="D130" s="279">
        <v>1100</v>
      </c>
      <c r="E130" s="277" t="s">
        <v>2770</v>
      </c>
      <c r="F130" s="277">
        <v>1</v>
      </c>
      <c r="G130" s="280" t="s">
        <v>2968</v>
      </c>
      <c r="H130" s="280" t="s">
        <v>2726</v>
      </c>
      <c r="I130" s="280" t="s">
        <v>2727</v>
      </c>
      <c r="J130">
        <v>3</v>
      </c>
    </row>
    <row r="131" spans="1:10" ht="21.75" hidden="1" thickBot="1">
      <c r="A131" s="277">
        <v>129</v>
      </c>
      <c r="B131" s="277">
        <v>1226416742</v>
      </c>
      <c r="C131" s="278" t="s">
        <v>2969</v>
      </c>
      <c r="D131" s="279">
        <v>1080</v>
      </c>
      <c r="E131" s="277" t="s">
        <v>2970</v>
      </c>
      <c r="F131" s="277">
        <v>1</v>
      </c>
      <c r="G131" s="280" t="s">
        <v>2939</v>
      </c>
      <c r="H131" s="280" t="s">
        <v>2774</v>
      </c>
      <c r="I131" s="280" t="s">
        <v>2727</v>
      </c>
      <c r="J131">
        <v>3</v>
      </c>
    </row>
    <row r="132" spans="1:10" ht="21.75" hidden="1" thickBot="1">
      <c r="A132" s="277">
        <v>130</v>
      </c>
      <c r="B132" s="277">
        <v>1229400644</v>
      </c>
      <c r="C132" s="278" t="s">
        <v>2971</v>
      </c>
      <c r="D132" s="279">
        <v>1070</v>
      </c>
      <c r="E132" s="277" t="s">
        <v>2972</v>
      </c>
      <c r="F132" s="277">
        <v>1</v>
      </c>
      <c r="G132" s="280" t="s">
        <v>2973</v>
      </c>
      <c r="H132" s="280" t="s">
        <v>2742</v>
      </c>
      <c r="I132" s="280" t="s">
        <v>2727</v>
      </c>
      <c r="J132">
        <v>3</v>
      </c>
    </row>
    <row r="133" spans="1:10" ht="21.75" hidden="1" thickBot="1">
      <c r="A133" s="277">
        <v>131</v>
      </c>
      <c r="B133" s="277">
        <v>1222974288</v>
      </c>
      <c r="C133" s="278" t="s">
        <v>2974</v>
      </c>
      <c r="D133" s="279">
        <v>1070</v>
      </c>
      <c r="E133" s="277" t="s">
        <v>2975</v>
      </c>
      <c r="F133" s="277">
        <v>1</v>
      </c>
      <c r="G133" s="280" t="s">
        <v>2725</v>
      </c>
      <c r="H133" s="280" t="s">
        <v>2726</v>
      </c>
      <c r="I133" s="280" t="s">
        <v>2727</v>
      </c>
      <c r="J133">
        <v>3</v>
      </c>
    </row>
    <row r="134" spans="1:10" ht="21.75" hidden="1" thickBot="1">
      <c r="A134" s="277">
        <v>132</v>
      </c>
      <c r="B134" s="277">
        <v>1227110696</v>
      </c>
      <c r="C134" s="278" t="s">
        <v>2976</v>
      </c>
      <c r="D134" s="279">
        <v>1070</v>
      </c>
      <c r="E134" s="277" t="s">
        <v>2977</v>
      </c>
      <c r="F134" s="277">
        <v>1</v>
      </c>
      <c r="G134" s="280" t="s">
        <v>2939</v>
      </c>
      <c r="H134" s="280" t="s">
        <v>2774</v>
      </c>
      <c r="I134" s="280" t="s">
        <v>2727</v>
      </c>
      <c r="J134">
        <v>3</v>
      </c>
    </row>
    <row r="135" spans="1:10" ht="21.75" hidden="1" thickBot="1">
      <c r="A135" s="277">
        <v>133</v>
      </c>
      <c r="B135" s="277">
        <v>1227425928</v>
      </c>
      <c r="C135" s="278" t="s">
        <v>2978</v>
      </c>
      <c r="D135" s="279">
        <v>1050</v>
      </c>
      <c r="E135" s="277" t="s">
        <v>2979</v>
      </c>
      <c r="F135" s="277">
        <v>1</v>
      </c>
      <c r="G135" s="280" t="s">
        <v>2980</v>
      </c>
      <c r="H135" s="280" t="s">
        <v>2742</v>
      </c>
      <c r="I135" s="280" t="s">
        <v>2727</v>
      </c>
      <c r="J135">
        <v>3</v>
      </c>
    </row>
    <row r="136" spans="1:10" ht="21.75" hidden="1" thickBot="1">
      <c r="A136" s="277">
        <v>134</v>
      </c>
      <c r="B136" s="277">
        <v>1225972669</v>
      </c>
      <c r="C136" s="278" t="s">
        <v>2981</v>
      </c>
      <c r="D136" s="279">
        <v>1050</v>
      </c>
      <c r="E136" s="277" t="s">
        <v>2982</v>
      </c>
      <c r="F136" s="277">
        <v>1</v>
      </c>
      <c r="G136" s="280" t="s">
        <v>2820</v>
      </c>
      <c r="H136" s="280" t="s">
        <v>2731</v>
      </c>
      <c r="I136" s="280" t="s">
        <v>2727</v>
      </c>
      <c r="J136">
        <v>3</v>
      </c>
    </row>
    <row r="137" spans="1:10" ht="21.75" hidden="1" thickBot="1">
      <c r="A137" s="277">
        <v>135</v>
      </c>
      <c r="B137" s="277">
        <v>1227007532</v>
      </c>
      <c r="C137" s="278" t="s">
        <v>2983</v>
      </c>
      <c r="D137" s="279">
        <v>1040</v>
      </c>
      <c r="E137" s="277" t="s">
        <v>2984</v>
      </c>
      <c r="F137" s="277">
        <v>1</v>
      </c>
      <c r="G137" s="280" t="s">
        <v>2752</v>
      </c>
      <c r="H137" s="280" t="s">
        <v>2774</v>
      </c>
      <c r="I137" s="280" t="s">
        <v>2727</v>
      </c>
      <c r="J137">
        <v>3</v>
      </c>
    </row>
    <row r="138" spans="1:10" ht="21.75" hidden="1" thickBot="1">
      <c r="A138" s="277">
        <v>136</v>
      </c>
      <c r="B138" s="277">
        <v>1224881618</v>
      </c>
      <c r="C138" s="278" t="s">
        <v>2985</v>
      </c>
      <c r="D138" s="279">
        <v>1040</v>
      </c>
      <c r="E138" s="277" t="s">
        <v>2986</v>
      </c>
      <c r="F138" s="277">
        <v>1</v>
      </c>
      <c r="G138" s="280" t="s">
        <v>2833</v>
      </c>
      <c r="H138" s="280" t="s">
        <v>2726</v>
      </c>
      <c r="I138" s="280" t="s">
        <v>2727</v>
      </c>
      <c r="J138">
        <v>3</v>
      </c>
    </row>
    <row r="139" spans="1:10" ht="21.75" hidden="1" thickBot="1">
      <c r="A139" s="277">
        <v>137</v>
      </c>
      <c r="B139" s="277">
        <v>1225724293</v>
      </c>
      <c r="C139" s="278" t="s">
        <v>2987</v>
      </c>
      <c r="D139" s="279">
        <v>1040</v>
      </c>
      <c r="E139" s="277" t="s">
        <v>2770</v>
      </c>
      <c r="F139" s="277">
        <v>1</v>
      </c>
      <c r="G139" s="280" t="s">
        <v>2914</v>
      </c>
      <c r="H139" s="280" t="s">
        <v>2742</v>
      </c>
      <c r="I139" s="280" t="s">
        <v>2727</v>
      </c>
      <c r="J139">
        <v>3</v>
      </c>
    </row>
    <row r="140" spans="1:10" ht="21.75" hidden="1" thickBot="1">
      <c r="A140" s="277">
        <v>138</v>
      </c>
      <c r="B140" s="277">
        <v>1219814144</v>
      </c>
      <c r="C140" s="278" t="s">
        <v>2988</v>
      </c>
      <c r="D140" s="279">
        <v>1040</v>
      </c>
      <c r="E140" s="277" t="s">
        <v>2770</v>
      </c>
      <c r="F140" s="277">
        <v>1</v>
      </c>
      <c r="G140" s="280" t="s">
        <v>2738</v>
      </c>
      <c r="H140" s="280" t="s">
        <v>2742</v>
      </c>
      <c r="I140" s="280" t="s">
        <v>2727</v>
      </c>
      <c r="J140">
        <v>3</v>
      </c>
    </row>
    <row r="141" spans="1:10" ht="13.5" hidden="1" thickBot="1">
      <c r="A141" s="277">
        <v>139</v>
      </c>
      <c r="B141" s="277">
        <v>1232321283</v>
      </c>
      <c r="C141" s="278" t="s">
        <v>2989</v>
      </c>
      <c r="D141" s="279">
        <v>1040</v>
      </c>
      <c r="E141" s="277" t="s">
        <v>2770</v>
      </c>
      <c r="F141" s="277">
        <v>1</v>
      </c>
      <c r="G141" s="280" t="s">
        <v>2884</v>
      </c>
      <c r="H141" s="280" t="s">
        <v>2774</v>
      </c>
      <c r="I141" s="280" t="s">
        <v>2727</v>
      </c>
      <c r="J141">
        <v>3</v>
      </c>
    </row>
    <row r="142" spans="1:10" ht="21.75" hidden="1" thickBot="1">
      <c r="A142" s="277">
        <v>140</v>
      </c>
      <c r="B142" s="277">
        <v>1226596160</v>
      </c>
      <c r="C142" s="278" t="s">
        <v>2990</v>
      </c>
      <c r="D142" s="279">
        <v>1020</v>
      </c>
      <c r="E142" s="277" t="s">
        <v>2991</v>
      </c>
      <c r="F142" s="277">
        <v>1</v>
      </c>
      <c r="G142" s="280" t="s">
        <v>2894</v>
      </c>
      <c r="H142" s="280" t="s">
        <v>2774</v>
      </c>
      <c r="I142" s="280" t="s">
        <v>2727</v>
      </c>
      <c r="J142">
        <v>3</v>
      </c>
    </row>
    <row r="143" spans="1:10" ht="21.75" hidden="1" thickBot="1">
      <c r="A143" s="277">
        <v>141</v>
      </c>
      <c r="B143" s="277">
        <v>1228121969</v>
      </c>
      <c r="C143" s="278" t="s">
        <v>2992</v>
      </c>
      <c r="D143" s="279">
        <v>1020</v>
      </c>
      <c r="E143" s="277" t="s">
        <v>2770</v>
      </c>
      <c r="F143" s="277">
        <v>1</v>
      </c>
      <c r="G143" s="280" t="s">
        <v>2914</v>
      </c>
      <c r="H143" s="280" t="s">
        <v>2742</v>
      </c>
      <c r="I143" s="280" t="s">
        <v>2727</v>
      </c>
      <c r="J143">
        <v>3</v>
      </c>
    </row>
    <row r="144" spans="1:10" ht="21.75" hidden="1" thickBot="1">
      <c r="A144" s="277">
        <v>142</v>
      </c>
      <c r="B144" s="277">
        <v>1232067498</v>
      </c>
      <c r="C144" s="278" t="s">
        <v>2993</v>
      </c>
      <c r="D144" s="279">
        <v>1020</v>
      </c>
      <c r="E144" s="277" t="s">
        <v>2770</v>
      </c>
      <c r="F144" s="277">
        <v>1</v>
      </c>
      <c r="G144" s="280" t="s">
        <v>2911</v>
      </c>
      <c r="H144" s="280" t="s">
        <v>2912</v>
      </c>
      <c r="I144" s="280" t="s">
        <v>2727</v>
      </c>
      <c r="J144">
        <v>3</v>
      </c>
    </row>
    <row r="145" spans="1:10" ht="21.75" hidden="1" thickBot="1">
      <c r="A145" s="277">
        <v>143</v>
      </c>
      <c r="B145" s="277">
        <v>1224813505</v>
      </c>
      <c r="C145" s="278" t="s">
        <v>2994</v>
      </c>
      <c r="D145" s="279">
        <v>1020</v>
      </c>
      <c r="E145" s="277" t="s">
        <v>2770</v>
      </c>
      <c r="F145" s="277">
        <v>1</v>
      </c>
      <c r="G145" s="280" t="s">
        <v>2894</v>
      </c>
      <c r="H145" s="280" t="s">
        <v>2742</v>
      </c>
      <c r="I145" s="280" t="s">
        <v>2727</v>
      </c>
      <c r="J145">
        <v>3</v>
      </c>
    </row>
    <row r="146" spans="1:10" ht="21.75" hidden="1" thickBot="1">
      <c r="A146" s="277">
        <v>144</v>
      </c>
      <c r="B146" s="277">
        <v>1224192807</v>
      </c>
      <c r="C146" s="278" t="s">
        <v>2995</v>
      </c>
      <c r="D146" s="279">
        <v>1010</v>
      </c>
      <c r="E146" s="277" t="s">
        <v>2996</v>
      </c>
      <c r="F146" s="277">
        <v>1</v>
      </c>
      <c r="G146" s="280" t="s">
        <v>2894</v>
      </c>
      <c r="H146" s="280" t="s">
        <v>2742</v>
      </c>
      <c r="I146" s="280" t="s">
        <v>2727</v>
      </c>
      <c r="J146">
        <v>3</v>
      </c>
    </row>
    <row r="147" spans="1:10" ht="21.75" hidden="1" thickBot="1">
      <c r="A147" s="277">
        <v>145</v>
      </c>
      <c r="B147" s="277">
        <v>1224609695</v>
      </c>
      <c r="C147" s="278" t="s">
        <v>2997</v>
      </c>
      <c r="D147" s="279">
        <v>1000</v>
      </c>
      <c r="E147" s="277" t="s">
        <v>2998</v>
      </c>
      <c r="F147" s="277">
        <v>1</v>
      </c>
      <c r="G147" s="280" t="s">
        <v>2968</v>
      </c>
      <c r="H147" s="280" t="s">
        <v>2726</v>
      </c>
      <c r="I147" s="280" t="s">
        <v>2727</v>
      </c>
      <c r="J147">
        <v>3</v>
      </c>
    </row>
    <row r="148" spans="1:10" ht="13.5" hidden="1" thickBot="1">
      <c r="A148" s="277">
        <v>146</v>
      </c>
      <c r="B148" s="277">
        <v>1225830482</v>
      </c>
      <c r="C148" s="278" t="s">
        <v>2999</v>
      </c>
      <c r="D148" s="279">
        <v>1000</v>
      </c>
      <c r="E148" s="277" t="s">
        <v>2770</v>
      </c>
      <c r="F148" s="277">
        <v>1</v>
      </c>
      <c r="G148" s="280" t="s">
        <v>2741</v>
      </c>
      <c r="H148" s="280" t="s">
        <v>2742</v>
      </c>
      <c r="I148" s="280" t="s">
        <v>2727</v>
      </c>
      <c r="J148">
        <v>3</v>
      </c>
    </row>
    <row r="149" spans="1:10" ht="21.75" hidden="1" thickBot="1">
      <c r="A149" s="277">
        <v>147</v>
      </c>
      <c r="B149" s="277">
        <v>1225223388</v>
      </c>
      <c r="C149" s="278" t="s">
        <v>3000</v>
      </c>
      <c r="D149" s="279">
        <v>990</v>
      </c>
      <c r="E149" s="277" t="s">
        <v>3001</v>
      </c>
      <c r="F149" s="277">
        <v>1</v>
      </c>
      <c r="G149" s="280" t="s">
        <v>2749</v>
      </c>
      <c r="H149" s="280" t="s">
        <v>2774</v>
      </c>
      <c r="I149" s="280" t="s">
        <v>2727</v>
      </c>
      <c r="J149">
        <v>3</v>
      </c>
    </row>
    <row r="150" spans="1:10" ht="21.75" hidden="1" thickBot="1">
      <c r="A150" s="277">
        <v>148</v>
      </c>
      <c r="B150" s="277">
        <v>1219934234</v>
      </c>
      <c r="C150" s="278" t="s">
        <v>3002</v>
      </c>
      <c r="D150" s="279">
        <v>990</v>
      </c>
      <c r="E150" s="277" t="s">
        <v>3003</v>
      </c>
      <c r="F150" s="277">
        <v>1</v>
      </c>
      <c r="G150" s="280" t="s">
        <v>2752</v>
      </c>
      <c r="H150" s="280" t="s">
        <v>2735</v>
      </c>
      <c r="I150" s="280" t="s">
        <v>2727</v>
      </c>
      <c r="J150">
        <v>3</v>
      </c>
    </row>
    <row r="151" spans="1:10" ht="13.5" hidden="1" thickBot="1">
      <c r="A151" s="277">
        <v>149</v>
      </c>
      <c r="B151" s="277">
        <v>1225532377</v>
      </c>
      <c r="C151" s="278" t="s">
        <v>3004</v>
      </c>
      <c r="D151" s="279">
        <v>990</v>
      </c>
      <c r="E151" s="277" t="s">
        <v>2770</v>
      </c>
      <c r="F151" s="277">
        <v>1</v>
      </c>
      <c r="G151" s="280" t="s">
        <v>2741</v>
      </c>
      <c r="H151" s="280" t="s">
        <v>2742</v>
      </c>
      <c r="I151" s="280" t="s">
        <v>2727</v>
      </c>
      <c r="J151">
        <v>3</v>
      </c>
    </row>
    <row r="152" spans="1:10" ht="21.75" hidden="1" thickBot="1">
      <c r="A152" s="277">
        <v>150</v>
      </c>
      <c r="B152" s="277">
        <v>1224132245</v>
      </c>
      <c r="C152" s="278" t="s">
        <v>3005</v>
      </c>
      <c r="D152" s="279">
        <v>980</v>
      </c>
      <c r="E152" s="277" t="s">
        <v>3006</v>
      </c>
      <c r="F152" s="277">
        <v>1</v>
      </c>
      <c r="G152" s="280" t="s">
        <v>2894</v>
      </c>
      <c r="H152" s="280" t="s">
        <v>2742</v>
      </c>
      <c r="I152" s="280" t="s">
        <v>2727</v>
      </c>
      <c r="J152">
        <v>3</v>
      </c>
    </row>
    <row r="153" spans="1:10" ht="13.5" hidden="1" thickBot="1">
      <c r="A153" s="277">
        <v>151</v>
      </c>
      <c r="B153" s="277">
        <v>1221492533</v>
      </c>
      <c r="C153" s="278" t="s">
        <v>3007</v>
      </c>
      <c r="D153" s="279">
        <v>980</v>
      </c>
      <c r="E153" s="277" t="s">
        <v>2770</v>
      </c>
      <c r="F153" s="277">
        <v>1</v>
      </c>
      <c r="G153" s="280" t="s">
        <v>2725</v>
      </c>
      <c r="H153" s="280" t="s">
        <v>2726</v>
      </c>
      <c r="I153" s="280" t="s">
        <v>2727</v>
      </c>
      <c r="J153">
        <v>3</v>
      </c>
    </row>
    <row r="154" spans="1:10" ht="21.75" hidden="1" thickBot="1">
      <c r="A154" s="277">
        <v>152</v>
      </c>
      <c r="B154" s="277">
        <v>1222779560</v>
      </c>
      <c r="C154" s="278" t="s">
        <v>3008</v>
      </c>
      <c r="D154" s="279">
        <v>980</v>
      </c>
      <c r="E154" s="277" t="s">
        <v>2770</v>
      </c>
      <c r="F154" s="277">
        <v>1</v>
      </c>
      <c r="G154" s="280" t="s">
        <v>3009</v>
      </c>
      <c r="H154" s="280" t="s">
        <v>2848</v>
      </c>
      <c r="I154" s="280" t="s">
        <v>2727</v>
      </c>
      <c r="J154">
        <v>3</v>
      </c>
    </row>
    <row r="155" spans="1:10" ht="13.5" hidden="1" thickBot="1">
      <c r="A155" s="277">
        <v>153</v>
      </c>
      <c r="B155" s="277">
        <v>1224882185</v>
      </c>
      <c r="C155" s="278" t="s">
        <v>3010</v>
      </c>
      <c r="D155" s="279">
        <v>970</v>
      </c>
      <c r="E155" s="277" t="s">
        <v>2770</v>
      </c>
      <c r="F155" s="277">
        <v>1</v>
      </c>
      <c r="G155" s="280" t="s">
        <v>2833</v>
      </c>
      <c r="H155" s="280" t="s">
        <v>2726</v>
      </c>
      <c r="I155" s="280" t="s">
        <v>2727</v>
      </c>
      <c r="J155">
        <v>3</v>
      </c>
    </row>
    <row r="156" spans="1:10" ht="21.75" hidden="1" thickBot="1">
      <c r="A156" s="277">
        <v>154</v>
      </c>
      <c r="B156" s="277">
        <v>1230074996</v>
      </c>
      <c r="C156" s="278" t="s">
        <v>3011</v>
      </c>
      <c r="D156" s="279">
        <v>960</v>
      </c>
      <c r="E156" s="277" t="s">
        <v>3012</v>
      </c>
      <c r="F156" s="277">
        <v>1</v>
      </c>
      <c r="G156" s="280" t="s">
        <v>2734</v>
      </c>
      <c r="H156" s="280" t="s">
        <v>2742</v>
      </c>
      <c r="I156" s="280" t="s">
        <v>2727</v>
      </c>
      <c r="J156">
        <v>3</v>
      </c>
    </row>
    <row r="157" spans="1:10" ht="21.75" hidden="1" thickBot="1">
      <c r="A157" s="277">
        <v>155</v>
      </c>
      <c r="B157" s="277">
        <v>1223878479</v>
      </c>
      <c r="C157" s="278" t="s">
        <v>3013</v>
      </c>
      <c r="D157" s="279">
        <v>960</v>
      </c>
      <c r="E157" s="277" t="s">
        <v>3014</v>
      </c>
      <c r="F157" s="277">
        <v>1</v>
      </c>
      <c r="G157" s="280" t="s">
        <v>2817</v>
      </c>
      <c r="H157" s="280" t="s">
        <v>2742</v>
      </c>
      <c r="I157" s="280" t="s">
        <v>2727</v>
      </c>
      <c r="J157">
        <v>3</v>
      </c>
    </row>
    <row r="158" spans="1:10" ht="13.5" hidden="1" thickBot="1">
      <c r="A158" s="277">
        <v>156</v>
      </c>
      <c r="B158" s="277">
        <v>1222464256</v>
      </c>
      <c r="C158" s="278" t="s">
        <v>3015</v>
      </c>
      <c r="D158" s="279">
        <v>950</v>
      </c>
      <c r="E158" s="277" t="s">
        <v>3016</v>
      </c>
      <c r="F158" s="277">
        <v>1</v>
      </c>
      <c r="G158" s="280" t="s">
        <v>3017</v>
      </c>
      <c r="H158" s="280" t="s">
        <v>2774</v>
      </c>
      <c r="I158" s="280" t="s">
        <v>2727</v>
      </c>
      <c r="J158">
        <v>3</v>
      </c>
    </row>
    <row r="159" spans="1:10" ht="21.75" hidden="1" thickBot="1">
      <c r="A159" s="277">
        <v>157</v>
      </c>
      <c r="B159" s="277">
        <v>1228788154</v>
      </c>
      <c r="C159" s="278" t="s">
        <v>3018</v>
      </c>
      <c r="D159" s="279">
        <v>950</v>
      </c>
      <c r="E159" s="277" t="s">
        <v>2770</v>
      </c>
      <c r="F159" s="277">
        <v>1</v>
      </c>
      <c r="G159" s="280" t="s">
        <v>2894</v>
      </c>
      <c r="H159" s="280" t="s">
        <v>2726</v>
      </c>
      <c r="I159" s="280" t="s">
        <v>2727</v>
      </c>
      <c r="J159">
        <v>3</v>
      </c>
    </row>
    <row r="160" spans="1:10" ht="13.5" hidden="1" thickBot="1">
      <c r="A160" s="277">
        <v>158</v>
      </c>
      <c r="B160" s="277">
        <v>1227749399</v>
      </c>
      <c r="C160" s="278" t="s">
        <v>3019</v>
      </c>
      <c r="D160" s="279">
        <v>940</v>
      </c>
      <c r="E160" s="277" t="s">
        <v>2770</v>
      </c>
      <c r="F160" s="277">
        <v>1</v>
      </c>
      <c r="G160" s="280" t="s">
        <v>2741</v>
      </c>
      <c r="H160" s="280" t="s">
        <v>2742</v>
      </c>
      <c r="I160" s="280" t="s">
        <v>2727</v>
      </c>
      <c r="J160">
        <v>3</v>
      </c>
    </row>
    <row r="161" spans="1:10" ht="21.75" hidden="1" thickBot="1">
      <c r="A161" s="277">
        <v>159</v>
      </c>
      <c r="B161" s="277">
        <v>1229322044</v>
      </c>
      <c r="C161" s="278" t="s">
        <v>3020</v>
      </c>
      <c r="D161" s="279">
        <v>940</v>
      </c>
      <c r="E161" s="277" t="s">
        <v>2770</v>
      </c>
      <c r="F161" s="277">
        <v>1</v>
      </c>
      <c r="G161" s="280" t="s">
        <v>2817</v>
      </c>
      <c r="H161" s="280" t="s">
        <v>2742</v>
      </c>
      <c r="I161" s="280" t="s">
        <v>2727</v>
      </c>
      <c r="J161">
        <v>3</v>
      </c>
    </row>
    <row r="162" spans="1:10" ht="21.75" hidden="1" thickBot="1">
      <c r="A162" s="277">
        <v>160</v>
      </c>
      <c r="B162" s="277">
        <v>1226410547</v>
      </c>
      <c r="C162" s="278" t="s">
        <v>3021</v>
      </c>
      <c r="D162" s="279">
        <v>940</v>
      </c>
      <c r="E162" s="277" t="s">
        <v>2770</v>
      </c>
      <c r="F162" s="277">
        <v>1</v>
      </c>
      <c r="G162" s="280" t="s">
        <v>2968</v>
      </c>
      <c r="H162" s="280" t="s">
        <v>2726</v>
      </c>
      <c r="I162" s="280" t="s">
        <v>2727</v>
      </c>
      <c r="J162">
        <v>3</v>
      </c>
    </row>
    <row r="163" spans="1:10" ht="21.75" hidden="1" thickBot="1">
      <c r="A163" s="277">
        <v>161</v>
      </c>
      <c r="B163" s="277">
        <v>1229781717</v>
      </c>
      <c r="C163" s="278" t="s">
        <v>3022</v>
      </c>
      <c r="D163" s="279">
        <v>930</v>
      </c>
      <c r="E163" s="277" t="s">
        <v>3023</v>
      </c>
      <c r="F163" s="277">
        <v>1</v>
      </c>
      <c r="G163" s="280" t="s">
        <v>2853</v>
      </c>
      <c r="H163" s="280" t="s">
        <v>2742</v>
      </c>
      <c r="I163" s="280" t="s">
        <v>2727</v>
      </c>
      <c r="J163">
        <v>3</v>
      </c>
    </row>
    <row r="164" spans="1:10" ht="21.75" hidden="1" thickBot="1">
      <c r="A164" s="277">
        <v>162</v>
      </c>
      <c r="B164" s="277">
        <v>1224523991</v>
      </c>
      <c r="C164" s="278" t="s">
        <v>3024</v>
      </c>
      <c r="D164" s="279">
        <v>930</v>
      </c>
      <c r="E164" s="277" t="s">
        <v>2770</v>
      </c>
      <c r="F164" s="277">
        <v>1</v>
      </c>
      <c r="G164" s="280" t="s">
        <v>2734</v>
      </c>
      <c r="H164" s="280" t="s">
        <v>2735</v>
      </c>
      <c r="I164" s="280" t="s">
        <v>2727</v>
      </c>
      <c r="J164">
        <v>3</v>
      </c>
    </row>
    <row r="165" spans="1:10" ht="21.75" hidden="1" thickBot="1">
      <c r="A165" s="277">
        <v>163</v>
      </c>
      <c r="B165" s="277">
        <v>1229161142</v>
      </c>
      <c r="C165" s="278" t="s">
        <v>3025</v>
      </c>
      <c r="D165" s="279">
        <v>920</v>
      </c>
      <c r="E165" s="277" t="s">
        <v>3026</v>
      </c>
      <c r="F165" s="277">
        <v>1</v>
      </c>
      <c r="G165" s="280" t="s">
        <v>3027</v>
      </c>
      <c r="H165" s="280" t="s">
        <v>2742</v>
      </c>
      <c r="I165" s="280" t="s">
        <v>2727</v>
      </c>
      <c r="J165">
        <v>3</v>
      </c>
    </row>
    <row r="166" spans="1:10" ht="21.75" hidden="1" thickBot="1">
      <c r="A166" s="277">
        <v>164</v>
      </c>
      <c r="B166" s="277">
        <v>1229551084</v>
      </c>
      <c r="C166" s="278" t="s">
        <v>3028</v>
      </c>
      <c r="D166" s="279">
        <v>910</v>
      </c>
      <c r="E166" s="277" t="s">
        <v>3029</v>
      </c>
      <c r="F166" s="277">
        <v>1</v>
      </c>
      <c r="G166" s="280" t="s">
        <v>2741</v>
      </c>
      <c r="H166" s="280" t="s">
        <v>2742</v>
      </c>
      <c r="I166" s="280" t="s">
        <v>2727</v>
      </c>
      <c r="J166">
        <v>3</v>
      </c>
    </row>
    <row r="167" spans="1:10" ht="21.75" hidden="1" thickBot="1">
      <c r="A167" s="277">
        <v>165</v>
      </c>
      <c r="B167" s="277">
        <v>1227053055</v>
      </c>
      <c r="C167" s="278" t="s">
        <v>3030</v>
      </c>
      <c r="D167" s="279">
        <v>910</v>
      </c>
      <c r="E167" s="277" t="s">
        <v>3031</v>
      </c>
      <c r="F167" s="277">
        <v>1</v>
      </c>
      <c r="G167" s="280" t="s">
        <v>3032</v>
      </c>
      <c r="H167" s="280" t="s">
        <v>2848</v>
      </c>
      <c r="I167" s="280" t="s">
        <v>2727</v>
      </c>
      <c r="J167">
        <v>3</v>
      </c>
    </row>
    <row r="168" spans="1:10" ht="21.75" hidden="1" thickBot="1">
      <c r="A168" s="277">
        <v>166</v>
      </c>
      <c r="B168" s="277">
        <v>1229886896</v>
      </c>
      <c r="C168" s="278" t="s">
        <v>3033</v>
      </c>
      <c r="D168" s="279">
        <v>910</v>
      </c>
      <c r="E168" s="277" t="s">
        <v>2770</v>
      </c>
      <c r="F168" s="277">
        <v>1</v>
      </c>
      <c r="G168" s="280" t="s">
        <v>3032</v>
      </c>
      <c r="H168" s="280" t="s">
        <v>2848</v>
      </c>
      <c r="I168" s="280" t="s">
        <v>2727</v>
      </c>
      <c r="J168">
        <v>3</v>
      </c>
    </row>
    <row r="169" spans="1:10" ht="21.75" hidden="1" thickBot="1">
      <c r="A169" s="277">
        <v>167</v>
      </c>
      <c r="B169" s="277">
        <v>1232198533</v>
      </c>
      <c r="C169" s="278" t="s">
        <v>3034</v>
      </c>
      <c r="D169" s="279">
        <v>910</v>
      </c>
      <c r="E169" s="277" t="s">
        <v>2770</v>
      </c>
      <c r="F169" s="277">
        <v>1</v>
      </c>
      <c r="G169" s="280" t="s">
        <v>2911</v>
      </c>
      <c r="H169" s="280" t="s">
        <v>2912</v>
      </c>
      <c r="I169" s="280" t="s">
        <v>2727</v>
      </c>
      <c r="J169">
        <v>3</v>
      </c>
    </row>
    <row r="170" spans="1:10" ht="13.5" hidden="1" thickBot="1">
      <c r="A170" s="277">
        <v>168</v>
      </c>
      <c r="B170" s="277">
        <v>1229505058</v>
      </c>
      <c r="C170" s="278" t="s">
        <v>3035</v>
      </c>
      <c r="D170" s="279">
        <v>910</v>
      </c>
      <c r="E170" s="277" t="s">
        <v>2770</v>
      </c>
      <c r="F170" s="277">
        <v>1</v>
      </c>
      <c r="G170" s="280" t="s">
        <v>2741</v>
      </c>
      <c r="H170" s="280" t="s">
        <v>2742</v>
      </c>
      <c r="I170" s="280" t="s">
        <v>2727</v>
      </c>
      <c r="J170">
        <v>3</v>
      </c>
    </row>
    <row r="171" spans="1:10" ht="21.75" hidden="1" thickBot="1">
      <c r="A171" s="277">
        <v>169</v>
      </c>
      <c r="B171" s="277">
        <v>1225817103</v>
      </c>
      <c r="C171" s="278" t="s">
        <v>3036</v>
      </c>
      <c r="D171" s="279">
        <v>900</v>
      </c>
      <c r="E171" s="277" t="s">
        <v>3037</v>
      </c>
      <c r="F171" s="277">
        <v>1</v>
      </c>
      <c r="G171" s="280" t="s">
        <v>3017</v>
      </c>
      <c r="H171" s="280" t="s">
        <v>2774</v>
      </c>
      <c r="I171" s="280" t="s">
        <v>2727</v>
      </c>
      <c r="J171">
        <v>3</v>
      </c>
    </row>
    <row r="172" spans="1:10" ht="13.5" hidden="1" thickBot="1">
      <c r="A172" s="277">
        <v>170</v>
      </c>
      <c r="B172" s="277">
        <v>1225546554</v>
      </c>
      <c r="C172" s="278" t="s">
        <v>3038</v>
      </c>
      <c r="D172" s="279">
        <v>900</v>
      </c>
      <c r="E172" s="277" t="s">
        <v>2770</v>
      </c>
      <c r="F172" s="277">
        <v>1</v>
      </c>
      <c r="G172" s="280" t="s">
        <v>2884</v>
      </c>
      <c r="H172" s="280" t="s">
        <v>2742</v>
      </c>
      <c r="I172" s="280" t="s">
        <v>2727</v>
      </c>
      <c r="J172">
        <v>3</v>
      </c>
    </row>
    <row r="173" spans="1:10" ht="21.75" hidden="1" thickBot="1">
      <c r="A173" s="277">
        <v>171</v>
      </c>
      <c r="B173" s="277">
        <v>1229540986</v>
      </c>
      <c r="C173" s="278" t="s">
        <v>3039</v>
      </c>
      <c r="D173" s="279">
        <v>900</v>
      </c>
      <c r="E173" s="277" t="s">
        <v>2770</v>
      </c>
      <c r="F173" s="277">
        <v>1</v>
      </c>
      <c r="G173" s="280" t="s">
        <v>2773</v>
      </c>
      <c r="H173" s="280" t="s">
        <v>2774</v>
      </c>
      <c r="I173" s="280" t="s">
        <v>2727</v>
      </c>
      <c r="J173">
        <v>3</v>
      </c>
    </row>
    <row r="174" spans="1:10" ht="13.5" hidden="1" thickBot="1">
      <c r="A174" s="277">
        <v>172</v>
      </c>
      <c r="B174" s="277">
        <v>1229668368</v>
      </c>
      <c r="C174" s="278" t="s">
        <v>3040</v>
      </c>
      <c r="D174" s="279">
        <v>900</v>
      </c>
      <c r="E174" s="277" t="s">
        <v>2770</v>
      </c>
      <c r="F174" s="277">
        <v>1</v>
      </c>
      <c r="G174" s="280" t="s">
        <v>3041</v>
      </c>
      <c r="H174" s="280" t="s">
        <v>2726</v>
      </c>
      <c r="I174" s="280" t="s">
        <v>2727</v>
      </c>
      <c r="J174">
        <v>3</v>
      </c>
    </row>
    <row r="175" spans="1:10" ht="13.5" hidden="1" thickBot="1">
      <c r="A175" s="277">
        <v>173</v>
      </c>
      <c r="B175" s="277">
        <v>1227132900</v>
      </c>
      <c r="C175" s="278" t="s">
        <v>3042</v>
      </c>
      <c r="D175" s="279">
        <v>890</v>
      </c>
      <c r="E175" s="277" t="s">
        <v>2770</v>
      </c>
      <c r="F175" s="277">
        <v>1</v>
      </c>
      <c r="G175" s="280" t="s">
        <v>2741</v>
      </c>
      <c r="H175" s="280" t="s">
        <v>2742</v>
      </c>
      <c r="I175" s="280" t="s">
        <v>2727</v>
      </c>
      <c r="J175">
        <v>3</v>
      </c>
    </row>
    <row r="176" spans="1:10" ht="13.5" hidden="1" thickBot="1">
      <c r="A176" s="277">
        <v>174</v>
      </c>
      <c r="B176" s="277">
        <v>1223750421</v>
      </c>
      <c r="C176" s="278" t="s">
        <v>3043</v>
      </c>
      <c r="D176" s="279">
        <v>890</v>
      </c>
      <c r="E176" s="277" t="s">
        <v>2770</v>
      </c>
      <c r="F176" s="277">
        <v>1</v>
      </c>
      <c r="G176" s="280" t="s">
        <v>2942</v>
      </c>
      <c r="H176" s="280" t="s">
        <v>2742</v>
      </c>
      <c r="I176" s="280" t="s">
        <v>2727</v>
      </c>
      <c r="J176">
        <v>3</v>
      </c>
    </row>
    <row r="177" spans="1:10" ht="21.75" hidden="1" thickBot="1">
      <c r="A177" s="277">
        <v>175</v>
      </c>
      <c r="B177" s="277">
        <v>1227108575</v>
      </c>
      <c r="C177" s="278" t="s">
        <v>3044</v>
      </c>
      <c r="D177" s="279">
        <v>880</v>
      </c>
      <c r="E177" s="277" t="s">
        <v>3045</v>
      </c>
      <c r="F177" s="277">
        <v>1</v>
      </c>
      <c r="G177" s="280" t="s">
        <v>2939</v>
      </c>
      <c r="H177" s="280" t="s">
        <v>2774</v>
      </c>
      <c r="I177" s="280" t="s">
        <v>2727</v>
      </c>
      <c r="J177">
        <v>3</v>
      </c>
    </row>
    <row r="178" spans="1:10" ht="21.75" hidden="1" thickBot="1">
      <c r="A178" s="277">
        <v>176</v>
      </c>
      <c r="B178" s="277">
        <v>1227953902</v>
      </c>
      <c r="C178" s="278" t="s">
        <v>3046</v>
      </c>
      <c r="D178" s="279">
        <v>880</v>
      </c>
      <c r="E178" s="277" t="s">
        <v>3047</v>
      </c>
      <c r="F178" s="277">
        <v>1</v>
      </c>
      <c r="G178" s="280" t="s">
        <v>2939</v>
      </c>
      <c r="H178" s="280" t="s">
        <v>2774</v>
      </c>
      <c r="I178" s="280" t="s">
        <v>2727</v>
      </c>
      <c r="J178">
        <v>3</v>
      </c>
    </row>
    <row r="179" spans="1:10" ht="21.75" hidden="1" thickBot="1">
      <c r="A179" s="277">
        <v>177</v>
      </c>
      <c r="B179" s="277">
        <v>1219798904</v>
      </c>
      <c r="C179" s="278" t="s">
        <v>3048</v>
      </c>
      <c r="D179" s="279">
        <v>880</v>
      </c>
      <c r="E179" s="277" t="s">
        <v>3049</v>
      </c>
      <c r="F179" s="277">
        <v>1</v>
      </c>
      <c r="G179" s="280" t="s">
        <v>2853</v>
      </c>
      <c r="H179" s="280" t="s">
        <v>2742</v>
      </c>
      <c r="I179" s="280" t="s">
        <v>2727</v>
      </c>
      <c r="J179">
        <v>3</v>
      </c>
    </row>
    <row r="180" spans="1:10" ht="21.75" hidden="1" thickBot="1">
      <c r="A180" s="277">
        <v>178</v>
      </c>
      <c r="B180" s="277">
        <v>1226371160</v>
      </c>
      <c r="C180" s="278" t="s">
        <v>3050</v>
      </c>
      <c r="D180" s="279">
        <v>870</v>
      </c>
      <c r="E180" s="277" t="s">
        <v>3051</v>
      </c>
      <c r="F180" s="277">
        <v>1</v>
      </c>
      <c r="G180" s="280" t="s">
        <v>2773</v>
      </c>
      <c r="H180" s="280" t="s">
        <v>2774</v>
      </c>
      <c r="I180" s="280" t="s">
        <v>2727</v>
      </c>
      <c r="J180">
        <v>3</v>
      </c>
    </row>
    <row r="181" spans="1:10" ht="21.75" hidden="1" thickBot="1">
      <c r="A181" s="277">
        <v>179</v>
      </c>
      <c r="B181" s="277">
        <v>1232067074</v>
      </c>
      <c r="C181" s="278" t="s">
        <v>3052</v>
      </c>
      <c r="D181" s="279">
        <v>870</v>
      </c>
      <c r="E181" s="277" t="s">
        <v>3053</v>
      </c>
      <c r="F181" s="277">
        <v>1</v>
      </c>
      <c r="G181" s="280" t="s">
        <v>2911</v>
      </c>
      <c r="H181" s="280" t="s">
        <v>2912</v>
      </c>
      <c r="I181" s="280" t="s">
        <v>2727</v>
      </c>
      <c r="J181">
        <v>3</v>
      </c>
    </row>
    <row r="182" spans="1:10" ht="21.75" hidden="1" thickBot="1">
      <c r="A182" s="277">
        <v>180</v>
      </c>
      <c r="B182" s="277">
        <v>1229277908</v>
      </c>
      <c r="C182" s="278" t="s">
        <v>3054</v>
      </c>
      <c r="D182" s="279">
        <v>860</v>
      </c>
      <c r="E182" s="277" t="s">
        <v>2770</v>
      </c>
      <c r="F182" s="277">
        <v>1</v>
      </c>
      <c r="G182" s="280" t="s">
        <v>2894</v>
      </c>
      <c r="H182" s="280" t="s">
        <v>2726</v>
      </c>
      <c r="I182" s="280" t="s">
        <v>2727</v>
      </c>
      <c r="J182">
        <v>3</v>
      </c>
    </row>
    <row r="183" spans="1:10" ht="21.75" hidden="1" thickBot="1">
      <c r="A183" s="277">
        <v>181</v>
      </c>
      <c r="B183" s="277">
        <v>1224156079</v>
      </c>
      <c r="C183" s="278" t="s">
        <v>3055</v>
      </c>
      <c r="D183" s="279">
        <v>860</v>
      </c>
      <c r="E183" s="277" t="s">
        <v>2770</v>
      </c>
      <c r="F183" s="277">
        <v>1</v>
      </c>
      <c r="G183" s="280" t="s">
        <v>2894</v>
      </c>
      <c r="H183" s="280" t="s">
        <v>2742</v>
      </c>
      <c r="I183" s="280" t="s">
        <v>2727</v>
      </c>
      <c r="J183">
        <v>3</v>
      </c>
    </row>
    <row r="184" spans="1:10" ht="21.75" hidden="1" thickBot="1">
      <c r="A184" s="277">
        <v>182</v>
      </c>
      <c r="B184" s="277">
        <v>1229563901</v>
      </c>
      <c r="C184" s="278" t="s">
        <v>3056</v>
      </c>
      <c r="D184" s="279">
        <v>850</v>
      </c>
      <c r="E184" s="277" t="s">
        <v>3057</v>
      </c>
      <c r="F184" s="277">
        <v>1</v>
      </c>
      <c r="G184" s="280" t="s">
        <v>3058</v>
      </c>
      <c r="H184" s="280" t="s">
        <v>2742</v>
      </c>
      <c r="I184" s="280" t="s">
        <v>2727</v>
      </c>
      <c r="J184">
        <v>3</v>
      </c>
    </row>
    <row r="185" spans="1:10" ht="21.75" hidden="1" thickBot="1">
      <c r="A185" s="277">
        <v>183</v>
      </c>
      <c r="B185" s="277">
        <v>1222270121</v>
      </c>
      <c r="C185" s="278" t="s">
        <v>3059</v>
      </c>
      <c r="D185" s="279">
        <v>850</v>
      </c>
      <c r="E185" s="277" t="s">
        <v>2770</v>
      </c>
      <c r="F185" s="277">
        <v>1</v>
      </c>
      <c r="G185" s="280" t="s">
        <v>2817</v>
      </c>
      <c r="H185" s="280" t="s">
        <v>2742</v>
      </c>
      <c r="I185" s="280" t="s">
        <v>2727</v>
      </c>
      <c r="J185">
        <v>3</v>
      </c>
    </row>
    <row r="186" spans="1:10" ht="21.75" hidden="1" thickBot="1">
      <c r="A186" s="277">
        <v>184</v>
      </c>
      <c r="B186" s="277">
        <v>1223274492</v>
      </c>
      <c r="C186" s="278" t="s">
        <v>3060</v>
      </c>
      <c r="D186" s="279">
        <v>840</v>
      </c>
      <c r="E186" s="277" t="s">
        <v>3061</v>
      </c>
      <c r="F186" s="277">
        <v>1</v>
      </c>
      <c r="G186" s="280" t="s">
        <v>2752</v>
      </c>
      <c r="H186" s="280" t="s">
        <v>2735</v>
      </c>
      <c r="I186" s="280" t="s">
        <v>2727</v>
      </c>
      <c r="J186">
        <v>3</v>
      </c>
    </row>
    <row r="187" spans="1:10" ht="21.75" hidden="1" thickBot="1">
      <c r="A187" s="277">
        <v>185</v>
      </c>
      <c r="B187" s="277">
        <v>1219623638</v>
      </c>
      <c r="C187" s="278" t="s">
        <v>3062</v>
      </c>
      <c r="D187" s="279">
        <v>830</v>
      </c>
      <c r="E187" s="277" t="s">
        <v>3063</v>
      </c>
      <c r="F187" s="277">
        <v>1</v>
      </c>
      <c r="G187" s="280" t="s">
        <v>2738</v>
      </c>
      <c r="H187" s="280" t="s">
        <v>2742</v>
      </c>
      <c r="I187" s="280" t="s">
        <v>2727</v>
      </c>
      <c r="J187">
        <v>3</v>
      </c>
    </row>
    <row r="188" spans="1:10" ht="21.75" hidden="1" thickBot="1">
      <c r="A188" s="277">
        <v>186</v>
      </c>
      <c r="B188" s="277">
        <v>1224104196</v>
      </c>
      <c r="C188" s="278" t="s">
        <v>3064</v>
      </c>
      <c r="D188" s="279">
        <v>830</v>
      </c>
      <c r="E188" s="277" t="s">
        <v>2936</v>
      </c>
      <c r="F188" s="277">
        <v>1</v>
      </c>
      <c r="G188" s="280" t="s">
        <v>2894</v>
      </c>
      <c r="H188" s="280" t="s">
        <v>2742</v>
      </c>
      <c r="I188" s="280" t="s">
        <v>2727</v>
      </c>
      <c r="J188">
        <v>3</v>
      </c>
    </row>
    <row r="189" spans="1:10" ht="21.75" hidden="1" thickBot="1">
      <c r="A189" s="277">
        <v>187</v>
      </c>
      <c r="B189" s="277">
        <v>1223680641</v>
      </c>
      <c r="C189" s="278" t="s">
        <v>3065</v>
      </c>
      <c r="D189" s="279">
        <v>820</v>
      </c>
      <c r="E189" s="277" t="s">
        <v>3066</v>
      </c>
      <c r="F189" s="277">
        <v>1</v>
      </c>
      <c r="G189" s="280" t="s">
        <v>2914</v>
      </c>
      <c r="H189" s="280" t="s">
        <v>2742</v>
      </c>
      <c r="I189" s="280" t="s">
        <v>2727</v>
      </c>
      <c r="J189">
        <v>3</v>
      </c>
    </row>
    <row r="190" spans="1:10" ht="21.75" hidden="1" thickBot="1">
      <c r="A190" s="277">
        <v>188</v>
      </c>
      <c r="B190" s="277">
        <v>1227056121</v>
      </c>
      <c r="C190" s="278" t="s">
        <v>3067</v>
      </c>
      <c r="D190" s="279">
        <v>810</v>
      </c>
      <c r="E190" s="277" t="s">
        <v>2770</v>
      </c>
      <c r="F190" s="277">
        <v>1</v>
      </c>
      <c r="G190" s="280" t="s">
        <v>2949</v>
      </c>
      <c r="H190" s="280" t="s">
        <v>2742</v>
      </c>
      <c r="I190" s="280" t="s">
        <v>2727</v>
      </c>
      <c r="J190">
        <v>3</v>
      </c>
    </row>
    <row r="191" spans="1:10" ht="21.75" hidden="1" thickBot="1">
      <c r="A191" s="277">
        <v>189</v>
      </c>
      <c r="B191" s="277">
        <v>1224368091</v>
      </c>
      <c r="C191" s="278" t="s">
        <v>3068</v>
      </c>
      <c r="D191" s="279">
        <v>800</v>
      </c>
      <c r="E191" s="277" t="s">
        <v>2936</v>
      </c>
      <c r="F191" s="277">
        <v>1</v>
      </c>
      <c r="G191" s="280" t="s">
        <v>2894</v>
      </c>
      <c r="H191" s="280" t="s">
        <v>2742</v>
      </c>
      <c r="I191" s="280" t="s">
        <v>2727</v>
      </c>
      <c r="J191">
        <v>3</v>
      </c>
    </row>
    <row r="192" spans="1:10" ht="21.75" hidden="1" thickBot="1">
      <c r="A192" s="277">
        <v>190</v>
      </c>
      <c r="B192" s="277">
        <v>1223385549</v>
      </c>
      <c r="C192" s="278" t="s">
        <v>3069</v>
      </c>
      <c r="D192" s="279">
        <v>800</v>
      </c>
      <c r="E192" s="277" t="s">
        <v>2770</v>
      </c>
      <c r="F192" s="277">
        <v>1</v>
      </c>
      <c r="G192" s="280" t="s">
        <v>2894</v>
      </c>
      <c r="H192" s="280" t="s">
        <v>2774</v>
      </c>
      <c r="I192" s="280" t="s">
        <v>2727</v>
      </c>
      <c r="J192">
        <v>3</v>
      </c>
    </row>
    <row r="193" spans="1:10" ht="21.75" hidden="1" thickBot="1">
      <c r="A193" s="277">
        <v>191</v>
      </c>
      <c r="B193" s="277">
        <v>1228720802</v>
      </c>
      <c r="C193" s="278" t="s">
        <v>3070</v>
      </c>
      <c r="D193" s="279">
        <v>780</v>
      </c>
      <c r="E193" s="277" t="s">
        <v>2770</v>
      </c>
      <c r="F193" s="277">
        <v>1</v>
      </c>
      <c r="G193" s="280" t="s">
        <v>2817</v>
      </c>
      <c r="H193" s="280" t="s">
        <v>2742</v>
      </c>
      <c r="I193" s="280" t="s">
        <v>2727</v>
      </c>
      <c r="J193">
        <v>3</v>
      </c>
    </row>
    <row r="194" spans="1:10" ht="21.75" hidden="1" thickBot="1">
      <c r="A194" s="277">
        <v>192</v>
      </c>
      <c r="B194" s="277">
        <v>1223198492</v>
      </c>
      <c r="C194" s="278" t="s">
        <v>3071</v>
      </c>
      <c r="D194" s="279">
        <v>770</v>
      </c>
      <c r="E194" s="277" t="s">
        <v>3072</v>
      </c>
      <c r="F194" s="277">
        <v>1</v>
      </c>
      <c r="G194" s="280" t="s">
        <v>2752</v>
      </c>
      <c r="H194" s="280" t="s">
        <v>2735</v>
      </c>
      <c r="I194" s="280" t="s">
        <v>2727</v>
      </c>
      <c r="J194">
        <v>3</v>
      </c>
    </row>
    <row r="195" spans="1:10" ht="21.75" hidden="1" thickBot="1">
      <c r="A195" s="277">
        <v>193</v>
      </c>
      <c r="B195" s="277">
        <v>1227894886</v>
      </c>
      <c r="C195" s="278" t="s">
        <v>3073</v>
      </c>
      <c r="D195" s="279">
        <v>770</v>
      </c>
      <c r="E195" s="277" t="s">
        <v>2770</v>
      </c>
      <c r="F195" s="277">
        <v>1</v>
      </c>
      <c r="G195" s="280" t="s">
        <v>3074</v>
      </c>
      <c r="H195" s="280" t="s">
        <v>2742</v>
      </c>
      <c r="I195" s="280" t="s">
        <v>2727</v>
      </c>
      <c r="J195">
        <v>3</v>
      </c>
    </row>
    <row r="196" spans="1:10" ht="21.75" hidden="1" thickBot="1">
      <c r="A196" s="277">
        <v>194</v>
      </c>
      <c r="B196" s="277">
        <v>1229254880</v>
      </c>
      <c r="C196" s="278" t="s">
        <v>3075</v>
      </c>
      <c r="D196" s="279">
        <v>760</v>
      </c>
      <c r="E196" s="277" t="s">
        <v>2936</v>
      </c>
      <c r="F196" s="277">
        <v>1</v>
      </c>
      <c r="G196" s="280" t="s">
        <v>2773</v>
      </c>
      <c r="H196" s="280" t="s">
        <v>2774</v>
      </c>
      <c r="I196" s="280" t="s">
        <v>2727</v>
      </c>
      <c r="J196">
        <v>3</v>
      </c>
    </row>
    <row r="197" spans="1:10" ht="13.5" hidden="1" thickBot="1">
      <c r="A197" s="277">
        <v>195</v>
      </c>
      <c r="B197" s="277">
        <v>1227813375</v>
      </c>
      <c r="C197" s="278" t="s">
        <v>3076</v>
      </c>
      <c r="D197" s="279">
        <v>760</v>
      </c>
      <c r="E197" s="277" t="s">
        <v>2770</v>
      </c>
      <c r="F197" s="277">
        <v>1</v>
      </c>
      <c r="G197" s="280" t="s">
        <v>2843</v>
      </c>
      <c r="H197" s="280" t="s">
        <v>2742</v>
      </c>
      <c r="I197" s="280" t="s">
        <v>2727</v>
      </c>
      <c r="J197">
        <v>3</v>
      </c>
    </row>
    <row r="198" spans="1:10" ht="21.75" hidden="1" thickBot="1">
      <c r="A198" s="277">
        <v>196</v>
      </c>
      <c r="B198" s="277">
        <v>1223878257</v>
      </c>
      <c r="C198" s="278" t="s">
        <v>3077</v>
      </c>
      <c r="D198" s="279">
        <v>760</v>
      </c>
      <c r="E198" s="277" t="s">
        <v>2770</v>
      </c>
      <c r="F198" s="277">
        <v>1</v>
      </c>
      <c r="G198" s="280" t="s">
        <v>2817</v>
      </c>
      <c r="H198" s="280" t="s">
        <v>2742</v>
      </c>
      <c r="I198" s="280" t="s">
        <v>2727</v>
      </c>
      <c r="J198">
        <v>3</v>
      </c>
    </row>
    <row r="199" spans="1:10" ht="21.75" hidden="1" thickBot="1">
      <c r="A199" s="277">
        <v>197</v>
      </c>
      <c r="B199" s="277">
        <v>1223965138</v>
      </c>
      <c r="C199" s="278" t="s">
        <v>3078</v>
      </c>
      <c r="D199" s="279">
        <v>760</v>
      </c>
      <c r="E199" s="277" t="s">
        <v>2770</v>
      </c>
      <c r="F199" s="277">
        <v>1</v>
      </c>
      <c r="G199" s="280" t="s">
        <v>2817</v>
      </c>
      <c r="H199" s="280" t="s">
        <v>2742</v>
      </c>
      <c r="I199" s="280" t="s">
        <v>2727</v>
      </c>
      <c r="J199">
        <v>3</v>
      </c>
    </row>
    <row r="200" spans="1:10" ht="21.75" hidden="1" thickBot="1">
      <c r="A200" s="277">
        <v>198</v>
      </c>
      <c r="B200" s="277">
        <v>1226417667</v>
      </c>
      <c r="C200" s="278" t="s">
        <v>3079</v>
      </c>
      <c r="D200" s="279">
        <v>750</v>
      </c>
      <c r="E200" s="277" t="s">
        <v>3080</v>
      </c>
      <c r="F200" s="277">
        <v>1</v>
      </c>
      <c r="G200" s="280" t="s">
        <v>2939</v>
      </c>
      <c r="H200" s="280" t="s">
        <v>2774</v>
      </c>
      <c r="I200" s="280" t="s">
        <v>2727</v>
      </c>
      <c r="J200">
        <v>3</v>
      </c>
    </row>
    <row r="201" spans="1:10" ht="21.75" hidden="1" thickBot="1">
      <c r="A201" s="277">
        <v>199</v>
      </c>
      <c r="B201" s="277">
        <v>1229694681</v>
      </c>
      <c r="C201" s="278" t="s">
        <v>3081</v>
      </c>
      <c r="D201" s="279">
        <v>750</v>
      </c>
      <c r="E201" s="277" t="s">
        <v>2770</v>
      </c>
      <c r="F201" s="277">
        <v>1</v>
      </c>
      <c r="G201" s="280" t="s">
        <v>2773</v>
      </c>
      <c r="H201" s="280" t="s">
        <v>2774</v>
      </c>
      <c r="I201" s="280" t="s">
        <v>2727</v>
      </c>
      <c r="J201">
        <v>3</v>
      </c>
    </row>
    <row r="202" spans="1:10" ht="21.75" hidden="1" thickBot="1">
      <c r="A202" s="277">
        <v>200</v>
      </c>
      <c r="B202" s="277">
        <v>1219263822</v>
      </c>
      <c r="C202" s="278" t="s">
        <v>3082</v>
      </c>
      <c r="D202" s="279">
        <v>750</v>
      </c>
      <c r="E202" s="277" t="s">
        <v>2770</v>
      </c>
      <c r="F202" s="277">
        <v>1</v>
      </c>
      <c r="G202" s="280" t="s">
        <v>3058</v>
      </c>
      <c r="H202" s="280" t="s">
        <v>2742</v>
      </c>
      <c r="I202" s="280" t="s">
        <v>2727</v>
      </c>
      <c r="J202">
        <v>3</v>
      </c>
    </row>
    <row r="203" spans="1:10" ht="21.75" hidden="1" thickBot="1">
      <c r="A203" s="277">
        <v>201</v>
      </c>
      <c r="B203" s="277">
        <v>1225876440</v>
      </c>
      <c r="C203" s="278" t="s">
        <v>3083</v>
      </c>
      <c r="D203" s="279">
        <v>750</v>
      </c>
      <c r="E203" s="277" t="s">
        <v>2770</v>
      </c>
      <c r="F203" s="277">
        <v>1</v>
      </c>
      <c r="G203" s="280" t="s">
        <v>2968</v>
      </c>
      <c r="H203" s="280" t="s">
        <v>2726</v>
      </c>
      <c r="I203" s="280" t="s">
        <v>2727</v>
      </c>
      <c r="J203">
        <v>3</v>
      </c>
    </row>
    <row r="204" spans="1:10" ht="13.5" hidden="1" thickBot="1">
      <c r="A204" s="277">
        <v>202</v>
      </c>
      <c r="B204" s="277">
        <v>1224424518</v>
      </c>
      <c r="C204" s="278" t="s">
        <v>3084</v>
      </c>
      <c r="D204" s="279">
        <v>740</v>
      </c>
      <c r="E204" s="277" t="s">
        <v>2770</v>
      </c>
      <c r="F204" s="277">
        <v>1</v>
      </c>
      <c r="G204" s="280" t="s">
        <v>2741</v>
      </c>
      <c r="H204" s="280" t="s">
        <v>2742</v>
      </c>
      <c r="I204" s="280" t="s">
        <v>2727</v>
      </c>
      <c r="J204">
        <v>3</v>
      </c>
    </row>
    <row r="205" spans="1:10" ht="21.75" hidden="1" thickBot="1">
      <c r="A205" s="277">
        <v>203</v>
      </c>
      <c r="B205" s="277">
        <v>1229545459</v>
      </c>
      <c r="C205" s="278" t="s">
        <v>3085</v>
      </c>
      <c r="D205" s="279">
        <v>730</v>
      </c>
      <c r="E205" s="277" t="s">
        <v>2770</v>
      </c>
      <c r="F205" s="277">
        <v>1</v>
      </c>
      <c r="G205" s="280" t="s">
        <v>2773</v>
      </c>
      <c r="H205" s="280" t="s">
        <v>2774</v>
      </c>
      <c r="I205" s="280" t="s">
        <v>2727</v>
      </c>
      <c r="J205">
        <v>3</v>
      </c>
    </row>
    <row r="206" spans="1:10" ht="21.75" hidden="1" thickBot="1">
      <c r="A206" s="277">
        <v>204</v>
      </c>
      <c r="B206" s="277">
        <v>1226922355</v>
      </c>
      <c r="C206" s="278" t="s">
        <v>3086</v>
      </c>
      <c r="D206" s="279">
        <v>690</v>
      </c>
      <c r="E206" s="277" t="s">
        <v>2770</v>
      </c>
      <c r="F206" s="277">
        <v>1</v>
      </c>
      <c r="G206" s="280" t="s">
        <v>3074</v>
      </c>
      <c r="H206" s="280" t="s">
        <v>2742</v>
      </c>
      <c r="I206" s="280" t="s">
        <v>2727</v>
      </c>
      <c r="J206">
        <v>3</v>
      </c>
    </row>
    <row r="207" spans="1:10" ht="21.75" hidden="1" thickBot="1">
      <c r="A207" s="277">
        <v>205</v>
      </c>
      <c r="B207" s="277">
        <v>1222269457</v>
      </c>
      <c r="C207" s="278" t="s">
        <v>3087</v>
      </c>
      <c r="D207" s="279">
        <v>680</v>
      </c>
      <c r="E207" s="277" t="s">
        <v>3014</v>
      </c>
      <c r="F207" s="277">
        <v>1</v>
      </c>
      <c r="G207" s="280" t="s">
        <v>2817</v>
      </c>
      <c r="H207" s="280" t="s">
        <v>2742</v>
      </c>
      <c r="I207" s="280" t="s">
        <v>2727</v>
      </c>
      <c r="J207">
        <v>3</v>
      </c>
    </row>
    <row r="208" spans="1:10" ht="21.75" hidden="1" thickBot="1">
      <c r="A208" s="277">
        <v>206</v>
      </c>
      <c r="B208" s="277">
        <v>1225689178</v>
      </c>
      <c r="C208" s="278" t="s">
        <v>3088</v>
      </c>
      <c r="D208" s="279">
        <v>660</v>
      </c>
      <c r="E208" s="277" t="s">
        <v>3089</v>
      </c>
      <c r="F208" s="277">
        <v>1</v>
      </c>
      <c r="G208" s="280" t="s">
        <v>2741</v>
      </c>
      <c r="H208" s="280" t="s">
        <v>2742</v>
      </c>
      <c r="I208" s="280" t="s">
        <v>2727</v>
      </c>
      <c r="J208">
        <v>3</v>
      </c>
    </row>
    <row r="209" spans="1:10" ht="21.75" hidden="1" thickBot="1">
      <c r="A209" s="277">
        <v>207</v>
      </c>
      <c r="B209" s="277">
        <v>1223842200</v>
      </c>
      <c r="C209" s="278" t="s">
        <v>3090</v>
      </c>
      <c r="D209" s="279">
        <v>660</v>
      </c>
      <c r="E209" s="277" t="s">
        <v>2770</v>
      </c>
      <c r="F209" s="277">
        <v>1</v>
      </c>
      <c r="G209" s="280" t="s">
        <v>2773</v>
      </c>
      <c r="H209" s="280" t="s">
        <v>2774</v>
      </c>
      <c r="I209" s="280" t="s">
        <v>2727</v>
      </c>
      <c r="J209">
        <v>3</v>
      </c>
    </row>
    <row r="210" spans="1:10" ht="21.75" hidden="1" thickBot="1">
      <c r="A210" s="277">
        <v>208</v>
      </c>
      <c r="B210" s="277">
        <v>1223540920</v>
      </c>
      <c r="C210" s="278" t="s">
        <v>3091</v>
      </c>
      <c r="D210" s="279">
        <v>660</v>
      </c>
      <c r="E210" s="277" t="s">
        <v>2770</v>
      </c>
      <c r="F210" s="277">
        <v>1</v>
      </c>
      <c r="G210" s="280" t="s">
        <v>2853</v>
      </c>
      <c r="H210" s="280" t="s">
        <v>2742</v>
      </c>
      <c r="I210" s="280" t="s">
        <v>2727</v>
      </c>
      <c r="J210">
        <v>3</v>
      </c>
    </row>
    <row r="211" spans="1:10" ht="21.75" hidden="1" thickBot="1">
      <c r="A211" s="277">
        <v>209</v>
      </c>
      <c r="B211" s="277">
        <v>1227967772</v>
      </c>
      <c r="C211" s="278" t="s">
        <v>3092</v>
      </c>
      <c r="D211" s="279">
        <v>650</v>
      </c>
      <c r="E211" s="277" t="s">
        <v>2770</v>
      </c>
      <c r="F211" s="277">
        <v>1</v>
      </c>
      <c r="G211" s="280" t="s">
        <v>2817</v>
      </c>
      <c r="H211" s="280" t="s">
        <v>2742</v>
      </c>
      <c r="I211" s="280" t="s">
        <v>2727</v>
      </c>
      <c r="J211">
        <v>3</v>
      </c>
    </row>
    <row r="212" spans="1:10" ht="21.75" hidden="1" thickBot="1">
      <c r="A212" s="277">
        <v>210</v>
      </c>
      <c r="B212" s="277">
        <v>1232066969</v>
      </c>
      <c r="C212" s="278" t="s">
        <v>3093</v>
      </c>
      <c r="D212" s="279">
        <v>650</v>
      </c>
      <c r="E212" s="277" t="s">
        <v>2770</v>
      </c>
      <c r="F212" s="277">
        <v>1</v>
      </c>
      <c r="G212" s="280" t="s">
        <v>2911</v>
      </c>
      <c r="H212" s="280" t="s">
        <v>2912</v>
      </c>
      <c r="I212" s="280" t="s">
        <v>2727</v>
      </c>
      <c r="J212">
        <v>3</v>
      </c>
    </row>
    <row r="213" spans="1:10" ht="21.75" hidden="1" thickBot="1">
      <c r="A213" s="277">
        <v>211</v>
      </c>
      <c r="B213" s="277">
        <v>1223878443</v>
      </c>
      <c r="C213" s="278" t="s">
        <v>3094</v>
      </c>
      <c r="D213" s="279">
        <v>640</v>
      </c>
      <c r="E213" s="277" t="s">
        <v>2770</v>
      </c>
      <c r="F213" s="277">
        <v>1</v>
      </c>
      <c r="G213" s="280" t="s">
        <v>2817</v>
      </c>
      <c r="H213" s="280" t="s">
        <v>2742</v>
      </c>
      <c r="I213" s="280" t="s">
        <v>2727</v>
      </c>
      <c r="J213">
        <v>3</v>
      </c>
    </row>
    <row r="214" spans="1:10" ht="21.75" hidden="1" thickBot="1">
      <c r="A214" s="277">
        <v>212</v>
      </c>
      <c r="B214" s="277">
        <v>1224162943</v>
      </c>
      <c r="C214" s="278" t="s">
        <v>3095</v>
      </c>
      <c r="D214" s="279">
        <v>630</v>
      </c>
      <c r="E214" s="277" t="s">
        <v>2770</v>
      </c>
      <c r="F214" s="277">
        <v>1</v>
      </c>
      <c r="G214" s="280" t="s">
        <v>2894</v>
      </c>
      <c r="H214" s="280" t="s">
        <v>2742</v>
      </c>
      <c r="I214" s="280" t="s">
        <v>2727</v>
      </c>
      <c r="J214">
        <v>3</v>
      </c>
    </row>
    <row r="215" spans="1:10" ht="13.5" hidden="1" thickBot="1">
      <c r="A215" s="277">
        <v>213</v>
      </c>
      <c r="B215" s="277">
        <v>1225383819</v>
      </c>
      <c r="C215" s="278" t="s">
        <v>3096</v>
      </c>
      <c r="D215" s="279">
        <v>620</v>
      </c>
      <c r="E215" s="277" t="s">
        <v>2770</v>
      </c>
      <c r="F215" s="277">
        <v>1</v>
      </c>
      <c r="G215" s="280" t="s">
        <v>2741</v>
      </c>
      <c r="H215" s="280" t="s">
        <v>2742</v>
      </c>
      <c r="I215" s="280" t="s">
        <v>2727</v>
      </c>
      <c r="J215">
        <v>3</v>
      </c>
    </row>
    <row r="216" spans="1:10" ht="13.5" hidden="1" thickBot="1">
      <c r="A216" s="277">
        <v>214</v>
      </c>
      <c r="B216" s="277">
        <v>1224881859</v>
      </c>
      <c r="C216" s="278" t="s">
        <v>3097</v>
      </c>
      <c r="D216" s="279">
        <v>590</v>
      </c>
      <c r="E216" s="277" t="s">
        <v>2770</v>
      </c>
      <c r="F216" s="277">
        <v>1</v>
      </c>
      <c r="G216" s="280" t="s">
        <v>2833</v>
      </c>
      <c r="H216" s="280" t="s">
        <v>2726</v>
      </c>
      <c r="I216" s="280" t="s">
        <v>2727</v>
      </c>
      <c r="J216">
        <v>3</v>
      </c>
    </row>
    <row r="217" spans="1:10" ht="21.75" hidden="1" thickBot="1">
      <c r="A217" s="277">
        <v>215</v>
      </c>
      <c r="B217" s="277">
        <v>1222585810</v>
      </c>
      <c r="C217" s="278" t="s">
        <v>3098</v>
      </c>
      <c r="D217" s="279">
        <v>570</v>
      </c>
      <c r="E217" s="277" t="s">
        <v>3099</v>
      </c>
      <c r="F217" s="277">
        <v>1</v>
      </c>
      <c r="G217" s="280" t="s">
        <v>2738</v>
      </c>
      <c r="H217" s="280" t="s">
        <v>2742</v>
      </c>
      <c r="I217" s="280" t="s">
        <v>2727</v>
      </c>
      <c r="J217">
        <v>3</v>
      </c>
    </row>
    <row r="218" spans="1:10" ht="21.75" hidden="1" thickBot="1">
      <c r="A218" s="277">
        <v>216</v>
      </c>
      <c r="B218" s="277">
        <v>1226943851</v>
      </c>
      <c r="C218" s="278" t="s">
        <v>3100</v>
      </c>
      <c r="D218" s="279">
        <v>520</v>
      </c>
      <c r="E218" s="277" t="s">
        <v>2770</v>
      </c>
      <c r="F218" s="277">
        <v>1</v>
      </c>
      <c r="G218" s="280" t="s">
        <v>2817</v>
      </c>
      <c r="H218" s="280" t="s">
        <v>2742</v>
      </c>
      <c r="I218" s="280" t="s">
        <v>2727</v>
      </c>
      <c r="J218">
        <v>3</v>
      </c>
    </row>
    <row r="219" spans="1:10" ht="21.75" hidden="1" thickBot="1">
      <c r="A219" s="277">
        <v>217</v>
      </c>
      <c r="B219" s="277">
        <v>1225420563</v>
      </c>
      <c r="C219" s="278" t="s">
        <v>3101</v>
      </c>
      <c r="D219" s="279">
        <v>430</v>
      </c>
      <c r="E219" s="277" t="s">
        <v>2936</v>
      </c>
      <c r="F219" s="277">
        <v>1</v>
      </c>
      <c r="G219" s="280" t="s">
        <v>3058</v>
      </c>
      <c r="H219" s="280" t="s">
        <v>2742</v>
      </c>
      <c r="I219" s="280" t="s">
        <v>2727</v>
      </c>
      <c r="J219">
        <v>3</v>
      </c>
    </row>
    <row r="220" spans="1:10" ht="21.75" hidden="1" thickBot="1">
      <c r="A220" s="277">
        <v>1</v>
      </c>
      <c r="B220" s="277">
        <v>1221283157</v>
      </c>
      <c r="C220" s="278" t="s">
        <v>3102</v>
      </c>
      <c r="D220" s="279">
        <v>1920</v>
      </c>
      <c r="E220" s="277" t="s">
        <v>3103</v>
      </c>
      <c r="F220" s="277">
        <v>1</v>
      </c>
      <c r="G220" s="280" t="s">
        <v>2843</v>
      </c>
      <c r="H220" s="280" t="s">
        <v>2735</v>
      </c>
      <c r="I220" s="280" t="s">
        <v>2727</v>
      </c>
      <c r="J220">
        <v>3</v>
      </c>
    </row>
    <row r="221" spans="1:10" ht="21.75" hidden="1" thickBot="1">
      <c r="A221" s="277">
        <v>2</v>
      </c>
      <c r="B221" s="277">
        <v>1228052690</v>
      </c>
      <c r="C221" s="278" t="s">
        <v>3104</v>
      </c>
      <c r="D221" s="279">
        <v>1900</v>
      </c>
      <c r="E221" s="277" t="s">
        <v>3105</v>
      </c>
      <c r="F221" s="277">
        <v>1</v>
      </c>
      <c r="G221" s="280" t="s">
        <v>2843</v>
      </c>
      <c r="H221" s="280" t="s">
        <v>2735</v>
      </c>
      <c r="I221" s="280" t="s">
        <v>2727</v>
      </c>
      <c r="J221">
        <v>3</v>
      </c>
    </row>
    <row r="222" spans="1:10" ht="21.75" hidden="1" thickBot="1">
      <c r="A222" s="277">
        <v>3</v>
      </c>
      <c r="B222" s="277">
        <v>1222931168</v>
      </c>
      <c r="C222" s="278" t="s">
        <v>3106</v>
      </c>
      <c r="D222" s="279">
        <v>1850</v>
      </c>
      <c r="E222" s="277" t="s">
        <v>3107</v>
      </c>
      <c r="F222" s="277">
        <v>1</v>
      </c>
      <c r="G222" s="280" t="s">
        <v>2843</v>
      </c>
      <c r="H222" s="280" t="s">
        <v>2735</v>
      </c>
      <c r="I222" s="280" t="s">
        <v>2727</v>
      </c>
      <c r="J222">
        <v>3</v>
      </c>
    </row>
    <row r="223" spans="1:10" ht="21.75" hidden="1" thickBot="1">
      <c r="A223" s="277">
        <v>4</v>
      </c>
      <c r="B223" s="277">
        <v>1219714488</v>
      </c>
      <c r="C223" s="278" t="s">
        <v>3108</v>
      </c>
      <c r="D223" s="279">
        <v>1840</v>
      </c>
      <c r="E223" s="277" t="s">
        <v>3109</v>
      </c>
      <c r="F223" s="277">
        <v>1</v>
      </c>
      <c r="G223" s="280" t="s">
        <v>2843</v>
      </c>
      <c r="H223" s="280" t="s">
        <v>2735</v>
      </c>
      <c r="I223" s="280" t="s">
        <v>2727</v>
      </c>
      <c r="J223">
        <v>3</v>
      </c>
    </row>
    <row r="224" spans="1:10" ht="21.75" hidden="1" thickBot="1">
      <c r="A224" s="277">
        <v>5</v>
      </c>
      <c r="B224" s="277">
        <v>1227775091</v>
      </c>
      <c r="C224" s="278" t="s">
        <v>3110</v>
      </c>
      <c r="D224" s="279">
        <v>1760</v>
      </c>
      <c r="E224" s="277" t="s">
        <v>3111</v>
      </c>
      <c r="F224" s="277">
        <v>1</v>
      </c>
      <c r="G224" s="280" t="s">
        <v>2817</v>
      </c>
      <c r="H224" s="280" t="s">
        <v>2848</v>
      </c>
      <c r="I224" s="280" t="s">
        <v>2727</v>
      </c>
      <c r="J224">
        <v>3</v>
      </c>
    </row>
    <row r="225" spans="1:10" ht="21.75" hidden="1" thickBot="1">
      <c r="A225" s="277">
        <v>6</v>
      </c>
      <c r="B225" s="277">
        <v>1221886666</v>
      </c>
      <c r="C225" s="278" t="s">
        <v>3112</v>
      </c>
      <c r="D225" s="279">
        <v>1600</v>
      </c>
      <c r="E225" s="277" t="s">
        <v>2863</v>
      </c>
      <c r="F225" s="277">
        <v>1</v>
      </c>
      <c r="G225" s="280" t="s">
        <v>2843</v>
      </c>
      <c r="H225" s="280" t="s">
        <v>2735</v>
      </c>
      <c r="I225" s="280" t="s">
        <v>2727</v>
      </c>
      <c r="J225">
        <v>3</v>
      </c>
    </row>
    <row r="226" spans="1:10" ht="21.75" hidden="1" thickBot="1">
      <c r="A226" s="277">
        <v>7</v>
      </c>
      <c r="B226" s="277">
        <v>1224907523</v>
      </c>
      <c r="C226" s="278" t="s">
        <v>3113</v>
      </c>
      <c r="D226" s="279">
        <v>1570</v>
      </c>
      <c r="E226" s="277" t="s">
        <v>3114</v>
      </c>
      <c r="F226" s="277">
        <v>1</v>
      </c>
      <c r="G226" s="280" t="s">
        <v>2761</v>
      </c>
      <c r="H226" s="280" t="s">
        <v>2731</v>
      </c>
      <c r="I226" s="280" t="s">
        <v>2727</v>
      </c>
      <c r="J226">
        <v>3</v>
      </c>
    </row>
    <row r="227" spans="1:10" ht="21.75" hidden="1" thickBot="1">
      <c r="A227" s="277">
        <v>8</v>
      </c>
      <c r="B227" s="277">
        <v>1227231307</v>
      </c>
      <c r="C227" s="278" t="s">
        <v>3115</v>
      </c>
      <c r="D227" s="279">
        <v>1540</v>
      </c>
      <c r="E227" s="277" t="s">
        <v>3116</v>
      </c>
      <c r="F227" s="277">
        <v>1</v>
      </c>
      <c r="G227" s="280" t="s">
        <v>3032</v>
      </c>
      <c r="H227" s="280" t="s">
        <v>2848</v>
      </c>
      <c r="I227" s="280" t="s">
        <v>2727</v>
      </c>
      <c r="J227">
        <v>3</v>
      </c>
    </row>
    <row r="228" spans="1:10" ht="21.75" hidden="1" thickBot="1">
      <c r="A228" s="277">
        <v>9</v>
      </c>
      <c r="B228" s="277">
        <v>1229002246</v>
      </c>
      <c r="C228" s="278" t="s">
        <v>3117</v>
      </c>
      <c r="D228" s="279">
        <v>1520</v>
      </c>
      <c r="E228" s="277" t="s">
        <v>3118</v>
      </c>
      <c r="F228" s="277">
        <v>1</v>
      </c>
      <c r="G228" s="280" t="s">
        <v>2980</v>
      </c>
      <c r="H228" s="280" t="s">
        <v>2735</v>
      </c>
      <c r="I228" s="280" t="s">
        <v>2727</v>
      </c>
      <c r="J228">
        <v>3</v>
      </c>
    </row>
    <row r="229" spans="1:10" ht="21.75" hidden="1" thickBot="1">
      <c r="A229" s="277">
        <v>10</v>
      </c>
      <c r="B229" s="277">
        <v>1228069413</v>
      </c>
      <c r="C229" s="278" t="s">
        <v>3119</v>
      </c>
      <c r="D229" s="279">
        <v>1510</v>
      </c>
      <c r="E229" s="277" t="s">
        <v>2803</v>
      </c>
      <c r="F229" s="277">
        <v>1</v>
      </c>
      <c r="G229" s="280" t="s">
        <v>2761</v>
      </c>
      <c r="H229" s="280" t="s">
        <v>2912</v>
      </c>
      <c r="I229" s="280" t="s">
        <v>2727</v>
      </c>
      <c r="J229">
        <v>3</v>
      </c>
    </row>
    <row r="230" spans="1:10" ht="21.75" hidden="1" thickBot="1">
      <c r="A230" s="277">
        <v>11</v>
      </c>
      <c r="B230" s="277">
        <v>1228699178</v>
      </c>
      <c r="C230" s="278" t="s">
        <v>3120</v>
      </c>
      <c r="D230" s="279">
        <v>1500</v>
      </c>
      <c r="E230" s="277" t="s">
        <v>2816</v>
      </c>
      <c r="F230" s="277">
        <v>1</v>
      </c>
      <c r="G230" s="280" t="s">
        <v>2738</v>
      </c>
      <c r="H230" s="280" t="s">
        <v>2731</v>
      </c>
      <c r="I230" s="280" t="s">
        <v>2727</v>
      </c>
      <c r="J230">
        <v>3</v>
      </c>
    </row>
    <row r="231" spans="1:10" ht="21.75" hidden="1" thickBot="1">
      <c r="A231" s="277">
        <v>12</v>
      </c>
      <c r="B231" s="277">
        <v>1228060672</v>
      </c>
      <c r="C231" s="278" t="s">
        <v>3121</v>
      </c>
      <c r="D231" s="279">
        <v>1430</v>
      </c>
      <c r="E231" s="277" t="s">
        <v>3122</v>
      </c>
      <c r="F231" s="277">
        <v>1</v>
      </c>
      <c r="G231" s="280" t="s">
        <v>2768</v>
      </c>
      <c r="H231" s="280" t="s">
        <v>2731</v>
      </c>
      <c r="I231" s="280" t="s">
        <v>2727</v>
      </c>
      <c r="J231">
        <v>3</v>
      </c>
    </row>
    <row r="232" spans="1:10" ht="21.75" hidden="1" thickBot="1">
      <c r="A232" s="277">
        <v>13</v>
      </c>
      <c r="B232" s="277">
        <v>1228010102</v>
      </c>
      <c r="C232" s="278" t="s">
        <v>3123</v>
      </c>
      <c r="D232" s="279">
        <v>1400</v>
      </c>
      <c r="E232" s="277" t="s">
        <v>3124</v>
      </c>
      <c r="F232" s="277">
        <v>1</v>
      </c>
      <c r="G232" s="280" t="s">
        <v>3032</v>
      </c>
      <c r="H232" s="280" t="s">
        <v>2848</v>
      </c>
      <c r="I232" s="280" t="s">
        <v>2727</v>
      </c>
      <c r="J232">
        <v>3</v>
      </c>
    </row>
    <row r="233" spans="1:10" ht="21.75" hidden="1" thickBot="1">
      <c r="A233" s="277">
        <v>14</v>
      </c>
      <c r="B233" s="277">
        <v>1229560560</v>
      </c>
      <c r="C233" s="278" t="s">
        <v>3125</v>
      </c>
      <c r="D233" s="279">
        <v>1350</v>
      </c>
      <c r="E233" s="277" t="s">
        <v>3126</v>
      </c>
      <c r="F233" s="277">
        <v>1</v>
      </c>
      <c r="G233" s="280" t="s">
        <v>3127</v>
      </c>
      <c r="H233" s="280" t="s">
        <v>2735</v>
      </c>
      <c r="I233" s="280" t="s">
        <v>2727</v>
      </c>
      <c r="J233">
        <v>3</v>
      </c>
    </row>
    <row r="234" spans="1:10" ht="21.75" hidden="1" thickBot="1">
      <c r="A234" s="277">
        <v>15</v>
      </c>
      <c r="B234" s="277">
        <v>1223196300</v>
      </c>
      <c r="C234" s="278" t="s">
        <v>3128</v>
      </c>
      <c r="D234" s="279">
        <v>1350</v>
      </c>
      <c r="E234" s="277" t="s">
        <v>3114</v>
      </c>
      <c r="F234" s="277">
        <v>1</v>
      </c>
      <c r="G234" s="280" t="s">
        <v>2761</v>
      </c>
      <c r="H234" s="280" t="s">
        <v>2731</v>
      </c>
      <c r="I234" s="280" t="s">
        <v>2727</v>
      </c>
      <c r="J234">
        <v>3</v>
      </c>
    </row>
    <row r="235" spans="1:10" ht="21.75" hidden="1" thickBot="1">
      <c r="A235" s="277">
        <v>16</v>
      </c>
      <c r="B235" s="277">
        <v>1223857648</v>
      </c>
      <c r="C235" s="278" t="s">
        <v>3129</v>
      </c>
      <c r="D235" s="279">
        <v>1340</v>
      </c>
      <c r="E235" s="277" t="s">
        <v>3130</v>
      </c>
      <c r="F235" s="277">
        <v>1</v>
      </c>
      <c r="G235" s="280" t="s">
        <v>3032</v>
      </c>
      <c r="H235" s="280" t="s">
        <v>2848</v>
      </c>
      <c r="I235" s="280" t="s">
        <v>2727</v>
      </c>
      <c r="J235">
        <v>3</v>
      </c>
    </row>
    <row r="236" spans="1:10" ht="21.75" hidden="1" thickBot="1">
      <c r="A236" s="277">
        <v>17</v>
      </c>
      <c r="B236" s="277">
        <v>1223556562</v>
      </c>
      <c r="C236" s="278" t="s">
        <v>3131</v>
      </c>
      <c r="D236" s="279">
        <v>1330</v>
      </c>
      <c r="E236" s="277" t="s">
        <v>3132</v>
      </c>
      <c r="F236" s="277">
        <v>1</v>
      </c>
      <c r="G236" s="280" t="s">
        <v>2843</v>
      </c>
      <c r="H236" s="280" t="s">
        <v>2731</v>
      </c>
      <c r="I236" s="280" t="s">
        <v>2727</v>
      </c>
      <c r="J236">
        <v>3</v>
      </c>
    </row>
    <row r="237" spans="1:10" ht="21.75" hidden="1" thickBot="1">
      <c r="A237" s="277">
        <v>18</v>
      </c>
      <c r="B237" s="277">
        <v>1225906034</v>
      </c>
      <c r="C237" s="278" t="s">
        <v>3133</v>
      </c>
      <c r="D237" s="279">
        <v>1290</v>
      </c>
      <c r="E237" s="277" t="s">
        <v>3111</v>
      </c>
      <c r="F237" s="277">
        <v>1</v>
      </c>
      <c r="G237" s="280" t="s">
        <v>2820</v>
      </c>
      <c r="H237" s="280" t="s">
        <v>2731</v>
      </c>
      <c r="I237" s="280" t="s">
        <v>2727</v>
      </c>
      <c r="J237">
        <v>3</v>
      </c>
    </row>
    <row r="238" spans="1:10" ht="21.75" hidden="1" thickBot="1">
      <c r="A238" s="277">
        <v>19</v>
      </c>
      <c r="B238" s="277">
        <v>1223784587</v>
      </c>
      <c r="C238" s="278" t="s">
        <v>3134</v>
      </c>
      <c r="D238" s="279">
        <v>1280</v>
      </c>
      <c r="E238" s="277" t="s">
        <v>3135</v>
      </c>
      <c r="F238" s="277">
        <v>1</v>
      </c>
      <c r="G238" s="280" t="s">
        <v>3136</v>
      </c>
      <c r="H238" s="280" t="s">
        <v>2735</v>
      </c>
      <c r="I238" s="280" t="s">
        <v>2727</v>
      </c>
      <c r="J238">
        <v>3</v>
      </c>
    </row>
    <row r="239" spans="1:10" ht="21.75" hidden="1" thickBot="1">
      <c r="A239" s="277">
        <v>20</v>
      </c>
      <c r="B239" s="277">
        <v>1223578016</v>
      </c>
      <c r="C239" s="278" t="s">
        <v>3137</v>
      </c>
      <c r="D239" s="279">
        <v>1250</v>
      </c>
      <c r="E239" s="277" t="s">
        <v>3138</v>
      </c>
      <c r="F239" s="277">
        <v>1</v>
      </c>
      <c r="G239" s="280" t="s">
        <v>2738</v>
      </c>
      <c r="H239" s="280" t="s">
        <v>2731</v>
      </c>
      <c r="I239" s="280" t="s">
        <v>2727</v>
      </c>
      <c r="J239">
        <v>3</v>
      </c>
    </row>
    <row r="240" spans="1:10" ht="13.5" hidden="1" thickBot="1">
      <c r="A240" s="277">
        <v>21</v>
      </c>
      <c r="B240" s="277">
        <v>1225355036</v>
      </c>
      <c r="C240" s="278" t="s">
        <v>3139</v>
      </c>
      <c r="D240" s="279">
        <v>1250</v>
      </c>
      <c r="E240" s="277" t="s">
        <v>2770</v>
      </c>
      <c r="F240" s="277">
        <v>1</v>
      </c>
      <c r="G240" s="280" t="s">
        <v>2761</v>
      </c>
      <c r="H240" s="280" t="s">
        <v>2912</v>
      </c>
      <c r="I240" s="280" t="s">
        <v>2727</v>
      </c>
      <c r="J240">
        <v>3</v>
      </c>
    </row>
    <row r="241" spans="1:10" ht="13.5" hidden="1" thickBot="1">
      <c r="A241" s="277">
        <v>22</v>
      </c>
      <c r="B241" s="277">
        <v>1228044854</v>
      </c>
      <c r="C241" s="278" t="s">
        <v>3140</v>
      </c>
      <c r="D241" s="279">
        <v>1250</v>
      </c>
      <c r="E241" s="277" t="s">
        <v>2770</v>
      </c>
      <c r="F241" s="277">
        <v>1</v>
      </c>
      <c r="G241" s="280" t="s">
        <v>2761</v>
      </c>
      <c r="H241" s="280" t="s">
        <v>2912</v>
      </c>
      <c r="I241" s="280" t="s">
        <v>2727</v>
      </c>
      <c r="J241">
        <v>3</v>
      </c>
    </row>
    <row r="242" spans="1:10" ht="21.75" hidden="1" thickBot="1">
      <c r="A242" s="277">
        <v>23</v>
      </c>
      <c r="B242" s="277">
        <v>1225047879</v>
      </c>
      <c r="C242" s="278" t="s">
        <v>3141</v>
      </c>
      <c r="D242" s="279">
        <v>1230</v>
      </c>
      <c r="E242" s="277" t="s">
        <v>2947</v>
      </c>
      <c r="F242" s="277">
        <v>1</v>
      </c>
      <c r="G242" s="280" t="s">
        <v>2738</v>
      </c>
      <c r="H242" s="280" t="s">
        <v>2731</v>
      </c>
      <c r="I242" s="280" t="s">
        <v>2727</v>
      </c>
      <c r="J242">
        <v>3</v>
      </c>
    </row>
    <row r="243" spans="1:10" ht="21.75" hidden="1" thickBot="1">
      <c r="A243" s="277">
        <v>24</v>
      </c>
      <c r="B243" s="277">
        <v>1227016304</v>
      </c>
      <c r="C243" s="278" t="s">
        <v>3142</v>
      </c>
      <c r="D243" s="279">
        <v>1220</v>
      </c>
      <c r="E243" s="277" t="s">
        <v>2924</v>
      </c>
      <c r="F243" s="277">
        <v>1</v>
      </c>
      <c r="G243" s="280" t="s">
        <v>2761</v>
      </c>
      <c r="H243" s="280" t="s">
        <v>2912</v>
      </c>
      <c r="I243" s="280" t="s">
        <v>2727</v>
      </c>
      <c r="J243">
        <v>3</v>
      </c>
    </row>
    <row r="244" spans="1:10" ht="21.75" hidden="1" thickBot="1">
      <c r="A244" s="277">
        <v>25</v>
      </c>
      <c r="B244" s="277">
        <v>1226583565</v>
      </c>
      <c r="C244" s="278" t="s">
        <v>3143</v>
      </c>
      <c r="D244" s="279">
        <v>1170</v>
      </c>
      <c r="E244" s="277" t="s">
        <v>2822</v>
      </c>
      <c r="F244" s="277">
        <v>1</v>
      </c>
      <c r="G244" s="280" t="s">
        <v>2914</v>
      </c>
      <c r="H244" s="280" t="s">
        <v>2742</v>
      </c>
      <c r="I244" s="280" t="s">
        <v>2727</v>
      </c>
      <c r="J244">
        <v>3</v>
      </c>
    </row>
    <row r="245" spans="1:10" ht="21.75" hidden="1" thickBot="1">
      <c r="A245" s="277">
        <v>26</v>
      </c>
      <c r="B245" s="277">
        <v>1224429221</v>
      </c>
      <c r="C245" s="278" t="s">
        <v>3144</v>
      </c>
      <c r="D245" s="279">
        <v>1170</v>
      </c>
      <c r="E245" s="277" t="s">
        <v>3145</v>
      </c>
      <c r="F245" s="277">
        <v>1</v>
      </c>
      <c r="G245" s="280" t="s">
        <v>2820</v>
      </c>
      <c r="H245" s="280" t="s">
        <v>2731</v>
      </c>
      <c r="I245" s="280" t="s">
        <v>2727</v>
      </c>
      <c r="J245">
        <v>3</v>
      </c>
    </row>
    <row r="246" spans="1:10" ht="21.75" hidden="1" thickBot="1">
      <c r="A246" s="277">
        <v>27</v>
      </c>
      <c r="B246" s="277">
        <v>1226084860</v>
      </c>
      <c r="C246" s="278" t="s">
        <v>3146</v>
      </c>
      <c r="D246" s="279">
        <v>1160</v>
      </c>
      <c r="E246" s="277" t="s">
        <v>2782</v>
      </c>
      <c r="F246" s="277">
        <v>1</v>
      </c>
      <c r="G246" s="280" t="s">
        <v>3136</v>
      </c>
      <c r="H246" s="280" t="s">
        <v>2735</v>
      </c>
      <c r="I246" s="280" t="s">
        <v>2727</v>
      </c>
      <c r="J246">
        <v>3</v>
      </c>
    </row>
    <row r="247" spans="1:10" ht="21.75" hidden="1" thickBot="1">
      <c r="A247" s="277">
        <v>28</v>
      </c>
      <c r="B247" s="277">
        <v>1230025690</v>
      </c>
      <c r="C247" s="278" t="s">
        <v>3147</v>
      </c>
      <c r="D247" s="279">
        <v>1160</v>
      </c>
      <c r="E247" s="277" t="s">
        <v>2924</v>
      </c>
      <c r="F247" s="277">
        <v>1</v>
      </c>
      <c r="G247" s="280" t="s">
        <v>2761</v>
      </c>
      <c r="H247" s="280" t="s">
        <v>2731</v>
      </c>
      <c r="I247" s="280" t="s">
        <v>2727</v>
      </c>
      <c r="J247">
        <v>3</v>
      </c>
    </row>
    <row r="248" spans="1:10" ht="21.75" hidden="1" thickBot="1">
      <c r="A248" s="277">
        <v>29</v>
      </c>
      <c r="B248" s="277">
        <v>1226287760</v>
      </c>
      <c r="C248" s="278" t="s">
        <v>3148</v>
      </c>
      <c r="D248" s="279">
        <v>1160</v>
      </c>
      <c r="E248" s="277" t="s">
        <v>3061</v>
      </c>
      <c r="F248" s="277">
        <v>1</v>
      </c>
      <c r="G248" s="280" t="s">
        <v>2730</v>
      </c>
      <c r="H248" s="280" t="s">
        <v>2735</v>
      </c>
      <c r="I248" s="280" t="s">
        <v>2727</v>
      </c>
      <c r="J248">
        <v>3</v>
      </c>
    </row>
    <row r="249" spans="1:10" ht="13.5" hidden="1" thickBot="1">
      <c r="A249" s="277">
        <v>30</v>
      </c>
      <c r="B249" s="277">
        <v>1226683453</v>
      </c>
      <c r="C249" s="278" t="s">
        <v>3149</v>
      </c>
      <c r="D249" s="279">
        <v>1130</v>
      </c>
      <c r="E249" s="277" t="s">
        <v>2770</v>
      </c>
      <c r="F249" s="277">
        <v>1</v>
      </c>
      <c r="G249" s="280" t="s">
        <v>2761</v>
      </c>
      <c r="H249" s="280" t="s">
        <v>2912</v>
      </c>
      <c r="I249" s="280" t="s">
        <v>2727</v>
      </c>
      <c r="J249">
        <v>3</v>
      </c>
    </row>
    <row r="250" spans="1:10" ht="13.5" hidden="1" thickBot="1">
      <c r="A250" s="277">
        <v>31</v>
      </c>
      <c r="B250" s="277">
        <v>1228025373</v>
      </c>
      <c r="C250" s="278" t="s">
        <v>3150</v>
      </c>
      <c r="D250" s="279">
        <v>1120</v>
      </c>
      <c r="E250" s="277" t="s">
        <v>2770</v>
      </c>
      <c r="F250" s="277">
        <v>1</v>
      </c>
      <c r="G250" s="280" t="s">
        <v>2761</v>
      </c>
      <c r="H250" s="280" t="s">
        <v>2912</v>
      </c>
      <c r="I250" s="280" t="s">
        <v>2727</v>
      </c>
      <c r="J250">
        <v>3</v>
      </c>
    </row>
    <row r="251" spans="1:10" ht="21.75" hidden="1" thickBot="1">
      <c r="A251" s="277">
        <v>32</v>
      </c>
      <c r="B251" s="277">
        <v>1223994373</v>
      </c>
      <c r="C251" s="278" t="s">
        <v>3151</v>
      </c>
      <c r="D251" s="279">
        <v>1110</v>
      </c>
      <c r="E251" s="277" t="s">
        <v>3152</v>
      </c>
      <c r="F251" s="277">
        <v>1</v>
      </c>
      <c r="G251" s="280" t="s">
        <v>2820</v>
      </c>
      <c r="H251" s="280" t="s">
        <v>2731</v>
      </c>
      <c r="I251" s="280" t="s">
        <v>2727</v>
      </c>
      <c r="J251">
        <v>3</v>
      </c>
    </row>
    <row r="252" spans="1:10" ht="21.75" hidden="1" thickBot="1">
      <c r="A252" s="277">
        <v>33</v>
      </c>
      <c r="B252" s="277">
        <v>1223157166</v>
      </c>
      <c r="C252" s="278" t="s">
        <v>3153</v>
      </c>
      <c r="D252" s="279">
        <v>1110</v>
      </c>
      <c r="E252" s="277" t="s">
        <v>3138</v>
      </c>
      <c r="F252" s="277">
        <v>1</v>
      </c>
      <c r="G252" s="280" t="s">
        <v>2820</v>
      </c>
      <c r="H252" s="280" t="s">
        <v>2731</v>
      </c>
      <c r="I252" s="280" t="s">
        <v>2727</v>
      </c>
      <c r="J252">
        <v>3</v>
      </c>
    </row>
    <row r="253" spans="1:10" ht="21.75" hidden="1" thickBot="1">
      <c r="A253" s="277">
        <v>34</v>
      </c>
      <c r="B253" s="277">
        <v>1223477497</v>
      </c>
      <c r="C253" s="278" t="s">
        <v>3154</v>
      </c>
      <c r="D253" s="279">
        <v>1100</v>
      </c>
      <c r="E253" s="277" t="s">
        <v>3138</v>
      </c>
      <c r="F253" s="277">
        <v>1</v>
      </c>
      <c r="G253" s="280" t="s">
        <v>2843</v>
      </c>
      <c r="H253" s="280" t="s">
        <v>2731</v>
      </c>
      <c r="I253" s="280" t="s">
        <v>2727</v>
      </c>
      <c r="J253">
        <v>3</v>
      </c>
    </row>
    <row r="254" spans="1:10" ht="21.75" hidden="1" thickBot="1">
      <c r="A254" s="277">
        <v>35</v>
      </c>
      <c r="B254" s="277">
        <v>1223193294</v>
      </c>
      <c r="C254" s="278" t="s">
        <v>3155</v>
      </c>
      <c r="D254" s="279">
        <v>1090</v>
      </c>
      <c r="E254" s="277" t="s">
        <v>3156</v>
      </c>
      <c r="F254" s="277">
        <v>1</v>
      </c>
      <c r="G254" s="280" t="s">
        <v>3009</v>
      </c>
      <c r="H254" s="280" t="s">
        <v>2731</v>
      </c>
      <c r="I254" s="280" t="s">
        <v>2727</v>
      </c>
      <c r="J254">
        <v>3</v>
      </c>
    </row>
    <row r="255" spans="1:10" ht="21.75" hidden="1" thickBot="1">
      <c r="A255" s="277">
        <v>36</v>
      </c>
      <c r="B255" s="277">
        <v>1220857345</v>
      </c>
      <c r="C255" s="278" t="s">
        <v>3157</v>
      </c>
      <c r="D255" s="279">
        <v>1080</v>
      </c>
      <c r="E255" s="277" t="s">
        <v>3158</v>
      </c>
      <c r="F255" s="277">
        <v>1</v>
      </c>
      <c r="G255" s="280" t="s">
        <v>2768</v>
      </c>
      <c r="H255" s="280" t="s">
        <v>2731</v>
      </c>
      <c r="I255" s="280" t="s">
        <v>2727</v>
      </c>
      <c r="J255">
        <v>3</v>
      </c>
    </row>
    <row r="256" spans="1:10" ht="21.75" hidden="1" thickBot="1">
      <c r="A256" s="277">
        <v>37</v>
      </c>
      <c r="B256" s="277">
        <v>1224769154</v>
      </c>
      <c r="C256" s="278" t="s">
        <v>3159</v>
      </c>
      <c r="D256" s="279">
        <v>1070</v>
      </c>
      <c r="E256" s="277" t="s">
        <v>3160</v>
      </c>
      <c r="F256" s="277">
        <v>1</v>
      </c>
      <c r="G256" s="280" t="s">
        <v>2820</v>
      </c>
      <c r="H256" s="280" t="s">
        <v>2731</v>
      </c>
      <c r="I256" s="280" t="s">
        <v>2727</v>
      </c>
      <c r="J256">
        <v>3</v>
      </c>
    </row>
    <row r="257" spans="1:10" ht="21.75" hidden="1" thickBot="1">
      <c r="A257" s="277">
        <v>38</v>
      </c>
      <c r="B257" s="277">
        <v>1224340253</v>
      </c>
      <c r="C257" s="278" t="s">
        <v>3161</v>
      </c>
      <c r="D257" s="279">
        <v>1070</v>
      </c>
      <c r="E257" s="277" t="s">
        <v>2809</v>
      </c>
      <c r="F257" s="277">
        <v>1</v>
      </c>
      <c r="G257" s="280" t="s">
        <v>2761</v>
      </c>
      <c r="H257" s="280" t="s">
        <v>2731</v>
      </c>
      <c r="I257" s="280" t="s">
        <v>2727</v>
      </c>
      <c r="J257">
        <v>3</v>
      </c>
    </row>
    <row r="258" spans="1:10" ht="21.75" hidden="1" thickBot="1">
      <c r="A258" s="277">
        <v>39</v>
      </c>
      <c r="B258" s="277">
        <v>1229910301</v>
      </c>
      <c r="C258" s="278" t="s">
        <v>3162</v>
      </c>
      <c r="D258" s="279">
        <v>1060</v>
      </c>
      <c r="E258" s="277" t="s">
        <v>3163</v>
      </c>
      <c r="F258" s="277">
        <v>1</v>
      </c>
      <c r="G258" s="280" t="s">
        <v>2939</v>
      </c>
      <c r="H258" s="280" t="s">
        <v>2735</v>
      </c>
      <c r="I258" s="280" t="s">
        <v>2727</v>
      </c>
      <c r="J258">
        <v>3</v>
      </c>
    </row>
    <row r="259" spans="1:10" ht="21.75" hidden="1" thickBot="1">
      <c r="A259" s="277">
        <v>40</v>
      </c>
      <c r="B259" s="277">
        <v>1229218831</v>
      </c>
      <c r="C259" s="278" t="s">
        <v>3164</v>
      </c>
      <c r="D259" s="279">
        <v>1060</v>
      </c>
      <c r="E259" s="277" t="s">
        <v>3165</v>
      </c>
      <c r="F259" s="277">
        <v>1</v>
      </c>
      <c r="G259" s="280" t="s">
        <v>2730</v>
      </c>
      <c r="H259" s="280" t="s">
        <v>2735</v>
      </c>
      <c r="I259" s="280" t="s">
        <v>2727</v>
      </c>
      <c r="J259">
        <v>3</v>
      </c>
    </row>
    <row r="260" spans="1:10" ht="13.5" hidden="1" thickBot="1">
      <c r="A260" s="277">
        <v>41</v>
      </c>
      <c r="B260" s="277">
        <v>1225003489</v>
      </c>
      <c r="C260" s="278" t="s">
        <v>3166</v>
      </c>
      <c r="D260" s="279">
        <v>1060</v>
      </c>
      <c r="E260" s="277" t="s">
        <v>2770</v>
      </c>
      <c r="F260" s="277">
        <v>1</v>
      </c>
      <c r="G260" s="280" t="s">
        <v>2761</v>
      </c>
      <c r="H260" s="280" t="s">
        <v>2912</v>
      </c>
      <c r="I260" s="280" t="s">
        <v>2727</v>
      </c>
      <c r="J260">
        <v>3</v>
      </c>
    </row>
    <row r="261" spans="1:10" ht="21.75" hidden="1" thickBot="1">
      <c r="A261" s="277">
        <v>42</v>
      </c>
      <c r="B261" s="277">
        <v>1224603013</v>
      </c>
      <c r="C261" s="278" t="s">
        <v>3167</v>
      </c>
      <c r="D261" s="279">
        <v>1030</v>
      </c>
      <c r="E261" s="277" t="s">
        <v>2822</v>
      </c>
      <c r="F261" s="277">
        <v>1</v>
      </c>
      <c r="G261" s="280" t="s">
        <v>2761</v>
      </c>
      <c r="H261" s="280" t="s">
        <v>2731</v>
      </c>
      <c r="I261" s="280" t="s">
        <v>2727</v>
      </c>
      <c r="J261">
        <v>3</v>
      </c>
    </row>
    <row r="262" spans="1:10" ht="21.75" hidden="1" thickBot="1">
      <c r="A262" s="277">
        <v>43</v>
      </c>
      <c r="B262" s="277">
        <v>1222892252</v>
      </c>
      <c r="C262" s="278" t="s">
        <v>3168</v>
      </c>
      <c r="D262" s="279">
        <v>1020</v>
      </c>
      <c r="E262" s="277" t="s">
        <v>3169</v>
      </c>
      <c r="F262" s="277">
        <v>1</v>
      </c>
      <c r="G262" s="280" t="s">
        <v>2820</v>
      </c>
      <c r="H262" s="280" t="s">
        <v>2731</v>
      </c>
      <c r="I262" s="280" t="s">
        <v>2727</v>
      </c>
      <c r="J262">
        <v>3</v>
      </c>
    </row>
    <row r="263" spans="1:10" ht="21.75" hidden="1" thickBot="1">
      <c r="A263" s="277">
        <v>44</v>
      </c>
      <c r="B263" s="277">
        <v>1225617659</v>
      </c>
      <c r="C263" s="278" t="s">
        <v>3170</v>
      </c>
      <c r="D263" s="279">
        <v>1010</v>
      </c>
      <c r="E263" s="277" t="s">
        <v>3053</v>
      </c>
      <c r="F263" s="277">
        <v>1</v>
      </c>
      <c r="G263" s="280" t="s">
        <v>3032</v>
      </c>
      <c r="H263" s="280" t="s">
        <v>2735</v>
      </c>
      <c r="I263" s="280" t="s">
        <v>2727</v>
      </c>
      <c r="J263">
        <v>3</v>
      </c>
    </row>
    <row r="264" spans="1:10" ht="21.75" hidden="1" thickBot="1">
      <c r="A264" s="277">
        <v>45</v>
      </c>
      <c r="B264" s="277">
        <v>1222781265</v>
      </c>
      <c r="C264" s="278" t="s">
        <v>3171</v>
      </c>
      <c r="D264" s="279">
        <v>1010</v>
      </c>
      <c r="E264" s="277" t="s">
        <v>2922</v>
      </c>
      <c r="F264" s="277">
        <v>1</v>
      </c>
      <c r="G264" s="280" t="s">
        <v>2843</v>
      </c>
      <c r="H264" s="280" t="s">
        <v>2731</v>
      </c>
      <c r="I264" s="280" t="s">
        <v>2727</v>
      </c>
      <c r="J264">
        <v>3</v>
      </c>
    </row>
    <row r="265" spans="1:10" ht="21.75" hidden="1" thickBot="1">
      <c r="A265" s="277">
        <v>46</v>
      </c>
      <c r="B265" s="277">
        <v>1227542682</v>
      </c>
      <c r="C265" s="278" t="s">
        <v>3172</v>
      </c>
      <c r="D265" s="279">
        <v>990</v>
      </c>
      <c r="E265" s="277" t="s">
        <v>2770</v>
      </c>
      <c r="F265" s="277">
        <v>1</v>
      </c>
      <c r="G265" s="280" t="s">
        <v>2761</v>
      </c>
      <c r="H265" s="280" t="s">
        <v>2912</v>
      </c>
      <c r="I265" s="280" t="s">
        <v>2727</v>
      </c>
      <c r="J265">
        <v>3</v>
      </c>
    </row>
    <row r="266" spans="1:10" ht="21.75" hidden="1" thickBot="1">
      <c r="A266" s="277">
        <v>47</v>
      </c>
      <c r="B266" s="277">
        <v>1226434252</v>
      </c>
      <c r="C266" s="278" t="s">
        <v>3173</v>
      </c>
      <c r="D266" s="279">
        <v>970</v>
      </c>
      <c r="E266" s="277" t="s">
        <v>3174</v>
      </c>
      <c r="F266" s="277">
        <v>1</v>
      </c>
      <c r="G266" s="280" t="s">
        <v>2820</v>
      </c>
      <c r="H266" s="280" t="s">
        <v>2731</v>
      </c>
      <c r="I266" s="280" t="s">
        <v>2727</v>
      </c>
      <c r="J266">
        <v>3</v>
      </c>
    </row>
    <row r="267" spans="1:10" ht="21.75" hidden="1" thickBot="1">
      <c r="A267" s="277">
        <v>48</v>
      </c>
      <c r="B267" s="277">
        <v>1224922167</v>
      </c>
      <c r="C267" s="278" t="s">
        <v>3175</v>
      </c>
      <c r="D267" s="279">
        <v>960</v>
      </c>
      <c r="E267" s="277" t="s">
        <v>2813</v>
      </c>
      <c r="F267" s="277">
        <v>1</v>
      </c>
      <c r="G267" s="280" t="s">
        <v>2761</v>
      </c>
      <c r="H267" s="280" t="s">
        <v>2731</v>
      </c>
      <c r="I267" s="280" t="s">
        <v>2727</v>
      </c>
      <c r="J267">
        <v>3</v>
      </c>
    </row>
    <row r="268" spans="1:10" ht="13.5" hidden="1" thickBot="1">
      <c r="A268" s="277">
        <v>49</v>
      </c>
      <c r="B268" s="277">
        <v>1225284266</v>
      </c>
      <c r="C268" s="278" t="s">
        <v>3176</v>
      </c>
      <c r="D268" s="279">
        <v>950</v>
      </c>
      <c r="E268" s="277" t="s">
        <v>2770</v>
      </c>
      <c r="F268" s="277">
        <v>1</v>
      </c>
      <c r="G268" s="280" t="s">
        <v>2761</v>
      </c>
      <c r="H268" s="280" t="s">
        <v>2912</v>
      </c>
      <c r="I268" s="280" t="s">
        <v>2727</v>
      </c>
      <c r="J268">
        <v>3</v>
      </c>
    </row>
    <row r="269" spans="1:10" ht="21.75" hidden="1" thickBot="1">
      <c r="A269" s="277">
        <v>50</v>
      </c>
      <c r="B269" s="277">
        <v>1226374181</v>
      </c>
      <c r="C269" s="278" t="s">
        <v>3177</v>
      </c>
      <c r="D269" s="279">
        <v>940</v>
      </c>
      <c r="E269" s="277" t="s">
        <v>3178</v>
      </c>
      <c r="F269" s="277">
        <v>1</v>
      </c>
      <c r="G269" s="280" t="s">
        <v>3032</v>
      </c>
      <c r="H269" s="280" t="s">
        <v>2735</v>
      </c>
      <c r="I269" s="280" t="s">
        <v>2727</v>
      </c>
      <c r="J269">
        <v>3</v>
      </c>
    </row>
    <row r="270" spans="1:10" ht="21.75" hidden="1" thickBot="1">
      <c r="A270" s="277">
        <v>51</v>
      </c>
      <c r="B270" s="277">
        <v>1221095004</v>
      </c>
      <c r="C270" s="278" t="s">
        <v>3179</v>
      </c>
      <c r="D270" s="279">
        <v>930</v>
      </c>
      <c r="E270" s="277" t="s">
        <v>2924</v>
      </c>
      <c r="F270" s="277">
        <v>1</v>
      </c>
      <c r="G270" s="280" t="s">
        <v>2761</v>
      </c>
      <c r="H270" s="280" t="s">
        <v>2731</v>
      </c>
      <c r="I270" s="280" t="s">
        <v>2727</v>
      </c>
      <c r="J270">
        <v>3</v>
      </c>
    </row>
    <row r="271" spans="1:10" ht="13.5" hidden="1" thickBot="1">
      <c r="A271" s="277">
        <v>52</v>
      </c>
      <c r="B271" s="277">
        <v>1227627342</v>
      </c>
      <c r="C271" s="278" t="s">
        <v>3180</v>
      </c>
      <c r="D271" s="279">
        <v>900</v>
      </c>
      <c r="E271" s="277" t="s">
        <v>2770</v>
      </c>
      <c r="F271" s="277">
        <v>1</v>
      </c>
      <c r="G271" s="280" t="s">
        <v>2761</v>
      </c>
      <c r="H271" s="280" t="s">
        <v>2912</v>
      </c>
      <c r="I271" s="280" t="s">
        <v>2727</v>
      </c>
      <c r="J271">
        <v>3</v>
      </c>
    </row>
    <row r="272" spans="1:10" ht="21.75" hidden="1" thickBot="1">
      <c r="A272" s="277">
        <v>53</v>
      </c>
      <c r="B272" s="277">
        <v>1228625405</v>
      </c>
      <c r="C272" s="278" t="s">
        <v>3181</v>
      </c>
      <c r="D272" s="279">
        <v>860</v>
      </c>
      <c r="E272" s="277" t="s">
        <v>2770</v>
      </c>
      <c r="F272" s="277">
        <v>1</v>
      </c>
      <c r="G272" s="280" t="s">
        <v>2761</v>
      </c>
      <c r="H272" s="280" t="s">
        <v>2912</v>
      </c>
      <c r="I272" s="280" t="s">
        <v>2727</v>
      </c>
      <c r="J272">
        <v>3</v>
      </c>
    </row>
    <row r="273" spans="1:10" ht="21.75" hidden="1" thickBot="1">
      <c r="A273" s="277">
        <v>54</v>
      </c>
      <c r="B273" s="277">
        <v>1226310812</v>
      </c>
      <c r="C273" s="278" t="s">
        <v>3182</v>
      </c>
      <c r="D273" s="279">
        <v>850</v>
      </c>
      <c r="E273" s="277" t="s">
        <v>3183</v>
      </c>
      <c r="F273" s="277">
        <v>1</v>
      </c>
      <c r="G273" s="280" t="s">
        <v>2820</v>
      </c>
      <c r="H273" s="280" t="s">
        <v>2731</v>
      </c>
      <c r="I273" s="280" t="s">
        <v>2727</v>
      </c>
      <c r="J273">
        <v>3</v>
      </c>
    </row>
    <row r="274" spans="1:10" ht="21.75" hidden="1" thickBot="1">
      <c r="A274" s="277">
        <v>55</v>
      </c>
      <c r="B274" s="277">
        <v>1224961209</v>
      </c>
      <c r="C274" s="278" t="s">
        <v>3184</v>
      </c>
      <c r="D274" s="279">
        <v>820</v>
      </c>
      <c r="E274" s="277" t="s">
        <v>2770</v>
      </c>
      <c r="F274" s="277">
        <v>1</v>
      </c>
      <c r="G274" s="280" t="s">
        <v>2761</v>
      </c>
      <c r="H274" s="280" t="s">
        <v>2731</v>
      </c>
      <c r="I274" s="280" t="s">
        <v>2727</v>
      </c>
      <c r="J274">
        <v>3</v>
      </c>
    </row>
    <row r="275" spans="1:10" ht="21.75" hidden="1" thickBot="1">
      <c r="A275" s="277">
        <v>56</v>
      </c>
      <c r="B275" s="277">
        <v>1221796015</v>
      </c>
      <c r="C275" s="278" t="s">
        <v>3185</v>
      </c>
      <c r="D275" s="279">
        <v>810</v>
      </c>
      <c r="E275" s="277" t="s">
        <v>3186</v>
      </c>
      <c r="F275" s="277">
        <v>1</v>
      </c>
      <c r="G275" s="280" t="s">
        <v>2939</v>
      </c>
      <c r="H275" s="280" t="s">
        <v>2735</v>
      </c>
      <c r="I275" s="280" t="s">
        <v>2727</v>
      </c>
      <c r="J275">
        <v>3</v>
      </c>
    </row>
    <row r="276" spans="1:10" ht="13.5" hidden="1" thickBot="1">
      <c r="A276" s="277">
        <v>57</v>
      </c>
      <c r="B276" s="277">
        <v>1227706823</v>
      </c>
      <c r="C276" s="278" t="s">
        <v>3187</v>
      </c>
      <c r="D276" s="279">
        <v>520</v>
      </c>
      <c r="E276" s="277" t="s">
        <v>2770</v>
      </c>
      <c r="F276" s="277">
        <v>1</v>
      </c>
      <c r="G276" s="280" t="s">
        <v>2761</v>
      </c>
      <c r="H276" s="280" t="s">
        <v>2912</v>
      </c>
      <c r="I276" s="280" t="s">
        <v>2727</v>
      </c>
      <c r="J276">
        <v>3</v>
      </c>
    </row>
    <row r="277" spans="1:10" ht="21.75" hidden="1" thickBot="1">
      <c r="A277" s="277">
        <v>1</v>
      </c>
      <c r="B277" s="277">
        <v>1223910186</v>
      </c>
      <c r="C277" s="278" t="s">
        <v>3188</v>
      </c>
      <c r="D277" s="279">
        <v>1850</v>
      </c>
      <c r="E277" s="277" t="s">
        <v>2906</v>
      </c>
      <c r="F277" s="277">
        <v>1</v>
      </c>
      <c r="G277" s="280" t="s">
        <v>2741</v>
      </c>
      <c r="H277" s="280" t="s">
        <v>2742</v>
      </c>
      <c r="I277" s="280" t="s">
        <v>2727</v>
      </c>
      <c r="J277">
        <v>4</v>
      </c>
    </row>
    <row r="278" spans="1:10" ht="21.75" hidden="1" thickBot="1">
      <c r="A278" s="277">
        <v>2</v>
      </c>
      <c r="B278" s="277">
        <v>1210226850</v>
      </c>
      <c r="C278" s="278" t="s">
        <v>3189</v>
      </c>
      <c r="D278" s="279">
        <v>1840</v>
      </c>
      <c r="E278" s="277" t="s">
        <v>3190</v>
      </c>
      <c r="F278" s="277">
        <v>1</v>
      </c>
      <c r="G278" s="280" t="s">
        <v>2738</v>
      </c>
      <c r="H278" s="280" t="s">
        <v>2731</v>
      </c>
      <c r="I278" s="280" t="s">
        <v>2727</v>
      </c>
      <c r="J278">
        <v>4</v>
      </c>
    </row>
    <row r="279" spans="1:10" ht="21.75" hidden="1" thickBot="1">
      <c r="A279" s="277">
        <v>3</v>
      </c>
      <c r="B279" s="277">
        <v>1222689397</v>
      </c>
      <c r="C279" s="278" t="s">
        <v>3191</v>
      </c>
      <c r="D279" s="279">
        <v>1840</v>
      </c>
      <c r="E279" s="277" t="s">
        <v>3192</v>
      </c>
      <c r="F279" s="277">
        <v>1</v>
      </c>
      <c r="G279" s="280" t="s">
        <v>2761</v>
      </c>
      <c r="H279" s="280" t="s">
        <v>2731</v>
      </c>
      <c r="I279" s="280" t="s">
        <v>2727</v>
      </c>
      <c r="J279">
        <v>4</v>
      </c>
    </row>
    <row r="280" spans="1:10" ht="21.75" hidden="1" thickBot="1">
      <c r="A280" s="277">
        <v>4</v>
      </c>
      <c r="B280" s="277">
        <v>1222141685</v>
      </c>
      <c r="C280" s="278" t="s">
        <v>3193</v>
      </c>
      <c r="D280" s="279">
        <v>1830</v>
      </c>
      <c r="E280" s="277" t="s">
        <v>3194</v>
      </c>
      <c r="F280" s="277">
        <v>1</v>
      </c>
      <c r="G280" s="280" t="s">
        <v>2820</v>
      </c>
      <c r="H280" s="280" t="s">
        <v>2731</v>
      </c>
      <c r="I280" s="280" t="s">
        <v>2727</v>
      </c>
      <c r="J280">
        <v>4</v>
      </c>
    </row>
    <row r="281" spans="1:10" ht="21.75" hidden="1" thickBot="1">
      <c r="A281" s="277">
        <v>5</v>
      </c>
      <c r="B281" s="277">
        <v>1226091726</v>
      </c>
      <c r="C281" s="278" t="s">
        <v>3195</v>
      </c>
      <c r="D281" s="279">
        <v>1820</v>
      </c>
      <c r="E281" s="277" t="s">
        <v>2890</v>
      </c>
      <c r="F281" s="277">
        <v>1</v>
      </c>
      <c r="G281" s="280" t="s">
        <v>2752</v>
      </c>
      <c r="H281" s="280" t="s">
        <v>2746</v>
      </c>
      <c r="I281" s="280" t="s">
        <v>2727</v>
      </c>
      <c r="J281">
        <v>4</v>
      </c>
    </row>
    <row r="282" spans="1:10" ht="21.75" hidden="1" thickBot="1">
      <c r="A282" s="277">
        <v>6</v>
      </c>
      <c r="B282" s="277">
        <v>1226500944</v>
      </c>
      <c r="C282" s="278" t="s">
        <v>3196</v>
      </c>
      <c r="D282" s="279">
        <v>1810</v>
      </c>
      <c r="E282" s="277" t="s">
        <v>3197</v>
      </c>
      <c r="F282" s="277">
        <v>1</v>
      </c>
      <c r="G282" s="280" t="s">
        <v>2745</v>
      </c>
      <c r="H282" s="280" t="s">
        <v>2746</v>
      </c>
      <c r="I282" s="280" t="s">
        <v>2727</v>
      </c>
      <c r="J282">
        <v>4</v>
      </c>
    </row>
    <row r="283" spans="1:10" ht="21.75" hidden="1" thickBot="1">
      <c r="A283" s="277">
        <v>7</v>
      </c>
      <c r="B283" s="277">
        <v>1227632398</v>
      </c>
      <c r="C283" s="278" t="s">
        <v>3198</v>
      </c>
      <c r="D283" s="279">
        <v>1790</v>
      </c>
      <c r="E283" s="277" t="s">
        <v>2847</v>
      </c>
      <c r="F283" s="277">
        <v>1</v>
      </c>
      <c r="G283" s="280" t="s">
        <v>2738</v>
      </c>
      <c r="H283" s="280" t="s">
        <v>2731</v>
      </c>
      <c r="I283" s="280" t="s">
        <v>2727</v>
      </c>
      <c r="J283">
        <v>4</v>
      </c>
    </row>
    <row r="284" spans="1:10" ht="21.75" hidden="1" thickBot="1">
      <c r="A284" s="277">
        <v>8</v>
      </c>
      <c r="B284" s="277">
        <v>1222319304</v>
      </c>
      <c r="C284" s="278" t="s">
        <v>3199</v>
      </c>
      <c r="D284" s="279">
        <v>1780</v>
      </c>
      <c r="E284" s="277" t="s">
        <v>3132</v>
      </c>
      <c r="F284" s="277">
        <v>1</v>
      </c>
      <c r="G284" s="280" t="s">
        <v>2843</v>
      </c>
      <c r="H284" s="280" t="s">
        <v>2731</v>
      </c>
      <c r="I284" s="280" t="s">
        <v>2727</v>
      </c>
      <c r="J284">
        <v>4</v>
      </c>
    </row>
    <row r="285" spans="1:10" ht="21.75" hidden="1" thickBot="1">
      <c r="A285" s="277">
        <v>9</v>
      </c>
      <c r="B285" s="277">
        <v>1222678541</v>
      </c>
      <c r="C285" s="278" t="s">
        <v>3200</v>
      </c>
      <c r="D285" s="279">
        <v>1770</v>
      </c>
      <c r="E285" s="277" t="s">
        <v>3201</v>
      </c>
      <c r="F285" s="277">
        <v>1</v>
      </c>
      <c r="G285" s="280" t="s">
        <v>2761</v>
      </c>
      <c r="H285" s="280" t="s">
        <v>2731</v>
      </c>
      <c r="I285" s="280" t="s">
        <v>2727</v>
      </c>
      <c r="J285">
        <v>4</v>
      </c>
    </row>
    <row r="286" spans="1:10" ht="21.75" hidden="1" thickBot="1">
      <c r="A286" s="277">
        <v>10</v>
      </c>
      <c r="B286" s="277">
        <v>1224892571</v>
      </c>
      <c r="C286" s="278" t="s">
        <v>3202</v>
      </c>
      <c r="D286" s="279">
        <v>1770</v>
      </c>
      <c r="E286" s="277" t="s">
        <v>3203</v>
      </c>
      <c r="F286" s="277">
        <v>1</v>
      </c>
      <c r="G286" s="280" t="s">
        <v>2725</v>
      </c>
      <c r="H286" s="280" t="s">
        <v>2726</v>
      </c>
      <c r="I286" s="280" t="s">
        <v>2727</v>
      </c>
      <c r="J286">
        <v>4</v>
      </c>
    </row>
    <row r="287" spans="1:10" ht="21.75" hidden="1" thickBot="1">
      <c r="A287" s="277">
        <v>11</v>
      </c>
      <c r="B287" s="277">
        <v>1223875366</v>
      </c>
      <c r="C287" s="278" t="s">
        <v>3204</v>
      </c>
      <c r="D287" s="279">
        <v>1760</v>
      </c>
      <c r="E287" s="277" t="s">
        <v>2770</v>
      </c>
      <c r="F287" s="277">
        <v>1</v>
      </c>
      <c r="G287" s="280" t="s">
        <v>2817</v>
      </c>
      <c r="H287" s="280" t="s">
        <v>2742</v>
      </c>
      <c r="I287" s="280" t="s">
        <v>2727</v>
      </c>
      <c r="J287">
        <v>4</v>
      </c>
    </row>
    <row r="288" spans="1:10" ht="21.75" hidden="1" thickBot="1">
      <c r="A288" s="277">
        <v>12</v>
      </c>
      <c r="B288" s="277">
        <v>1222137453</v>
      </c>
      <c r="C288" s="278" t="s">
        <v>3205</v>
      </c>
      <c r="D288" s="279">
        <v>1740</v>
      </c>
      <c r="E288" s="277" t="s">
        <v>3206</v>
      </c>
      <c r="F288" s="277">
        <v>1</v>
      </c>
      <c r="G288" s="280" t="s">
        <v>2734</v>
      </c>
      <c r="H288" s="280" t="s">
        <v>2735</v>
      </c>
      <c r="I288" s="280" t="s">
        <v>2727</v>
      </c>
      <c r="J288">
        <v>4</v>
      </c>
    </row>
    <row r="289" spans="1:10" ht="21.75" hidden="1" thickBot="1">
      <c r="A289" s="277">
        <v>13</v>
      </c>
      <c r="B289" s="277">
        <v>1220582921</v>
      </c>
      <c r="C289" s="278" t="s">
        <v>3207</v>
      </c>
      <c r="D289" s="279">
        <v>1730</v>
      </c>
      <c r="E289" s="277" t="s">
        <v>3208</v>
      </c>
      <c r="F289" s="277">
        <v>1</v>
      </c>
      <c r="G289" s="280" t="s">
        <v>2752</v>
      </c>
      <c r="H289" s="280" t="s">
        <v>2746</v>
      </c>
      <c r="I289" s="280" t="s">
        <v>2727</v>
      </c>
      <c r="J289">
        <v>4</v>
      </c>
    </row>
    <row r="290" spans="1:10" ht="21.75" hidden="1" thickBot="1">
      <c r="A290" s="277">
        <v>14</v>
      </c>
      <c r="B290" s="277">
        <v>1224344181</v>
      </c>
      <c r="C290" s="278" t="s">
        <v>3209</v>
      </c>
      <c r="D290" s="279">
        <v>1730</v>
      </c>
      <c r="E290" s="277" t="s">
        <v>3210</v>
      </c>
      <c r="F290" s="277">
        <v>1</v>
      </c>
      <c r="G290" s="280" t="s">
        <v>2752</v>
      </c>
      <c r="H290" s="280" t="s">
        <v>2746</v>
      </c>
      <c r="I290" s="280" t="s">
        <v>2727</v>
      </c>
      <c r="J290">
        <v>4</v>
      </c>
    </row>
    <row r="291" spans="1:10" ht="21.75" hidden="1" thickBot="1">
      <c r="A291" s="277">
        <v>15</v>
      </c>
      <c r="B291" s="277">
        <v>1225385387</v>
      </c>
      <c r="C291" s="278" t="s">
        <v>3211</v>
      </c>
      <c r="D291" s="279">
        <v>1720</v>
      </c>
      <c r="E291" s="277" t="s">
        <v>3130</v>
      </c>
      <c r="F291" s="277">
        <v>1</v>
      </c>
      <c r="G291" s="280" t="s">
        <v>3041</v>
      </c>
      <c r="H291" s="280" t="s">
        <v>2774</v>
      </c>
      <c r="I291" s="280" t="s">
        <v>2727</v>
      </c>
      <c r="J291">
        <v>4</v>
      </c>
    </row>
    <row r="292" spans="1:10" ht="21.75" hidden="1" thickBot="1">
      <c r="A292" s="277">
        <v>16</v>
      </c>
      <c r="B292" s="277">
        <v>1219468610</v>
      </c>
      <c r="C292" s="278" t="s">
        <v>3212</v>
      </c>
      <c r="D292" s="279">
        <v>1720</v>
      </c>
      <c r="E292" s="277" t="s">
        <v>3213</v>
      </c>
      <c r="F292" s="277">
        <v>1</v>
      </c>
      <c r="G292" s="280" t="s">
        <v>2749</v>
      </c>
      <c r="H292" s="280" t="s">
        <v>2746</v>
      </c>
      <c r="I292" s="280" t="s">
        <v>2727</v>
      </c>
      <c r="J292">
        <v>4</v>
      </c>
    </row>
    <row r="293" spans="1:10" ht="21.75" hidden="1" thickBot="1">
      <c r="A293" s="277">
        <v>17</v>
      </c>
      <c r="B293" s="277">
        <v>1222471150</v>
      </c>
      <c r="C293" s="278" t="s">
        <v>3214</v>
      </c>
      <c r="D293" s="279">
        <v>1710</v>
      </c>
      <c r="E293" s="277" t="s">
        <v>3215</v>
      </c>
      <c r="F293" s="277">
        <v>1</v>
      </c>
      <c r="G293" s="280" t="s">
        <v>2745</v>
      </c>
      <c r="H293" s="280" t="s">
        <v>2746</v>
      </c>
      <c r="I293" s="280" t="s">
        <v>2727</v>
      </c>
      <c r="J293">
        <v>4</v>
      </c>
    </row>
    <row r="294" spans="1:10" ht="21.75" hidden="1" thickBot="1">
      <c r="A294" s="277">
        <v>18</v>
      </c>
      <c r="B294" s="277">
        <v>1223873920</v>
      </c>
      <c r="C294" s="278" t="s">
        <v>3216</v>
      </c>
      <c r="D294" s="279">
        <v>1710</v>
      </c>
      <c r="E294" s="277" t="s">
        <v>3217</v>
      </c>
      <c r="F294" s="277">
        <v>1</v>
      </c>
      <c r="G294" s="280" t="s">
        <v>2817</v>
      </c>
      <c r="H294" s="280" t="s">
        <v>2742</v>
      </c>
      <c r="I294" s="280" t="s">
        <v>2727</v>
      </c>
      <c r="J294">
        <v>4</v>
      </c>
    </row>
    <row r="295" spans="1:10" ht="21.75" hidden="1" thickBot="1">
      <c r="A295" s="277">
        <v>19</v>
      </c>
      <c r="B295" s="277">
        <v>1221656597</v>
      </c>
      <c r="C295" s="278" t="s">
        <v>3218</v>
      </c>
      <c r="D295" s="279">
        <v>1710</v>
      </c>
      <c r="E295" s="277" t="s">
        <v>3219</v>
      </c>
      <c r="F295" s="277">
        <v>1</v>
      </c>
      <c r="G295" s="280" t="s">
        <v>2738</v>
      </c>
      <c r="H295" s="280" t="s">
        <v>2746</v>
      </c>
      <c r="I295" s="280" t="s">
        <v>2727</v>
      </c>
      <c r="J295">
        <v>4</v>
      </c>
    </row>
    <row r="296" spans="1:10" ht="21.75" hidden="1" thickBot="1">
      <c r="A296" s="277">
        <v>20</v>
      </c>
      <c r="B296" s="277">
        <v>1225013907</v>
      </c>
      <c r="C296" s="278" t="s">
        <v>3220</v>
      </c>
      <c r="D296" s="279">
        <v>1710</v>
      </c>
      <c r="E296" s="277" t="s">
        <v>2770</v>
      </c>
      <c r="F296" s="277">
        <v>1</v>
      </c>
      <c r="G296" s="280" t="s">
        <v>2734</v>
      </c>
      <c r="H296" s="280" t="s">
        <v>2735</v>
      </c>
      <c r="I296" s="280" t="s">
        <v>2727</v>
      </c>
      <c r="J296">
        <v>4</v>
      </c>
    </row>
    <row r="297" spans="1:10" ht="21.75" hidden="1" thickBot="1">
      <c r="A297" s="277">
        <v>21</v>
      </c>
      <c r="B297" s="277">
        <v>1225292036</v>
      </c>
      <c r="C297" s="278" t="s">
        <v>3221</v>
      </c>
      <c r="D297" s="279">
        <v>1690</v>
      </c>
      <c r="E297" s="277" t="s">
        <v>3222</v>
      </c>
      <c r="F297" s="277">
        <v>1</v>
      </c>
      <c r="G297" s="280" t="s">
        <v>2738</v>
      </c>
      <c r="H297" s="280" t="s">
        <v>2746</v>
      </c>
      <c r="I297" s="280" t="s">
        <v>2727</v>
      </c>
      <c r="J297">
        <v>4</v>
      </c>
    </row>
    <row r="298" spans="1:10" ht="21.75" hidden="1" thickBot="1">
      <c r="A298" s="277">
        <v>22</v>
      </c>
      <c r="B298" s="277">
        <v>1209983967</v>
      </c>
      <c r="C298" s="278" t="s">
        <v>3223</v>
      </c>
      <c r="D298" s="279">
        <v>1670</v>
      </c>
      <c r="E298" s="277" t="s">
        <v>3224</v>
      </c>
      <c r="F298" s="277">
        <v>1</v>
      </c>
      <c r="G298" s="280" t="s">
        <v>2820</v>
      </c>
      <c r="H298" s="280" t="s">
        <v>2731</v>
      </c>
      <c r="I298" s="280" t="s">
        <v>2727</v>
      </c>
      <c r="J298">
        <v>4</v>
      </c>
    </row>
    <row r="299" spans="1:10" ht="21.75" hidden="1" thickBot="1">
      <c r="A299" s="277">
        <v>23</v>
      </c>
      <c r="B299" s="277">
        <v>1221688696</v>
      </c>
      <c r="C299" s="278" t="s">
        <v>3225</v>
      </c>
      <c r="D299" s="279">
        <v>1660</v>
      </c>
      <c r="E299" s="277" t="s">
        <v>2899</v>
      </c>
      <c r="F299" s="277">
        <v>1</v>
      </c>
      <c r="G299" s="280" t="s">
        <v>2725</v>
      </c>
      <c r="H299" s="280" t="s">
        <v>2726</v>
      </c>
      <c r="I299" s="280" t="s">
        <v>2727</v>
      </c>
      <c r="J299">
        <v>4</v>
      </c>
    </row>
    <row r="300" spans="1:10" ht="21.75" hidden="1" thickBot="1">
      <c r="A300" s="277">
        <v>24</v>
      </c>
      <c r="B300" s="277">
        <v>1226244891</v>
      </c>
      <c r="C300" s="278" t="s">
        <v>3226</v>
      </c>
      <c r="D300" s="279">
        <v>1650</v>
      </c>
      <c r="E300" s="277" t="s">
        <v>3227</v>
      </c>
      <c r="F300" s="277">
        <v>1</v>
      </c>
      <c r="G300" s="280" t="s">
        <v>2894</v>
      </c>
      <c r="H300" s="280" t="s">
        <v>2746</v>
      </c>
      <c r="I300" s="280" t="s">
        <v>2727</v>
      </c>
      <c r="J300">
        <v>4</v>
      </c>
    </row>
    <row r="301" spans="1:10" ht="13.5" hidden="1" thickBot="1">
      <c r="A301" s="277">
        <v>25</v>
      </c>
      <c r="B301" s="277">
        <v>1226002926</v>
      </c>
      <c r="C301" s="278" t="s">
        <v>3228</v>
      </c>
      <c r="D301" s="279">
        <v>1640</v>
      </c>
      <c r="E301" s="277" t="s">
        <v>2770</v>
      </c>
      <c r="F301" s="277">
        <v>1</v>
      </c>
      <c r="G301" s="280" t="s">
        <v>2741</v>
      </c>
      <c r="H301" s="280" t="s">
        <v>2742</v>
      </c>
      <c r="I301" s="280" t="s">
        <v>2727</v>
      </c>
      <c r="J301">
        <v>4</v>
      </c>
    </row>
    <row r="302" spans="1:10" ht="21.75" hidden="1" thickBot="1">
      <c r="A302" s="277">
        <v>26</v>
      </c>
      <c r="B302" s="277">
        <v>1223332869</v>
      </c>
      <c r="C302" s="278" t="s">
        <v>3229</v>
      </c>
      <c r="D302" s="279">
        <v>1630</v>
      </c>
      <c r="E302" s="277" t="s">
        <v>3230</v>
      </c>
      <c r="F302" s="277">
        <v>1</v>
      </c>
      <c r="G302" s="280" t="s">
        <v>2820</v>
      </c>
      <c r="H302" s="280" t="s">
        <v>2731</v>
      </c>
      <c r="I302" s="280" t="s">
        <v>2727</v>
      </c>
      <c r="J302">
        <v>4</v>
      </c>
    </row>
    <row r="303" spans="1:10" ht="21.75" hidden="1" thickBot="1">
      <c r="A303" s="277">
        <v>27</v>
      </c>
      <c r="B303" s="277">
        <v>1218545602</v>
      </c>
      <c r="C303" s="278" t="s">
        <v>3231</v>
      </c>
      <c r="D303" s="279">
        <v>1630</v>
      </c>
      <c r="E303" s="277" t="s">
        <v>2770</v>
      </c>
      <c r="F303" s="277">
        <v>1</v>
      </c>
      <c r="G303" s="280" t="s">
        <v>2734</v>
      </c>
      <c r="H303" s="280" t="s">
        <v>2735</v>
      </c>
      <c r="I303" s="280" t="s">
        <v>2727</v>
      </c>
      <c r="J303">
        <v>4</v>
      </c>
    </row>
    <row r="304" spans="1:10" ht="21.75" hidden="1" thickBot="1">
      <c r="A304" s="277">
        <v>28</v>
      </c>
      <c r="B304" s="277">
        <v>1214255978</v>
      </c>
      <c r="C304" s="278" t="s">
        <v>3232</v>
      </c>
      <c r="D304" s="279">
        <v>1620</v>
      </c>
      <c r="E304" s="277" t="s">
        <v>3233</v>
      </c>
      <c r="F304" s="277">
        <v>1</v>
      </c>
      <c r="G304" s="280" t="s">
        <v>2820</v>
      </c>
      <c r="H304" s="280" t="s">
        <v>2731</v>
      </c>
      <c r="I304" s="280" t="s">
        <v>2727</v>
      </c>
      <c r="J304">
        <v>4</v>
      </c>
    </row>
    <row r="305" spans="1:10" ht="21.75" hidden="1" thickBot="1">
      <c r="A305" s="277">
        <v>29</v>
      </c>
      <c r="B305" s="277">
        <v>1221742117</v>
      </c>
      <c r="C305" s="278" t="s">
        <v>3234</v>
      </c>
      <c r="D305" s="279">
        <v>1620</v>
      </c>
      <c r="E305" s="277" t="s">
        <v>3235</v>
      </c>
      <c r="F305" s="277">
        <v>1</v>
      </c>
      <c r="G305" s="280" t="s">
        <v>2752</v>
      </c>
      <c r="H305" s="280" t="s">
        <v>2746</v>
      </c>
      <c r="I305" s="280" t="s">
        <v>2727</v>
      </c>
      <c r="J305">
        <v>4</v>
      </c>
    </row>
    <row r="306" spans="1:10" ht="21.75" hidden="1" thickBot="1">
      <c r="A306" s="277">
        <v>30</v>
      </c>
      <c r="B306" s="277">
        <v>1222662774</v>
      </c>
      <c r="C306" s="278" t="s">
        <v>3236</v>
      </c>
      <c r="D306" s="279">
        <v>1610</v>
      </c>
      <c r="E306" s="277" t="s">
        <v>3183</v>
      </c>
      <c r="F306" s="277">
        <v>1</v>
      </c>
      <c r="G306" s="280" t="s">
        <v>2894</v>
      </c>
      <c r="H306" s="280" t="s">
        <v>2746</v>
      </c>
      <c r="I306" s="280" t="s">
        <v>2727</v>
      </c>
      <c r="J306">
        <v>4</v>
      </c>
    </row>
    <row r="307" spans="1:10" ht="21.75" hidden="1" thickBot="1">
      <c r="A307" s="277">
        <v>31</v>
      </c>
      <c r="B307" s="277">
        <v>1210620915</v>
      </c>
      <c r="C307" s="278" t="s">
        <v>3237</v>
      </c>
      <c r="D307" s="279">
        <v>1610</v>
      </c>
      <c r="E307" s="277" t="s">
        <v>3210</v>
      </c>
      <c r="F307" s="277">
        <v>1</v>
      </c>
      <c r="G307" s="280" t="s">
        <v>2752</v>
      </c>
      <c r="H307" s="280" t="s">
        <v>2746</v>
      </c>
      <c r="I307" s="280" t="s">
        <v>2727</v>
      </c>
      <c r="J307">
        <v>4</v>
      </c>
    </row>
    <row r="308" spans="1:10" ht="21.75" hidden="1" thickBot="1">
      <c r="A308" s="277">
        <v>32</v>
      </c>
      <c r="B308" s="277">
        <v>1227988991</v>
      </c>
      <c r="C308" s="278" t="s">
        <v>3238</v>
      </c>
      <c r="D308" s="279">
        <v>1590</v>
      </c>
      <c r="E308" s="277" t="s">
        <v>3201</v>
      </c>
      <c r="F308" s="277">
        <v>1</v>
      </c>
      <c r="G308" s="280" t="s">
        <v>2749</v>
      </c>
      <c r="H308" s="280" t="s">
        <v>2746</v>
      </c>
      <c r="I308" s="280" t="s">
        <v>2727</v>
      </c>
      <c r="J308">
        <v>4</v>
      </c>
    </row>
    <row r="309" spans="1:10" ht="21.75" hidden="1" thickBot="1">
      <c r="A309" s="277">
        <v>33</v>
      </c>
      <c r="B309" s="277">
        <v>1223855524</v>
      </c>
      <c r="C309" s="278" t="s">
        <v>3239</v>
      </c>
      <c r="D309" s="279">
        <v>1590</v>
      </c>
      <c r="E309" s="277" t="s">
        <v>3240</v>
      </c>
      <c r="F309" s="277">
        <v>1</v>
      </c>
      <c r="G309" s="280" t="s">
        <v>2843</v>
      </c>
      <c r="H309" s="280" t="s">
        <v>2731</v>
      </c>
      <c r="I309" s="280" t="s">
        <v>2727</v>
      </c>
      <c r="J309">
        <v>4</v>
      </c>
    </row>
    <row r="310" spans="1:10" ht="21.75" hidden="1" thickBot="1">
      <c r="A310" s="277">
        <v>34</v>
      </c>
      <c r="B310" s="277">
        <v>1219119469</v>
      </c>
      <c r="C310" s="278" t="s">
        <v>3241</v>
      </c>
      <c r="D310" s="279">
        <v>1590</v>
      </c>
      <c r="E310" s="277" t="s">
        <v>2760</v>
      </c>
      <c r="F310" s="277">
        <v>1</v>
      </c>
      <c r="G310" s="280" t="s">
        <v>2820</v>
      </c>
      <c r="H310" s="280" t="s">
        <v>2731</v>
      </c>
      <c r="I310" s="280" t="s">
        <v>2727</v>
      </c>
      <c r="J310">
        <v>4</v>
      </c>
    </row>
    <row r="311" spans="1:10" ht="21.75" hidden="1" thickBot="1">
      <c r="A311" s="277">
        <v>35</v>
      </c>
      <c r="B311" s="277">
        <v>1229395090</v>
      </c>
      <c r="C311" s="278" t="s">
        <v>3242</v>
      </c>
      <c r="D311" s="279">
        <v>1570</v>
      </c>
      <c r="E311" s="277" t="s">
        <v>2760</v>
      </c>
      <c r="F311" s="277">
        <v>1</v>
      </c>
      <c r="G311" s="280" t="s">
        <v>2894</v>
      </c>
      <c r="H311" s="280" t="s">
        <v>2774</v>
      </c>
      <c r="I311" s="280" t="s">
        <v>2727</v>
      </c>
      <c r="J311">
        <v>4</v>
      </c>
    </row>
    <row r="312" spans="1:10" ht="21.75" hidden="1" thickBot="1">
      <c r="A312" s="277">
        <v>36</v>
      </c>
      <c r="B312" s="277">
        <v>1224613839</v>
      </c>
      <c r="C312" s="278" t="s">
        <v>3243</v>
      </c>
      <c r="D312" s="279">
        <v>1550</v>
      </c>
      <c r="E312" s="277" t="s">
        <v>3244</v>
      </c>
      <c r="F312" s="277">
        <v>1</v>
      </c>
      <c r="G312" s="280" t="s">
        <v>2725</v>
      </c>
      <c r="H312" s="280" t="s">
        <v>2726</v>
      </c>
      <c r="I312" s="280" t="s">
        <v>2727</v>
      </c>
      <c r="J312">
        <v>4</v>
      </c>
    </row>
    <row r="313" spans="1:10" ht="21.75" hidden="1" thickBot="1">
      <c r="A313" s="277">
        <v>37</v>
      </c>
      <c r="B313" s="277">
        <v>1222971153</v>
      </c>
      <c r="C313" s="278" t="s">
        <v>3245</v>
      </c>
      <c r="D313" s="279">
        <v>1530</v>
      </c>
      <c r="E313" s="277" t="s">
        <v>2882</v>
      </c>
      <c r="F313" s="277">
        <v>1</v>
      </c>
      <c r="G313" s="280" t="s">
        <v>2749</v>
      </c>
      <c r="H313" s="280" t="s">
        <v>2746</v>
      </c>
      <c r="I313" s="280" t="s">
        <v>2727</v>
      </c>
      <c r="J313">
        <v>4</v>
      </c>
    </row>
    <row r="314" spans="1:10" ht="21.75" hidden="1" thickBot="1">
      <c r="A314" s="277">
        <v>38</v>
      </c>
      <c r="B314" s="277">
        <v>1220119954</v>
      </c>
      <c r="C314" s="278" t="s">
        <v>3246</v>
      </c>
      <c r="D314" s="279">
        <v>1530</v>
      </c>
      <c r="E314" s="277" t="s">
        <v>3247</v>
      </c>
      <c r="F314" s="277">
        <v>1</v>
      </c>
      <c r="G314" s="280" t="s">
        <v>2734</v>
      </c>
      <c r="H314" s="280" t="s">
        <v>2735</v>
      </c>
      <c r="I314" s="280" t="s">
        <v>2727</v>
      </c>
      <c r="J314">
        <v>4</v>
      </c>
    </row>
    <row r="315" spans="1:10" ht="21.75" hidden="1" thickBot="1">
      <c r="A315" s="277">
        <v>39</v>
      </c>
      <c r="B315" s="277">
        <v>1211085842</v>
      </c>
      <c r="C315" s="278" t="s">
        <v>3248</v>
      </c>
      <c r="D315" s="279">
        <v>1520</v>
      </c>
      <c r="E315" s="277" t="s">
        <v>3249</v>
      </c>
      <c r="F315" s="277">
        <v>1</v>
      </c>
      <c r="G315" s="280" t="s">
        <v>2752</v>
      </c>
      <c r="H315" s="280" t="s">
        <v>2746</v>
      </c>
      <c r="I315" s="280" t="s">
        <v>2727</v>
      </c>
      <c r="J315">
        <v>4</v>
      </c>
    </row>
    <row r="316" spans="1:10" ht="21.75" hidden="1" thickBot="1">
      <c r="A316" s="277">
        <v>40</v>
      </c>
      <c r="B316" s="277">
        <v>1223956920</v>
      </c>
      <c r="C316" s="278" t="s">
        <v>3250</v>
      </c>
      <c r="D316" s="279">
        <v>1520</v>
      </c>
      <c r="E316" s="277" t="s">
        <v>3251</v>
      </c>
      <c r="F316" s="277">
        <v>1</v>
      </c>
      <c r="G316" s="280" t="s">
        <v>2725</v>
      </c>
      <c r="H316" s="280" t="s">
        <v>2726</v>
      </c>
      <c r="I316" s="280" t="s">
        <v>2727</v>
      </c>
      <c r="J316">
        <v>4</v>
      </c>
    </row>
    <row r="317" spans="1:10" ht="21.75" hidden="1" thickBot="1">
      <c r="A317" s="277">
        <v>41</v>
      </c>
      <c r="B317" s="277">
        <v>1224702716</v>
      </c>
      <c r="C317" s="278" t="s">
        <v>3252</v>
      </c>
      <c r="D317" s="279">
        <v>1500</v>
      </c>
      <c r="E317" s="277" t="s">
        <v>3253</v>
      </c>
      <c r="F317" s="277">
        <v>1</v>
      </c>
      <c r="G317" s="280" t="s">
        <v>2894</v>
      </c>
      <c r="H317" s="280" t="s">
        <v>2742</v>
      </c>
      <c r="I317" s="280" t="s">
        <v>2727</v>
      </c>
      <c r="J317">
        <v>4</v>
      </c>
    </row>
    <row r="318" spans="1:10" ht="21.75" hidden="1" thickBot="1">
      <c r="A318" s="277">
        <v>42</v>
      </c>
      <c r="B318" s="277">
        <v>1217523647</v>
      </c>
      <c r="C318" s="278" t="s">
        <v>3254</v>
      </c>
      <c r="D318" s="279">
        <v>1500</v>
      </c>
      <c r="E318" s="277" t="s">
        <v>3255</v>
      </c>
      <c r="F318" s="277">
        <v>1</v>
      </c>
      <c r="G318" s="280" t="s">
        <v>2817</v>
      </c>
      <c r="H318" s="280" t="s">
        <v>2848</v>
      </c>
      <c r="I318" s="280" t="s">
        <v>2727</v>
      </c>
      <c r="J318">
        <v>4</v>
      </c>
    </row>
    <row r="319" spans="1:10" ht="21.75" hidden="1" thickBot="1">
      <c r="A319" s="277">
        <v>43</v>
      </c>
      <c r="B319" s="277">
        <v>1223979560</v>
      </c>
      <c r="C319" s="278" t="s">
        <v>3256</v>
      </c>
      <c r="D319" s="279">
        <v>1480</v>
      </c>
      <c r="E319" s="277" t="s">
        <v>3257</v>
      </c>
      <c r="F319" s="277">
        <v>1</v>
      </c>
      <c r="G319" s="280" t="s">
        <v>2749</v>
      </c>
      <c r="H319" s="280" t="s">
        <v>2746</v>
      </c>
      <c r="I319" s="280" t="s">
        <v>2727</v>
      </c>
      <c r="J319">
        <v>4</v>
      </c>
    </row>
    <row r="320" spans="1:10" ht="21.75" hidden="1" thickBot="1">
      <c r="A320" s="277">
        <v>44</v>
      </c>
      <c r="B320" s="277">
        <v>1226075812</v>
      </c>
      <c r="C320" s="278" t="s">
        <v>3258</v>
      </c>
      <c r="D320" s="279">
        <v>1470</v>
      </c>
      <c r="E320" s="277" t="s">
        <v>2835</v>
      </c>
      <c r="F320" s="277">
        <v>1</v>
      </c>
      <c r="G320" s="280" t="s">
        <v>2734</v>
      </c>
      <c r="H320" s="280" t="s">
        <v>2735</v>
      </c>
      <c r="I320" s="280" t="s">
        <v>2727</v>
      </c>
      <c r="J320">
        <v>4</v>
      </c>
    </row>
    <row r="321" spans="1:10" ht="21.75" hidden="1" thickBot="1">
      <c r="A321" s="277">
        <v>45</v>
      </c>
      <c r="B321" s="277">
        <v>1222937405</v>
      </c>
      <c r="C321" s="278" t="s">
        <v>3259</v>
      </c>
      <c r="D321" s="279">
        <v>1470</v>
      </c>
      <c r="E321" s="277" t="s">
        <v>3260</v>
      </c>
      <c r="F321" s="277">
        <v>1</v>
      </c>
      <c r="G321" s="280" t="s">
        <v>2752</v>
      </c>
      <c r="H321" s="280" t="s">
        <v>2746</v>
      </c>
      <c r="I321" s="280" t="s">
        <v>2727</v>
      </c>
      <c r="J321">
        <v>4</v>
      </c>
    </row>
    <row r="322" spans="1:10" ht="21.75" hidden="1" thickBot="1">
      <c r="A322" s="277">
        <v>46</v>
      </c>
      <c r="B322" s="277">
        <v>1224824313</v>
      </c>
      <c r="C322" s="278" t="s">
        <v>3261</v>
      </c>
      <c r="D322" s="279">
        <v>1460</v>
      </c>
      <c r="E322" s="277" t="s">
        <v>3130</v>
      </c>
      <c r="F322" s="277">
        <v>1</v>
      </c>
      <c r="G322" s="280" t="s">
        <v>2734</v>
      </c>
      <c r="H322" s="280" t="s">
        <v>2735</v>
      </c>
      <c r="I322" s="280" t="s">
        <v>2727</v>
      </c>
      <c r="J322">
        <v>4</v>
      </c>
    </row>
    <row r="323" spans="1:10" ht="21.75" hidden="1" thickBot="1">
      <c r="A323" s="277">
        <v>47</v>
      </c>
      <c r="B323" s="277">
        <v>1210853123</v>
      </c>
      <c r="C323" s="278" t="s">
        <v>3262</v>
      </c>
      <c r="D323" s="279">
        <v>1460</v>
      </c>
      <c r="E323" s="277" t="s">
        <v>3210</v>
      </c>
      <c r="F323" s="277">
        <v>1</v>
      </c>
      <c r="G323" s="280" t="s">
        <v>2752</v>
      </c>
      <c r="H323" s="280" t="s">
        <v>2746</v>
      </c>
      <c r="I323" s="280" t="s">
        <v>2727</v>
      </c>
      <c r="J323">
        <v>4</v>
      </c>
    </row>
    <row r="324" spans="1:10" ht="21.75" hidden="1" thickBot="1">
      <c r="A324" s="277">
        <v>48</v>
      </c>
      <c r="B324" s="277">
        <v>1224422521</v>
      </c>
      <c r="C324" s="278" t="s">
        <v>3263</v>
      </c>
      <c r="D324" s="279">
        <v>1450</v>
      </c>
      <c r="E324" s="277" t="s">
        <v>3264</v>
      </c>
      <c r="F324" s="277">
        <v>1</v>
      </c>
      <c r="G324" s="280" t="s">
        <v>3265</v>
      </c>
      <c r="H324" s="280" t="s">
        <v>2742</v>
      </c>
      <c r="I324" s="280" t="s">
        <v>2727</v>
      </c>
      <c r="J324">
        <v>4</v>
      </c>
    </row>
    <row r="325" spans="1:10" ht="21.75" hidden="1" thickBot="1">
      <c r="A325" s="277">
        <v>49</v>
      </c>
      <c r="B325" s="277">
        <v>1224024957</v>
      </c>
      <c r="C325" s="278" t="s">
        <v>3266</v>
      </c>
      <c r="D325" s="279">
        <v>1440</v>
      </c>
      <c r="E325" s="277" t="s">
        <v>3267</v>
      </c>
      <c r="F325" s="277">
        <v>1</v>
      </c>
      <c r="G325" s="280" t="s">
        <v>2884</v>
      </c>
      <c r="H325" s="280" t="s">
        <v>2742</v>
      </c>
      <c r="I325" s="280" t="s">
        <v>2727</v>
      </c>
      <c r="J325">
        <v>4</v>
      </c>
    </row>
    <row r="326" spans="1:10" ht="21.75" hidden="1" thickBot="1">
      <c r="A326" s="277">
        <v>50</v>
      </c>
      <c r="B326" s="277">
        <v>1210879256</v>
      </c>
      <c r="C326" s="278" t="s">
        <v>3268</v>
      </c>
      <c r="D326" s="279">
        <v>1420</v>
      </c>
      <c r="E326" s="277" t="s">
        <v>3269</v>
      </c>
      <c r="F326" s="277">
        <v>1</v>
      </c>
      <c r="G326" s="280" t="s">
        <v>2843</v>
      </c>
      <c r="H326" s="280" t="s">
        <v>2731</v>
      </c>
      <c r="I326" s="280" t="s">
        <v>2727</v>
      </c>
      <c r="J326">
        <v>4</v>
      </c>
    </row>
    <row r="327" spans="1:10" ht="21.75" hidden="1" thickBot="1">
      <c r="A327" s="277">
        <v>51</v>
      </c>
      <c r="B327" s="277">
        <v>1223182882</v>
      </c>
      <c r="C327" s="278" t="s">
        <v>3270</v>
      </c>
      <c r="D327" s="279">
        <v>1420</v>
      </c>
      <c r="E327" s="277" t="s">
        <v>2835</v>
      </c>
      <c r="F327" s="277">
        <v>1</v>
      </c>
      <c r="G327" s="280" t="s">
        <v>2820</v>
      </c>
      <c r="H327" s="280" t="s">
        <v>2731</v>
      </c>
      <c r="I327" s="280" t="s">
        <v>2727</v>
      </c>
      <c r="J327">
        <v>4</v>
      </c>
    </row>
    <row r="328" spans="1:10" ht="21.75" hidden="1" thickBot="1">
      <c r="A328" s="277">
        <v>52</v>
      </c>
      <c r="B328" s="277">
        <v>1229437118</v>
      </c>
      <c r="C328" s="278" t="s">
        <v>3271</v>
      </c>
      <c r="D328" s="279">
        <v>1420</v>
      </c>
      <c r="E328" s="277" t="s">
        <v>3210</v>
      </c>
      <c r="F328" s="277">
        <v>1</v>
      </c>
      <c r="G328" s="280" t="s">
        <v>2734</v>
      </c>
      <c r="H328" s="280" t="s">
        <v>2735</v>
      </c>
      <c r="I328" s="280" t="s">
        <v>2727</v>
      </c>
      <c r="J328">
        <v>4</v>
      </c>
    </row>
    <row r="329" spans="1:10" ht="21.75" hidden="1" thickBot="1">
      <c r="A329" s="277">
        <v>53</v>
      </c>
      <c r="B329" s="277">
        <v>1222975184</v>
      </c>
      <c r="C329" s="278" t="s">
        <v>3088</v>
      </c>
      <c r="D329" s="279">
        <v>1410</v>
      </c>
      <c r="E329" s="277" t="s">
        <v>2770</v>
      </c>
      <c r="F329" s="277">
        <v>1</v>
      </c>
      <c r="G329" s="280" t="s">
        <v>2725</v>
      </c>
      <c r="H329" s="280" t="s">
        <v>2726</v>
      </c>
      <c r="I329" s="280" t="s">
        <v>2727</v>
      </c>
      <c r="J329">
        <v>4</v>
      </c>
    </row>
    <row r="330" spans="1:10" ht="21.75" hidden="1" thickBot="1">
      <c r="A330" s="277">
        <v>54</v>
      </c>
      <c r="B330" s="277">
        <v>1229658937</v>
      </c>
      <c r="C330" s="278" t="s">
        <v>3272</v>
      </c>
      <c r="D330" s="279">
        <v>1390</v>
      </c>
      <c r="E330" s="277" t="s">
        <v>2888</v>
      </c>
      <c r="F330" s="277">
        <v>1</v>
      </c>
      <c r="G330" s="280" t="s">
        <v>2725</v>
      </c>
      <c r="H330" s="280" t="s">
        <v>2726</v>
      </c>
      <c r="I330" s="280" t="s">
        <v>2727</v>
      </c>
      <c r="J330">
        <v>4</v>
      </c>
    </row>
    <row r="331" spans="1:10" ht="21.75" hidden="1" thickBot="1">
      <c r="A331" s="277">
        <v>55</v>
      </c>
      <c r="B331" s="277">
        <v>1226448861</v>
      </c>
      <c r="C331" s="278" t="s">
        <v>3273</v>
      </c>
      <c r="D331" s="279">
        <v>1370</v>
      </c>
      <c r="E331" s="277" t="s">
        <v>3274</v>
      </c>
      <c r="F331" s="277">
        <v>1</v>
      </c>
      <c r="G331" s="280" t="s">
        <v>2725</v>
      </c>
      <c r="H331" s="280" t="s">
        <v>2726</v>
      </c>
      <c r="I331" s="280" t="s">
        <v>2727</v>
      </c>
      <c r="J331">
        <v>4</v>
      </c>
    </row>
    <row r="332" spans="1:10" ht="21.75" hidden="1" thickBot="1">
      <c r="A332" s="277">
        <v>56</v>
      </c>
      <c r="B332" s="277">
        <v>1222558580</v>
      </c>
      <c r="C332" s="278" t="s">
        <v>3275</v>
      </c>
      <c r="D332" s="279">
        <v>1370</v>
      </c>
      <c r="E332" s="277" t="s">
        <v>2770</v>
      </c>
      <c r="F332" s="277">
        <v>1</v>
      </c>
      <c r="G332" s="280" t="s">
        <v>2853</v>
      </c>
      <c r="H332" s="280" t="s">
        <v>2742</v>
      </c>
      <c r="I332" s="280" t="s">
        <v>2727</v>
      </c>
      <c r="J332">
        <v>4</v>
      </c>
    </row>
    <row r="333" spans="1:10" ht="13.5" hidden="1" thickBot="1">
      <c r="A333" s="277">
        <v>57</v>
      </c>
      <c r="B333" s="277">
        <v>1210947489</v>
      </c>
      <c r="C333" s="278" t="s">
        <v>3276</v>
      </c>
      <c r="D333" s="279">
        <v>1370</v>
      </c>
      <c r="E333" s="277" t="s">
        <v>2770</v>
      </c>
      <c r="F333" s="277">
        <v>1</v>
      </c>
      <c r="G333" s="280" t="s">
        <v>2749</v>
      </c>
      <c r="H333" s="280" t="s">
        <v>2746</v>
      </c>
      <c r="I333" s="280" t="s">
        <v>2727</v>
      </c>
      <c r="J333">
        <v>4</v>
      </c>
    </row>
    <row r="334" spans="1:10" ht="21.75" hidden="1" thickBot="1">
      <c r="A334" s="277">
        <v>58</v>
      </c>
      <c r="B334" s="277">
        <v>1226884522</v>
      </c>
      <c r="C334" s="278" t="s">
        <v>3277</v>
      </c>
      <c r="D334" s="279">
        <v>1360</v>
      </c>
      <c r="E334" s="277" t="s">
        <v>3163</v>
      </c>
      <c r="F334" s="277">
        <v>1</v>
      </c>
      <c r="G334" s="280" t="s">
        <v>2749</v>
      </c>
      <c r="H334" s="280" t="s">
        <v>2746</v>
      </c>
      <c r="I334" s="280" t="s">
        <v>2727</v>
      </c>
      <c r="J334">
        <v>4</v>
      </c>
    </row>
    <row r="335" spans="1:10" ht="21.75" hidden="1" thickBot="1">
      <c r="A335" s="277">
        <v>59</v>
      </c>
      <c r="B335" s="277">
        <v>1230048127</v>
      </c>
      <c r="C335" s="278" t="s">
        <v>3278</v>
      </c>
      <c r="D335" s="279">
        <v>1360</v>
      </c>
      <c r="E335" s="277" t="s">
        <v>2835</v>
      </c>
      <c r="F335" s="277">
        <v>1</v>
      </c>
      <c r="G335" s="280" t="s">
        <v>2752</v>
      </c>
      <c r="H335" s="280" t="s">
        <v>2746</v>
      </c>
      <c r="I335" s="280" t="s">
        <v>2727</v>
      </c>
      <c r="J335">
        <v>4</v>
      </c>
    </row>
    <row r="336" spans="1:10" ht="21.75" hidden="1" thickBot="1">
      <c r="A336" s="277">
        <v>60</v>
      </c>
      <c r="B336" s="277">
        <v>1228907979</v>
      </c>
      <c r="C336" s="278" t="s">
        <v>3279</v>
      </c>
      <c r="D336" s="279">
        <v>1360</v>
      </c>
      <c r="E336" s="277" t="s">
        <v>3014</v>
      </c>
      <c r="F336" s="277">
        <v>1</v>
      </c>
      <c r="G336" s="280" t="s">
        <v>2734</v>
      </c>
      <c r="H336" s="280" t="s">
        <v>2735</v>
      </c>
      <c r="I336" s="280" t="s">
        <v>2727</v>
      </c>
      <c r="J336">
        <v>4</v>
      </c>
    </row>
    <row r="337" spans="1:10" ht="21.75" hidden="1" thickBot="1">
      <c r="A337" s="277">
        <v>61</v>
      </c>
      <c r="B337" s="277">
        <v>1214431420</v>
      </c>
      <c r="C337" s="278" t="s">
        <v>3280</v>
      </c>
      <c r="D337" s="279">
        <v>1340</v>
      </c>
      <c r="E337" s="277" t="s">
        <v>3124</v>
      </c>
      <c r="F337" s="277">
        <v>1</v>
      </c>
      <c r="G337" s="280" t="s">
        <v>2741</v>
      </c>
      <c r="H337" s="280" t="s">
        <v>2742</v>
      </c>
      <c r="I337" s="280" t="s">
        <v>2727</v>
      </c>
      <c r="J337">
        <v>4</v>
      </c>
    </row>
    <row r="338" spans="1:10" ht="21.75" hidden="1" thickBot="1">
      <c r="A338" s="277">
        <v>62</v>
      </c>
      <c r="B338" s="277">
        <v>1223807901</v>
      </c>
      <c r="C338" s="278" t="s">
        <v>3281</v>
      </c>
      <c r="D338" s="279">
        <v>1340</v>
      </c>
      <c r="E338" s="277" t="s">
        <v>3282</v>
      </c>
      <c r="F338" s="277">
        <v>1</v>
      </c>
      <c r="G338" s="280" t="s">
        <v>2894</v>
      </c>
      <c r="H338" s="280" t="s">
        <v>2774</v>
      </c>
      <c r="I338" s="280" t="s">
        <v>2727</v>
      </c>
      <c r="J338">
        <v>4</v>
      </c>
    </row>
    <row r="339" spans="1:10" ht="21.75" hidden="1" thickBot="1">
      <c r="A339" s="277">
        <v>63</v>
      </c>
      <c r="B339" s="277">
        <v>1222471396</v>
      </c>
      <c r="C339" s="278" t="s">
        <v>3283</v>
      </c>
      <c r="D339" s="279">
        <v>1340</v>
      </c>
      <c r="E339" s="277" t="s">
        <v>2776</v>
      </c>
      <c r="F339" s="277">
        <v>1</v>
      </c>
      <c r="G339" s="280" t="s">
        <v>2820</v>
      </c>
      <c r="H339" s="280" t="s">
        <v>2731</v>
      </c>
      <c r="I339" s="280" t="s">
        <v>2727</v>
      </c>
      <c r="J339">
        <v>4</v>
      </c>
    </row>
    <row r="340" spans="1:10" ht="21.75" hidden="1" thickBot="1">
      <c r="A340" s="277">
        <v>64</v>
      </c>
      <c r="B340" s="277">
        <v>1219759869</v>
      </c>
      <c r="C340" s="278" t="s">
        <v>3284</v>
      </c>
      <c r="D340" s="279">
        <v>1340</v>
      </c>
      <c r="E340" s="277" t="s">
        <v>2770</v>
      </c>
      <c r="F340" s="277">
        <v>1</v>
      </c>
      <c r="G340" s="280" t="s">
        <v>2734</v>
      </c>
      <c r="H340" s="280" t="s">
        <v>2735</v>
      </c>
      <c r="I340" s="280" t="s">
        <v>2727</v>
      </c>
      <c r="J340">
        <v>4</v>
      </c>
    </row>
    <row r="341" spans="1:10" ht="21.75" hidden="1" thickBot="1">
      <c r="A341" s="277">
        <v>65</v>
      </c>
      <c r="B341" s="277">
        <v>1223874954</v>
      </c>
      <c r="C341" s="278" t="s">
        <v>3285</v>
      </c>
      <c r="D341" s="279">
        <v>1340</v>
      </c>
      <c r="E341" s="277" t="s">
        <v>2770</v>
      </c>
      <c r="F341" s="277">
        <v>1</v>
      </c>
      <c r="G341" s="280" t="s">
        <v>2817</v>
      </c>
      <c r="H341" s="280" t="s">
        <v>2742</v>
      </c>
      <c r="I341" s="280" t="s">
        <v>2727</v>
      </c>
      <c r="J341">
        <v>4</v>
      </c>
    </row>
    <row r="342" spans="1:10" ht="21.75" hidden="1" thickBot="1">
      <c r="A342" s="277">
        <v>66</v>
      </c>
      <c r="B342" s="277">
        <v>1224101027</v>
      </c>
      <c r="C342" s="278" t="s">
        <v>3286</v>
      </c>
      <c r="D342" s="279">
        <v>1330</v>
      </c>
      <c r="E342" s="277" t="s">
        <v>3287</v>
      </c>
      <c r="F342" s="277">
        <v>1</v>
      </c>
      <c r="G342" s="280" t="s">
        <v>2734</v>
      </c>
      <c r="H342" s="280" t="s">
        <v>2735</v>
      </c>
      <c r="I342" s="280" t="s">
        <v>2727</v>
      </c>
      <c r="J342">
        <v>4</v>
      </c>
    </row>
    <row r="343" spans="1:10" ht="21.75" hidden="1" thickBot="1">
      <c r="A343" s="277">
        <v>67</v>
      </c>
      <c r="B343" s="277">
        <v>1228096990</v>
      </c>
      <c r="C343" s="278" t="s">
        <v>3288</v>
      </c>
      <c r="D343" s="279">
        <v>1320</v>
      </c>
      <c r="E343" s="277" t="s">
        <v>3289</v>
      </c>
      <c r="F343" s="277">
        <v>1</v>
      </c>
      <c r="G343" s="280" t="s">
        <v>3290</v>
      </c>
      <c r="H343" s="280" t="s">
        <v>2726</v>
      </c>
      <c r="I343" s="280" t="s">
        <v>2727</v>
      </c>
      <c r="J343">
        <v>4</v>
      </c>
    </row>
    <row r="344" spans="1:10" ht="21.75" hidden="1" thickBot="1">
      <c r="A344" s="277">
        <v>68</v>
      </c>
      <c r="B344" s="277">
        <v>1223021958</v>
      </c>
      <c r="C344" s="278" t="s">
        <v>3291</v>
      </c>
      <c r="D344" s="279">
        <v>1320</v>
      </c>
      <c r="E344" s="277" t="s">
        <v>3292</v>
      </c>
      <c r="F344" s="277">
        <v>1</v>
      </c>
      <c r="G344" s="280" t="s">
        <v>2894</v>
      </c>
      <c r="H344" s="280" t="s">
        <v>2742</v>
      </c>
      <c r="I344" s="280" t="s">
        <v>2727</v>
      </c>
      <c r="J344">
        <v>4</v>
      </c>
    </row>
    <row r="345" spans="1:10" ht="21.75" hidden="1" thickBot="1">
      <c r="A345" s="277">
        <v>69</v>
      </c>
      <c r="B345" s="277">
        <v>1224017563</v>
      </c>
      <c r="C345" s="278" t="s">
        <v>3293</v>
      </c>
      <c r="D345" s="279">
        <v>1320</v>
      </c>
      <c r="E345" s="277" t="s">
        <v>2770</v>
      </c>
      <c r="F345" s="277">
        <v>1</v>
      </c>
      <c r="G345" s="280" t="s">
        <v>3294</v>
      </c>
      <c r="H345" s="280" t="s">
        <v>2848</v>
      </c>
      <c r="I345" s="280" t="s">
        <v>2727</v>
      </c>
      <c r="J345">
        <v>4</v>
      </c>
    </row>
    <row r="346" spans="1:10" ht="21.75" hidden="1" thickBot="1">
      <c r="A346" s="277">
        <v>70</v>
      </c>
      <c r="B346" s="277">
        <v>1223023202</v>
      </c>
      <c r="C346" s="278" t="s">
        <v>3295</v>
      </c>
      <c r="D346" s="279">
        <v>1310</v>
      </c>
      <c r="E346" s="277" t="s">
        <v>3296</v>
      </c>
      <c r="F346" s="277">
        <v>1</v>
      </c>
      <c r="G346" s="280" t="s">
        <v>2894</v>
      </c>
      <c r="H346" s="280" t="s">
        <v>2742</v>
      </c>
      <c r="I346" s="280" t="s">
        <v>2727</v>
      </c>
      <c r="J346">
        <v>4</v>
      </c>
    </row>
    <row r="347" spans="1:10" ht="21.75" hidden="1" thickBot="1">
      <c r="A347" s="277">
        <v>71</v>
      </c>
      <c r="B347" s="277">
        <v>1224424188</v>
      </c>
      <c r="C347" s="278" t="s">
        <v>3297</v>
      </c>
      <c r="D347" s="279">
        <v>1300</v>
      </c>
      <c r="E347" s="277" t="s">
        <v>3298</v>
      </c>
      <c r="F347" s="277">
        <v>1</v>
      </c>
      <c r="G347" s="280" t="s">
        <v>3265</v>
      </c>
      <c r="H347" s="280" t="s">
        <v>2742</v>
      </c>
      <c r="I347" s="280" t="s">
        <v>2727</v>
      </c>
      <c r="J347">
        <v>4</v>
      </c>
    </row>
    <row r="348" spans="1:10" ht="21.75" hidden="1" thickBot="1">
      <c r="A348" s="277">
        <v>72</v>
      </c>
      <c r="B348" s="277">
        <v>1227031347</v>
      </c>
      <c r="C348" s="278" t="s">
        <v>3299</v>
      </c>
      <c r="D348" s="279">
        <v>1270</v>
      </c>
      <c r="E348" s="277" t="s">
        <v>2856</v>
      </c>
      <c r="F348" s="277">
        <v>1</v>
      </c>
      <c r="G348" s="280" t="s">
        <v>2734</v>
      </c>
      <c r="H348" s="280" t="s">
        <v>2735</v>
      </c>
      <c r="I348" s="280" t="s">
        <v>2727</v>
      </c>
      <c r="J348">
        <v>4</v>
      </c>
    </row>
    <row r="349" spans="1:10" ht="21.75" hidden="1" thickBot="1">
      <c r="A349" s="277">
        <v>73</v>
      </c>
      <c r="B349" s="277">
        <v>1224693531</v>
      </c>
      <c r="C349" s="278" t="s">
        <v>3300</v>
      </c>
      <c r="D349" s="279">
        <v>1270</v>
      </c>
      <c r="E349" s="277" t="s">
        <v>3301</v>
      </c>
      <c r="F349" s="277">
        <v>1</v>
      </c>
      <c r="G349" s="280" t="s">
        <v>2853</v>
      </c>
      <c r="H349" s="280" t="s">
        <v>2742</v>
      </c>
      <c r="I349" s="280" t="s">
        <v>2727</v>
      </c>
      <c r="J349">
        <v>4</v>
      </c>
    </row>
    <row r="350" spans="1:10" ht="13.5" hidden="1" thickBot="1">
      <c r="A350" s="277">
        <v>74</v>
      </c>
      <c r="B350" s="277">
        <v>1224813422</v>
      </c>
      <c r="C350" s="278" t="s">
        <v>3302</v>
      </c>
      <c r="D350" s="279">
        <v>1260</v>
      </c>
      <c r="E350" s="277" t="s">
        <v>2770</v>
      </c>
      <c r="F350" s="277">
        <v>1</v>
      </c>
      <c r="G350" s="280" t="s">
        <v>2741</v>
      </c>
      <c r="H350" s="280" t="s">
        <v>2742</v>
      </c>
      <c r="I350" s="280" t="s">
        <v>2727</v>
      </c>
      <c r="J350">
        <v>4</v>
      </c>
    </row>
    <row r="351" spans="1:10" ht="21.75" hidden="1" thickBot="1">
      <c r="A351" s="277">
        <v>75</v>
      </c>
      <c r="B351" s="277">
        <v>1224402457</v>
      </c>
      <c r="C351" s="278" t="s">
        <v>3303</v>
      </c>
      <c r="D351" s="279">
        <v>1240</v>
      </c>
      <c r="E351" s="277" t="s">
        <v>2770</v>
      </c>
      <c r="F351" s="277">
        <v>1</v>
      </c>
      <c r="G351" s="280" t="s">
        <v>2738</v>
      </c>
      <c r="H351" s="280" t="s">
        <v>2742</v>
      </c>
      <c r="I351" s="280" t="s">
        <v>2727</v>
      </c>
      <c r="J351">
        <v>4</v>
      </c>
    </row>
    <row r="352" spans="1:10" ht="21.75" hidden="1" thickBot="1">
      <c r="A352" s="277">
        <v>76</v>
      </c>
      <c r="B352" s="277">
        <v>1222307895</v>
      </c>
      <c r="C352" s="278" t="s">
        <v>3304</v>
      </c>
      <c r="D352" s="279">
        <v>1230</v>
      </c>
      <c r="E352" s="277" t="s">
        <v>3305</v>
      </c>
      <c r="F352" s="277">
        <v>1</v>
      </c>
      <c r="G352" s="280" t="s">
        <v>2853</v>
      </c>
      <c r="H352" s="280" t="s">
        <v>2742</v>
      </c>
      <c r="I352" s="280" t="s">
        <v>2727</v>
      </c>
      <c r="J352">
        <v>4</v>
      </c>
    </row>
    <row r="353" spans="1:10" ht="13.5" hidden="1" thickBot="1">
      <c r="A353" s="277">
        <v>77</v>
      </c>
      <c r="B353" s="277">
        <v>1226642503</v>
      </c>
      <c r="C353" s="278" t="s">
        <v>3306</v>
      </c>
      <c r="D353" s="279">
        <v>1230</v>
      </c>
      <c r="E353" s="277" t="s">
        <v>2770</v>
      </c>
      <c r="F353" s="277">
        <v>1</v>
      </c>
      <c r="G353" s="280" t="s">
        <v>3027</v>
      </c>
      <c r="H353" s="280" t="s">
        <v>2742</v>
      </c>
      <c r="I353" s="280" t="s">
        <v>2727</v>
      </c>
      <c r="J353">
        <v>4</v>
      </c>
    </row>
    <row r="354" spans="1:10" ht="21.75" hidden="1" thickBot="1">
      <c r="A354" s="277">
        <v>78</v>
      </c>
      <c r="B354" s="277">
        <v>1224699915</v>
      </c>
      <c r="C354" s="278" t="s">
        <v>3307</v>
      </c>
      <c r="D354" s="279">
        <v>1220</v>
      </c>
      <c r="E354" s="277" t="s">
        <v>3308</v>
      </c>
      <c r="F354" s="277">
        <v>1</v>
      </c>
      <c r="G354" s="280" t="s">
        <v>2738</v>
      </c>
      <c r="H354" s="280" t="s">
        <v>2731</v>
      </c>
      <c r="I354" s="280" t="s">
        <v>2727</v>
      </c>
      <c r="J354">
        <v>4</v>
      </c>
    </row>
    <row r="355" spans="1:10" ht="21.75" hidden="1" thickBot="1">
      <c r="A355" s="277">
        <v>79</v>
      </c>
      <c r="B355" s="277">
        <v>1224242378</v>
      </c>
      <c r="C355" s="278" t="s">
        <v>3309</v>
      </c>
      <c r="D355" s="279">
        <v>1210</v>
      </c>
      <c r="E355" s="277" t="s">
        <v>3135</v>
      </c>
      <c r="F355" s="277">
        <v>1</v>
      </c>
      <c r="G355" s="280" t="s">
        <v>2725</v>
      </c>
      <c r="H355" s="280" t="s">
        <v>2726</v>
      </c>
      <c r="I355" s="280" t="s">
        <v>2727</v>
      </c>
      <c r="J355">
        <v>4</v>
      </c>
    </row>
    <row r="356" spans="1:10" ht="21.75" hidden="1" thickBot="1">
      <c r="A356" s="277">
        <v>80</v>
      </c>
      <c r="B356" s="277">
        <v>1214322750</v>
      </c>
      <c r="C356" s="278" t="s">
        <v>3310</v>
      </c>
      <c r="D356" s="279">
        <v>1210</v>
      </c>
      <c r="E356" s="277" t="s">
        <v>2770</v>
      </c>
      <c r="F356" s="277">
        <v>1</v>
      </c>
      <c r="G356" s="280" t="s">
        <v>2914</v>
      </c>
      <c r="H356" s="280" t="s">
        <v>2742</v>
      </c>
      <c r="I356" s="280" t="s">
        <v>2727</v>
      </c>
      <c r="J356">
        <v>4</v>
      </c>
    </row>
    <row r="357" spans="1:10" ht="21.75" hidden="1" thickBot="1">
      <c r="A357" s="277">
        <v>81</v>
      </c>
      <c r="B357" s="277">
        <v>1223286623</v>
      </c>
      <c r="C357" s="278" t="s">
        <v>3311</v>
      </c>
      <c r="D357" s="279">
        <v>1210</v>
      </c>
      <c r="E357" s="277" t="s">
        <v>2770</v>
      </c>
      <c r="F357" s="277">
        <v>1</v>
      </c>
      <c r="G357" s="280" t="s">
        <v>2773</v>
      </c>
      <c r="H357" s="280" t="s">
        <v>2774</v>
      </c>
      <c r="I357" s="280" t="s">
        <v>2727</v>
      </c>
      <c r="J357">
        <v>4</v>
      </c>
    </row>
    <row r="358" spans="1:10" ht="21.75" hidden="1" thickBot="1">
      <c r="A358" s="277">
        <v>82</v>
      </c>
      <c r="B358" s="277">
        <v>1211818735</v>
      </c>
      <c r="C358" s="278" t="s">
        <v>3312</v>
      </c>
      <c r="D358" s="279">
        <v>1190</v>
      </c>
      <c r="E358" s="277" t="s">
        <v>3313</v>
      </c>
      <c r="F358" s="277">
        <v>1</v>
      </c>
      <c r="G358" s="280" t="s">
        <v>2741</v>
      </c>
      <c r="H358" s="280" t="s">
        <v>2742</v>
      </c>
      <c r="I358" s="280" t="s">
        <v>2727</v>
      </c>
      <c r="J358">
        <v>4</v>
      </c>
    </row>
    <row r="359" spans="1:10" ht="21.75" hidden="1" thickBot="1">
      <c r="A359" s="277">
        <v>83</v>
      </c>
      <c r="B359" s="277">
        <v>1223515587</v>
      </c>
      <c r="C359" s="278" t="s">
        <v>3314</v>
      </c>
      <c r="D359" s="279">
        <v>1190</v>
      </c>
      <c r="E359" s="277" t="s">
        <v>2770</v>
      </c>
      <c r="F359" s="277">
        <v>1</v>
      </c>
      <c r="G359" s="280" t="s">
        <v>2817</v>
      </c>
      <c r="H359" s="280" t="s">
        <v>2848</v>
      </c>
      <c r="I359" s="280" t="s">
        <v>2727</v>
      </c>
      <c r="J359">
        <v>4</v>
      </c>
    </row>
    <row r="360" spans="1:10" ht="21.75" hidden="1" thickBot="1">
      <c r="A360" s="277">
        <v>84</v>
      </c>
      <c r="B360" s="277">
        <v>1225841054</v>
      </c>
      <c r="C360" s="278" t="s">
        <v>3315</v>
      </c>
      <c r="D360" s="279">
        <v>1170</v>
      </c>
      <c r="E360" s="277" t="s">
        <v>2770</v>
      </c>
      <c r="F360" s="277">
        <v>1</v>
      </c>
      <c r="G360" s="280" t="s">
        <v>2738</v>
      </c>
      <c r="H360" s="280" t="s">
        <v>2742</v>
      </c>
      <c r="I360" s="280" t="s">
        <v>2727</v>
      </c>
      <c r="J360">
        <v>4</v>
      </c>
    </row>
    <row r="361" spans="1:10" ht="21.75" hidden="1" thickBot="1">
      <c r="A361" s="277">
        <v>85</v>
      </c>
      <c r="B361" s="277">
        <v>1211963054</v>
      </c>
      <c r="C361" s="278" t="s">
        <v>3316</v>
      </c>
      <c r="D361" s="279">
        <v>1160</v>
      </c>
      <c r="E361" s="277" t="s">
        <v>2770</v>
      </c>
      <c r="F361" s="277">
        <v>1</v>
      </c>
      <c r="G361" s="280" t="s">
        <v>2741</v>
      </c>
      <c r="H361" s="280" t="s">
        <v>2742</v>
      </c>
      <c r="I361" s="280" t="s">
        <v>2727</v>
      </c>
      <c r="J361">
        <v>4</v>
      </c>
    </row>
    <row r="362" spans="1:10" ht="21.75" hidden="1" thickBot="1">
      <c r="A362" s="277">
        <v>86</v>
      </c>
      <c r="B362" s="277">
        <v>1219701844</v>
      </c>
      <c r="C362" s="278" t="s">
        <v>3317</v>
      </c>
      <c r="D362" s="279">
        <v>1160</v>
      </c>
      <c r="E362" s="277" t="s">
        <v>2770</v>
      </c>
      <c r="F362" s="277">
        <v>1</v>
      </c>
      <c r="G362" s="280" t="s">
        <v>2738</v>
      </c>
      <c r="H362" s="280" t="s">
        <v>2742</v>
      </c>
      <c r="I362" s="280" t="s">
        <v>2727</v>
      </c>
      <c r="J362">
        <v>4</v>
      </c>
    </row>
    <row r="363" spans="1:10" ht="21.75" hidden="1" thickBot="1">
      <c r="A363" s="277">
        <v>87</v>
      </c>
      <c r="B363" s="277">
        <v>1224465533</v>
      </c>
      <c r="C363" s="278" t="s">
        <v>3318</v>
      </c>
      <c r="D363" s="279">
        <v>1150</v>
      </c>
      <c r="E363" s="277" t="s">
        <v>3165</v>
      </c>
      <c r="F363" s="277">
        <v>1</v>
      </c>
      <c r="G363" s="280" t="s">
        <v>2914</v>
      </c>
      <c r="H363" s="280" t="s">
        <v>2742</v>
      </c>
      <c r="I363" s="280" t="s">
        <v>2727</v>
      </c>
      <c r="J363">
        <v>4</v>
      </c>
    </row>
    <row r="364" spans="1:10" ht="21.75" hidden="1" thickBot="1">
      <c r="A364" s="277">
        <v>88</v>
      </c>
      <c r="B364" s="277">
        <v>1221836563</v>
      </c>
      <c r="C364" s="278" t="s">
        <v>3319</v>
      </c>
      <c r="D364" s="279">
        <v>1150</v>
      </c>
      <c r="E364" s="277" t="s">
        <v>2936</v>
      </c>
      <c r="F364" s="277">
        <v>1</v>
      </c>
      <c r="G364" s="280" t="s">
        <v>2773</v>
      </c>
      <c r="H364" s="280" t="s">
        <v>2774</v>
      </c>
      <c r="I364" s="280" t="s">
        <v>2727</v>
      </c>
      <c r="J364">
        <v>4</v>
      </c>
    </row>
    <row r="365" spans="1:10" ht="21.75" hidden="1" thickBot="1">
      <c r="A365" s="277">
        <v>89</v>
      </c>
      <c r="B365" s="277">
        <v>1223058538</v>
      </c>
      <c r="C365" s="278" t="s">
        <v>3320</v>
      </c>
      <c r="D365" s="279">
        <v>1140</v>
      </c>
      <c r="E365" s="277" t="s">
        <v>3321</v>
      </c>
      <c r="F365" s="277">
        <v>1</v>
      </c>
      <c r="G365" s="280" t="s">
        <v>2741</v>
      </c>
      <c r="H365" s="280" t="s">
        <v>2742</v>
      </c>
      <c r="I365" s="280" t="s">
        <v>2727</v>
      </c>
      <c r="J365">
        <v>4</v>
      </c>
    </row>
    <row r="366" spans="1:10" ht="21.75" hidden="1" thickBot="1">
      <c r="A366" s="277">
        <v>90</v>
      </c>
      <c r="B366" s="277">
        <v>1228690767</v>
      </c>
      <c r="C366" s="278" t="s">
        <v>3322</v>
      </c>
      <c r="D366" s="279">
        <v>1140</v>
      </c>
      <c r="E366" s="277" t="s">
        <v>2936</v>
      </c>
      <c r="F366" s="277">
        <v>1</v>
      </c>
      <c r="G366" s="280" t="s">
        <v>2884</v>
      </c>
      <c r="H366" s="280" t="s">
        <v>2742</v>
      </c>
      <c r="I366" s="280" t="s">
        <v>2727</v>
      </c>
      <c r="J366">
        <v>4</v>
      </c>
    </row>
    <row r="367" spans="1:10" ht="21.75" hidden="1" thickBot="1">
      <c r="A367" s="277">
        <v>91</v>
      </c>
      <c r="B367" s="277">
        <v>1228970175</v>
      </c>
      <c r="C367" s="278" t="s">
        <v>3323</v>
      </c>
      <c r="D367" s="279">
        <v>1130</v>
      </c>
      <c r="E367" s="277" t="s">
        <v>2936</v>
      </c>
      <c r="F367" s="277">
        <v>1</v>
      </c>
      <c r="G367" s="280" t="s">
        <v>2725</v>
      </c>
      <c r="H367" s="280" t="s">
        <v>2726</v>
      </c>
      <c r="I367" s="280" t="s">
        <v>2727</v>
      </c>
      <c r="J367">
        <v>4</v>
      </c>
    </row>
    <row r="368" spans="1:10" ht="21.75" hidden="1" thickBot="1">
      <c r="A368" s="277">
        <v>92</v>
      </c>
      <c r="B368" s="277">
        <v>1225744122</v>
      </c>
      <c r="C368" s="278" t="s">
        <v>3324</v>
      </c>
      <c r="D368" s="279">
        <v>1130</v>
      </c>
      <c r="E368" s="277" t="s">
        <v>2770</v>
      </c>
      <c r="F368" s="277">
        <v>1</v>
      </c>
      <c r="G368" s="280" t="s">
        <v>2741</v>
      </c>
      <c r="H368" s="280" t="s">
        <v>2742</v>
      </c>
      <c r="I368" s="280" t="s">
        <v>2727</v>
      </c>
      <c r="J368">
        <v>4</v>
      </c>
    </row>
    <row r="369" spans="1:10" ht="21.75" hidden="1" thickBot="1">
      <c r="A369" s="277">
        <v>93</v>
      </c>
      <c r="B369" s="277">
        <v>1224921382</v>
      </c>
      <c r="C369" s="278" t="s">
        <v>3325</v>
      </c>
      <c r="D369" s="279">
        <v>1110</v>
      </c>
      <c r="E369" s="277" t="s">
        <v>3326</v>
      </c>
      <c r="F369" s="277">
        <v>1</v>
      </c>
      <c r="G369" s="280" t="s">
        <v>2833</v>
      </c>
      <c r="H369" s="280" t="s">
        <v>2726</v>
      </c>
      <c r="I369" s="280" t="s">
        <v>2727</v>
      </c>
      <c r="J369">
        <v>4</v>
      </c>
    </row>
    <row r="370" spans="1:10" ht="21.75" hidden="1" thickBot="1">
      <c r="A370" s="277">
        <v>94</v>
      </c>
      <c r="B370" s="277">
        <v>1223429428</v>
      </c>
      <c r="C370" s="278" t="s">
        <v>3327</v>
      </c>
      <c r="D370" s="279">
        <v>1110</v>
      </c>
      <c r="E370" s="277" t="s">
        <v>2788</v>
      </c>
      <c r="F370" s="277">
        <v>1</v>
      </c>
      <c r="G370" s="280" t="s">
        <v>2884</v>
      </c>
      <c r="H370" s="280" t="s">
        <v>2742</v>
      </c>
      <c r="I370" s="280" t="s">
        <v>2727</v>
      </c>
      <c r="J370">
        <v>4</v>
      </c>
    </row>
    <row r="371" spans="1:10" ht="21.75" hidden="1" thickBot="1">
      <c r="A371" s="277">
        <v>95</v>
      </c>
      <c r="B371" s="277">
        <v>1223023812</v>
      </c>
      <c r="C371" s="278" t="s">
        <v>3328</v>
      </c>
      <c r="D371" s="279">
        <v>1100</v>
      </c>
      <c r="E371" s="277" t="s">
        <v>3103</v>
      </c>
      <c r="F371" s="277">
        <v>1</v>
      </c>
      <c r="G371" s="280" t="s">
        <v>2894</v>
      </c>
      <c r="H371" s="280" t="s">
        <v>2742</v>
      </c>
      <c r="I371" s="280" t="s">
        <v>2727</v>
      </c>
      <c r="J371">
        <v>4</v>
      </c>
    </row>
    <row r="372" spans="1:10" ht="21.75" hidden="1" thickBot="1">
      <c r="A372" s="277">
        <v>96</v>
      </c>
      <c r="B372" s="277">
        <v>1222967361</v>
      </c>
      <c r="C372" s="278" t="s">
        <v>3329</v>
      </c>
      <c r="D372" s="279">
        <v>1100</v>
      </c>
      <c r="E372" s="277" t="s">
        <v>3330</v>
      </c>
      <c r="F372" s="277">
        <v>1</v>
      </c>
      <c r="G372" s="280" t="s">
        <v>2843</v>
      </c>
      <c r="H372" s="280" t="s">
        <v>2731</v>
      </c>
      <c r="I372" s="280" t="s">
        <v>2727</v>
      </c>
      <c r="J372">
        <v>4</v>
      </c>
    </row>
    <row r="373" spans="1:10" ht="21.75" hidden="1" thickBot="1">
      <c r="A373" s="277">
        <v>97</v>
      </c>
      <c r="B373" s="277">
        <v>1223915069</v>
      </c>
      <c r="C373" s="278" t="s">
        <v>3331</v>
      </c>
      <c r="D373" s="279">
        <v>1100</v>
      </c>
      <c r="E373" s="277" t="s">
        <v>2936</v>
      </c>
      <c r="F373" s="277">
        <v>1</v>
      </c>
      <c r="G373" s="280" t="s">
        <v>2773</v>
      </c>
      <c r="H373" s="280" t="s">
        <v>2774</v>
      </c>
      <c r="I373" s="280" t="s">
        <v>2727</v>
      </c>
      <c r="J373">
        <v>4</v>
      </c>
    </row>
    <row r="374" spans="1:10" ht="21.75" hidden="1" thickBot="1">
      <c r="A374" s="277">
        <v>98</v>
      </c>
      <c r="B374" s="277">
        <v>1229281660</v>
      </c>
      <c r="C374" s="278" t="s">
        <v>3332</v>
      </c>
      <c r="D374" s="279">
        <v>1090</v>
      </c>
      <c r="E374" s="277" t="s">
        <v>2801</v>
      </c>
      <c r="F374" s="277">
        <v>1</v>
      </c>
      <c r="G374" s="280" t="s">
        <v>2773</v>
      </c>
      <c r="H374" s="280" t="s">
        <v>2774</v>
      </c>
      <c r="I374" s="280" t="s">
        <v>2727</v>
      </c>
      <c r="J374">
        <v>4</v>
      </c>
    </row>
    <row r="375" spans="1:10" ht="21.75" hidden="1" thickBot="1">
      <c r="A375" s="277">
        <v>99</v>
      </c>
      <c r="B375" s="277">
        <v>1225622071</v>
      </c>
      <c r="C375" s="278" t="s">
        <v>3333</v>
      </c>
      <c r="D375" s="279">
        <v>1090</v>
      </c>
      <c r="E375" s="277" t="s">
        <v>3186</v>
      </c>
      <c r="F375" s="277">
        <v>1</v>
      </c>
      <c r="G375" s="280" t="s">
        <v>2734</v>
      </c>
      <c r="H375" s="280" t="s">
        <v>2735</v>
      </c>
      <c r="I375" s="280" t="s">
        <v>2727</v>
      </c>
      <c r="J375">
        <v>4</v>
      </c>
    </row>
    <row r="376" spans="1:10" ht="21.75" hidden="1" thickBot="1">
      <c r="A376" s="277">
        <v>100</v>
      </c>
      <c r="B376" s="277">
        <v>1225188067</v>
      </c>
      <c r="C376" s="278" t="s">
        <v>3334</v>
      </c>
      <c r="D376" s="279">
        <v>1090</v>
      </c>
      <c r="E376" s="277" t="s">
        <v>3244</v>
      </c>
      <c r="F376" s="277">
        <v>1</v>
      </c>
      <c r="G376" s="280" t="s">
        <v>2914</v>
      </c>
      <c r="H376" s="280" t="s">
        <v>2742</v>
      </c>
      <c r="I376" s="280" t="s">
        <v>2727</v>
      </c>
      <c r="J376">
        <v>4</v>
      </c>
    </row>
    <row r="377" spans="1:10" ht="21.75" hidden="1" thickBot="1">
      <c r="A377" s="277">
        <v>101</v>
      </c>
      <c r="B377" s="277">
        <v>1229046199</v>
      </c>
      <c r="C377" s="278" t="s">
        <v>3335</v>
      </c>
      <c r="D377" s="279">
        <v>1090</v>
      </c>
      <c r="E377" s="277" t="s">
        <v>2770</v>
      </c>
      <c r="F377" s="277">
        <v>1</v>
      </c>
      <c r="G377" s="280" t="s">
        <v>3058</v>
      </c>
      <c r="H377" s="280" t="s">
        <v>2742</v>
      </c>
      <c r="I377" s="280" t="s">
        <v>2727</v>
      </c>
      <c r="J377">
        <v>4</v>
      </c>
    </row>
    <row r="378" spans="1:10" ht="13.5" hidden="1" thickBot="1">
      <c r="A378" s="277">
        <v>102</v>
      </c>
      <c r="B378" s="277">
        <v>1225849240</v>
      </c>
      <c r="C378" s="278" t="s">
        <v>3336</v>
      </c>
      <c r="D378" s="279">
        <v>1060</v>
      </c>
      <c r="E378" s="277" t="s">
        <v>2770</v>
      </c>
      <c r="F378" s="277">
        <v>1</v>
      </c>
      <c r="G378" s="280" t="s">
        <v>2741</v>
      </c>
      <c r="H378" s="280" t="s">
        <v>2742</v>
      </c>
      <c r="I378" s="280" t="s">
        <v>2727</v>
      </c>
      <c r="J378">
        <v>4</v>
      </c>
    </row>
    <row r="379" spans="1:10" ht="21.75" hidden="1" thickBot="1">
      <c r="A379" s="277">
        <v>103</v>
      </c>
      <c r="B379" s="277">
        <v>1227090721</v>
      </c>
      <c r="C379" s="278" t="s">
        <v>3337</v>
      </c>
      <c r="D379" s="279">
        <v>1040</v>
      </c>
      <c r="E379" s="277" t="s">
        <v>3338</v>
      </c>
      <c r="F379" s="277">
        <v>1</v>
      </c>
      <c r="G379" s="280" t="s">
        <v>2914</v>
      </c>
      <c r="H379" s="280" t="s">
        <v>2742</v>
      </c>
      <c r="I379" s="280" t="s">
        <v>2727</v>
      </c>
      <c r="J379">
        <v>4</v>
      </c>
    </row>
    <row r="380" spans="1:10" ht="21.75" hidden="1" thickBot="1">
      <c r="A380" s="277">
        <v>104</v>
      </c>
      <c r="B380" s="277">
        <v>1222127743</v>
      </c>
      <c r="C380" s="278" t="s">
        <v>3339</v>
      </c>
      <c r="D380" s="279">
        <v>1020</v>
      </c>
      <c r="E380" s="277" t="s">
        <v>3340</v>
      </c>
      <c r="F380" s="277">
        <v>1</v>
      </c>
      <c r="G380" s="280" t="s">
        <v>2853</v>
      </c>
      <c r="H380" s="280" t="s">
        <v>2742</v>
      </c>
      <c r="I380" s="280" t="s">
        <v>2727</v>
      </c>
      <c r="J380">
        <v>4</v>
      </c>
    </row>
    <row r="381" spans="1:10" ht="21.75" hidden="1" thickBot="1">
      <c r="A381" s="277">
        <v>105</v>
      </c>
      <c r="B381" s="277">
        <v>1223095152</v>
      </c>
      <c r="C381" s="278" t="s">
        <v>3341</v>
      </c>
      <c r="D381" s="279">
        <v>1020</v>
      </c>
      <c r="E381" s="277" t="s">
        <v>3342</v>
      </c>
      <c r="F381" s="277">
        <v>1</v>
      </c>
      <c r="G381" s="280" t="s">
        <v>2734</v>
      </c>
      <c r="H381" s="280" t="s">
        <v>2735</v>
      </c>
      <c r="I381" s="280" t="s">
        <v>2727</v>
      </c>
      <c r="J381">
        <v>4</v>
      </c>
    </row>
    <row r="382" spans="1:10" ht="21.75" hidden="1" thickBot="1">
      <c r="A382" s="277">
        <v>106</v>
      </c>
      <c r="B382" s="277">
        <v>1225947614</v>
      </c>
      <c r="C382" s="278" t="s">
        <v>3343</v>
      </c>
      <c r="D382" s="279">
        <v>1020</v>
      </c>
      <c r="E382" s="277" t="s">
        <v>2770</v>
      </c>
      <c r="F382" s="277">
        <v>1</v>
      </c>
      <c r="G382" s="280" t="s">
        <v>2761</v>
      </c>
      <c r="H382" s="280" t="s">
        <v>2912</v>
      </c>
      <c r="I382" s="280" t="s">
        <v>2727</v>
      </c>
      <c r="J382">
        <v>4</v>
      </c>
    </row>
    <row r="383" spans="1:10" ht="21.75" hidden="1" thickBot="1">
      <c r="A383" s="277">
        <v>107</v>
      </c>
      <c r="B383" s="277">
        <v>1223062026</v>
      </c>
      <c r="C383" s="278" t="s">
        <v>3344</v>
      </c>
      <c r="D383" s="279">
        <v>1010</v>
      </c>
      <c r="E383" s="277" t="s">
        <v>2724</v>
      </c>
      <c r="F383" s="277">
        <v>1</v>
      </c>
      <c r="G383" s="280" t="s">
        <v>2843</v>
      </c>
      <c r="H383" s="280" t="s">
        <v>2731</v>
      </c>
      <c r="I383" s="280" t="s">
        <v>2727</v>
      </c>
      <c r="J383">
        <v>4</v>
      </c>
    </row>
    <row r="384" spans="1:10" ht="21.75" hidden="1" thickBot="1">
      <c r="A384" s="277">
        <v>108</v>
      </c>
      <c r="B384" s="277">
        <v>1224103068</v>
      </c>
      <c r="C384" s="278" t="s">
        <v>3345</v>
      </c>
      <c r="D384" s="279">
        <v>1000</v>
      </c>
      <c r="E384" s="277" t="s">
        <v>3346</v>
      </c>
      <c r="F384" s="277">
        <v>1</v>
      </c>
      <c r="G384" s="280" t="s">
        <v>2894</v>
      </c>
      <c r="H384" s="280" t="s">
        <v>2742</v>
      </c>
      <c r="I384" s="280" t="s">
        <v>2727</v>
      </c>
      <c r="J384">
        <v>4</v>
      </c>
    </row>
    <row r="385" spans="1:10" ht="21.75" hidden="1" thickBot="1">
      <c r="A385" s="277">
        <v>109</v>
      </c>
      <c r="B385" s="277">
        <v>1220622221</v>
      </c>
      <c r="C385" s="278" t="s">
        <v>3347</v>
      </c>
      <c r="D385" s="279">
        <v>1000</v>
      </c>
      <c r="E385" s="277" t="s">
        <v>3348</v>
      </c>
      <c r="F385" s="277">
        <v>1</v>
      </c>
      <c r="G385" s="280" t="s">
        <v>2768</v>
      </c>
      <c r="H385" s="280" t="s">
        <v>2731</v>
      </c>
      <c r="I385" s="280" t="s">
        <v>2727</v>
      </c>
      <c r="J385">
        <v>4</v>
      </c>
    </row>
    <row r="386" spans="1:10" ht="21.75" hidden="1" thickBot="1">
      <c r="A386" s="277">
        <v>110</v>
      </c>
      <c r="B386" s="277">
        <v>1224440085</v>
      </c>
      <c r="C386" s="278" t="s">
        <v>3349</v>
      </c>
      <c r="D386" s="279">
        <v>1000</v>
      </c>
      <c r="E386" s="277" t="s">
        <v>3350</v>
      </c>
      <c r="F386" s="277">
        <v>1</v>
      </c>
      <c r="G386" s="280" t="s">
        <v>2734</v>
      </c>
      <c r="H386" s="280" t="s">
        <v>2735</v>
      </c>
      <c r="I386" s="280" t="s">
        <v>2727</v>
      </c>
      <c r="J386">
        <v>4</v>
      </c>
    </row>
    <row r="387" spans="1:10" ht="21.75" hidden="1" thickBot="1">
      <c r="A387" s="277">
        <v>111</v>
      </c>
      <c r="B387" s="277">
        <v>1225090823</v>
      </c>
      <c r="C387" s="278" t="s">
        <v>3351</v>
      </c>
      <c r="D387" s="279">
        <v>1000</v>
      </c>
      <c r="E387" s="277" t="s">
        <v>3308</v>
      </c>
      <c r="F387" s="277">
        <v>1</v>
      </c>
      <c r="G387" s="280" t="s">
        <v>2914</v>
      </c>
      <c r="H387" s="280" t="s">
        <v>2742</v>
      </c>
      <c r="I387" s="280" t="s">
        <v>2727</v>
      </c>
      <c r="J387">
        <v>4</v>
      </c>
    </row>
    <row r="388" spans="1:10" ht="21.75" hidden="1" thickBot="1">
      <c r="A388" s="277">
        <v>112</v>
      </c>
      <c r="B388" s="277">
        <v>1224223678</v>
      </c>
      <c r="C388" s="278" t="s">
        <v>3352</v>
      </c>
      <c r="D388" s="279">
        <v>990</v>
      </c>
      <c r="E388" s="277" t="s">
        <v>3353</v>
      </c>
      <c r="F388" s="277">
        <v>1</v>
      </c>
      <c r="G388" s="280" t="s">
        <v>2853</v>
      </c>
      <c r="H388" s="280" t="s">
        <v>2742</v>
      </c>
      <c r="I388" s="280" t="s">
        <v>2727</v>
      </c>
      <c r="J388">
        <v>4</v>
      </c>
    </row>
    <row r="389" spans="1:10" ht="21.75" hidden="1" thickBot="1">
      <c r="A389" s="277">
        <v>113</v>
      </c>
      <c r="B389" s="277">
        <v>1224507702</v>
      </c>
      <c r="C389" s="278" t="s">
        <v>3354</v>
      </c>
      <c r="D389" s="279">
        <v>990</v>
      </c>
      <c r="E389" s="277" t="s">
        <v>2835</v>
      </c>
      <c r="F389" s="277">
        <v>1</v>
      </c>
      <c r="G389" s="280" t="s">
        <v>2761</v>
      </c>
      <c r="H389" s="280" t="s">
        <v>2731</v>
      </c>
      <c r="I389" s="280" t="s">
        <v>2727</v>
      </c>
      <c r="J389">
        <v>4</v>
      </c>
    </row>
    <row r="390" spans="1:10" ht="21.75" hidden="1" thickBot="1">
      <c r="A390" s="277">
        <v>114</v>
      </c>
      <c r="B390" s="277">
        <v>1225572189</v>
      </c>
      <c r="C390" s="278" t="s">
        <v>3355</v>
      </c>
      <c r="D390" s="279">
        <v>980</v>
      </c>
      <c r="E390" s="277" t="s">
        <v>2770</v>
      </c>
      <c r="F390" s="277">
        <v>1</v>
      </c>
      <c r="G390" s="280" t="s">
        <v>2968</v>
      </c>
      <c r="H390" s="280" t="s">
        <v>2774</v>
      </c>
      <c r="I390" s="280" t="s">
        <v>2727</v>
      </c>
      <c r="J390">
        <v>4</v>
      </c>
    </row>
    <row r="391" spans="1:10" ht="21.75" hidden="1" thickBot="1">
      <c r="A391" s="277">
        <v>115</v>
      </c>
      <c r="B391" s="277">
        <v>1215848698</v>
      </c>
      <c r="C391" s="278" t="s">
        <v>3356</v>
      </c>
      <c r="D391" s="279">
        <v>970</v>
      </c>
      <c r="E391" s="277" t="s">
        <v>3357</v>
      </c>
      <c r="F391" s="277">
        <v>1</v>
      </c>
      <c r="G391" s="280" t="s">
        <v>2939</v>
      </c>
      <c r="H391" s="280" t="s">
        <v>2774</v>
      </c>
      <c r="I391" s="280" t="s">
        <v>2727</v>
      </c>
      <c r="J391">
        <v>4</v>
      </c>
    </row>
    <row r="392" spans="1:10" ht="21.75" hidden="1" thickBot="1">
      <c r="A392" s="277">
        <v>116</v>
      </c>
      <c r="B392" s="277">
        <v>1224921810</v>
      </c>
      <c r="C392" s="278" t="s">
        <v>3358</v>
      </c>
      <c r="D392" s="279">
        <v>970</v>
      </c>
      <c r="E392" s="277" t="s">
        <v>2770</v>
      </c>
      <c r="F392" s="277">
        <v>1</v>
      </c>
      <c r="G392" s="280" t="s">
        <v>2833</v>
      </c>
      <c r="H392" s="280" t="s">
        <v>2726</v>
      </c>
      <c r="I392" s="280" t="s">
        <v>2727</v>
      </c>
      <c r="J392">
        <v>4</v>
      </c>
    </row>
    <row r="393" spans="1:10" ht="21.75" hidden="1" thickBot="1">
      <c r="A393" s="277">
        <v>117</v>
      </c>
      <c r="B393" s="277">
        <v>1225572660</v>
      </c>
      <c r="C393" s="278" t="s">
        <v>3359</v>
      </c>
      <c r="D393" s="279">
        <v>960</v>
      </c>
      <c r="E393" s="277" t="s">
        <v>2770</v>
      </c>
      <c r="F393" s="277">
        <v>1</v>
      </c>
      <c r="G393" s="280" t="s">
        <v>2761</v>
      </c>
      <c r="H393" s="280" t="s">
        <v>2912</v>
      </c>
      <c r="I393" s="280" t="s">
        <v>2727</v>
      </c>
      <c r="J393">
        <v>4</v>
      </c>
    </row>
    <row r="394" spans="1:10" ht="21.75" hidden="1" thickBot="1">
      <c r="A394" s="277">
        <v>118</v>
      </c>
      <c r="B394" s="277">
        <v>1224432444</v>
      </c>
      <c r="C394" s="278" t="s">
        <v>3360</v>
      </c>
      <c r="D394" s="279">
        <v>950</v>
      </c>
      <c r="E394" s="277" t="s">
        <v>3361</v>
      </c>
      <c r="F394" s="277">
        <v>1</v>
      </c>
      <c r="G394" s="280" t="s">
        <v>2725</v>
      </c>
      <c r="H394" s="280" t="s">
        <v>2726</v>
      </c>
      <c r="I394" s="280" t="s">
        <v>2727</v>
      </c>
      <c r="J394">
        <v>4</v>
      </c>
    </row>
    <row r="395" spans="1:10" ht="21.75" hidden="1" thickBot="1">
      <c r="A395" s="277">
        <v>119</v>
      </c>
      <c r="B395" s="277">
        <v>1223908929</v>
      </c>
      <c r="C395" s="278" t="s">
        <v>3362</v>
      </c>
      <c r="D395" s="279">
        <v>950</v>
      </c>
      <c r="E395" s="277" t="s">
        <v>2770</v>
      </c>
      <c r="F395" s="277">
        <v>1</v>
      </c>
      <c r="G395" s="280" t="s">
        <v>2853</v>
      </c>
      <c r="H395" s="280" t="s">
        <v>2742</v>
      </c>
      <c r="I395" s="280" t="s">
        <v>2727</v>
      </c>
      <c r="J395">
        <v>4</v>
      </c>
    </row>
    <row r="396" spans="1:10" ht="21.75" hidden="1" thickBot="1">
      <c r="A396" s="277">
        <v>120</v>
      </c>
      <c r="B396" s="277">
        <v>1224094329</v>
      </c>
      <c r="C396" s="278" t="s">
        <v>3363</v>
      </c>
      <c r="D396" s="279">
        <v>920</v>
      </c>
      <c r="E396" s="277" t="s">
        <v>3364</v>
      </c>
      <c r="F396" s="277">
        <v>1</v>
      </c>
      <c r="G396" s="280" t="s">
        <v>2894</v>
      </c>
      <c r="H396" s="280" t="s">
        <v>2742</v>
      </c>
      <c r="I396" s="280" t="s">
        <v>2727</v>
      </c>
      <c r="J396">
        <v>4</v>
      </c>
    </row>
    <row r="397" spans="1:10" ht="21.75" hidden="1" thickBot="1">
      <c r="A397" s="277">
        <v>121</v>
      </c>
      <c r="B397" s="277">
        <v>1219621853</v>
      </c>
      <c r="C397" s="278" t="s">
        <v>3365</v>
      </c>
      <c r="D397" s="279">
        <v>920</v>
      </c>
      <c r="E397" s="277" t="s">
        <v>2770</v>
      </c>
      <c r="F397" s="277">
        <v>1</v>
      </c>
      <c r="G397" s="280" t="s">
        <v>2773</v>
      </c>
      <c r="H397" s="280" t="s">
        <v>2774</v>
      </c>
      <c r="I397" s="280" t="s">
        <v>2727</v>
      </c>
      <c r="J397">
        <v>4</v>
      </c>
    </row>
    <row r="398" spans="1:10" ht="21.75" hidden="1" thickBot="1">
      <c r="A398" s="277">
        <v>122</v>
      </c>
      <c r="B398" s="277">
        <v>1225359104</v>
      </c>
      <c r="C398" s="278" t="s">
        <v>2827</v>
      </c>
      <c r="D398" s="279">
        <v>910</v>
      </c>
      <c r="E398" s="277" t="s">
        <v>3366</v>
      </c>
      <c r="F398" s="277">
        <v>1</v>
      </c>
      <c r="G398" s="280" t="s">
        <v>2853</v>
      </c>
      <c r="H398" s="280" t="s">
        <v>2742</v>
      </c>
      <c r="I398" s="280" t="s">
        <v>2727</v>
      </c>
      <c r="J398">
        <v>4</v>
      </c>
    </row>
    <row r="399" spans="1:10" ht="21.75" hidden="1" thickBot="1">
      <c r="A399" s="277">
        <v>123</v>
      </c>
      <c r="B399" s="277">
        <v>1225572672</v>
      </c>
      <c r="C399" s="278" t="s">
        <v>3367</v>
      </c>
      <c r="D399" s="279">
        <v>910</v>
      </c>
      <c r="E399" s="277" t="s">
        <v>3368</v>
      </c>
      <c r="F399" s="277">
        <v>1</v>
      </c>
      <c r="G399" s="280" t="s">
        <v>2968</v>
      </c>
      <c r="H399" s="280" t="s">
        <v>2774</v>
      </c>
      <c r="I399" s="280" t="s">
        <v>2727</v>
      </c>
      <c r="J399">
        <v>4</v>
      </c>
    </row>
    <row r="400" spans="1:10" ht="21.75" hidden="1" thickBot="1">
      <c r="A400" s="277">
        <v>124</v>
      </c>
      <c r="B400" s="277">
        <v>1229927460</v>
      </c>
      <c r="C400" s="278" t="s">
        <v>3369</v>
      </c>
      <c r="D400" s="279">
        <v>910</v>
      </c>
      <c r="E400" s="277" t="s">
        <v>2770</v>
      </c>
      <c r="F400" s="277">
        <v>1</v>
      </c>
      <c r="G400" s="280" t="s">
        <v>2761</v>
      </c>
      <c r="H400" s="280" t="s">
        <v>2912</v>
      </c>
      <c r="I400" s="280" t="s">
        <v>2727</v>
      </c>
      <c r="J400">
        <v>4</v>
      </c>
    </row>
    <row r="401" spans="1:10" ht="21.75" hidden="1" thickBot="1">
      <c r="A401" s="277">
        <v>125</v>
      </c>
      <c r="B401" s="277">
        <v>1221266935</v>
      </c>
      <c r="C401" s="278" t="s">
        <v>3370</v>
      </c>
      <c r="D401" s="279">
        <v>910</v>
      </c>
      <c r="E401" s="277" t="s">
        <v>2770</v>
      </c>
      <c r="F401" s="277">
        <v>1</v>
      </c>
      <c r="G401" s="280" t="s">
        <v>2734</v>
      </c>
      <c r="H401" s="280" t="s">
        <v>2742</v>
      </c>
      <c r="I401" s="280" t="s">
        <v>2727</v>
      </c>
      <c r="J401">
        <v>4</v>
      </c>
    </row>
    <row r="402" spans="1:10" ht="21.75" hidden="1" thickBot="1">
      <c r="A402" s="277">
        <v>126</v>
      </c>
      <c r="B402" s="277">
        <v>1222460709</v>
      </c>
      <c r="C402" s="278" t="s">
        <v>3371</v>
      </c>
      <c r="D402" s="279">
        <v>880</v>
      </c>
      <c r="E402" s="277" t="s">
        <v>3372</v>
      </c>
      <c r="F402" s="277">
        <v>1</v>
      </c>
      <c r="G402" s="280" t="s">
        <v>2894</v>
      </c>
      <c r="H402" s="280" t="s">
        <v>2774</v>
      </c>
      <c r="I402" s="280" t="s">
        <v>2727</v>
      </c>
      <c r="J402">
        <v>4</v>
      </c>
    </row>
    <row r="403" spans="1:10" ht="21.75" hidden="1" thickBot="1">
      <c r="A403" s="277">
        <v>127</v>
      </c>
      <c r="B403" s="277">
        <v>1223022829</v>
      </c>
      <c r="C403" s="278" t="s">
        <v>3373</v>
      </c>
      <c r="D403" s="279">
        <v>880</v>
      </c>
      <c r="E403" s="277" t="s">
        <v>3374</v>
      </c>
      <c r="F403" s="277">
        <v>1</v>
      </c>
      <c r="G403" s="280" t="s">
        <v>2894</v>
      </c>
      <c r="H403" s="280" t="s">
        <v>2742</v>
      </c>
      <c r="I403" s="280" t="s">
        <v>2727</v>
      </c>
      <c r="J403">
        <v>4</v>
      </c>
    </row>
    <row r="404" spans="1:10" ht="21.75" hidden="1" thickBot="1">
      <c r="A404" s="277">
        <v>128</v>
      </c>
      <c r="B404" s="277">
        <v>1217030195</v>
      </c>
      <c r="C404" s="278" t="s">
        <v>3375</v>
      </c>
      <c r="D404" s="279">
        <v>880</v>
      </c>
      <c r="E404" s="277" t="s">
        <v>3376</v>
      </c>
      <c r="F404" s="277">
        <v>1</v>
      </c>
      <c r="G404" s="280" t="s">
        <v>2914</v>
      </c>
      <c r="H404" s="280" t="s">
        <v>2742</v>
      </c>
      <c r="I404" s="280" t="s">
        <v>2727</v>
      </c>
      <c r="J404">
        <v>4</v>
      </c>
    </row>
    <row r="405" spans="1:10" ht="21.75" hidden="1" thickBot="1">
      <c r="A405" s="277">
        <v>129</v>
      </c>
      <c r="B405" s="277">
        <v>1224133922</v>
      </c>
      <c r="C405" s="278" t="s">
        <v>3377</v>
      </c>
      <c r="D405" s="279">
        <v>870</v>
      </c>
      <c r="E405" s="277" t="s">
        <v>3378</v>
      </c>
      <c r="F405" s="277">
        <v>1</v>
      </c>
      <c r="G405" s="280" t="s">
        <v>2894</v>
      </c>
      <c r="H405" s="280" t="s">
        <v>2742</v>
      </c>
      <c r="I405" s="280" t="s">
        <v>2727</v>
      </c>
      <c r="J405">
        <v>4</v>
      </c>
    </row>
    <row r="406" spans="1:10" ht="21.75" hidden="1" thickBot="1">
      <c r="A406" s="277">
        <v>130</v>
      </c>
      <c r="B406" s="277">
        <v>1225561338</v>
      </c>
      <c r="C406" s="278" t="s">
        <v>3379</v>
      </c>
      <c r="D406" s="279">
        <v>850</v>
      </c>
      <c r="E406" s="277" t="s">
        <v>2936</v>
      </c>
      <c r="F406" s="277">
        <v>1</v>
      </c>
      <c r="G406" s="280" t="s">
        <v>2853</v>
      </c>
      <c r="H406" s="280" t="s">
        <v>2742</v>
      </c>
      <c r="I406" s="280" t="s">
        <v>2727</v>
      </c>
      <c r="J406">
        <v>4</v>
      </c>
    </row>
    <row r="407" spans="1:10" ht="21.75" hidden="1" thickBot="1">
      <c r="A407" s="277">
        <v>131</v>
      </c>
      <c r="B407" s="277">
        <v>1223069274</v>
      </c>
      <c r="C407" s="278" t="s">
        <v>3380</v>
      </c>
      <c r="D407" s="279">
        <v>850</v>
      </c>
      <c r="E407" s="277" t="s">
        <v>2770</v>
      </c>
      <c r="F407" s="277">
        <v>1</v>
      </c>
      <c r="G407" s="280" t="s">
        <v>3381</v>
      </c>
      <c r="H407" s="280" t="s">
        <v>2731</v>
      </c>
      <c r="I407" s="280" t="s">
        <v>2727</v>
      </c>
      <c r="J407">
        <v>4</v>
      </c>
    </row>
    <row r="408" spans="1:10" ht="21.75" hidden="1" thickBot="1">
      <c r="A408" s="277">
        <v>132</v>
      </c>
      <c r="B408" s="277">
        <v>1226574158</v>
      </c>
      <c r="C408" s="278" t="s">
        <v>3382</v>
      </c>
      <c r="D408" s="279">
        <v>830</v>
      </c>
      <c r="E408" s="277" t="s">
        <v>2770</v>
      </c>
      <c r="F408" s="277">
        <v>1</v>
      </c>
      <c r="G408" s="280" t="s">
        <v>2734</v>
      </c>
      <c r="H408" s="280" t="s">
        <v>2742</v>
      </c>
      <c r="I408" s="280" t="s">
        <v>2727</v>
      </c>
      <c r="J408">
        <v>4</v>
      </c>
    </row>
    <row r="409" spans="1:10" ht="21.75" hidden="1" thickBot="1">
      <c r="A409" s="277">
        <v>133</v>
      </c>
      <c r="B409" s="277">
        <v>1229016319</v>
      </c>
      <c r="C409" s="278" t="s">
        <v>3383</v>
      </c>
      <c r="D409" s="279">
        <v>800</v>
      </c>
      <c r="E409" s="277" t="s">
        <v>3384</v>
      </c>
      <c r="F409" s="277">
        <v>1</v>
      </c>
      <c r="G409" s="280" t="s">
        <v>3265</v>
      </c>
      <c r="H409" s="280" t="s">
        <v>2742</v>
      </c>
      <c r="I409" s="280" t="s">
        <v>2727</v>
      </c>
      <c r="J409">
        <v>4</v>
      </c>
    </row>
    <row r="410" spans="1:10" ht="21.75" hidden="1" thickBot="1">
      <c r="A410" s="277">
        <v>134</v>
      </c>
      <c r="B410" s="277">
        <v>1222061884</v>
      </c>
      <c r="C410" s="278" t="s">
        <v>3385</v>
      </c>
      <c r="D410" s="279">
        <v>800</v>
      </c>
      <c r="E410" s="277" t="s">
        <v>2770</v>
      </c>
      <c r="F410" s="277">
        <v>1</v>
      </c>
      <c r="G410" s="280" t="s">
        <v>2734</v>
      </c>
      <c r="H410" s="280" t="s">
        <v>2742</v>
      </c>
      <c r="I410" s="280" t="s">
        <v>2727</v>
      </c>
      <c r="J410">
        <v>4</v>
      </c>
    </row>
    <row r="411" spans="1:10" ht="21.75" hidden="1" thickBot="1">
      <c r="A411" s="277">
        <v>135</v>
      </c>
      <c r="B411" s="277">
        <v>1223753010</v>
      </c>
      <c r="C411" s="278" t="s">
        <v>3386</v>
      </c>
      <c r="D411" s="279">
        <v>770</v>
      </c>
      <c r="E411" s="277" t="s">
        <v>2936</v>
      </c>
      <c r="F411" s="277">
        <v>1</v>
      </c>
      <c r="G411" s="280" t="s">
        <v>2817</v>
      </c>
      <c r="H411" s="280" t="s">
        <v>2742</v>
      </c>
      <c r="I411" s="280" t="s">
        <v>2727</v>
      </c>
      <c r="J411">
        <v>4</v>
      </c>
    </row>
    <row r="412" spans="1:10" ht="21.75" hidden="1" thickBot="1">
      <c r="A412" s="277">
        <v>136</v>
      </c>
      <c r="B412" s="277">
        <v>1223878201</v>
      </c>
      <c r="C412" s="278" t="s">
        <v>3387</v>
      </c>
      <c r="D412" s="279">
        <v>750</v>
      </c>
      <c r="E412" s="277" t="s">
        <v>2770</v>
      </c>
      <c r="F412" s="277">
        <v>1</v>
      </c>
      <c r="G412" s="280" t="s">
        <v>2817</v>
      </c>
      <c r="H412" s="280" t="s">
        <v>2742</v>
      </c>
      <c r="I412" s="280" t="s">
        <v>2727</v>
      </c>
      <c r="J412">
        <v>4</v>
      </c>
    </row>
    <row r="413" spans="1:10" ht="21.75" hidden="1" thickBot="1">
      <c r="A413" s="277">
        <v>137</v>
      </c>
      <c r="B413" s="277">
        <v>1225622305</v>
      </c>
      <c r="C413" s="278" t="s">
        <v>3228</v>
      </c>
      <c r="D413" s="279">
        <v>710</v>
      </c>
      <c r="E413" s="277" t="s">
        <v>3388</v>
      </c>
      <c r="F413" s="277">
        <v>1</v>
      </c>
      <c r="G413" s="280" t="s">
        <v>2741</v>
      </c>
      <c r="H413" s="280" t="s">
        <v>2742</v>
      </c>
      <c r="I413" s="280" t="s">
        <v>2727</v>
      </c>
      <c r="J413">
        <v>4</v>
      </c>
    </row>
    <row r="414" spans="1:10" ht="13.5" hidden="1" thickBot="1">
      <c r="A414" s="277">
        <v>138</v>
      </c>
      <c r="B414" s="277">
        <v>1221708336</v>
      </c>
      <c r="C414" s="278" t="s">
        <v>3389</v>
      </c>
      <c r="D414" s="279">
        <v>710</v>
      </c>
      <c r="E414" s="277" t="s">
        <v>2770</v>
      </c>
      <c r="F414" s="277">
        <v>1</v>
      </c>
      <c r="G414" s="280" t="s">
        <v>2725</v>
      </c>
      <c r="H414" s="280" t="s">
        <v>2726</v>
      </c>
      <c r="I414" s="280" t="s">
        <v>2727</v>
      </c>
      <c r="J414">
        <v>4</v>
      </c>
    </row>
    <row r="415" spans="1:10" ht="21.75" hidden="1" thickBot="1">
      <c r="A415" s="277">
        <v>1</v>
      </c>
      <c r="B415" s="277">
        <v>1224198897</v>
      </c>
      <c r="C415" s="278" t="s">
        <v>3390</v>
      </c>
      <c r="D415" s="279">
        <v>1960</v>
      </c>
      <c r="E415" s="277" t="s">
        <v>2986</v>
      </c>
      <c r="F415" s="277">
        <v>1</v>
      </c>
      <c r="G415" s="280" t="s">
        <v>2734</v>
      </c>
      <c r="H415" s="280" t="s">
        <v>2735</v>
      </c>
      <c r="I415" s="280" t="s">
        <v>2727</v>
      </c>
      <c r="J415">
        <v>5</v>
      </c>
    </row>
    <row r="416" spans="1:10" ht="21.75" hidden="1" thickBot="1">
      <c r="A416" s="277">
        <v>2</v>
      </c>
      <c r="B416" s="277">
        <v>1221852477</v>
      </c>
      <c r="C416" s="278" t="s">
        <v>3391</v>
      </c>
      <c r="D416" s="279">
        <v>1940</v>
      </c>
      <c r="E416" s="277" t="s">
        <v>3392</v>
      </c>
      <c r="F416" s="277">
        <v>1</v>
      </c>
      <c r="G416" s="280" t="s">
        <v>2761</v>
      </c>
      <c r="H416" s="280" t="s">
        <v>2731</v>
      </c>
      <c r="I416" s="280" t="s">
        <v>2727</v>
      </c>
      <c r="J416">
        <v>5</v>
      </c>
    </row>
    <row r="417" spans="1:10" ht="21.75" hidden="1" thickBot="1">
      <c r="A417" s="277">
        <v>3</v>
      </c>
      <c r="B417" s="277">
        <v>1223928270</v>
      </c>
      <c r="C417" s="278" t="s">
        <v>3393</v>
      </c>
      <c r="D417" s="279">
        <v>1940</v>
      </c>
      <c r="E417" s="277" t="s">
        <v>3394</v>
      </c>
      <c r="F417" s="277">
        <v>1</v>
      </c>
      <c r="G417" s="280" t="s">
        <v>2817</v>
      </c>
      <c r="H417" s="280" t="s">
        <v>2848</v>
      </c>
      <c r="I417" s="280" t="s">
        <v>2727</v>
      </c>
      <c r="J417">
        <v>5</v>
      </c>
    </row>
    <row r="418" spans="1:10" ht="21.75" hidden="1" thickBot="1">
      <c r="A418" s="277">
        <v>4</v>
      </c>
      <c r="B418" s="277">
        <v>1209040124</v>
      </c>
      <c r="C418" s="278" t="s">
        <v>3395</v>
      </c>
      <c r="D418" s="279">
        <v>1920</v>
      </c>
      <c r="E418" s="277" t="s">
        <v>3396</v>
      </c>
      <c r="F418" s="277">
        <v>1</v>
      </c>
      <c r="G418" s="280" t="s">
        <v>2817</v>
      </c>
      <c r="H418" s="280" t="s">
        <v>2848</v>
      </c>
      <c r="I418" s="280" t="s">
        <v>2727</v>
      </c>
      <c r="J418">
        <v>5</v>
      </c>
    </row>
    <row r="419" spans="1:10" ht="21.75" hidden="1" thickBot="1">
      <c r="A419" s="277">
        <v>5</v>
      </c>
      <c r="B419" s="277">
        <v>1225338900</v>
      </c>
      <c r="C419" s="278" t="s">
        <v>3397</v>
      </c>
      <c r="D419" s="279">
        <v>1900</v>
      </c>
      <c r="E419" s="277" t="s">
        <v>3398</v>
      </c>
      <c r="F419" s="277">
        <v>1</v>
      </c>
      <c r="G419" s="280" t="s">
        <v>2734</v>
      </c>
      <c r="H419" s="280" t="s">
        <v>2735</v>
      </c>
      <c r="I419" s="280" t="s">
        <v>2727</v>
      </c>
      <c r="J419">
        <v>5</v>
      </c>
    </row>
    <row r="420" spans="1:10" ht="21.75" hidden="1" thickBot="1">
      <c r="A420" s="277">
        <v>6</v>
      </c>
      <c r="B420" s="277">
        <v>1222701162</v>
      </c>
      <c r="C420" s="278" t="s">
        <v>3399</v>
      </c>
      <c r="D420" s="279">
        <v>1890</v>
      </c>
      <c r="E420" s="277" t="s">
        <v>3394</v>
      </c>
      <c r="F420" s="277">
        <v>1</v>
      </c>
      <c r="G420" s="280" t="s">
        <v>2725</v>
      </c>
      <c r="H420" s="280" t="s">
        <v>2726</v>
      </c>
      <c r="I420" s="280" t="s">
        <v>2727</v>
      </c>
      <c r="J420">
        <v>5</v>
      </c>
    </row>
    <row r="421" spans="1:10" ht="21.75" hidden="1" thickBot="1">
      <c r="A421" s="277">
        <v>7</v>
      </c>
      <c r="B421" s="277">
        <v>1226441132</v>
      </c>
      <c r="C421" s="278" t="s">
        <v>3400</v>
      </c>
      <c r="D421" s="279">
        <v>1890</v>
      </c>
      <c r="E421" s="277" t="s">
        <v>2816</v>
      </c>
      <c r="F421" s="277">
        <v>1</v>
      </c>
      <c r="G421" s="280" t="s">
        <v>2749</v>
      </c>
      <c r="H421" s="280" t="s">
        <v>2746</v>
      </c>
      <c r="I421" s="280" t="s">
        <v>2727</v>
      </c>
      <c r="J421">
        <v>5</v>
      </c>
    </row>
    <row r="422" spans="1:10" ht="21.75" hidden="1" thickBot="1">
      <c r="A422" s="277">
        <v>8</v>
      </c>
      <c r="B422" s="277">
        <v>1229563612</v>
      </c>
      <c r="C422" s="278" t="s">
        <v>3401</v>
      </c>
      <c r="D422" s="279">
        <v>1880</v>
      </c>
      <c r="E422" s="277" t="s">
        <v>3402</v>
      </c>
      <c r="F422" s="277">
        <v>1</v>
      </c>
      <c r="G422" s="280" t="s">
        <v>2734</v>
      </c>
      <c r="H422" s="280" t="s">
        <v>2735</v>
      </c>
      <c r="I422" s="280" t="s">
        <v>2727</v>
      </c>
      <c r="J422">
        <v>5</v>
      </c>
    </row>
    <row r="423" spans="1:10" ht="21.75" hidden="1" thickBot="1">
      <c r="A423" s="277">
        <v>9</v>
      </c>
      <c r="B423" s="277">
        <v>1226073864</v>
      </c>
      <c r="C423" s="278" t="s">
        <v>3403</v>
      </c>
      <c r="D423" s="279">
        <v>1880</v>
      </c>
      <c r="E423" s="277" t="s">
        <v>3404</v>
      </c>
      <c r="F423" s="277">
        <v>1</v>
      </c>
      <c r="G423" s="280" t="s">
        <v>2817</v>
      </c>
      <c r="H423" s="280" t="s">
        <v>2848</v>
      </c>
      <c r="I423" s="280" t="s">
        <v>2727</v>
      </c>
      <c r="J423">
        <v>5</v>
      </c>
    </row>
    <row r="424" spans="1:10" ht="21.75" hidden="1" thickBot="1">
      <c r="A424" s="277">
        <v>10</v>
      </c>
      <c r="B424" s="277">
        <v>1226073584</v>
      </c>
      <c r="C424" s="278" t="s">
        <v>3405</v>
      </c>
      <c r="D424" s="279">
        <v>1830</v>
      </c>
      <c r="E424" s="277" t="s">
        <v>2794</v>
      </c>
      <c r="F424" s="277">
        <v>1</v>
      </c>
      <c r="G424" s="280" t="s">
        <v>2817</v>
      </c>
      <c r="H424" s="280" t="s">
        <v>2848</v>
      </c>
      <c r="I424" s="280" t="s">
        <v>2727</v>
      </c>
      <c r="J424">
        <v>5</v>
      </c>
    </row>
    <row r="425" spans="1:10" ht="21.75" hidden="1" thickBot="1">
      <c r="A425" s="277">
        <v>11</v>
      </c>
      <c r="B425" s="277">
        <v>1228907735</v>
      </c>
      <c r="C425" s="278" t="s">
        <v>3406</v>
      </c>
      <c r="D425" s="279">
        <v>1830</v>
      </c>
      <c r="E425" s="277" t="s">
        <v>3407</v>
      </c>
      <c r="F425" s="277">
        <v>1</v>
      </c>
      <c r="G425" s="280" t="s">
        <v>2734</v>
      </c>
      <c r="H425" s="280" t="s">
        <v>2735</v>
      </c>
      <c r="I425" s="280" t="s">
        <v>2727</v>
      </c>
      <c r="J425">
        <v>5</v>
      </c>
    </row>
    <row r="426" spans="1:10" ht="21.75" hidden="1" thickBot="1">
      <c r="A426" s="277">
        <v>12</v>
      </c>
      <c r="B426" s="277">
        <v>1223010440</v>
      </c>
      <c r="C426" s="278" t="s">
        <v>3408</v>
      </c>
      <c r="D426" s="279">
        <v>1820</v>
      </c>
      <c r="E426" s="277" t="s">
        <v>3409</v>
      </c>
      <c r="F426" s="277">
        <v>1</v>
      </c>
      <c r="G426" s="280" t="s">
        <v>2773</v>
      </c>
      <c r="H426" s="280" t="s">
        <v>2774</v>
      </c>
      <c r="I426" s="280" t="s">
        <v>2727</v>
      </c>
      <c r="J426">
        <v>5</v>
      </c>
    </row>
    <row r="427" spans="1:10" ht="21.75" hidden="1" thickBot="1">
      <c r="A427" s="277">
        <v>13</v>
      </c>
      <c r="B427" s="277">
        <v>1213116606</v>
      </c>
      <c r="C427" s="278" t="s">
        <v>3410</v>
      </c>
      <c r="D427" s="279">
        <v>1820</v>
      </c>
      <c r="E427" s="277" t="s">
        <v>3183</v>
      </c>
      <c r="F427" s="277">
        <v>1</v>
      </c>
      <c r="G427" s="280" t="s">
        <v>3411</v>
      </c>
      <c r="H427" s="280" t="s">
        <v>2735</v>
      </c>
      <c r="I427" s="280" t="s">
        <v>2727</v>
      </c>
      <c r="J427">
        <v>5</v>
      </c>
    </row>
    <row r="428" spans="1:10" ht="21.75" hidden="1" thickBot="1">
      <c r="A428" s="277">
        <v>14</v>
      </c>
      <c r="B428" s="277">
        <v>1223254983</v>
      </c>
      <c r="C428" s="278" t="s">
        <v>3412</v>
      </c>
      <c r="D428" s="279">
        <v>1820</v>
      </c>
      <c r="E428" s="277" t="s">
        <v>3210</v>
      </c>
      <c r="F428" s="277">
        <v>1</v>
      </c>
      <c r="G428" s="280" t="s">
        <v>2942</v>
      </c>
      <c r="H428" s="280" t="s">
        <v>2746</v>
      </c>
      <c r="I428" s="280" t="s">
        <v>2727</v>
      </c>
      <c r="J428">
        <v>5</v>
      </c>
    </row>
    <row r="429" spans="1:10" ht="21.75" hidden="1" thickBot="1">
      <c r="A429" s="277">
        <v>15</v>
      </c>
      <c r="B429" s="277">
        <v>1221947386</v>
      </c>
      <c r="C429" s="278" t="s">
        <v>3413</v>
      </c>
      <c r="D429" s="279">
        <v>1780</v>
      </c>
      <c r="E429" s="277" t="s">
        <v>3414</v>
      </c>
      <c r="F429" s="277">
        <v>1</v>
      </c>
      <c r="G429" s="280" t="s">
        <v>2738</v>
      </c>
      <c r="H429" s="280" t="s">
        <v>2746</v>
      </c>
      <c r="I429" s="280" t="s">
        <v>2727</v>
      </c>
      <c r="J429">
        <v>5</v>
      </c>
    </row>
    <row r="430" spans="1:10" ht="21.75" hidden="1" thickBot="1">
      <c r="A430" s="277">
        <v>16</v>
      </c>
      <c r="B430" s="277">
        <v>1221827692</v>
      </c>
      <c r="C430" s="278" t="s">
        <v>3415</v>
      </c>
      <c r="D430" s="279">
        <v>1780</v>
      </c>
      <c r="E430" s="277" t="s">
        <v>3416</v>
      </c>
      <c r="F430" s="277">
        <v>1</v>
      </c>
      <c r="G430" s="280" t="s">
        <v>2738</v>
      </c>
      <c r="H430" s="280" t="s">
        <v>2746</v>
      </c>
      <c r="I430" s="280" t="s">
        <v>2727</v>
      </c>
      <c r="J430">
        <v>5</v>
      </c>
    </row>
    <row r="431" spans="1:10" ht="21.75" hidden="1" thickBot="1">
      <c r="A431" s="277">
        <v>17</v>
      </c>
      <c r="B431" s="277">
        <v>1216311575</v>
      </c>
      <c r="C431" s="278" t="s">
        <v>3417</v>
      </c>
      <c r="D431" s="279">
        <v>1780</v>
      </c>
      <c r="E431" s="277" t="s">
        <v>3348</v>
      </c>
      <c r="F431" s="277">
        <v>1</v>
      </c>
      <c r="G431" s="280" t="s">
        <v>2853</v>
      </c>
      <c r="H431" s="280" t="s">
        <v>2742</v>
      </c>
      <c r="I431" s="280" t="s">
        <v>2727</v>
      </c>
      <c r="J431">
        <v>5</v>
      </c>
    </row>
    <row r="432" spans="1:10" ht="21.75" hidden="1" thickBot="1">
      <c r="A432" s="277">
        <v>18</v>
      </c>
      <c r="B432" s="277">
        <v>1214720800</v>
      </c>
      <c r="C432" s="278" t="s">
        <v>3418</v>
      </c>
      <c r="D432" s="279">
        <v>1760</v>
      </c>
      <c r="E432" s="277" t="s">
        <v>3419</v>
      </c>
      <c r="F432" s="277">
        <v>1</v>
      </c>
      <c r="G432" s="280" t="s">
        <v>2843</v>
      </c>
      <c r="H432" s="280" t="s">
        <v>2731</v>
      </c>
      <c r="I432" s="280" t="s">
        <v>2727</v>
      </c>
      <c r="J432">
        <v>5</v>
      </c>
    </row>
    <row r="433" spans="1:10" ht="21.75" hidden="1" thickBot="1">
      <c r="A433" s="277">
        <v>19</v>
      </c>
      <c r="B433" s="277">
        <v>1229325260</v>
      </c>
      <c r="C433" s="278" t="s">
        <v>3420</v>
      </c>
      <c r="D433" s="279">
        <v>1760</v>
      </c>
      <c r="E433" s="277" t="s">
        <v>2778</v>
      </c>
      <c r="F433" s="277">
        <v>1</v>
      </c>
      <c r="G433" s="280" t="s">
        <v>2749</v>
      </c>
      <c r="H433" s="280" t="s">
        <v>2746</v>
      </c>
      <c r="I433" s="280" t="s">
        <v>2727</v>
      </c>
      <c r="J433">
        <v>5</v>
      </c>
    </row>
    <row r="434" spans="1:10" ht="21.75" hidden="1" thickBot="1">
      <c r="A434" s="277">
        <v>20</v>
      </c>
      <c r="B434" s="277">
        <v>116022014</v>
      </c>
      <c r="C434" s="278" t="s">
        <v>3421</v>
      </c>
      <c r="D434" s="279">
        <v>1760</v>
      </c>
      <c r="E434" s="277" t="s">
        <v>3422</v>
      </c>
      <c r="F434" s="277">
        <v>1</v>
      </c>
      <c r="G434" s="280" t="s">
        <v>2752</v>
      </c>
      <c r="H434" s="280" t="s">
        <v>2746</v>
      </c>
      <c r="I434" s="280" t="s">
        <v>2727</v>
      </c>
      <c r="J434">
        <v>5</v>
      </c>
    </row>
    <row r="435" spans="1:10" ht="21.75" hidden="1" thickBot="1">
      <c r="A435" s="277">
        <v>21</v>
      </c>
      <c r="B435" s="277">
        <v>1213947728</v>
      </c>
      <c r="C435" s="278" t="s">
        <v>3423</v>
      </c>
      <c r="D435" s="279">
        <v>1760</v>
      </c>
      <c r="E435" s="277" t="s">
        <v>3301</v>
      </c>
      <c r="F435" s="277">
        <v>1</v>
      </c>
      <c r="G435" s="280" t="s">
        <v>2734</v>
      </c>
      <c r="H435" s="280" t="s">
        <v>2735</v>
      </c>
      <c r="I435" s="280" t="s">
        <v>2727</v>
      </c>
      <c r="J435">
        <v>5</v>
      </c>
    </row>
    <row r="436" spans="1:10" ht="21.75" hidden="1" thickBot="1">
      <c r="A436" s="277">
        <v>22</v>
      </c>
      <c r="B436" s="277">
        <v>1220328222</v>
      </c>
      <c r="C436" s="278" t="s">
        <v>3424</v>
      </c>
      <c r="D436" s="279">
        <v>1740</v>
      </c>
      <c r="E436" s="277" t="s">
        <v>3425</v>
      </c>
      <c r="F436" s="277">
        <v>1</v>
      </c>
      <c r="G436" s="280" t="s">
        <v>2843</v>
      </c>
      <c r="H436" s="280" t="s">
        <v>2731</v>
      </c>
      <c r="I436" s="280" t="s">
        <v>2727</v>
      </c>
      <c r="J436">
        <v>5</v>
      </c>
    </row>
    <row r="437" spans="1:10" ht="21.75" hidden="1" thickBot="1">
      <c r="A437" s="277">
        <v>23</v>
      </c>
      <c r="B437" s="277">
        <v>1225368301</v>
      </c>
      <c r="C437" s="278" t="s">
        <v>3426</v>
      </c>
      <c r="D437" s="279">
        <v>1740</v>
      </c>
      <c r="E437" s="277" t="s">
        <v>3427</v>
      </c>
      <c r="F437" s="277">
        <v>1</v>
      </c>
      <c r="G437" s="280" t="s">
        <v>2752</v>
      </c>
      <c r="H437" s="280" t="s">
        <v>2746</v>
      </c>
      <c r="I437" s="280" t="s">
        <v>2727</v>
      </c>
      <c r="J437">
        <v>5</v>
      </c>
    </row>
    <row r="438" spans="1:10" ht="21.75" hidden="1" thickBot="1">
      <c r="A438" s="277">
        <v>24</v>
      </c>
      <c r="B438" s="277">
        <v>1229875445</v>
      </c>
      <c r="C438" s="278" t="s">
        <v>3428</v>
      </c>
      <c r="D438" s="279">
        <v>1730</v>
      </c>
      <c r="E438" s="277" t="s">
        <v>2770</v>
      </c>
      <c r="F438" s="277">
        <v>1</v>
      </c>
      <c r="G438" s="280" t="s">
        <v>2734</v>
      </c>
      <c r="H438" s="280" t="s">
        <v>2735</v>
      </c>
      <c r="I438" s="280" t="s">
        <v>2727</v>
      </c>
      <c r="J438">
        <v>5</v>
      </c>
    </row>
    <row r="439" spans="1:10" ht="21.75" hidden="1" thickBot="1">
      <c r="A439" s="277">
        <v>25</v>
      </c>
      <c r="B439" s="277">
        <v>1224584461</v>
      </c>
      <c r="C439" s="278" t="s">
        <v>3429</v>
      </c>
      <c r="D439" s="279">
        <v>1720</v>
      </c>
      <c r="E439" s="277" t="s">
        <v>2970</v>
      </c>
      <c r="F439" s="277">
        <v>1</v>
      </c>
      <c r="G439" s="280" t="s">
        <v>2734</v>
      </c>
      <c r="H439" s="280" t="s">
        <v>2746</v>
      </c>
      <c r="I439" s="280" t="s">
        <v>2727</v>
      </c>
      <c r="J439">
        <v>5</v>
      </c>
    </row>
    <row r="440" spans="1:10" ht="21.75" hidden="1" thickBot="1">
      <c r="A440" s="277">
        <v>26</v>
      </c>
      <c r="B440" s="277">
        <v>1224119034</v>
      </c>
      <c r="C440" s="278" t="s">
        <v>3430</v>
      </c>
      <c r="D440" s="279">
        <v>1690</v>
      </c>
      <c r="E440" s="277" t="s">
        <v>3361</v>
      </c>
      <c r="F440" s="277">
        <v>1</v>
      </c>
      <c r="G440" s="280" t="s">
        <v>2749</v>
      </c>
      <c r="H440" s="280" t="s">
        <v>2746</v>
      </c>
      <c r="I440" s="280" t="s">
        <v>2727</v>
      </c>
      <c r="J440">
        <v>5</v>
      </c>
    </row>
    <row r="441" spans="1:10" ht="21.75" hidden="1" thickBot="1">
      <c r="A441" s="277">
        <v>27</v>
      </c>
      <c r="B441" s="277">
        <v>1227182455</v>
      </c>
      <c r="C441" s="278" t="s">
        <v>3431</v>
      </c>
      <c r="D441" s="279">
        <v>1690</v>
      </c>
      <c r="E441" s="277" t="s">
        <v>3342</v>
      </c>
      <c r="F441" s="277">
        <v>1</v>
      </c>
      <c r="G441" s="280" t="s">
        <v>2734</v>
      </c>
      <c r="H441" s="280" t="s">
        <v>2735</v>
      </c>
      <c r="I441" s="280" t="s">
        <v>2727</v>
      </c>
      <c r="J441">
        <v>5</v>
      </c>
    </row>
    <row r="442" spans="1:10" ht="21.75" hidden="1" thickBot="1">
      <c r="A442" s="277">
        <v>28</v>
      </c>
      <c r="B442" s="277">
        <v>1223554031</v>
      </c>
      <c r="C442" s="278" t="s">
        <v>3432</v>
      </c>
      <c r="D442" s="279">
        <v>1680</v>
      </c>
      <c r="E442" s="277" t="s">
        <v>3433</v>
      </c>
      <c r="F442" s="277">
        <v>1</v>
      </c>
      <c r="G442" s="280" t="s">
        <v>2884</v>
      </c>
      <c r="H442" s="280" t="s">
        <v>2742</v>
      </c>
      <c r="I442" s="280" t="s">
        <v>2727</v>
      </c>
      <c r="J442">
        <v>5</v>
      </c>
    </row>
    <row r="443" spans="1:10" ht="21.75" hidden="1" thickBot="1">
      <c r="A443" s="277">
        <v>29</v>
      </c>
      <c r="B443" s="277">
        <v>1224693443</v>
      </c>
      <c r="C443" s="278" t="s">
        <v>3434</v>
      </c>
      <c r="D443" s="279">
        <v>1670</v>
      </c>
      <c r="E443" s="277" t="s">
        <v>3435</v>
      </c>
      <c r="F443" s="277">
        <v>1</v>
      </c>
      <c r="G443" s="280" t="s">
        <v>2738</v>
      </c>
      <c r="H443" s="280" t="s">
        <v>2742</v>
      </c>
      <c r="I443" s="280" t="s">
        <v>2727</v>
      </c>
      <c r="J443">
        <v>5</v>
      </c>
    </row>
    <row r="444" spans="1:10" ht="21.75" hidden="1" thickBot="1">
      <c r="A444" s="277">
        <v>30</v>
      </c>
      <c r="B444" s="277">
        <v>1229658806</v>
      </c>
      <c r="C444" s="278" t="s">
        <v>3436</v>
      </c>
      <c r="D444" s="279">
        <v>1670</v>
      </c>
      <c r="E444" s="277" t="s">
        <v>3437</v>
      </c>
      <c r="F444" s="277">
        <v>1</v>
      </c>
      <c r="G444" s="280" t="s">
        <v>2734</v>
      </c>
      <c r="H444" s="280" t="s">
        <v>2735</v>
      </c>
      <c r="I444" s="280" t="s">
        <v>2727</v>
      </c>
      <c r="J444">
        <v>5</v>
      </c>
    </row>
    <row r="445" spans="1:10" ht="21.75" hidden="1" thickBot="1">
      <c r="A445" s="277">
        <v>31</v>
      </c>
      <c r="B445" s="277">
        <v>115452774</v>
      </c>
      <c r="C445" s="278" t="s">
        <v>3438</v>
      </c>
      <c r="D445" s="279">
        <v>1650</v>
      </c>
      <c r="E445" s="277" t="s">
        <v>3439</v>
      </c>
      <c r="F445" s="277">
        <v>1</v>
      </c>
      <c r="G445" s="280" t="s">
        <v>2741</v>
      </c>
      <c r="H445" s="280" t="s">
        <v>2742</v>
      </c>
      <c r="I445" s="280" t="s">
        <v>2727</v>
      </c>
      <c r="J445">
        <v>5</v>
      </c>
    </row>
    <row r="446" spans="1:10" ht="21.75" hidden="1" thickBot="1">
      <c r="A446" s="277">
        <v>32</v>
      </c>
      <c r="B446" s="277">
        <v>1221977058</v>
      </c>
      <c r="C446" s="278" t="s">
        <v>3440</v>
      </c>
      <c r="D446" s="279">
        <v>1650</v>
      </c>
      <c r="E446" s="277" t="s">
        <v>3441</v>
      </c>
      <c r="F446" s="277">
        <v>1</v>
      </c>
      <c r="G446" s="280" t="s">
        <v>2725</v>
      </c>
      <c r="H446" s="280" t="s">
        <v>2726</v>
      </c>
      <c r="I446" s="280" t="s">
        <v>2727</v>
      </c>
      <c r="J446">
        <v>5</v>
      </c>
    </row>
    <row r="447" spans="1:10" ht="21.75" hidden="1" thickBot="1">
      <c r="A447" s="277">
        <v>33</v>
      </c>
      <c r="B447" s="277">
        <v>1221713777</v>
      </c>
      <c r="C447" s="278" t="s">
        <v>3054</v>
      </c>
      <c r="D447" s="279">
        <v>1650</v>
      </c>
      <c r="E447" s="277" t="s">
        <v>3442</v>
      </c>
      <c r="F447" s="277">
        <v>1</v>
      </c>
      <c r="G447" s="280" t="s">
        <v>2738</v>
      </c>
      <c r="H447" s="280" t="s">
        <v>2746</v>
      </c>
      <c r="I447" s="280" t="s">
        <v>2727</v>
      </c>
      <c r="J447">
        <v>5</v>
      </c>
    </row>
    <row r="448" spans="1:10" ht="21.75" hidden="1" thickBot="1">
      <c r="A448" s="277">
        <v>34</v>
      </c>
      <c r="B448" s="277">
        <v>1222970140</v>
      </c>
      <c r="C448" s="278" t="s">
        <v>3443</v>
      </c>
      <c r="D448" s="279">
        <v>1640</v>
      </c>
      <c r="E448" s="277" t="s">
        <v>2826</v>
      </c>
      <c r="F448" s="277">
        <v>1</v>
      </c>
      <c r="G448" s="280" t="s">
        <v>2741</v>
      </c>
      <c r="H448" s="280" t="s">
        <v>2742</v>
      </c>
      <c r="I448" s="280" t="s">
        <v>2727</v>
      </c>
      <c r="J448">
        <v>5</v>
      </c>
    </row>
    <row r="449" spans="1:10" ht="21.75" hidden="1" thickBot="1">
      <c r="A449" s="277">
        <v>35</v>
      </c>
      <c r="B449" s="277">
        <v>1227704993</v>
      </c>
      <c r="C449" s="278" t="s">
        <v>3444</v>
      </c>
      <c r="D449" s="279">
        <v>1640</v>
      </c>
      <c r="E449" s="277" t="s">
        <v>3053</v>
      </c>
      <c r="F449" s="277">
        <v>1</v>
      </c>
      <c r="G449" s="280" t="s">
        <v>2734</v>
      </c>
      <c r="H449" s="280" t="s">
        <v>2735</v>
      </c>
      <c r="I449" s="280" t="s">
        <v>2727</v>
      </c>
      <c r="J449">
        <v>5</v>
      </c>
    </row>
    <row r="450" spans="1:10" ht="21.75" hidden="1" thickBot="1">
      <c r="A450" s="277">
        <v>36</v>
      </c>
      <c r="B450" s="277">
        <v>1223424415</v>
      </c>
      <c r="C450" s="278" t="s">
        <v>3445</v>
      </c>
      <c r="D450" s="279">
        <v>1630</v>
      </c>
      <c r="E450" s="277" t="s">
        <v>3446</v>
      </c>
      <c r="F450" s="277">
        <v>1</v>
      </c>
      <c r="G450" s="280" t="s">
        <v>2741</v>
      </c>
      <c r="H450" s="280" t="s">
        <v>2742</v>
      </c>
      <c r="I450" s="280" t="s">
        <v>2727</v>
      </c>
      <c r="J450">
        <v>5</v>
      </c>
    </row>
    <row r="451" spans="1:10" ht="21.75" hidden="1" thickBot="1">
      <c r="A451" s="277">
        <v>37</v>
      </c>
      <c r="B451" s="277">
        <v>1228637885</v>
      </c>
      <c r="C451" s="278" t="s">
        <v>3447</v>
      </c>
      <c r="D451" s="279">
        <v>1630</v>
      </c>
      <c r="E451" s="277" t="s">
        <v>3249</v>
      </c>
      <c r="F451" s="277">
        <v>1</v>
      </c>
      <c r="G451" s="280" t="s">
        <v>2916</v>
      </c>
      <c r="H451" s="280" t="s">
        <v>2742</v>
      </c>
      <c r="I451" s="280" t="s">
        <v>2727</v>
      </c>
      <c r="J451">
        <v>5</v>
      </c>
    </row>
    <row r="452" spans="1:10" ht="21.75" hidden="1" thickBot="1">
      <c r="A452" s="277">
        <v>38</v>
      </c>
      <c r="B452" s="277">
        <v>1223857310</v>
      </c>
      <c r="C452" s="278" t="s">
        <v>3448</v>
      </c>
      <c r="D452" s="279">
        <v>1630</v>
      </c>
      <c r="E452" s="277" t="s">
        <v>2770</v>
      </c>
      <c r="F452" s="277">
        <v>1</v>
      </c>
      <c r="G452" s="280" t="s">
        <v>2752</v>
      </c>
      <c r="H452" s="280" t="s">
        <v>2746</v>
      </c>
      <c r="I452" s="280" t="s">
        <v>2727</v>
      </c>
      <c r="J452">
        <v>5</v>
      </c>
    </row>
    <row r="453" spans="1:10" ht="21.75" hidden="1" thickBot="1">
      <c r="A453" s="277">
        <v>39</v>
      </c>
      <c r="B453" s="277">
        <v>1224015806</v>
      </c>
      <c r="C453" s="278" t="s">
        <v>3449</v>
      </c>
      <c r="D453" s="279">
        <v>1620</v>
      </c>
      <c r="E453" s="277" t="s">
        <v>3450</v>
      </c>
      <c r="F453" s="277">
        <v>1</v>
      </c>
      <c r="G453" s="280" t="s">
        <v>2741</v>
      </c>
      <c r="H453" s="280" t="s">
        <v>2742</v>
      </c>
      <c r="I453" s="280" t="s">
        <v>2727</v>
      </c>
      <c r="J453">
        <v>5</v>
      </c>
    </row>
    <row r="454" spans="1:10" ht="21.75" hidden="1" thickBot="1">
      <c r="A454" s="277">
        <v>40</v>
      </c>
      <c r="B454" s="277">
        <v>1223024710</v>
      </c>
      <c r="C454" s="278" t="s">
        <v>3451</v>
      </c>
      <c r="D454" s="279">
        <v>1610</v>
      </c>
      <c r="E454" s="277" t="s">
        <v>3099</v>
      </c>
      <c r="F454" s="277">
        <v>1</v>
      </c>
      <c r="G454" s="280" t="s">
        <v>2894</v>
      </c>
      <c r="H454" s="280" t="s">
        <v>2742</v>
      </c>
      <c r="I454" s="280" t="s">
        <v>2727</v>
      </c>
      <c r="J454">
        <v>5</v>
      </c>
    </row>
    <row r="455" spans="1:10" ht="21.75" hidden="1" thickBot="1">
      <c r="A455" s="277">
        <v>41</v>
      </c>
      <c r="B455" s="277">
        <v>109431652</v>
      </c>
      <c r="C455" s="278" t="s">
        <v>3452</v>
      </c>
      <c r="D455" s="279">
        <v>1600</v>
      </c>
      <c r="E455" s="277" t="s">
        <v>2770</v>
      </c>
      <c r="F455" s="277">
        <v>1</v>
      </c>
      <c r="G455" s="280" t="s">
        <v>3453</v>
      </c>
      <c r="H455" s="280" t="s">
        <v>2848</v>
      </c>
      <c r="I455" s="280" t="s">
        <v>2727</v>
      </c>
      <c r="J455">
        <v>5</v>
      </c>
    </row>
    <row r="456" spans="1:10" ht="21.75" hidden="1" thickBot="1">
      <c r="A456" s="277">
        <v>42</v>
      </c>
      <c r="B456" s="277">
        <v>1229553296</v>
      </c>
      <c r="C456" s="278" t="s">
        <v>3454</v>
      </c>
      <c r="D456" s="279">
        <v>1590</v>
      </c>
      <c r="E456" s="277" t="s">
        <v>3455</v>
      </c>
      <c r="F456" s="277">
        <v>1</v>
      </c>
      <c r="G456" s="280" t="s">
        <v>2749</v>
      </c>
      <c r="H456" s="280" t="s">
        <v>2746</v>
      </c>
      <c r="I456" s="280" t="s">
        <v>2727</v>
      </c>
      <c r="J456">
        <v>5</v>
      </c>
    </row>
    <row r="457" spans="1:10" ht="21.75" hidden="1" thickBot="1">
      <c r="A457" s="277">
        <v>43</v>
      </c>
      <c r="B457" s="277">
        <v>1200423158</v>
      </c>
      <c r="C457" s="278" t="s">
        <v>3456</v>
      </c>
      <c r="D457" s="279">
        <v>1590</v>
      </c>
      <c r="E457" s="277" t="s">
        <v>2770</v>
      </c>
      <c r="F457" s="277">
        <v>1</v>
      </c>
      <c r="G457" s="280" t="s">
        <v>2817</v>
      </c>
      <c r="H457" s="280" t="s">
        <v>2742</v>
      </c>
      <c r="I457" s="280" t="s">
        <v>2727</v>
      </c>
      <c r="J457">
        <v>5</v>
      </c>
    </row>
    <row r="458" spans="1:10" ht="21.75" hidden="1" thickBot="1">
      <c r="A458" s="277">
        <v>44</v>
      </c>
      <c r="B458" s="277">
        <v>1225804591</v>
      </c>
      <c r="C458" s="278" t="s">
        <v>3457</v>
      </c>
      <c r="D458" s="279">
        <v>1580</v>
      </c>
      <c r="E458" s="277" t="s">
        <v>3458</v>
      </c>
      <c r="F458" s="277">
        <v>1</v>
      </c>
      <c r="G458" s="280" t="s">
        <v>3459</v>
      </c>
      <c r="H458" s="280" t="s">
        <v>2726</v>
      </c>
      <c r="I458" s="280" t="s">
        <v>2727</v>
      </c>
      <c r="J458">
        <v>5</v>
      </c>
    </row>
    <row r="459" spans="1:10" ht="21.75" hidden="1" thickBot="1">
      <c r="A459" s="277">
        <v>45</v>
      </c>
      <c r="B459" s="277">
        <v>1227639536</v>
      </c>
      <c r="C459" s="278" t="s">
        <v>3460</v>
      </c>
      <c r="D459" s="279">
        <v>1580</v>
      </c>
      <c r="E459" s="277" t="s">
        <v>2796</v>
      </c>
      <c r="F459" s="277">
        <v>1</v>
      </c>
      <c r="G459" s="280" t="s">
        <v>2843</v>
      </c>
      <c r="H459" s="280" t="s">
        <v>2731</v>
      </c>
      <c r="I459" s="280" t="s">
        <v>2727</v>
      </c>
      <c r="J459">
        <v>5</v>
      </c>
    </row>
    <row r="460" spans="1:10" ht="21.75" hidden="1" thickBot="1">
      <c r="A460" s="277">
        <v>46</v>
      </c>
      <c r="B460" s="277">
        <v>1224422955</v>
      </c>
      <c r="C460" s="278" t="s">
        <v>3461</v>
      </c>
      <c r="D460" s="279">
        <v>1580</v>
      </c>
      <c r="E460" s="277" t="s">
        <v>3398</v>
      </c>
      <c r="F460" s="277">
        <v>1</v>
      </c>
      <c r="G460" s="280" t="s">
        <v>2752</v>
      </c>
      <c r="H460" s="280" t="s">
        <v>2746</v>
      </c>
      <c r="I460" s="280" t="s">
        <v>2727</v>
      </c>
      <c r="J460">
        <v>5</v>
      </c>
    </row>
    <row r="461" spans="1:10" ht="21.75" hidden="1" thickBot="1">
      <c r="A461" s="277">
        <v>47</v>
      </c>
      <c r="B461" s="277">
        <v>1223762749</v>
      </c>
      <c r="C461" s="278" t="s">
        <v>3462</v>
      </c>
      <c r="D461" s="279">
        <v>1560</v>
      </c>
      <c r="E461" s="277" t="s">
        <v>3463</v>
      </c>
      <c r="F461" s="277">
        <v>1</v>
      </c>
      <c r="G461" s="280" t="s">
        <v>2749</v>
      </c>
      <c r="H461" s="280" t="s">
        <v>2746</v>
      </c>
      <c r="I461" s="280" t="s">
        <v>2727</v>
      </c>
      <c r="J461">
        <v>5</v>
      </c>
    </row>
    <row r="462" spans="1:10" ht="21.75" hidden="1" thickBot="1">
      <c r="A462" s="277">
        <v>48</v>
      </c>
      <c r="B462" s="277">
        <v>1222706943</v>
      </c>
      <c r="C462" s="278" t="s">
        <v>3464</v>
      </c>
      <c r="D462" s="279">
        <v>1550</v>
      </c>
      <c r="E462" s="277" t="s">
        <v>3465</v>
      </c>
      <c r="F462" s="277">
        <v>1</v>
      </c>
      <c r="G462" s="280" t="s">
        <v>2761</v>
      </c>
      <c r="H462" s="280" t="s">
        <v>2731</v>
      </c>
      <c r="I462" s="280" t="s">
        <v>2727</v>
      </c>
      <c r="J462">
        <v>5</v>
      </c>
    </row>
    <row r="463" spans="1:10" ht="21.75" hidden="1" thickBot="1">
      <c r="A463" s="277">
        <v>49</v>
      </c>
      <c r="B463" s="277">
        <v>1229755369</v>
      </c>
      <c r="C463" s="278" t="s">
        <v>3466</v>
      </c>
      <c r="D463" s="279">
        <v>1550</v>
      </c>
      <c r="E463" s="277" t="s">
        <v>3467</v>
      </c>
      <c r="F463" s="277">
        <v>1</v>
      </c>
      <c r="G463" s="280" t="s">
        <v>3041</v>
      </c>
      <c r="H463" s="280" t="s">
        <v>2726</v>
      </c>
      <c r="I463" s="280" t="s">
        <v>2727</v>
      </c>
      <c r="J463">
        <v>5</v>
      </c>
    </row>
    <row r="464" spans="1:10" ht="21.75" hidden="1" thickBot="1">
      <c r="A464" s="277">
        <v>50</v>
      </c>
      <c r="B464" s="277">
        <v>1223812431</v>
      </c>
      <c r="C464" s="278" t="s">
        <v>3468</v>
      </c>
      <c r="D464" s="279">
        <v>1550</v>
      </c>
      <c r="E464" s="277" t="s">
        <v>3469</v>
      </c>
      <c r="F464" s="277">
        <v>1</v>
      </c>
      <c r="G464" s="280" t="s">
        <v>2734</v>
      </c>
      <c r="H464" s="280" t="s">
        <v>2735</v>
      </c>
      <c r="I464" s="280" t="s">
        <v>2727</v>
      </c>
      <c r="J464">
        <v>5</v>
      </c>
    </row>
    <row r="465" spans="1:10" ht="21.75" hidden="1" thickBot="1">
      <c r="A465" s="277">
        <v>51</v>
      </c>
      <c r="B465" s="277">
        <v>1229679590</v>
      </c>
      <c r="C465" s="278" t="s">
        <v>3470</v>
      </c>
      <c r="D465" s="279">
        <v>1550</v>
      </c>
      <c r="E465" s="277" t="s">
        <v>3471</v>
      </c>
      <c r="F465" s="277">
        <v>1</v>
      </c>
      <c r="G465" s="280" t="s">
        <v>2734</v>
      </c>
      <c r="H465" s="280" t="s">
        <v>2735</v>
      </c>
      <c r="I465" s="280" t="s">
        <v>2727</v>
      </c>
      <c r="J465">
        <v>5</v>
      </c>
    </row>
    <row r="466" spans="1:10" ht="21.75" hidden="1" thickBot="1">
      <c r="A466" s="277">
        <v>52</v>
      </c>
      <c r="B466" s="277">
        <v>1223756637</v>
      </c>
      <c r="C466" s="278" t="s">
        <v>3472</v>
      </c>
      <c r="D466" s="279">
        <v>1540</v>
      </c>
      <c r="E466" s="277" t="s">
        <v>3473</v>
      </c>
      <c r="F466" s="277">
        <v>1</v>
      </c>
      <c r="G466" s="280" t="s">
        <v>2942</v>
      </c>
      <c r="H466" s="280" t="s">
        <v>2742</v>
      </c>
      <c r="I466" s="280" t="s">
        <v>2727</v>
      </c>
      <c r="J466">
        <v>5</v>
      </c>
    </row>
    <row r="467" spans="1:10" ht="21.75" hidden="1" thickBot="1">
      <c r="A467" s="277">
        <v>53</v>
      </c>
      <c r="B467" s="277">
        <v>1224131893</v>
      </c>
      <c r="C467" s="278" t="s">
        <v>3474</v>
      </c>
      <c r="D467" s="279">
        <v>1540</v>
      </c>
      <c r="E467" s="277" t="s">
        <v>2799</v>
      </c>
      <c r="F467" s="277">
        <v>1</v>
      </c>
      <c r="G467" s="280" t="s">
        <v>2738</v>
      </c>
      <c r="H467" s="280" t="s">
        <v>2746</v>
      </c>
      <c r="I467" s="280" t="s">
        <v>2727</v>
      </c>
      <c r="J467">
        <v>5</v>
      </c>
    </row>
    <row r="468" spans="1:10" ht="21.75" hidden="1" thickBot="1">
      <c r="A468" s="277">
        <v>54</v>
      </c>
      <c r="B468" s="277">
        <v>1208117028</v>
      </c>
      <c r="C468" s="278" t="s">
        <v>3475</v>
      </c>
      <c r="D468" s="279">
        <v>1530</v>
      </c>
      <c r="E468" s="277" t="s">
        <v>3192</v>
      </c>
      <c r="F468" s="277">
        <v>1</v>
      </c>
      <c r="G468" s="280" t="s">
        <v>3058</v>
      </c>
      <c r="H468" s="280" t="s">
        <v>2742</v>
      </c>
      <c r="I468" s="280" t="s">
        <v>2727</v>
      </c>
      <c r="J468">
        <v>5</v>
      </c>
    </row>
    <row r="469" spans="1:10" ht="21.75" hidden="1" thickBot="1">
      <c r="A469" s="277">
        <v>55</v>
      </c>
      <c r="B469" s="277">
        <v>1226609516</v>
      </c>
      <c r="C469" s="278" t="s">
        <v>3476</v>
      </c>
      <c r="D469" s="279">
        <v>1530</v>
      </c>
      <c r="E469" s="277" t="s">
        <v>3477</v>
      </c>
      <c r="F469" s="277">
        <v>1</v>
      </c>
      <c r="G469" s="280" t="s">
        <v>2914</v>
      </c>
      <c r="H469" s="280" t="s">
        <v>2742</v>
      </c>
      <c r="I469" s="280" t="s">
        <v>2727</v>
      </c>
      <c r="J469">
        <v>5</v>
      </c>
    </row>
    <row r="470" spans="1:10" ht="21.75" hidden="1" thickBot="1">
      <c r="A470" s="277">
        <v>56</v>
      </c>
      <c r="B470" s="277">
        <v>1224507932</v>
      </c>
      <c r="C470" s="278" t="s">
        <v>3478</v>
      </c>
      <c r="D470" s="279">
        <v>1530</v>
      </c>
      <c r="E470" s="277" t="s">
        <v>2770</v>
      </c>
      <c r="F470" s="277">
        <v>1</v>
      </c>
      <c r="G470" s="280" t="s">
        <v>2725</v>
      </c>
      <c r="H470" s="280" t="s">
        <v>2726</v>
      </c>
      <c r="I470" s="280" t="s">
        <v>2727</v>
      </c>
      <c r="J470">
        <v>5</v>
      </c>
    </row>
    <row r="471" spans="1:10" ht="21.75" hidden="1" thickBot="1">
      <c r="A471" s="277">
        <v>57</v>
      </c>
      <c r="B471" s="277">
        <v>1226008455</v>
      </c>
      <c r="C471" s="278" t="s">
        <v>3479</v>
      </c>
      <c r="D471" s="279">
        <v>1520</v>
      </c>
      <c r="E471" s="277" t="s">
        <v>2847</v>
      </c>
      <c r="F471" s="277">
        <v>1</v>
      </c>
      <c r="G471" s="280" t="s">
        <v>2725</v>
      </c>
      <c r="H471" s="280" t="s">
        <v>2726</v>
      </c>
      <c r="I471" s="280" t="s">
        <v>2727</v>
      </c>
      <c r="J471">
        <v>5</v>
      </c>
    </row>
    <row r="472" spans="1:10" ht="21.75" hidden="1" thickBot="1">
      <c r="A472" s="277">
        <v>58</v>
      </c>
      <c r="B472" s="277">
        <v>1224856145</v>
      </c>
      <c r="C472" s="278" t="s">
        <v>3480</v>
      </c>
      <c r="D472" s="279">
        <v>1520</v>
      </c>
      <c r="E472" s="277" t="s">
        <v>3326</v>
      </c>
      <c r="F472" s="277">
        <v>1</v>
      </c>
      <c r="G472" s="280" t="s">
        <v>2817</v>
      </c>
      <c r="H472" s="280" t="s">
        <v>2848</v>
      </c>
      <c r="I472" s="280" t="s">
        <v>2727</v>
      </c>
      <c r="J472">
        <v>5</v>
      </c>
    </row>
    <row r="473" spans="1:10" ht="21.75" hidden="1" thickBot="1">
      <c r="A473" s="277">
        <v>59</v>
      </c>
      <c r="B473" s="277">
        <v>1227993632</v>
      </c>
      <c r="C473" s="278" t="s">
        <v>3481</v>
      </c>
      <c r="D473" s="279">
        <v>1520</v>
      </c>
      <c r="E473" s="277" t="s">
        <v>3482</v>
      </c>
      <c r="F473" s="277">
        <v>1</v>
      </c>
      <c r="G473" s="280" t="s">
        <v>2968</v>
      </c>
      <c r="H473" s="280" t="s">
        <v>2774</v>
      </c>
      <c r="I473" s="280" t="s">
        <v>2727</v>
      </c>
      <c r="J473">
        <v>5</v>
      </c>
    </row>
    <row r="474" spans="1:10" ht="21.75" hidden="1" thickBot="1">
      <c r="A474" s="277">
        <v>60</v>
      </c>
      <c r="B474" s="277">
        <v>1227617725</v>
      </c>
      <c r="C474" s="278" t="s">
        <v>3483</v>
      </c>
      <c r="D474" s="279">
        <v>1510</v>
      </c>
      <c r="E474" s="277" t="s">
        <v>3484</v>
      </c>
      <c r="F474" s="277">
        <v>1</v>
      </c>
      <c r="G474" s="280" t="s">
        <v>2817</v>
      </c>
      <c r="H474" s="280" t="s">
        <v>2848</v>
      </c>
      <c r="I474" s="280" t="s">
        <v>2727</v>
      </c>
      <c r="J474">
        <v>5</v>
      </c>
    </row>
    <row r="475" spans="1:10" ht="21.75" hidden="1" thickBot="1">
      <c r="A475" s="277">
        <v>61</v>
      </c>
      <c r="B475" s="277">
        <v>1221402095</v>
      </c>
      <c r="C475" s="278" t="s">
        <v>3485</v>
      </c>
      <c r="D475" s="279">
        <v>1510</v>
      </c>
      <c r="E475" s="277" t="s">
        <v>2958</v>
      </c>
      <c r="F475" s="277">
        <v>1</v>
      </c>
      <c r="G475" s="280" t="s">
        <v>2745</v>
      </c>
      <c r="H475" s="280" t="s">
        <v>2746</v>
      </c>
      <c r="I475" s="280" t="s">
        <v>2727</v>
      </c>
      <c r="J475">
        <v>5</v>
      </c>
    </row>
    <row r="476" spans="1:10" ht="21.75" hidden="1" thickBot="1">
      <c r="A476" s="277">
        <v>62</v>
      </c>
      <c r="B476" s="277">
        <v>1228025123</v>
      </c>
      <c r="C476" s="278" t="s">
        <v>3486</v>
      </c>
      <c r="D476" s="279">
        <v>1510</v>
      </c>
      <c r="E476" s="277" t="s">
        <v>2770</v>
      </c>
      <c r="F476" s="277">
        <v>1</v>
      </c>
      <c r="G476" s="280" t="s">
        <v>2817</v>
      </c>
      <c r="H476" s="280" t="s">
        <v>2848</v>
      </c>
      <c r="I476" s="280" t="s">
        <v>2727</v>
      </c>
      <c r="J476">
        <v>5</v>
      </c>
    </row>
    <row r="477" spans="1:10" ht="21.75" hidden="1" thickBot="1">
      <c r="A477" s="277">
        <v>63</v>
      </c>
      <c r="B477" s="277">
        <v>1210794238</v>
      </c>
      <c r="C477" s="278" t="s">
        <v>3487</v>
      </c>
      <c r="D477" s="279">
        <v>1490</v>
      </c>
      <c r="E477" s="277" t="s">
        <v>3361</v>
      </c>
      <c r="F477" s="277">
        <v>1</v>
      </c>
      <c r="G477" s="280" t="s">
        <v>2752</v>
      </c>
      <c r="H477" s="280" t="s">
        <v>2746</v>
      </c>
      <c r="I477" s="280" t="s">
        <v>2727</v>
      </c>
      <c r="J477">
        <v>5</v>
      </c>
    </row>
    <row r="478" spans="1:10" ht="21.75" hidden="1" thickBot="1">
      <c r="A478" s="277">
        <v>64</v>
      </c>
      <c r="B478" s="277">
        <v>1224587643</v>
      </c>
      <c r="C478" s="278" t="s">
        <v>3488</v>
      </c>
      <c r="D478" s="279">
        <v>1470</v>
      </c>
      <c r="E478" s="277" t="s">
        <v>3489</v>
      </c>
      <c r="F478" s="277">
        <v>1</v>
      </c>
      <c r="G478" s="280" t="s">
        <v>2734</v>
      </c>
      <c r="H478" s="280" t="s">
        <v>2746</v>
      </c>
      <c r="I478" s="280" t="s">
        <v>2727</v>
      </c>
      <c r="J478">
        <v>5</v>
      </c>
    </row>
    <row r="479" spans="1:10" ht="21.75" hidden="1" thickBot="1">
      <c r="A479" s="277">
        <v>65</v>
      </c>
      <c r="B479" s="277">
        <v>1202396854</v>
      </c>
      <c r="C479" s="278" t="s">
        <v>3490</v>
      </c>
      <c r="D479" s="279">
        <v>1470</v>
      </c>
      <c r="E479" s="277" t="s">
        <v>2784</v>
      </c>
      <c r="F479" s="277">
        <v>1</v>
      </c>
      <c r="G479" s="280" t="s">
        <v>2745</v>
      </c>
      <c r="H479" s="280" t="s">
        <v>2746</v>
      </c>
      <c r="I479" s="280" t="s">
        <v>2727</v>
      </c>
      <c r="J479">
        <v>5</v>
      </c>
    </row>
    <row r="480" spans="1:10" ht="21.75" hidden="1" thickBot="1">
      <c r="A480" s="277">
        <v>66</v>
      </c>
      <c r="B480" s="277">
        <v>1218474016</v>
      </c>
      <c r="C480" s="278" t="s">
        <v>3491</v>
      </c>
      <c r="D480" s="279">
        <v>1450</v>
      </c>
      <c r="E480" s="277" t="s">
        <v>2924</v>
      </c>
      <c r="F480" s="277">
        <v>1</v>
      </c>
      <c r="G480" s="280" t="s">
        <v>2761</v>
      </c>
      <c r="H480" s="280" t="s">
        <v>2731</v>
      </c>
      <c r="I480" s="280" t="s">
        <v>2727</v>
      </c>
      <c r="J480">
        <v>5</v>
      </c>
    </row>
    <row r="481" spans="1:10" ht="21.75" hidden="1" thickBot="1">
      <c r="A481" s="277">
        <v>67</v>
      </c>
      <c r="B481" s="277">
        <v>1225347305</v>
      </c>
      <c r="C481" s="278" t="s">
        <v>3492</v>
      </c>
      <c r="D481" s="279">
        <v>1430</v>
      </c>
      <c r="E481" s="277" t="s">
        <v>3493</v>
      </c>
      <c r="F481" s="277">
        <v>1</v>
      </c>
      <c r="G481" s="280" t="s">
        <v>2752</v>
      </c>
      <c r="H481" s="280" t="s">
        <v>2746</v>
      </c>
      <c r="I481" s="280" t="s">
        <v>2727</v>
      </c>
      <c r="J481">
        <v>5</v>
      </c>
    </row>
    <row r="482" spans="1:10" ht="21.75" hidden="1" thickBot="1">
      <c r="A482" s="277">
        <v>68</v>
      </c>
      <c r="B482" s="277">
        <v>1220435255</v>
      </c>
      <c r="C482" s="278" t="s">
        <v>3494</v>
      </c>
      <c r="D482" s="279">
        <v>1420</v>
      </c>
      <c r="E482" s="277" t="s">
        <v>2770</v>
      </c>
      <c r="F482" s="277">
        <v>1</v>
      </c>
      <c r="G482" s="280" t="s">
        <v>2752</v>
      </c>
      <c r="H482" s="280" t="s">
        <v>2746</v>
      </c>
      <c r="I482" s="280" t="s">
        <v>2727</v>
      </c>
      <c r="J482">
        <v>5</v>
      </c>
    </row>
    <row r="483" spans="1:10" ht="21.75" hidden="1" thickBot="1">
      <c r="A483" s="277">
        <v>69</v>
      </c>
      <c r="B483" s="277">
        <v>1227753668</v>
      </c>
      <c r="C483" s="278" t="s">
        <v>3495</v>
      </c>
      <c r="D483" s="279">
        <v>1420</v>
      </c>
      <c r="E483" s="277" t="s">
        <v>2770</v>
      </c>
      <c r="F483" s="277">
        <v>1</v>
      </c>
      <c r="G483" s="280" t="s">
        <v>3496</v>
      </c>
      <c r="H483" s="280" t="s">
        <v>2726</v>
      </c>
      <c r="I483" s="280" t="s">
        <v>2727</v>
      </c>
      <c r="J483">
        <v>5</v>
      </c>
    </row>
    <row r="484" spans="1:10" ht="21.75" hidden="1" thickBot="1">
      <c r="A484" s="277">
        <v>70</v>
      </c>
      <c r="B484" s="277">
        <v>1226579077</v>
      </c>
      <c r="C484" s="278" t="s">
        <v>3497</v>
      </c>
      <c r="D484" s="279">
        <v>1410</v>
      </c>
      <c r="E484" s="277" t="s">
        <v>3498</v>
      </c>
      <c r="F484" s="277">
        <v>1</v>
      </c>
      <c r="G484" s="280" t="s">
        <v>2853</v>
      </c>
      <c r="H484" s="280" t="s">
        <v>2742</v>
      </c>
      <c r="I484" s="280" t="s">
        <v>2727</v>
      </c>
      <c r="J484">
        <v>5</v>
      </c>
    </row>
    <row r="485" spans="1:10" ht="21.75" hidden="1" thickBot="1">
      <c r="A485" s="277">
        <v>71</v>
      </c>
      <c r="B485" s="277">
        <v>1226901048</v>
      </c>
      <c r="C485" s="278" t="s">
        <v>3499</v>
      </c>
      <c r="D485" s="279">
        <v>1410</v>
      </c>
      <c r="E485" s="277" t="s">
        <v>3500</v>
      </c>
      <c r="F485" s="277">
        <v>1</v>
      </c>
      <c r="G485" s="280" t="s">
        <v>2734</v>
      </c>
      <c r="H485" s="280" t="s">
        <v>2735</v>
      </c>
      <c r="I485" s="280" t="s">
        <v>2727</v>
      </c>
      <c r="J485">
        <v>5</v>
      </c>
    </row>
    <row r="486" spans="1:10" ht="21.75" hidden="1" thickBot="1">
      <c r="A486" s="277">
        <v>72</v>
      </c>
      <c r="B486" s="277">
        <v>1228182327</v>
      </c>
      <c r="C486" s="278" t="s">
        <v>3501</v>
      </c>
      <c r="D486" s="279">
        <v>1410</v>
      </c>
      <c r="E486" s="277" t="s">
        <v>2962</v>
      </c>
      <c r="F486" s="277">
        <v>1</v>
      </c>
      <c r="G486" s="280" t="s">
        <v>3496</v>
      </c>
      <c r="H486" s="280" t="s">
        <v>2726</v>
      </c>
      <c r="I486" s="280" t="s">
        <v>2727</v>
      </c>
      <c r="J486">
        <v>5</v>
      </c>
    </row>
    <row r="487" spans="1:10" ht="21.75" hidden="1" thickBot="1">
      <c r="A487" s="277">
        <v>73</v>
      </c>
      <c r="B487" s="277">
        <v>1225470226</v>
      </c>
      <c r="C487" s="278" t="s">
        <v>3502</v>
      </c>
      <c r="D487" s="279">
        <v>1380</v>
      </c>
      <c r="E487" s="277" t="s">
        <v>3186</v>
      </c>
      <c r="F487" s="277">
        <v>1</v>
      </c>
      <c r="G487" s="280" t="s">
        <v>2761</v>
      </c>
      <c r="H487" s="280" t="s">
        <v>2731</v>
      </c>
      <c r="I487" s="280" t="s">
        <v>2727</v>
      </c>
      <c r="J487">
        <v>5</v>
      </c>
    </row>
    <row r="488" spans="1:10" ht="21.75" hidden="1" thickBot="1">
      <c r="A488" s="277">
        <v>74</v>
      </c>
      <c r="B488" s="277">
        <v>1226031871</v>
      </c>
      <c r="C488" s="278" t="s">
        <v>3503</v>
      </c>
      <c r="D488" s="279">
        <v>1370</v>
      </c>
      <c r="E488" s="277" t="s">
        <v>3504</v>
      </c>
      <c r="F488" s="277">
        <v>1</v>
      </c>
      <c r="G488" s="280" t="s">
        <v>2773</v>
      </c>
      <c r="H488" s="280" t="s">
        <v>2774</v>
      </c>
      <c r="I488" s="280" t="s">
        <v>2727</v>
      </c>
      <c r="J488">
        <v>5</v>
      </c>
    </row>
    <row r="489" spans="1:10" ht="21.75" hidden="1" thickBot="1">
      <c r="A489" s="277">
        <v>75</v>
      </c>
      <c r="B489" s="277">
        <v>110340045</v>
      </c>
      <c r="C489" s="278" t="s">
        <v>3505</v>
      </c>
      <c r="D489" s="279">
        <v>1370</v>
      </c>
      <c r="E489" s="277" t="s">
        <v>2770</v>
      </c>
      <c r="F489" s="277">
        <v>1</v>
      </c>
      <c r="G489" s="280" t="s">
        <v>2741</v>
      </c>
      <c r="H489" s="280" t="s">
        <v>2742</v>
      </c>
      <c r="I489" s="280" t="s">
        <v>2727</v>
      </c>
      <c r="J489">
        <v>5</v>
      </c>
    </row>
    <row r="490" spans="1:10" ht="21.75" hidden="1" thickBot="1">
      <c r="A490" s="277">
        <v>76</v>
      </c>
      <c r="B490" s="277">
        <v>1229798067</v>
      </c>
      <c r="C490" s="278" t="s">
        <v>3506</v>
      </c>
      <c r="D490" s="279">
        <v>1360</v>
      </c>
      <c r="E490" s="277" t="s">
        <v>3507</v>
      </c>
      <c r="F490" s="277">
        <v>1</v>
      </c>
      <c r="G490" s="280" t="s">
        <v>2853</v>
      </c>
      <c r="H490" s="280" t="s">
        <v>2742</v>
      </c>
      <c r="I490" s="280" t="s">
        <v>2727</v>
      </c>
      <c r="J490">
        <v>5</v>
      </c>
    </row>
    <row r="491" spans="1:10" ht="21.75" hidden="1" thickBot="1">
      <c r="A491" s="277">
        <v>77</v>
      </c>
      <c r="B491" s="277">
        <v>1229228776</v>
      </c>
      <c r="C491" s="278" t="s">
        <v>3508</v>
      </c>
      <c r="D491" s="279">
        <v>1360</v>
      </c>
      <c r="E491" s="277" t="s">
        <v>3118</v>
      </c>
      <c r="F491" s="277">
        <v>1</v>
      </c>
      <c r="G491" s="280" t="s">
        <v>2916</v>
      </c>
      <c r="H491" s="280" t="s">
        <v>2742</v>
      </c>
      <c r="I491" s="280" t="s">
        <v>2727</v>
      </c>
      <c r="J491">
        <v>5</v>
      </c>
    </row>
    <row r="492" spans="1:10" ht="13.5" hidden="1" thickBot="1">
      <c r="A492" s="277">
        <v>78</v>
      </c>
      <c r="B492" s="277">
        <v>1224614732</v>
      </c>
      <c r="C492" s="278" t="s">
        <v>3509</v>
      </c>
      <c r="D492" s="279">
        <v>1360</v>
      </c>
      <c r="E492" s="277" t="s">
        <v>2770</v>
      </c>
      <c r="F492" s="277">
        <v>1</v>
      </c>
      <c r="G492" s="280" t="s">
        <v>2749</v>
      </c>
      <c r="H492" s="280" t="s">
        <v>2746</v>
      </c>
      <c r="I492" s="280" t="s">
        <v>2727</v>
      </c>
      <c r="J492">
        <v>5</v>
      </c>
    </row>
    <row r="493" spans="1:10" ht="21.75" hidden="1" thickBot="1">
      <c r="A493" s="277">
        <v>79</v>
      </c>
      <c r="B493" s="277">
        <v>110537462</v>
      </c>
      <c r="C493" s="278" t="s">
        <v>3510</v>
      </c>
      <c r="D493" s="279">
        <v>1340</v>
      </c>
      <c r="E493" s="277" t="s">
        <v>3511</v>
      </c>
      <c r="F493" s="277">
        <v>1</v>
      </c>
      <c r="G493" s="280" t="s">
        <v>2761</v>
      </c>
      <c r="H493" s="280" t="s">
        <v>2731</v>
      </c>
      <c r="I493" s="280" t="s">
        <v>2727</v>
      </c>
      <c r="J493">
        <v>5</v>
      </c>
    </row>
    <row r="494" spans="1:10" ht="21.75" hidden="1" thickBot="1">
      <c r="A494" s="277">
        <v>80</v>
      </c>
      <c r="B494" s="277">
        <v>1222975671</v>
      </c>
      <c r="C494" s="278" t="s">
        <v>3512</v>
      </c>
      <c r="D494" s="279">
        <v>1340</v>
      </c>
      <c r="E494" s="277" t="s">
        <v>3513</v>
      </c>
      <c r="F494" s="277">
        <v>1</v>
      </c>
      <c r="G494" s="280" t="s">
        <v>2745</v>
      </c>
      <c r="H494" s="280" t="s">
        <v>2746</v>
      </c>
      <c r="I494" s="280" t="s">
        <v>2727</v>
      </c>
      <c r="J494">
        <v>5</v>
      </c>
    </row>
    <row r="495" spans="1:10" ht="21.75" hidden="1" thickBot="1">
      <c r="A495" s="277">
        <v>81</v>
      </c>
      <c r="B495" s="277">
        <v>1226212081</v>
      </c>
      <c r="C495" s="278" t="s">
        <v>3514</v>
      </c>
      <c r="D495" s="279">
        <v>1340</v>
      </c>
      <c r="E495" s="277" t="s">
        <v>2842</v>
      </c>
      <c r="F495" s="277">
        <v>1</v>
      </c>
      <c r="G495" s="280" t="s">
        <v>2761</v>
      </c>
      <c r="H495" s="280" t="s">
        <v>2731</v>
      </c>
      <c r="I495" s="280" t="s">
        <v>2727</v>
      </c>
      <c r="J495">
        <v>5</v>
      </c>
    </row>
    <row r="496" spans="1:10" ht="21.75" hidden="1" thickBot="1">
      <c r="A496" s="277">
        <v>82</v>
      </c>
      <c r="B496" s="277">
        <v>1221660390</v>
      </c>
      <c r="C496" s="278" t="s">
        <v>3515</v>
      </c>
      <c r="D496" s="279">
        <v>1340</v>
      </c>
      <c r="E496" s="277" t="s">
        <v>2770</v>
      </c>
      <c r="F496" s="277">
        <v>1</v>
      </c>
      <c r="G496" s="280" t="s">
        <v>2817</v>
      </c>
      <c r="H496" s="280" t="s">
        <v>2848</v>
      </c>
      <c r="I496" s="280" t="s">
        <v>2727</v>
      </c>
      <c r="J496">
        <v>5</v>
      </c>
    </row>
    <row r="497" spans="1:10" ht="21.75" hidden="1" thickBot="1">
      <c r="A497" s="277">
        <v>83</v>
      </c>
      <c r="B497" s="277">
        <v>1226081758</v>
      </c>
      <c r="C497" s="278" t="s">
        <v>3516</v>
      </c>
      <c r="D497" s="279">
        <v>1330</v>
      </c>
      <c r="E497" s="277" t="s">
        <v>3517</v>
      </c>
      <c r="F497" s="277">
        <v>1</v>
      </c>
      <c r="G497" s="280" t="s">
        <v>2894</v>
      </c>
      <c r="H497" s="280" t="s">
        <v>2774</v>
      </c>
      <c r="I497" s="280" t="s">
        <v>2727</v>
      </c>
      <c r="J497">
        <v>5</v>
      </c>
    </row>
    <row r="498" spans="1:10" ht="21.75" hidden="1" thickBot="1">
      <c r="A498" s="277">
        <v>84</v>
      </c>
      <c r="B498" s="277">
        <v>1234515660</v>
      </c>
      <c r="C498" s="278" t="s">
        <v>3518</v>
      </c>
      <c r="D498" s="279">
        <v>1330</v>
      </c>
      <c r="E498" s="277" t="s">
        <v>3519</v>
      </c>
      <c r="F498" s="277">
        <v>1</v>
      </c>
      <c r="G498" s="280" t="s">
        <v>2749</v>
      </c>
      <c r="H498" s="280" t="s">
        <v>2746</v>
      </c>
      <c r="I498" s="280" t="s">
        <v>2727</v>
      </c>
      <c r="J498">
        <v>5</v>
      </c>
    </row>
    <row r="499" spans="1:10" ht="21.75" hidden="1" thickBot="1">
      <c r="A499" s="277">
        <v>85</v>
      </c>
      <c r="B499" s="277">
        <v>1229928123</v>
      </c>
      <c r="C499" s="278" t="s">
        <v>3520</v>
      </c>
      <c r="D499" s="279">
        <v>1310</v>
      </c>
      <c r="E499" s="277" t="s">
        <v>3458</v>
      </c>
      <c r="F499" s="277">
        <v>1</v>
      </c>
      <c r="G499" s="280" t="s">
        <v>3496</v>
      </c>
      <c r="H499" s="280" t="s">
        <v>2726</v>
      </c>
      <c r="I499" s="280" t="s">
        <v>2727</v>
      </c>
      <c r="J499">
        <v>5</v>
      </c>
    </row>
    <row r="500" spans="1:10" ht="21.75" hidden="1" thickBot="1">
      <c r="A500" s="277">
        <v>86</v>
      </c>
      <c r="B500" s="277">
        <v>1221559969</v>
      </c>
      <c r="C500" s="278" t="s">
        <v>3521</v>
      </c>
      <c r="D500" s="279">
        <v>1310</v>
      </c>
      <c r="E500" s="277" t="s">
        <v>3522</v>
      </c>
      <c r="F500" s="277">
        <v>1</v>
      </c>
      <c r="G500" s="280" t="s">
        <v>3074</v>
      </c>
      <c r="H500" s="280" t="s">
        <v>2742</v>
      </c>
      <c r="I500" s="280" t="s">
        <v>2727</v>
      </c>
      <c r="J500">
        <v>5</v>
      </c>
    </row>
    <row r="501" spans="1:10" ht="21.75" hidden="1" thickBot="1">
      <c r="A501" s="277">
        <v>87</v>
      </c>
      <c r="B501" s="277">
        <v>1221710418</v>
      </c>
      <c r="C501" s="278" t="s">
        <v>3523</v>
      </c>
      <c r="D501" s="279">
        <v>1310</v>
      </c>
      <c r="E501" s="277" t="s">
        <v>2770</v>
      </c>
      <c r="F501" s="277">
        <v>1</v>
      </c>
      <c r="G501" s="280" t="s">
        <v>2773</v>
      </c>
      <c r="H501" s="280" t="s">
        <v>2774</v>
      </c>
      <c r="I501" s="280" t="s">
        <v>2727</v>
      </c>
      <c r="J501">
        <v>5</v>
      </c>
    </row>
    <row r="502" spans="1:10" ht="21.75" hidden="1" thickBot="1">
      <c r="A502" s="277">
        <v>88</v>
      </c>
      <c r="B502" s="277">
        <v>1222618799</v>
      </c>
      <c r="C502" s="278" t="s">
        <v>3470</v>
      </c>
      <c r="D502" s="279">
        <v>1300</v>
      </c>
      <c r="E502" s="277" t="s">
        <v>3524</v>
      </c>
      <c r="F502" s="277">
        <v>1</v>
      </c>
      <c r="G502" s="280" t="s">
        <v>2734</v>
      </c>
      <c r="H502" s="280" t="s">
        <v>2735</v>
      </c>
      <c r="I502" s="280" t="s">
        <v>2727</v>
      </c>
      <c r="J502">
        <v>5</v>
      </c>
    </row>
    <row r="503" spans="1:10" ht="21.75" hidden="1" thickBot="1">
      <c r="A503" s="277">
        <v>89</v>
      </c>
      <c r="B503" s="277">
        <v>1222213852</v>
      </c>
      <c r="C503" s="278" t="s">
        <v>3525</v>
      </c>
      <c r="D503" s="279">
        <v>1290</v>
      </c>
      <c r="E503" s="277" t="s">
        <v>3526</v>
      </c>
      <c r="F503" s="277">
        <v>1</v>
      </c>
      <c r="G503" s="280" t="s">
        <v>2734</v>
      </c>
      <c r="H503" s="280" t="s">
        <v>2746</v>
      </c>
      <c r="I503" s="280" t="s">
        <v>2727</v>
      </c>
      <c r="J503">
        <v>5</v>
      </c>
    </row>
    <row r="504" spans="1:10" ht="21.75" hidden="1" thickBot="1">
      <c r="A504" s="277">
        <v>90</v>
      </c>
      <c r="B504" s="277">
        <v>1218641827</v>
      </c>
      <c r="C504" s="278" t="s">
        <v>3527</v>
      </c>
      <c r="D504" s="279">
        <v>1290</v>
      </c>
      <c r="E504" s="277" t="s">
        <v>2930</v>
      </c>
      <c r="F504" s="277">
        <v>1</v>
      </c>
      <c r="G504" s="280" t="s">
        <v>2741</v>
      </c>
      <c r="H504" s="280" t="s">
        <v>2742</v>
      </c>
      <c r="I504" s="280" t="s">
        <v>2727</v>
      </c>
      <c r="J504">
        <v>5</v>
      </c>
    </row>
    <row r="505" spans="1:10" ht="21.75" hidden="1" thickBot="1">
      <c r="A505" s="277">
        <v>91</v>
      </c>
      <c r="B505" s="277">
        <v>1229408602</v>
      </c>
      <c r="C505" s="278" t="s">
        <v>3528</v>
      </c>
      <c r="D505" s="279">
        <v>1280</v>
      </c>
      <c r="E505" s="277" t="s">
        <v>3529</v>
      </c>
      <c r="F505" s="277">
        <v>1</v>
      </c>
      <c r="G505" s="280" t="s">
        <v>2853</v>
      </c>
      <c r="H505" s="280" t="s">
        <v>2742</v>
      </c>
      <c r="I505" s="280" t="s">
        <v>2727</v>
      </c>
      <c r="J505">
        <v>5</v>
      </c>
    </row>
    <row r="506" spans="1:10" ht="21.75" hidden="1" thickBot="1">
      <c r="A506" s="277">
        <v>92</v>
      </c>
      <c r="B506" s="277">
        <v>1224428636</v>
      </c>
      <c r="C506" s="278" t="s">
        <v>3530</v>
      </c>
      <c r="D506" s="279">
        <v>1260</v>
      </c>
      <c r="E506" s="277" t="s">
        <v>3394</v>
      </c>
      <c r="F506" s="277">
        <v>1</v>
      </c>
      <c r="G506" s="280" t="s">
        <v>2853</v>
      </c>
      <c r="H506" s="280" t="s">
        <v>2742</v>
      </c>
      <c r="I506" s="280" t="s">
        <v>2727</v>
      </c>
      <c r="J506">
        <v>5</v>
      </c>
    </row>
    <row r="507" spans="1:10" ht="21.75" hidden="1" thickBot="1">
      <c r="A507" s="277">
        <v>93</v>
      </c>
      <c r="B507" s="277">
        <v>1229333421</v>
      </c>
      <c r="C507" s="278" t="s">
        <v>3531</v>
      </c>
      <c r="D507" s="279">
        <v>1240</v>
      </c>
      <c r="E507" s="277" t="s">
        <v>2924</v>
      </c>
      <c r="F507" s="277">
        <v>1</v>
      </c>
      <c r="G507" s="280" t="s">
        <v>2843</v>
      </c>
      <c r="H507" s="280" t="s">
        <v>2731</v>
      </c>
      <c r="I507" s="280" t="s">
        <v>2727</v>
      </c>
      <c r="J507">
        <v>5</v>
      </c>
    </row>
    <row r="508" spans="1:10" ht="21.75" hidden="1" thickBot="1">
      <c r="A508" s="277">
        <v>94</v>
      </c>
      <c r="B508" s="277">
        <v>1213731453</v>
      </c>
      <c r="C508" s="278" t="s">
        <v>3532</v>
      </c>
      <c r="D508" s="279">
        <v>1240</v>
      </c>
      <c r="E508" s="277" t="s">
        <v>2842</v>
      </c>
      <c r="F508" s="277">
        <v>1</v>
      </c>
      <c r="G508" s="280" t="s">
        <v>2752</v>
      </c>
      <c r="H508" s="280" t="s">
        <v>2746</v>
      </c>
      <c r="I508" s="280" t="s">
        <v>2727</v>
      </c>
      <c r="J508">
        <v>5</v>
      </c>
    </row>
    <row r="509" spans="1:10" ht="21.75" hidden="1" thickBot="1">
      <c r="A509" s="277">
        <v>95</v>
      </c>
      <c r="B509" s="277">
        <v>1225722300</v>
      </c>
      <c r="C509" s="278" t="s">
        <v>3533</v>
      </c>
      <c r="D509" s="279">
        <v>1230</v>
      </c>
      <c r="E509" s="277" t="s">
        <v>2830</v>
      </c>
      <c r="F509" s="277">
        <v>1</v>
      </c>
      <c r="G509" s="280" t="s">
        <v>2773</v>
      </c>
      <c r="H509" s="280" t="s">
        <v>2774</v>
      </c>
      <c r="I509" s="280" t="s">
        <v>2727</v>
      </c>
      <c r="J509">
        <v>5</v>
      </c>
    </row>
    <row r="510" spans="1:10" ht="21.75" hidden="1" thickBot="1">
      <c r="A510" s="277">
        <v>96</v>
      </c>
      <c r="B510" s="277">
        <v>1224727066</v>
      </c>
      <c r="C510" s="278" t="s">
        <v>3534</v>
      </c>
      <c r="D510" s="279">
        <v>1230</v>
      </c>
      <c r="E510" s="277" t="s">
        <v>2770</v>
      </c>
      <c r="F510" s="277">
        <v>1</v>
      </c>
      <c r="G510" s="280" t="s">
        <v>2773</v>
      </c>
      <c r="H510" s="280" t="s">
        <v>2774</v>
      </c>
      <c r="I510" s="280" t="s">
        <v>2727</v>
      </c>
      <c r="J510">
        <v>5</v>
      </c>
    </row>
    <row r="511" spans="1:10" ht="21.75" hidden="1" thickBot="1">
      <c r="A511" s="277">
        <v>97</v>
      </c>
      <c r="B511" s="277">
        <v>1225242734</v>
      </c>
      <c r="C511" s="278" t="s">
        <v>3535</v>
      </c>
      <c r="D511" s="279">
        <v>1220</v>
      </c>
      <c r="E511" s="277" t="s">
        <v>3536</v>
      </c>
      <c r="F511" s="277">
        <v>1</v>
      </c>
      <c r="G511" s="280" t="s">
        <v>2734</v>
      </c>
      <c r="H511" s="280" t="s">
        <v>2735</v>
      </c>
      <c r="I511" s="280" t="s">
        <v>2727</v>
      </c>
      <c r="J511">
        <v>5</v>
      </c>
    </row>
    <row r="512" spans="1:10" ht="21.75" hidden="1" thickBot="1">
      <c r="A512" s="277">
        <v>98</v>
      </c>
      <c r="B512" s="277">
        <v>1227783762</v>
      </c>
      <c r="C512" s="278" t="s">
        <v>3537</v>
      </c>
      <c r="D512" s="279">
        <v>1220</v>
      </c>
      <c r="E512" s="277" t="s">
        <v>3538</v>
      </c>
      <c r="F512" s="277">
        <v>1</v>
      </c>
      <c r="G512" s="280" t="s">
        <v>2916</v>
      </c>
      <c r="H512" s="280" t="s">
        <v>2742</v>
      </c>
      <c r="I512" s="280" t="s">
        <v>2727</v>
      </c>
      <c r="J512">
        <v>5</v>
      </c>
    </row>
    <row r="513" spans="1:10" ht="21.75" hidden="1" thickBot="1">
      <c r="A513" s="277">
        <v>99</v>
      </c>
      <c r="B513" s="277">
        <v>1219554100</v>
      </c>
      <c r="C513" s="278" t="s">
        <v>3539</v>
      </c>
      <c r="D513" s="279">
        <v>1220</v>
      </c>
      <c r="E513" s="277" t="s">
        <v>2788</v>
      </c>
      <c r="F513" s="277">
        <v>1</v>
      </c>
      <c r="G513" s="280" t="s">
        <v>2749</v>
      </c>
      <c r="H513" s="280" t="s">
        <v>2746</v>
      </c>
      <c r="I513" s="280" t="s">
        <v>2727</v>
      </c>
      <c r="J513">
        <v>5</v>
      </c>
    </row>
    <row r="514" spans="1:10" ht="21.75" hidden="1" thickBot="1">
      <c r="A514" s="277">
        <v>100</v>
      </c>
      <c r="B514" s="277">
        <v>1226552312</v>
      </c>
      <c r="C514" s="278" t="s">
        <v>3540</v>
      </c>
      <c r="D514" s="279">
        <v>1220</v>
      </c>
      <c r="E514" s="277" t="s">
        <v>2770</v>
      </c>
      <c r="F514" s="277">
        <v>1</v>
      </c>
      <c r="G514" s="280" t="s">
        <v>2752</v>
      </c>
      <c r="H514" s="280" t="s">
        <v>2746</v>
      </c>
      <c r="I514" s="280" t="s">
        <v>2727</v>
      </c>
      <c r="J514">
        <v>5</v>
      </c>
    </row>
    <row r="515" spans="1:10" ht="21.75" hidden="1" thickBot="1">
      <c r="A515" s="277">
        <v>101</v>
      </c>
      <c r="B515" s="277">
        <v>1222013863</v>
      </c>
      <c r="C515" s="278" t="s">
        <v>3541</v>
      </c>
      <c r="D515" s="279">
        <v>1210</v>
      </c>
      <c r="E515" s="277" t="s">
        <v>3542</v>
      </c>
      <c r="F515" s="277">
        <v>1</v>
      </c>
      <c r="G515" s="280" t="s">
        <v>2914</v>
      </c>
      <c r="H515" s="280" t="s">
        <v>2742</v>
      </c>
      <c r="I515" s="280" t="s">
        <v>2727</v>
      </c>
      <c r="J515">
        <v>5</v>
      </c>
    </row>
    <row r="516" spans="1:10" ht="21.75" hidden="1" thickBot="1">
      <c r="A516" s="277">
        <v>102</v>
      </c>
      <c r="B516" s="277">
        <v>1221947153</v>
      </c>
      <c r="C516" s="278" t="s">
        <v>3543</v>
      </c>
      <c r="D516" s="279">
        <v>1210</v>
      </c>
      <c r="E516" s="277" t="s">
        <v>3544</v>
      </c>
      <c r="F516" s="277">
        <v>1</v>
      </c>
      <c r="G516" s="280" t="s">
        <v>2741</v>
      </c>
      <c r="H516" s="280" t="s">
        <v>2742</v>
      </c>
      <c r="I516" s="280" t="s">
        <v>2727</v>
      </c>
      <c r="J516">
        <v>5</v>
      </c>
    </row>
    <row r="517" spans="1:10" ht="21.75" hidden="1" thickBot="1">
      <c r="A517" s="277">
        <v>103</v>
      </c>
      <c r="B517" s="277">
        <v>1220722567</v>
      </c>
      <c r="C517" s="278" t="s">
        <v>3545</v>
      </c>
      <c r="D517" s="279">
        <v>1210</v>
      </c>
      <c r="E517" s="277" t="s">
        <v>3546</v>
      </c>
      <c r="F517" s="277">
        <v>1</v>
      </c>
      <c r="G517" s="280" t="s">
        <v>2752</v>
      </c>
      <c r="H517" s="280" t="s">
        <v>2746</v>
      </c>
      <c r="I517" s="280" t="s">
        <v>2727</v>
      </c>
      <c r="J517">
        <v>5</v>
      </c>
    </row>
    <row r="518" spans="1:10" ht="21.75" hidden="1" thickBot="1">
      <c r="A518" s="277">
        <v>104</v>
      </c>
      <c r="B518" s="277">
        <v>1222547190</v>
      </c>
      <c r="C518" s="278" t="s">
        <v>3547</v>
      </c>
      <c r="D518" s="279">
        <v>1200</v>
      </c>
      <c r="E518" s="277" t="s">
        <v>3548</v>
      </c>
      <c r="F518" s="277">
        <v>1</v>
      </c>
      <c r="G518" s="280" t="s">
        <v>2738</v>
      </c>
      <c r="H518" s="280" t="s">
        <v>2742</v>
      </c>
      <c r="I518" s="280" t="s">
        <v>2727</v>
      </c>
      <c r="J518">
        <v>5</v>
      </c>
    </row>
    <row r="519" spans="1:10" ht="21.75" hidden="1" thickBot="1">
      <c r="A519" s="277">
        <v>105</v>
      </c>
      <c r="B519" s="277">
        <v>1207144490</v>
      </c>
      <c r="C519" s="278" t="s">
        <v>3549</v>
      </c>
      <c r="D519" s="279">
        <v>1200</v>
      </c>
      <c r="E519" s="277" t="s">
        <v>3550</v>
      </c>
      <c r="F519" s="277">
        <v>1</v>
      </c>
      <c r="G519" s="280" t="s">
        <v>2820</v>
      </c>
      <c r="H519" s="280" t="s">
        <v>2731</v>
      </c>
      <c r="I519" s="280" t="s">
        <v>2727</v>
      </c>
      <c r="J519">
        <v>5</v>
      </c>
    </row>
    <row r="520" spans="1:10" ht="21.75" hidden="1" thickBot="1">
      <c r="A520" s="277">
        <v>106</v>
      </c>
      <c r="B520" s="277">
        <v>1220221243</v>
      </c>
      <c r="C520" s="278" t="s">
        <v>3551</v>
      </c>
      <c r="D520" s="279">
        <v>1200</v>
      </c>
      <c r="E520" s="277" t="s">
        <v>3552</v>
      </c>
      <c r="F520" s="277">
        <v>1</v>
      </c>
      <c r="G520" s="280" t="s">
        <v>2749</v>
      </c>
      <c r="H520" s="280" t="s">
        <v>2746</v>
      </c>
      <c r="I520" s="280" t="s">
        <v>2727</v>
      </c>
      <c r="J520">
        <v>5</v>
      </c>
    </row>
    <row r="521" spans="1:10" ht="21.75" hidden="1" thickBot="1">
      <c r="A521" s="277">
        <v>107</v>
      </c>
      <c r="B521" s="277">
        <v>1229975364</v>
      </c>
      <c r="C521" s="278" t="s">
        <v>3553</v>
      </c>
      <c r="D521" s="279">
        <v>1200</v>
      </c>
      <c r="E521" s="277" t="s">
        <v>3554</v>
      </c>
      <c r="F521" s="277">
        <v>1</v>
      </c>
      <c r="G521" s="280" t="s">
        <v>2968</v>
      </c>
      <c r="H521" s="280" t="s">
        <v>2774</v>
      </c>
      <c r="I521" s="280" t="s">
        <v>2727</v>
      </c>
      <c r="J521">
        <v>5</v>
      </c>
    </row>
    <row r="522" spans="1:10" ht="13.5" hidden="1" thickBot="1">
      <c r="A522" s="277">
        <v>108</v>
      </c>
      <c r="B522" s="277">
        <v>1201854096</v>
      </c>
      <c r="C522" s="278" t="s">
        <v>3555</v>
      </c>
      <c r="D522" s="279">
        <v>1200</v>
      </c>
      <c r="E522" s="277" t="s">
        <v>2770</v>
      </c>
      <c r="F522" s="277">
        <v>1</v>
      </c>
      <c r="G522" s="280" t="s">
        <v>2741</v>
      </c>
      <c r="H522" s="280" t="s">
        <v>2742</v>
      </c>
      <c r="I522" s="280" t="s">
        <v>2727</v>
      </c>
      <c r="J522">
        <v>5</v>
      </c>
    </row>
    <row r="523" spans="1:10" ht="21.75" hidden="1" thickBot="1">
      <c r="A523" s="277">
        <v>109</v>
      </c>
      <c r="B523" s="277">
        <v>1218311583</v>
      </c>
      <c r="C523" s="278" t="s">
        <v>3556</v>
      </c>
      <c r="D523" s="279">
        <v>1190</v>
      </c>
      <c r="E523" s="277" t="s">
        <v>3326</v>
      </c>
      <c r="F523" s="277">
        <v>1</v>
      </c>
      <c r="G523" s="280" t="s">
        <v>2752</v>
      </c>
      <c r="H523" s="280" t="s">
        <v>2746</v>
      </c>
      <c r="I523" s="280" t="s">
        <v>2727</v>
      </c>
      <c r="J523">
        <v>5</v>
      </c>
    </row>
    <row r="524" spans="1:10" ht="21.75" hidden="1" thickBot="1">
      <c r="A524" s="277">
        <v>110</v>
      </c>
      <c r="B524" s="277">
        <v>1224927073</v>
      </c>
      <c r="C524" s="278" t="s">
        <v>3557</v>
      </c>
      <c r="D524" s="279">
        <v>1190</v>
      </c>
      <c r="E524" s="277" t="s">
        <v>2770</v>
      </c>
      <c r="F524" s="277">
        <v>1</v>
      </c>
      <c r="G524" s="280" t="s">
        <v>2817</v>
      </c>
      <c r="H524" s="280" t="s">
        <v>2848</v>
      </c>
      <c r="I524" s="280" t="s">
        <v>2727</v>
      </c>
      <c r="J524">
        <v>5</v>
      </c>
    </row>
    <row r="525" spans="1:10" ht="21.75" hidden="1" thickBot="1">
      <c r="A525" s="277">
        <v>111</v>
      </c>
      <c r="B525" s="277">
        <v>1230084531</v>
      </c>
      <c r="C525" s="278" t="s">
        <v>3558</v>
      </c>
      <c r="D525" s="279">
        <v>1180</v>
      </c>
      <c r="E525" s="277" t="s">
        <v>3559</v>
      </c>
      <c r="F525" s="277">
        <v>1</v>
      </c>
      <c r="G525" s="280" t="s">
        <v>2741</v>
      </c>
      <c r="H525" s="280" t="s">
        <v>2742</v>
      </c>
      <c r="I525" s="280" t="s">
        <v>2727</v>
      </c>
      <c r="J525">
        <v>5</v>
      </c>
    </row>
    <row r="526" spans="1:10" ht="21.75" hidden="1" thickBot="1">
      <c r="A526" s="277">
        <v>112</v>
      </c>
      <c r="B526" s="277">
        <v>1228076840</v>
      </c>
      <c r="C526" s="278" t="s">
        <v>3560</v>
      </c>
      <c r="D526" s="279">
        <v>1180</v>
      </c>
      <c r="E526" s="277" t="s">
        <v>3561</v>
      </c>
      <c r="F526" s="277">
        <v>1</v>
      </c>
      <c r="G526" s="280" t="s">
        <v>2752</v>
      </c>
      <c r="H526" s="280" t="s">
        <v>2746</v>
      </c>
      <c r="I526" s="280" t="s">
        <v>2727</v>
      </c>
      <c r="J526">
        <v>5</v>
      </c>
    </row>
    <row r="527" spans="1:10" ht="21.75" hidden="1" thickBot="1">
      <c r="A527" s="277">
        <v>113</v>
      </c>
      <c r="B527" s="277">
        <v>1225573878</v>
      </c>
      <c r="C527" s="278" t="s">
        <v>3562</v>
      </c>
      <c r="D527" s="279">
        <v>1180</v>
      </c>
      <c r="E527" s="277" t="s">
        <v>3563</v>
      </c>
      <c r="F527" s="277">
        <v>1</v>
      </c>
      <c r="G527" s="280" t="s">
        <v>2749</v>
      </c>
      <c r="H527" s="280" t="s">
        <v>2746</v>
      </c>
      <c r="I527" s="280" t="s">
        <v>2727</v>
      </c>
      <c r="J527">
        <v>5</v>
      </c>
    </row>
    <row r="528" spans="1:10" ht="13.5" hidden="1" thickBot="1">
      <c r="A528" s="277">
        <v>114</v>
      </c>
      <c r="B528" s="277">
        <v>1224049056</v>
      </c>
      <c r="C528" s="278" t="s">
        <v>3564</v>
      </c>
      <c r="D528" s="279">
        <v>1180</v>
      </c>
      <c r="E528" s="277" t="s">
        <v>2770</v>
      </c>
      <c r="F528" s="277">
        <v>1</v>
      </c>
      <c r="G528" s="280" t="s">
        <v>2749</v>
      </c>
      <c r="H528" s="280" t="s">
        <v>2746</v>
      </c>
      <c r="I528" s="280" t="s">
        <v>2727</v>
      </c>
      <c r="J528">
        <v>5</v>
      </c>
    </row>
    <row r="529" spans="1:10" ht="13.5" hidden="1" thickBot="1">
      <c r="A529" s="277">
        <v>115</v>
      </c>
      <c r="B529" s="277">
        <v>1222204043</v>
      </c>
      <c r="C529" s="278" t="s">
        <v>3565</v>
      </c>
      <c r="D529" s="279">
        <v>1180</v>
      </c>
      <c r="E529" s="277" t="s">
        <v>2770</v>
      </c>
      <c r="F529" s="277">
        <v>1</v>
      </c>
      <c r="G529" s="280" t="s">
        <v>2741</v>
      </c>
      <c r="H529" s="280" t="s">
        <v>2742</v>
      </c>
      <c r="I529" s="280" t="s">
        <v>2727</v>
      </c>
      <c r="J529">
        <v>5</v>
      </c>
    </row>
    <row r="530" spans="1:10" ht="21.75" hidden="1" thickBot="1">
      <c r="A530" s="277">
        <v>116</v>
      </c>
      <c r="B530" s="277">
        <v>1217292062</v>
      </c>
      <c r="C530" s="278" t="s">
        <v>3566</v>
      </c>
      <c r="D530" s="279">
        <v>1170</v>
      </c>
      <c r="E530" s="277" t="s">
        <v>3567</v>
      </c>
      <c r="F530" s="277">
        <v>1</v>
      </c>
      <c r="G530" s="280" t="s">
        <v>2914</v>
      </c>
      <c r="H530" s="280" t="s">
        <v>2742</v>
      </c>
      <c r="I530" s="280" t="s">
        <v>2727</v>
      </c>
      <c r="J530">
        <v>5</v>
      </c>
    </row>
    <row r="531" spans="1:10" ht="21.75" hidden="1" thickBot="1">
      <c r="A531" s="277">
        <v>117</v>
      </c>
      <c r="B531" s="277">
        <v>1223025506</v>
      </c>
      <c r="C531" s="278" t="s">
        <v>3568</v>
      </c>
      <c r="D531" s="279">
        <v>1170</v>
      </c>
      <c r="E531" s="277" t="s">
        <v>2845</v>
      </c>
      <c r="F531" s="277">
        <v>1</v>
      </c>
      <c r="G531" s="280" t="s">
        <v>2894</v>
      </c>
      <c r="H531" s="280" t="s">
        <v>2742</v>
      </c>
      <c r="I531" s="280" t="s">
        <v>2727</v>
      </c>
      <c r="J531">
        <v>5</v>
      </c>
    </row>
    <row r="532" spans="1:10" ht="21.75" hidden="1" thickBot="1">
      <c r="A532" s="277">
        <v>118</v>
      </c>
      <c r="B532" s="277">
        <v>1224510247</v>
      </c>
      <c r="C532" s="278" t="s">
        <v>3569</v>
      </c>
      <c r="D532" s="279">
        <v>1170</v>
      </c>
      <c r="E532" s="277" t="s">
        <v>3570</v>
      </c>
      <c r="F532" s="277">
        <v>1</v>
      </c>
      <c r="G532" s="280" t="s">
        <v>3265</v>
      </c>
      <c r="H532" s="280" t="s">
        <v>2742</v>
      </c>
      <c r="I532" s="280" t="s">
        <v>2727</v>
      </c>
      <c r="J532">
        <v>5</v>
      </c>
    </row>
    <row r="533" spans="1:10" ht="21.75" hidden="1" thickBot="1">
      <c r="A533" s="277">
        <v>119</v>
      </c>
      <c r="B533" s="277">
        <v>1226249463</v>
      </c>
      <c r="C533" s="278" t="s">
        <v>3571</v>
      </c>
      <c r="D533" s="279">
        <v>1170</v>
      </c>
      <c r="E533" s="277" t="s">
        <v>3572</v>
      </c>
      <c r="F533" s="277">
        <v>1</v>
      </c>
      <c r="G533" s="280" t="s">
        <v>3265</v>
      </c>
      <c r="H533" s="280" t="s">
        <v>2742</v>
      </c>
      <c r="I533" s="280" t="s">
        <v>2727</v>
      </c>
      <c r="J533">
        <v>5</v>
      </c>
    </row>
    <row r="534" spans="1:10" ht="21.75" hidden="1" thickBot="1">
      <c r="A534" s="277">
        <v>120</v>
      </c>
      <c r="B534" s="277">
        <v>1224194711</v>
      </c>
      <c r="C534" s="278" t="s">
        <v>3573</v>
      </c>
      <c r="D534" s="279">
        <v>1170</v>
      </c>
      <c r="E534" s="277" t="s">
        <v>2890</v>
      </c>
      <c r="F534" s="277">
        <v>1</v>
      </c>
      <c r="G534" s="280" t="s">
        <v>2749</v>
      </c>
      <c r="H534" s="280" t="s">
        <v>2746</v>
      </c>
      <c r="I534" s="280" t="s">
        <v>2727</v>
      </c>
      <c r="J534">
        <v>5</v>
      </c>
    </row>
    <row r="535" spans="1:10" ht="21.75" hidden="1" thickBot="1">
      <c r="A535" s="277">
        <v>121</v>
      </c>
      <c r="B535" s="277">
        <v>1223255811</v>
      </c>
      <c r="C535" s="278" t="s">
        <v>3574</v>
      </c>
      <c r="D535" s="279">
        <v>1160</v>
      </c>
      <c r="E535" s="277" t="s">
        <v>2754</v>
      </c>
      <c r="F535" s="277">
        <v>1</v>
      </c>
      <c r="G535" s="280" t="s">
        <v>2738</v>
      </c>
      <c r="H535" s="280" t="s">
        <v>2746</v>
      </c>
      <c r="I535" s="280" t="s">
        <v>2727</v>
      </c>
      <c r="J535">
        <v>5</v>
      </c>
    </row>
    <row r="536" spans="1:10" ht="21.75" hidden="1" thickBot="1">
      <c r="A536" s="277">
        <v>122</v>
      </c>
      <c r="B536" s="277">
        <v>1229834469</v>
      </c>
      <c r="C536" s="278" t="s">
        <v>3575</v>
      </c>
      <c r="D536" s="279">
        <v>1160</v>
      </c>
      <c r="E536" s="277" t="s">
        <v>3576</v>
      </c>
      <c r="F536" s="277">
        <v>1</v>
      </c>
      <c r="G536" s="280" t="s">
        <v>2741</v>
      </c>
      <c r="H536" s="280" t="s">
        <v>2742</v>
      </c>
      <c r="I536" s="280" t="s">
        <v>2727</v>
      </c>
      <c r="J536">
        <v>5</v>
      </c>
    </row>
    <row r="537" spans="1:10" ht="21.75" hidden="1" thickBot="1">
      <c r="A537" s="277">
        <v>123</v>
      </c>
      <c r="B537" s="277">
        <v>1224205390</v>
      </c>
      <c r="C537" s="278" t="s">
        <v>3577</v>
      </c>
      <c r="D537" s="279">
        <v>1160</v>
      </c>
      <c r="E537" s="277" t="s">
        <v>2770</v>
      </c>
      <c r="F537" s="277">
        <v>1</v>
      </c>
      <c r="G537" s="280" t="s">
        <v>2817</v>
      </c>
      <c r="H537" s="280" t="s">
        <v>2848</v>
      </c>
      <c r="I537" s="280" t="s">
        <v>2727</v>
      </c>
      <c r="J537">
        <v>5</v>
      </c>
    </row>
    <row r="538" spans="1:10" ht="21.75" hidden="1" thickBot="1">
      <c r="A538" s="277">
        <v>124</v>
      </c>
      <c r="B538" s="277">
        <v>1223840086</v>
      </c>
      <c r="C538" s="278" t="s">
        <v>3578</v>
      </c>
      <c r="D538" s="279">
        <v>1150</v>
      </c>
      <c r="E538" s="277" t="s">
        <v>3061</v>
      </c>
      <c r="F538" s="277">
        <v>1</v>
      </c>
      <c r="G538" s="280" t="s">
        <v>2843</v>
      </c>
      <c r="H538" s="280" t="s">
        <v>2731</v>
      </c>
      <c r="I538" s="280" t="s">
        <v>2727</v>
      </c>
      <c r="J538">
        <v>5</v>
      </c>
    </row>
    <row r="539" spans="1:10" ht="21.75" hidden="1" thickBot="1">
      <c r="A539" s="277">
        <v>125</v>
      </c>
      <c r="B539" s="277">
        <v>1229029924</v>
      </c>
      <c r="C539" s="278" t="s">
        <v>3579</v>
      </c>
      <c r="D539" s="279">
        <v>1150</v>
      </c>
      <c r="E539" s="277" t="s">
        <v>2899</v>
      </c>
      <c r="F539" s="277">
        <v>1</v>
      </c>
      <c r="G539" s="280" t="s">
        <v>2761</v>
      </c>
      <c r="H539" s="280" t="s">
        <v>2731</v>
      </c>
      <c r="I539" s="280" t="s">
        <v>2727</v>
      </c>
      <c r="J539">
        <v>5</v>
      </c>
    </row>
    <row r="540" spans="1:10" ht="21.75" hidden="1" thickBot="1">
      <c r="A540" s="277">
        <v>126</v>
      </c>
      <c r="B540" s="277">
        <v>1212569453</v>
      </c>
      <c r="C540" s="278" t="s">
        <v>3580</v>
      </c>
      <c r="D540" s="279">
        <v>1140</v>
      </c>
      <c r="E540" s="277" t="s">
        <v>3037</v>
      </c>
      <c r="F540" s="277">
        <v>1</v>
      </c>
      <c r="G540" s="280" t="s">
        <v>2749</v>
      </c>
      <c r="H540" s="280" t="s">
        <v>2746</v>
      </c>
      <c r="I540" s="280" t="s">
        <v>2727</v>
      </c>
      <c r="J540">
        <v>5</v>
      </c>
    </row>
    <row r="541" spans="1:10" ht="21.75" hidden="1" thickBot="1">
      <c r="A541" s="277">
        <v>127</v>
      </c>
      <c r="B541" s="277">
        <v>1223727070</v>
      </c>
      <c r="C541" s="278" t="s">
        <v>3581</v>
      </c>
      <c r="D541" s="279">
        <v>1140</v>
      </c>
      <c r="E541" s="277" t="s">
        <v>3178</v>
      </c>
      <c r="F541" s="277">
        <v>1</v>
      </c>
      <c r="G541" s="280" t="s">
        <v>2820</v>
      </c>
      <c r="H541" s="280" t="s">
        <v>2731</v>
      </c>
      <c r="I541" s="280" t="s">
        <v>2727</v>
      </c>
      <c r="J541">
        <v>5</v>
      </c>
    </row>
    <row r="542" spans="1:10" ht="21.75" hidden="1" thickBot="1">
      <c r="A542" s="277">
        <v>128</v>
      </c>
      <c r="B542" s="277">
        <v>1223445486</v>
      </c>
      <c r="C542" s="278" t="s">
        <v>3582</v>
      </c>
      <c r="D542" s="279">
        <v>1130</v>
      </c>
      <c r="E542" s="277" t="s">
        <v>3305</v>
      </c>
      <c r="F542" s="277">
        <v>1</v>
      </c>
      <c r="G542" s="280" t="s">
        <v>2894</v>
      </c>
      <c r="H542" s="280" t="s">
        <v>2746</v>
      </c>
      <c r="I542" s="280" t="s">
        <v>2727</v>
      </c>
      <c r="J542">
        <v>5</v>
      </c>
    </row>
    <row r="543" spans="1:10" ht="21.75" hidden="1" thickBot="1">
      <c r="A543" s="277">
        <v>129</v>
      </c>
      <c r="B543" s="277">
        <v>1224826539</v>
      </c>
      <c r="C543" s="278" t="s">
        <v>3583</v>
      </c>
      <c r="D543" s="279">
        <v>1130</v>
      </c>
      <c r="E543" s="277" t="s">
        <v>3116</v>
      </c>
      <c r="F543" s="277">
        <v>1</v>
      </c>
      <c r="G543" s="280" t="s">
        <v>2749</v>
      </c>
      <c r="H543" s="280" t="s">
        <v>2746</v>
      </c>
      <c r="I543" s="280" t="s">
        <v>2727</v>
      </c>
      <c r="J543">
        <v>5</v>
      </c>
    </row>
    <row r="544" spans="1:10" ht="21.75" hidden="1" thickBot="1">
      <c r="A544" s="277">
        <v>130</v>
      </c>
      <c r="B544" s="277">
        <v>1224963311</v>
      </c>
      <c r="C544" s="278" t="s">
        <v>3584</v>
      </c>
      <c r="D544" s="279">
        <v>1130</v>
      </c>
      <c r="E544" s="277" t="s">
        <v>3361</v>
      </c>
      <c r="F544" s="277">
        <v>1</v>
      </c>
      <c r="G544" s="280" t="s">
        <v>2725</v>
      </c>
      <c r="H544" s="280" t="s">
        <v>2726</v>
      </c>
      <c r="I544" s="280" t="s">
        <v>2727</v>
      </c>
      <c r="J544">
        <v>5</v>
      </c>
    </row>
    <row r="545" spans="1:10" ht="21.75" hidden="1" thickBot="1">
      <c r="A545" s="277">
        <v>131</v>
      </c>
      <c r="B545" s="277">
        <v>1228551322</v>
      </c>
      <c r="C545" s="278" t="s">
        <v>3585</v>
      </c>
      <c r="D545" s="279">
        <v>1130</v>
      </c>
      <c r="E545" s="277" t="s">
        <v>2852</v>
      </c>
      <c r="F545" s="277">
        <v>1</v>
      </c>
      <c r="G545" s="280" t="s">
        <v>2749</v>
      </c>
      <c r="H545" s="280" t="s">
        <v>2746</v>
      </c>
      <c r="I545" s="280" t="s">
        <v>2727</v>
      </c>
      <c r="J545">
        <v>5</v>
      </c>
    </row>
    <row r="546" spans="1:10" ht="21.75" hidden="1" thickBot="1">
      <c r="A546" s="277">
        <v>132</v>
      </c>
      <c r="B546" s="277">
        <v>1227001856</v>
      </c>
      <c r="C546" s="278" t="s">
        <v>3586</v>
      </c>
      <c r="D546" s="279">
        <v>1130</v>
      </c>
      <c r="E546" s="277" t="s">
        <v>2936</v>
      </c>
      <c r="F546" s="277">
        <v>1</v>
      </c>
      <c r="G546" s="280" t="s">
        <v>2817</v>
      </c>
      <c r="H546" s="280" t="s">
        <v>2742</v>
      </c>
      <c r="I546" s="280" t="s">
        <v>2727</v>
      </c>
      <c r="J546">
        <v>5</v>
      </c>
    </row>
    <row r="547" spans="1:10" ht="13.5" hidden="1" thickBot="1">
      <c r="A547" s="277">
        <v>133</v>
      </c>
      <c r="B547" s="277">
        <v>1226182160</v>
      </c>
      <c r="C547" s="278" t="s">
        <v>3587</v>
      </c>
      <c r="D547" s="279">
        <v>1130</v>
      </c>
      <c r="E547" s="277" t="s">
        <v>2770</v>
      </c>
      <c r="F547" s="277">
        <v>1</v>
      </c>
      <c r="G547" s="280" t="s">
        <v>2761</v>
      </c>
      <c r="H547" s="280" t="s">
        <v>2912</v>
      </c>
      <c r="I547" s="280" t="s">
        <v>2727</v>
      </c>
      <c r="J547">
        <v>5</v>
      </c>
    </row>
    <row r="548" spans="1:10" ht="21.75" hidden="1" thickBot="1">
      <c r="A548" s="277">
        <v>134</v>
      </c>
      <c r="B548" s="277">
        <v>1222934635</v>
      </c>
      <c r="C548" s="278" t="s">
        <v>3588</v>
      </c>
      <c r="D548" s="279">
        <v>1120</v>
      </c>
      <c r="E548" s="277" t="s">
        <v>3589</v>
      </c>
      <c r="F548" s="277">
        <v>1</v>
      </c>
      <c r="G548" s="280" t="s">
        <v>2884</v>
      </c>
      <c r="H548" s="280" t="s">
        <v>2742</v>
      </c>
      <c r="I548" s="280" t="s">
        <v>2727</v>
      </c>
      <c r="J548">
        <v>5</v>
      </c>
    </row>
    <row r="549" spans="1:10" ht="21.75" hidden="1" thickBot="1">
      <c r="A549" s="277">
        <v>135</v>
      </c>
      <c r="B549" s="277">
        <v>1223246443</v>
      </c>
      <c r="C549" s="278" t="s">
        <v>3590</v>
      </c>
      <c r="D549" s="279">
        <v>1120</v>
      </c>
      <c r="E549" s="277" t="s">
        <v>2842</v>
      </c>
      <c r="F549" s="277">
        <v>1</v>
      </c>
      <c r="G549" s="280" t="s">
        <v>2761</v>
      </c>
      <c r="H549" s="280" t="s">
        <v>2731</v>
      </c>
      <c r="I549" s="280" t="s">
        <v>2727</v>
      </c>
      <c r="J549">
        <v>5</v>
      </c>
    </row>
    <row r="550" spans="1:10" ht="21.75" hidden="1" thickBot="1">
      <c r="A550" s="277">
        <v>136</v>
      </c>
      <c r="B550" s="277">
        <v>1219723836</v>
      </c>
      <c r="C550" s="278" t="s">
        <v>3591</v>
      </c>
      <c r="D550" s="279">
        <v>1120</v>
      </c>
      <c r="E550" s="277" t="s">
        <v>2947</v>
      </c>
      <c r="F550" s="277">
        <v>1</v>
      </c>
      <c r="G550" s="280" t="s">
        <v>2749</v>
      </c>
      <c r="H550" s="280" t="s">
        <v>2746</v>
      </c>
      <c r="I550" s="280" t="s">
        <v>2727</v>
      </c>
      <c r="J550">
        <v>5</v>
      </c>
    </row>
    <row r="551" spans="1:10" ht="13.5" hidden="1" thickBot="1">
      <c r="A551" s="277">
        <v>137</v>
      </c>
      <c r="B551" s="277">
        <v>1225143500</v>
      </c>
      <c r="C551" s="278" t="s">
        <v>3592</v>
      </c>
      <c r="D551" s="279">
        <v>1120</v>
      </c>
      <c r="E551" s="277" t="s">
        <v>2770</v>
      </c>
      <c r="F551" s="277">
        <v>1</v>
      </c>
      <c r="G551" s="280" t="s">
        <v>2916</v>
      </c>
      <c r="H551" s="280" t="s">
        <v>2742</v>
      </c>
      <c r="I551" s="280" t="s">
        <v>2727</v>
      </c>
      <c r="J551">
        <v>5</v>
      </c>
    </row>
    <row r="552" spans="1:10" ht="21.75" hidden="1" thickBot="1">
      <c r="A552" s="277">
        <v>138</v>
      </c>
      <c r="B552" s="277">
        <v>1221981961</v>
      </c>
      <c r="C552" s="278" t="s">
        <v>3593</v>
      </c>
      <c r="D552" s="279">
        <v>1110</v>
      </c>
      <c r="E552" s="277" t="s">
        <v>3594</v>
      </c>
      <c r="F552" s="277">
        <v>1</v>
      </c>
      <c r="G552" s="280" t="s">
        <v>2749</v>
      </c>
      <c r="H552" s="280" t="s">
        <v>2746</v>
      </c>
      <c r="I552" s="280" t="s">
        <v>2727</v>
      </c>
      <c r="J552">
        <v>5</v>
      </c>
    </row>
    <row r="553" spans="1:10" ht="21.75" hidden="1" thickBot="1">
      <c r="A553" s="277">
        <v>139</v>
      </c>
      <c r="B553" s="277">
        <v>1227623733</v>
      </c>
      <c r="C553" s="278" t="s">
        <v>3595</v>
      </c>
      <c r="D553" s="279">
        <v>1110</v>
      </c>
      <c r="E553" s="277" t="s">
        <v>2890</v>
      </c>
      <c r="F553" s="277">
        <v>1</v>
      </c>
      <c r="G553" s="280" t="s">
        <v>2734</v>
      </c>
      <c r="H553" s="280" t="s">
        <v>2746</v>
      </c>
      <c r="I553" s="280" t="s">
        <v>2727</v>
      </c>
      <c r="J553">
        <v>5</v>
      </c>
    </row>
    <row r="554" spans="1:10" ht="21.75" hidden="1" thickBot="1">
      <c r="A554" s="277">
        <v>140</v>
      </c>
      <c r="B554" s="277">
        <v>1228426275</v>
      </c>
      <c r="C554" s="278" t="s">
        <v>3596</v>
      </c>
      <c r="D554" s="279">
        <v>1100</v>
      </c>
      <c r="E554" s="277" t="s">
        <v>2770</v>
      </c>
      <c r="F554" s="277">
        <v>1</v>
      </c>
      <c r="G554" s="280" t="s">
        <v>3074</v>
      </c>
      <c r="H554" s="280" t="s">
        <v>2742</v>
      </c>
      <c r="I554" s="280" t="s">
        <v>2727</v>
      </c>
      <c r="J554">
        <v>5</v>
      </c>
    </row>
    <row r="555" spans="1:10" ht="21.75" hidden="1" thickBot="1">
      <c r="A555" s="277">
        <v>141</v>
      </c>
      <c r="B555" s="277">
        <v>1222930040</v>
      </c>
      <c r="C555" s="278" t="s">
        <v>3597</v>
      </c>
      <c r="D555" s="279">
        <v>1100</v>
      </c>
      <c r="E555" s="277" t="s">
        <v>2770</v>
      </c>
      <c r="F555" s="277">
        <v>1</v>
      </c>
      <c r="G555" s="280" t="s">
        <v>2734</v>
      </c>
      <c r="H555" s="280" t="s">
        <v>2746</v>
      </c>
      <c r="I555" s="280" t="s">
        <v>2727</v>
      </c>
      <c r="J555">
        <v>5</v>
      </c>
    </row>
    <row r="556" spans="1:10" ht="21.75" hidden="1" thickBot="1">
      <c r="A556" s="277">
        <v>142</v>
      </c>
      <c r="B556" s="277">
        <v>1226000562</v>
      </c>
      <c r="C556" s="278" t="s">
        <v>3598</v>
      </c>
      <c r="D556" s="279">
        <v>1100</v>
      </c>
      <c r="E556" s="277" t="s">
        <v>2770</v>
      </c>
      <c r="F556" s="277">
        <v>1</v>
      </c>
      <c r="G556" s="280" t="s">
        <v>2817</v>
      </c>
      <c r="H556" s="280" t="s">
        <v>2848</v>
      </c>
      <c r="I556" s="280" t="s">
        <v>2727</v>
      </c>
      <c r="J556">
        <v>5</v>
      </c>
    </row>
    <row r="557" spans="1:10" ht="21.75" hidden="1" thickBot="1">
      <c r="A557" s="277">
        <v>143</v>
      </c>
      <c r="B557" s="277">
        <v>1224750589</v>
      </c>
      <c r="C557" s="278" t="s">
        <v>3599</v>
      </c>
      <c r="D557" s="279">
        <v>1090</v>
      </c>
      <c r="E557" s="277" t="s">
        <v>2842</v>
      </c>
      <c r="F557" s="277">
        <v>1</v>
      </c>
      <c r="G557" s="280" t="s">
        <v>2725</v>
      </c>
      <c r="H557" s="280" t="s">
        <v>2726</v>
      </c>
      <c r="I557" s="280" t="s">
        <v>2727</v>
      </c>
      <c r="J557">
        <v>5</v>
      </c>
    </row>
    <row r="558" spans="1:10" ht="21.75" hidden="1" thickBot="1">
      <c r="A558" s="277">
        <v>144</v>
      </c>
      <c r="B558" s="277">
        <v>1229504614</v>
      </c>
      <c r="C558" s="278" t="s">
        <v>3600</v>
      </c>
      <c r="D558" s="279">
        <v>1080</v>
      </c>
      <c r="E558" s="277" t="s">
        <v>3601</v>
      </c>
      <c r="F558" s="277">
        <v>1</v>
      </c>
      <c r="G558" s="280" t="s">
        <v>2820</v>
      </c>
      <c r="H558" s="280" t="s">
        <v>2731</v>
      </c>
      <c r="I558" s="280" t="s">
        <v>2727</v>
      </c>
      <c r="J558">
        <v>5</v>
      </c>
    </row>
    <row r="559" spans="1:10" ht="21.75" hidden="1" thickBot="1">
      <c r="A559" s="277">
        <v>145</v>
      </c>
      <c r="B559" s="277">
        <v>1223026366</v>
      </c>
      <c r="C559" s="278" t="s">
        <v>3602</v>
      </c>
      <c r="D559" s="279">
        <v>1080</v>
      </c>
      <c r="E559" s="277" t="s">
        <v>3507</v>
      </c>
      <c r="F559" s="277">
        <v>1</v>
      </c>
      <c r="G559" s="280" t="s">
        <v>2894</v>
      </c>
      <c r="H559" s="280" t="s">
        <v>2742</v>
      </c>
      <c r="I559" s="280" t="s">
        <v>2727</v>
      </c>
      <c r="J559">
        <v>5</v>
      </c>
    </row>
    <row r="560" spans="1:10" ht="21.75" hidden="1" thickBot="1">
      <c r="A560" s="277">
        <v>146</v>
      </c>
      <c r="B560" s="277">
        <v>1209476505</v>
      </c>
      <c r="C560" s="278" t="s">
        <v>3603</v>
      </c>
      <c r="D560" s="279">
        <v>1080</v>
      </c>
      <c r="E560" s="277" t="s">
        <v>3604</v>
      </c>
      <c r="F560" s="277">
        <v>1</v>
      </c>
      <c r="G560" s="280" t="s">
        <v>2749</v>
      </c>
      <c r="H560" s="280" t="s">
        <v>2746</v>
      </c>
      <c r="I560" s="280" t="s">
        <v>2727</v>
      </c>
      <c r="J560">
        <v>5</v>
      </c>
    </row>
    <row r="561" spans="1:10" ht="21.75" hidden="1" thickBot="1">
      <c r="A561" s="277">
        <v>147</v>
      </c>
      <c r="B561" s="277">
        <v>1224615897</v>
      </c>
      <c r="C561" s="278" t="s">
        <v>3605</v>
      </c>
      <c r="D561" s="279">
        <v>1080</v>
      </c>
      <c r="E561" s="277" t="s">
        <v>2770</v>
      </c>
      <c r="F561" s="277">
        <v>1</v>
      </c>
      <c r="G561" s="280" t="s">
        <v>2761</v>
      </c>
      <c r="H561" s="280" t="s">
        <v>2912</v>
      </c>
      <c r="I561" s="280" t="s">
        <v>2727</v>
      </c>
      <c r="J561">
        <v>5</v>
      </c>
    </row>
    <row r="562" spans="1:10" ht="21.75" hidden="1" thickBot="1">
      <c r="A562" s="277">
        <v>148</v>
      </c>
      <c r="B562" s="277">
        <v>1228064016</v>
      </c>
      <c r="C562" s="278" t="s">
        <v>3606</v>
      </c>
      <c r="D562" s="279">
        <v>1080</v>
      </c>
      <c r="E562" s="277" t="s">
        <v>2770</v>
      </c>
      <c r="F562" s="277">
        <v>1</v>
      </c>
      <c r="G562" s="280" t="s">
        <v>2861</v>
      </c>
      <c r="H562" s="280" t="s">
        <v>2848</v>
      </c>
      <c r="I562" s="280" t="s">
        <v>2727</v>
      </c>
      <c r="J562">
        <v>5</v>
      </c>
    </row>
    <row r="563" spans="1:10" ht="21.75" hidden="1" thickBot="1">
      <c r="A563" s="277">
        <v>149</v>
      </c>
      <c r="B563" s="277">
        <v>1225668066</v>
      </c>
      <c r="C563" s="278" t="s">
        <v>3607</v>
      </c>
      <c r="D563" s="279">
        <v>1070</v>
      </c>
      <c r="E563" s="277" t="s">
        <v>2770</v>
      </c>
      <c r="F563" s="277">
        <v>1</v>
      </c>
      <c r="G563" s="280" t="s">
        <v>2741</v>
      </c>
      <c r="H563" s="280" t="s">
        <v>2742</v>
      </c>
      <c r="I563" s="280" t="s">
        <v>2727</v>
      </c>
      <c r="J563">
        <v>5</v>
      </c>
    </row>
    <row r="564" spans="1:10" ht="21.75" hidden="1" thickBot="1">
      <c r="A564" s="277">
        <v>150</v>
      </c>
      <c r="B564" s="277">
        <v>1222834288</v>
      </c>
      <c r="C564" s="278" t="s">
        <v>3608</v>
      </c>
      <c r="D564" s="279">
        <v>1070</v>
      </c>
      <c r="E564" s="277" t="s">
        <v>2770</v>
      </c>
      <c r="F564" s="277">
        <v>1</v>
      </c>
      <c r="G564" s="280" t="s">
        <v>2817</v>
      </c>
      <c r="H564" s="280" t="s">
        <v>2742</v>
      </c>
      <c r="I564" s="280" t="s">
        <v>2727</v>
      </c>
      <c r="J564">
        <v>5</v>
      </c>
    </row>
    <row r="565" spans="1:10" ht="21.75" hidden="1" thickBot="1">
      <c r="A565" s="277">
        <v>151</v>
      </c>
      <c r="B565" s="277">
        <v>1223757827</v>
      </c>
      <c r="C565" s="278" t="s">
        <v>3609</v>
      </c>
      <c r="D565" s="279">
        <v>1060</v>
      </c>
      <c r="E565" s="277" t="s">
        <v>2882</v>
      </c>
      <c r="F565" s="277">
        <v>1</v>
      </c>
      <c r="G565" s="280" t="s">
        <v>2741</v>
      </c>
      <c r="H565" s="280" t="s">
        <v>2742</v>
      </c>
      <c r="I565" s="280" t="s">
        <v>2727</v>
      </c>
      <c r="J565">
        <v>5</v>
      </c>
    </row>
    <row r="566" spans="1:10" ht="21.75" hidden="1" thickBot="1">
      <c r="A566" s="277">
        <v>152</v>
      </c>
      <c r="B566" s="277">
        <v>1227713583</v>
      </c>
      <c r="C566" s="278" t="s">
        <v>3610</v>
      </c>
      <c r="D566" s="279">
        <v>1050</v>
      </c>
      <c r="E566" s="277" t="s">
        <v>3604</v>
      </c>
      <c r="F566" s="277">
        <v>1</v>
      </c>
      <c r="G566" s="280" t="s">
        <v>2749</v>
      </c>
      <c r="H566" s="280" t="s">
        <v>2746</v>
      </c>
      <c r="I566" s="280" t="s">
        <v>2727</v>
      </c>
      <c r="J566">
        <v>5</v>
      </c>
    </row>
    <row r="567" spans="1:10" ht="21.75" hidden="1" thickBot="1">
      <c r="A567" s="277">
        <v>153</v>
      </c>
      <c r="B567" s="277">
        <v>1224367835</v>
      </c>
      <c r="C567" s="278" t="s">
        <v>3611</v>
      </c>
      <c r="D567" s="279">
        <v>1040</v>
      </c>
      <c r="E567" s="277" t="s">
        <v>3612</v>
      </c>
      <c r="F567" s="277">
        <v>1</v>
      </c>
      <c r="G567" s="280" t="s">
        <v>2734</v>
      </c>
      <c r="H567" s="280" t="s">
        <v>2735</v>
      </c>
      <c r="I567" s="280" t="s">
        <v>2727</v>
      </c>
      <c r="J567">
        <v>5</v>
      </c>
    </row>
    <row r="568" spans="1:10" ht="21.75" hidden="1" thickBot="1">
      <c r="A568" s="277">
        <v>154</v>
      </c>
      <c r="B568" s="277">
        <v>1226105412</v>
      </c>
      <c r="C568" s="278" t="s">
        <v>3613</v>
      </c>
      <c r="D568" s="279">
        <v>1040</v>
      </c>
      <c r="E568" s="277" t="s">
        <v>3614</v>
      </c>
      <c r="F568" s="277">
        <v>1</v>
      </c>
      <c r="G568" s="280" t="s">
        <v>2749</v>
      </c>
      <c r="H568" s="280" t="s">
        <v>2746</v>
      </c>
      <c r="I568" s="280" t="s">
        <v>2727</v>
      </c>
      <c r="J568">
        <v>5</v>
      </c>
    </row>
    <row r="569" spans="1:10" ht="21.75" hidden="1" thickBot="1">
      <c r="A569" s="277">
        <v>155</v>
      </c>
      <c r="B569" s="277">
        <v>1230167773</v>
      </c>
      <c r="C569" s="278" t="s">
        <v>3615</v>
      </c>
      <c r="D569" s="279">
        <v>1040</v>
      </c>
      <c r="E569" s="277" t="s">
        <v>2729</v>
      </c>
      <c r="F569" s="277">
        <v>1</v>
      </c>
      <c r="G569" s="280" t="s">
        <v>3265</v>
      </c>
      <c r="H569" s="280" t="s">
        <v>2742</v>
      </c>
      <c r="I569" s="280" t="s">
        <v>2727</v>
      </c>
      <c r="J569">
        <v>5</v>
      </c>
    </row>
    <row r="570" spans="1:10" ht="21.75" hidden="1" thickBot="1">
      <c r="A570" s="277">
        <v>156</v>
      </c>
      <c r="B570" s="277">
        <v>1215997995</v>
      </c>
      <c r="C570" s="278" t="s">
        <v>3616</v>
      </c>
      <c r="D570" s="279">
        <v>1020</v>
      </c>
      <c r="E570" s="277" t="s">
        <v>2958</v>
      </c>
      <c r="F570" s="277">
        <v>1</v>
      </c>
      <c r="G570" s="280" t="s">
        <v>2749</v>
      </c>
      <c r="H570" s="280" t="s">
        <v>2746</v>
      </c>
      <c r="I570" s="280" t="s">
        <v>2727</v>
      </c>
      <c r="J570">
        <v>5</v>
      </c>
    </row>
    <row r="571" spans="1:10" ht="21.75" hidden="1" thickBot="1">
      <c r="A571" s="277">
        <v>157</v>
      </c>
      <c r="B571" s="277">
        <v>1223553488</v>
      </c>
      <c r="C571" s="278" t="s">
        <v>3617</v>
      </c>
      <c r="D571" s="279">
        <v>1010</v>
      </c>
      <c r="E571" s="277" t="s">
        <v>2936</v>
      </c>
      <c r="F571" s="277">
        <v>1</v>
      </c>
      <c r="G571" s="280" t="s">
        <v>2738</v>
      </c>
      <c r="H571" s="280" t="s">
        <v>2746</v>
      </c>
      <c r="I571" s="280" t="s">
        <v>2727</v>
      </c>
      <c r="J571">
        <v>5</v>
      </c>
    </row>
    <row r="572" spans="1:10" ht="21.75" hidden="1" thickBot="1">
      <c r="A572" s="277">
        <v>158</v>
      </c>
      <c r="B572" s="277">
        <v>1225808328</v>
      </c>
      <c r="C572" s="278" t="s">
        <v>3618</v>
      </c>
      <c r="D572" s="279">
        <v>1000</v>
      </c>
      <c r="E572" s="277" t="s">
        <v>2890</v>
      </c>
      <c r="F572" s="277">
        <v>1</v>
      </c>
      <c r="G572" s="280" t="s">
        <v>2745</v>
      </c>
      <c r="H572" s="280" t="s">
        <v>2746</v>
      </c>
      <c r="I572" s="280" t="s">
        <v>2727</v>
      </c>
      <c r="J572">
        <v>5</v>
      </c>
    </row>
    <row r="573" spans="1:10" ht="21.75" hidden="1" thickBot="1">
      <c r="A573" s="277">
        <v>159</v>
      </c>
      <c r="B573" s="277">
        <v>1226270973</v>
      </c>
      <c r="C573" s="278" t="s">
        <v>3619</v>
      </c>
      <c r="D573" s="279">
        <v>1000</v>
      </c>
      <c r="E573" s="277" t="s">
        <v>2936</v>
      </c>
      <c r="F573" s="277">
        <v>1</v>
      </c>
      <c r="G573" s="280" t="s">
        <v>2942</v>
      </c>
      <c r="H573" s="280" t="s">
        <v>2742</v>
      </c>
      <c r="I573" s="280" t="s">
        <v>2727</v>
      </c>
      <c r="J573">
        <v>5</v>
      </c>
    </row>
    <row r="574" spans="1:10" ht="21.75" hidden="1" thickBot="1">
      <c r="A574" s="277">
        <v>160</v>
      </c>
      <c r="B574" s="277">
        <v>1228571696</v>
      </c>
      <c r="C574" s="278" t="s">
        <v>3620</v>
      </c>
      <c r="D574" s="279">
        <v>990</v>
      </c>
      <c r="E574" s="277" t="s">
        <v>3621</v>
      </c>
      <c r="F574" s="277">
        <v>1</v>
      </c>
      <c r="G574" s="280" t="s">
        <v>2914</v>
      </c>
      <c r="H574" s="280" t="s">
        <v>2742</v>
      </c>
      <c r="I574" s="280" t="s">
        <v>2727</v>
      </c>
      <c r="J574">
        <v>5</v>
      </c>
    </row>
    <row r="575" spans="1:10" ht="21.75" hidden="1" thickBot="1">
      <c r="A575" s="277">
        <v>161</v>
      </c>
      <c r="B575" s="277">
        <v>1221884439</v>
      </c>
      <c r="C575" s="278" t="s">
        <v>3622</v>
      </c>
      <c r="D575" s="279">
        <v>990</v>
      </c>
      <c r="E575" s="277" t="s">
        <v>3623</v>
      </c>
      <c r="F575" s="277">
        <v>1</v>
      </c>
      <c r="G575" s="280" t="s">
        <v>2738</v>
      </c>
      <c r="H575" s="280" t="s">
        <v>2742</v>
      </c>
      <c r="I575" s="280" t="s">
        <v>2727</v>
      </c>
      <c r="J575">
        <v>5</v>
      </c>
    </row>
    <row r="576" spans="1:10" ht="21.75" hidden="1" thickBot="1">
      <c r="A576" s="277">
        <v>162</v>
      </c>
      <c r="B576" s="277">
        <v>1229822892</v>
      </c>
      <c r="C576" s="278" t="s">
        <v>3624</v>
      </c>
      <c r="D576" s="279">
        <v>990</v>
      </c>
      <c r="E576" s="277" t="s">
        <v>2770</v>
      </c>
      <c r="F576" s="277">
        <v>1</v>
      </c>
      <c r="G576" s="280" t="s">
        <v>2817</v>
      </c>
      <c r="H576" s="280" t="s">
        <v>2742</v>
      </c>
      <c r="I576" s="280" t="s">
        <v>2727</v>
      </c>
      <c r="J576">
        <v>5</v>
      </c>
    </row>
    <row r="577" spans="1:10" ht="21.75" hidden="1" thickBot="1">
      <c r="A577" s="277">
        <v>163</v>
      </c>
      <c r="B577" s="277">
        <v>1223671097</v>
      </c>
      <c r="C577" s="278" t="s">
        <v>3625</v>
      </c>
      <c r="D577" s="279">
        <v>970</v>
      </c>
      <c r="E577" s="277" t="s">
        <v>3572</v>
      </c>
      <c r="F577" s="277">
        <v>1</v>
      </c>
      <c r="G577" s="280" t="s">
        <v>2741</v>
      </c>
      <c r="H577" s="280" t="s">
        <v>2742</v>
      </c>
      <c r="I577" s="280" t="s">
        <v>2727</v>
      </c>
      <c r="J577">
        <v>5</v>
      </c>
    </row>
    <row r="578" spans="1:10" ht="21.75" hidden="1" thickBot="1">
      <c r="A578" s="277">
        <v>164</v>
      </c>
      <c r="B578" s="277">
        <v>1222552177</v>
      </c>
      <c r="C578" s="278" t="s">
        <v>3626</v>
      </c>
      <c r="D578" s="279">
        <v>970</v>
      </c>
      <c r="E578" s="277" t="s">
        <v>3627</v>
      </c>
      <c r="F578" s="277">
        <v>1</v>
      </c>
      <c r="G578" s="280" t="s">
        <v>2741</v>
      </c>
      <c r="H578" s="280" t="s">
        <v>2742</v>
      </c>
      <c r="I578" s="280" t="s">
        <v>2727</v>
      </c>
      <c r="J578">
        <v>5</v>
      </c>
    </row>
    <row r="579" spans="1:10" ht="21.75" hidden="1" thickBot="1">
      <c r="A579" s="277">
        <v>165</v>
      </c>
      <c r="B579" s="277">
        <v>1222980316</v>
      </c>
      <c r="C579" s="278" t="s">
        <v>3628</v>
      </c>
      <c r="D579" s="279">
        <v>960</v>
      </c>
      <c r="E579" s="277" t="s">
        <v>3629</v>
      </c>
      <c r="F579" s="277">
        <v>1</v>
      </c>
      <c r="G579" s="280" t="s">
        <v>2894</v>
      </c>
      <c r="H579" s="280" t="s">
        <v>2774</v>
      </c>
      <c r="I579" s="280" t="s">
        <v>2727</v>
      </c>
      <c r="J579">
        <v>5</v>
      </c>
    </row>
    <row r="580" spans="1:10" ht="21.75" hidden="1" thickBot="1">
      <c r="A580" s="277">
        <v>166</v>
      </c>
      <c r="B580" s="277">
        <v>1227398530</v>
      </c>
      <c r="C580" s="278" t="s">
        <v>3630</v>
      </c>
      <c r="D580" s="279">
        <v>960</v>
      </c>
      <c r="E580" s="277" t="s">
        <v>2852</v>
      </c>
      <c r="F580" s="277">
        <v>1</v>
      </c>
      <c r="G580" s="280" t="s">
        <v>2820</v>
      </c>
      <c r="H580" s="280" t="s">
        <v>2731</v>
      </c>
      <c r="I580" s="280" t="s">
        <v>2727</v>
      </c>
      <c r="J580">
        <v>5</v>
      </c>
    </row>
    <row r="581" spans="1:10" ht="21.75" hidden="1" thickBot="1">
      <c r="A581" s="277">
        <v>167</v>
      </c>
      <c r="B581" s="277">
        <v>1223485418</v>
      </c>
      <c r="C581" s="278" t="s">
        <v>3631</v>
      </c>
      <c r="D581" s="279">
        <v>960</v>
      </c>
      <c r="E581" s="277" t="s">
        <v>2899</v>
      </c>
      <c r="F581" s="277">
        <v>1</v>
      </c>
      <c r="G581" s="280" t="s">
        <v>2738</v>
      </c>
      <c r="H581" s="280" t="s">
        <v>2746</v>
      </c>
      <c r="I581" s="280" t="s">
        <v>2727</v>
      </c>
      <c r="J581">
        <v>5</v>
      </c>
    </row>
    <row r="582" spans="1:10" ht="21.75" hidden="1" thickBot="1">
      <c r="A582" s="277">
        <v>168</v>
      </c>
      <c r="B582" s="277">
        <v>1227056023</v>
      </c>
      <c r="C582" s="278" t="s">
        <v>3632</v>
      </c>
      <c r="D582" s="279">
        <v>960</v>
      </c>
      <c r="E582" s="277" t="s">
        <v>3633</v>
      </c>
      <c r="F582" s="277">
        <v>1</v>
      </c>
      <c r="G582" s="280" t="s">
        <v>2914</v>
      </c>
      <c r="H582" s="280" t="s">
        <v>2742</v>
      </c>
      <c r="I582" s="280" t="s">
        <v>2727</v>
      </c>
      <c r="J582">
        <v>5</v>
      </c>
    </row>
    <row r="583" spans="1:10" ht="21.75" hidden="1" thickBot="1">
      <c r="A583" s="277">
        <v>169</v>
      </c>
      <c r="B583" s="277">
        <v>1226561991</v>
      </c>
      <c r="C583" s="278" t="s">
        <v>3634</v>
      </c>
      <c r="D583" s="279">
        <v>950</v>
      </c>
      <c r="E583" s="277" t="s">
        <v>3219</v>
      </c>
      <c r="F583" s="277">
        <v>1</v>
      </c>
      <c r="G583" s="280" t="s">
        <v>3009</v>
      </c>
      <c r="H583" s="280" t="s">
        <v>2746</v>
      </c>
      <c r="I583" s="280" t="s">
        <v>2727</v>
      </c>
      <c r="J583">
        <v>5</v>
      </c>
    </row>
    <row r="584" spans="1:10" ht="21.75" hidden="1" thickBot="1">
      <c r="A584" s="277">
        <v>170</v>
      </c>
      <c r="B584" s="277">
        <v>1222969876</v>
      </c>
      <c r="C584" s="278" t="s">
        <v>3635</v>
      </c>
      <c r="D584" s="279">
        <v>950</v>
      </c>
      <c r="E584" s="277" t="s">
        <v>2770</v>
      </c>
      <c r="F584" s="277">
        <v>1</v>
      </c>
      <c r="G584" s="280" t="s">
        <v>2734</v>
      </c>
      <c r="H584" s="280" t="s">
        <v>2742</v>
      </c>
      <c r="I584" s="280" t="s">
        <v>2727</v>
      </c>
      <c r="J584">
        <v>5</v>
      </c>
    </row>
    <row r="585" spans="1:10" ht="21.75" hidden="1" thickBot="1">
      <c r="A585" s="277">
        <v>171</v>
      </c>
      <c r="B585" s="277">
        <v>1229511984</v>
      </c>
      <c r="C585" s="278" t="s">
        <v>3636</v>
      </c>
      <c r="D585" s="279">
        <v>940</v>
      </c>
      <c r="E585" s="277" t="s">
        <v>2784</v>
      </c>
      <c r="F585" s="277">
        <v>1</v>
      </c>
      <c r="G585" s="280" t="s">
        <v>2752</v>
      </c>
      <c r="H585" s="280" t="s">
        <v>2746</v>
      </c>
      <c r="I585" s="280" t="s">
        <v>2727</v>
      </c>
      <c r="J585">
        <v>5</v>
      </c>
    </row>
    <row r="586" spans="1:10" ht="21.75" hidden="1" thickBot="1">
      <c r="A586" s="277">
        <v>172</v>
      </c>
      <c r="B586" s="277">
        <v>1228061695</v>
      </c>
      <c r="C586" s="278" t="s">
        <v>3637</v>
      </c>
      <c r="D586" s="279">
        <v>930</v>
      </c>
      <c r="E586" s="277" t="s">
        <v>3638</v>
      </c>
      <c r="F586" s="277">
        <v>1</v>
      </c>
      <c r="G586" s="280" t="s">
        <v>2741</v>
      </c>
      <c r="H586" s="280" t="s">
        <v>2742</v>
      </c>
      <c r="I586" s="280" t="s">
        <v>2727</v>
      </c>
      <c r="J586">
        <v>5</v>
      </c>
    </row>
    <row r="587" spans="1:10" ht="21.75" hidden="1" thickBot="1">
      <c r="A587" s="277">
        <v>173</v>
      </c>
      <c r="B587" s="277">
        <v>1212735609</v>
      </c>
      <c r="C587" s="278" t="s">
        <v>3631</v>
      </c>
      <c r="D587" s="279">
        <v>930</v>
      </c>
      <c r="E587" s="277" t="s">
        <v>3639</v>
      </c>
      <c r="F587" s="277">
        <v>1</v>
      </c>
      <c r="G587" s="280" t="s">
        <v>2894</v>
      </c>
      <c r="H587" s="280" t="s">
        <v>2774</v>
      </c>
      <c r="I587" s="280" t="s">
        <v>2727</v>
      </c>
      <c r="J587">
        <v>5</v>
      </c>
    </row>
    <row r="588" spans="1:10" ht="21.75" hidden="1" thickBot="1">
      <c r="A588" s="277">
        <v>174</v>
      </c>
      <c r="B588" s="277">
        <v>1222115555</v>
      </c>
      <c r="C588" s="278" t="s">
        <v>3640</v>
      </c>
      <c r="D588" s="279">
        <v>920</v>
      </c>
      <c r="E588" s="277" t="s">
        <v>2936</v>
      </c>
      <c r="F588" s="277">
        <v>1</v>
      </c>
      <c r="G588" s="280" t="s">
        <v>2773</v>
      </c>
      <c r="H588" s="280" t="s">
        <v>2774</v>
      </c>
      <c r="I588" s="280" t="s">
        <v>2727</v>
      </c>
      <c r="J588">
        <v>5</v>
      </c>
    </row>
    <row r="589" spans="1:10" ht="21.75" hidden="1" thickBot="1">
      <c r="A589" s="277">
        <v>175</v>
      </c>
      <c r="B589" s="277">
        <v>1228269236</v>
      </c>
      <c r="C589" s="278" t="s">
        <v>3641</v>
      </c>
      <c r="D589" s="279">
        <v>920</v>
      </c>
      <c r="E589" s="277" t="s">
        <v>2770</v>
      </c>
      <c r="F589" s="277">
        <v>1</v>
      </c>
      <c r="G589" s="280" t="s">
        <v>2916</v>
      </c>
      <c r="H589" s="280" t="s">
        <v>2742</v>
      </c>
      <c r="I589" s="280" t="s">
        <v>2727</v>
      </c>
      <c r="J589">
        <v>5</v>
      </c>
    </row>
    <row r="590" spans="1:10" ht="21.75" hidden="1" thickBot="1">
      <c r="A590" s="277">
        <v>176</v>
      </c>
      <c r="B590" s="277">
        <v>1230075625</v>
      </c>
      <c r="C590" s="278" t="s">
        <v>3642</v>
      </c>
      <c r="D590" s="279">
        <v>910</v>
      </c>
      <c r="E590" s="277" t="s">
        <v>2906</v>
      </c>
      <c r="F590" s="277">
        <v>1</v>
      </c>
      <c r="G590" s="280" t="s">
        <v>3041</v>
      </c>
      <c r="H590" s="280" t="s">
        <v>2742</v>
      </c>
      <c r="I590" s="280" t="s">
        <v>2727</v>
      </c>
      <c r="J590">
        <v>5</v>
      </c>
    </row>
    <row r="591" spans="1:10" ht="21.75" hidden="1" thickBot="1">
      <c r="A591" s="277">
        <v>177</v>
      </c>
      <c r="B591" s="277">
        <v>1223757601</v>
      </c>
      <c r="C591" s="278" t="s">
        <v>3643</v>
      </c>
      <c r="D591" s="279">
        <v>910</v>
      </c>
      <c r="E591" s="277" t="s">
        <v>3114</v>
      </c>
      <c r="F591" s="277">
        <v>1</v>
      </c>
      <c r="G591" s="280" t="s">
        <v>2741</v>
      </c>
      <c r="H591" s="280" t="s">
        <v>2742</v>
      </c>
      <c r="I591" s="280" t="s">
        <v>2727</v>
      </c>
      <c r="J591">
        <v>5</v>
      </c>
    </row>
    <row r="592" spans="1:10" ht="21.75" hidden="1" thickBot="1">
      <c r="A592" s="277">
        <v>178</v>
      </c>
      <c r="B592" s="277">
        <v>1224091938</v>
      </c>
      <c r="C592" s="278" t="s">
        <v>3644</v>
      </c>
      <c r="D592" s="279">
        <v>910</v>
      </c>
      <c r="E592" s="277" t="s">
        <v>2947</v>
      </c>
      <c r="F592" s="277">
        <v>1</v>
      </c>
      <c r="G592" s="280" t="s">
        <v>2749</v>
      </c>
      <c r="H592" s="280" t="s">
        <v>2746</v>
      </c>
      <c r="I592" s="280" t="s">
        <v>2727</v>
      </c>
      <c r="J592">
        <v>5</v>
      </c>
    </row>
    <row r="593" spans="1:10" ht="21.75" hidden="1" thickBot="1">
      <c r="A593" s="277">
        <v>179</v>
      </c>
      <c r="B593" s="277">
        <v>1225384016</v>
      </c>
      <c r="C593" s="278" t="s">
        <v>3645</v>
      </c>
      <c r="D593" s="279">
        <v>890</v>
      </c>
      <c r="E593" s="277" t="s">
        <v>3260</v>
      </c>
      <c r="F593" s="277">
        <v>1</v>
      </c>
      <c r="G593" s="280" t="s">
        <v>2833</v>
      </c>
      <c r="H593" s="280" t="s">
        <v>2726</v>
      </c>
      <c r="I593" s="280" t="s">
        <v>2727</v>
      </c>
      <c r="J593">
        <v>5</v>
      </c>
    </row>
    <row r="594" spans="1:10" ht="21.75" hidden="1" thickBot="1">
      <c r="A594" s="277">
        <v>180</v>
      </c>
      <c r="B594" s="277">
        <v>1209528714</v>
      </c>
      <c r="C594" s="278" t="s">
        <v>3646</v>
      </c>
      <c r="D594" s="279">
        <v>880</v>
      </c>
      <c r="E594" s="277" t="s">
        <v>3647</v>
      </c>
      <c r="F594" s="277">
        <v>1</v>
      </c>
      <c r="G594" s="280" t="s">
        <v>2749</v>
      </c>
      <c r="H594" s="280" t="s">
        <v>2746</v>
      </c>
      <c r="I594" s="280" t="s">
        <v>2727</v>
      </c>
      <c r="J594">
        <v>5</v>
      </c>
    </row>
    <row r="595" spans="1:10" ht="21.75" hidden="1" thickBot="1">
      <c r="A595" s="277">
        <v>181</v>
      </c>
      <c r="B595" s="277">
        <v>1222063767</v>
      </c>
      <c r="C595" s="278" t="s">
        <v>3648</v>
      </c>
      <c r="D595" s="279">
        <v>880</v>
      </c>
      <c r="E595" s="277" t="s">
        <v>2941</v>
      </c>
      <c r="F595" s="277">
        <v>1</v>
      </c>
      <c r="G595" s="280" t="s">
        <v>2914</v>
      </c>
      <c r="H595" s="280" t="s">
        <v>2742</v>
      </c>
      <c r="I595" s="280" t="s">
        <v>2727</v>
      </c>
      <c r="J595">
        <v>5</v>
      </c>
    </row>
    <row r="596" spans="1:10" ht="21.75" hidden="1" thickBot="1">
      <c r="A596" s="277">
        <v>182</v>
      </c>
      <c r="B596" s="277">
        <v>1223487540</v>
      </c>
      <c r="C596" s="278" t="s">
        <v>3649</v>
      </c>
      <c r="D596" s="279">
        <v>880</v>
      </c>
      <c r="E596" s="277" t="s">
        <v>2770</v>
      </c>
      <c r="F596" s="277">
        <v>1</v>
      </c>
      <c r="G596" s="280" t="s">
        <v>2738</v>
      </c>
      <c r="H596" s="280" t="s">
        <v>2746</v>
      </c>
      <c r="I596" s="280" t="s">
        <v>2727</v>
      </c>
      <c r="J596">
        <v>5</v>
      </c>
    </row>
    <row r="597" spans="1:10" ht="21.75" hidden="1" thickBot="1">
      <c r="A597" s="277">
        <v>183</v>
      </c>
      <c r="B597" s="277">
        <v>1229312792</v>
      </c>
      <c r="C597" s="278" t="s">
        <v>3650</v>
      </c>
      <c r="D597" s="279">
        <v>840</v>
      </c>
      <c r="E597" s="277" t="s">
        <v>3163</v>
      </c>
      <c r="F597" s="277">
        <v>1</v>
      </c>
      <c r="G597" s="280" t="s">
        <v>2916</v>
      </c>
      <c r="H597" s="280" t="s">
        <v>2742</v>
      </c>
      <c r="I597" s="280" t="s">
        <v>2727</v>
      </c>
      <c r="J597">
        <v>5</v>
      </c>
    </row>
    <row r="598" spans="1:10" ht="21.75" hidden="1" thickBot="1">
      <c r="A598" s="277">
        <v>184</v>
      </c>
      <c r="B598" s="277">
        <v>1226114385</v>
      </c>
      <c r="C598" s="278" t="s">
        <v>3651</v>
      </c>
      <c r="D598" s="279">
        <v>840</v>
      </c>
      <c r="E598" s="277" t="s">
        <v>2770</v>
      </c>
      <c r="F598" s="277">
        <v>1</v>
      </c>
      <c r="G598" s="280" t="s">
        <v>3058</v>
      </c>
      <c r="H598" s="280" t="s">
        <v>2742</v>
      </c>
      <c r="I598" s="280" t="s">
        <v>2727</v>
      </c>
      <c r="J598">
        <v>5</v>
      </c>
    </row>
    <row r="599" spans="1:10" ht="21.75" hidden="1" thickBot="1">
      <c r="A599" s="277">
        <v>185</v>
      </c>
      <c r="B599" s="277">
        <v>1220435351</v>
      </c>
      <c r="C599" s="278" t="s">
        <v>3652</v>
      </c>
      <c r="D599" s="279">
        <v>820</v>
      </c>
      <c r="E599" s="277" t="s">
        <v>2947</v>
      </c>
      <c r="F599" s="277">
        <v>1</v>
      </c>
      <c r="G599" s="280" t="s">
        <v>2738</v>
      </c>
      <c r="H599" s="280" t="s">
        <v>2746</v>
      </c>
      <c r="I599" s="280" t="s">
        <v>2727</v>
      </c>
      <c r="J599">
        <v>5</v>
      </c>
    </row>
    <row r="600" spans="1:10" ht="21.75" hidden="1" thickBot="1">
      <c r="A600" s="277">
        <v>186</v>
      </c>
      <c r="B600" s="277">
        <v>1222973446</v>
      </c>
      <c r="C600" s="278" t="s">
        <v>3653</v>
      </c>
      <c r="D600" s="279">
        <v>820</v>
      </c>
      <c r="E600" s="277" t="s">
        <v>2828</v>
      </c>
      <c r="F600" s="277">
        <v>1</v>
      </c>
      <c r="G600" s="280" t="s">
        <v>2968</v>
      </c>
      <c r="H600" s="280" t="s">
        <v>2726</v>
      </c>
      <c r="I600" s="280" t="s">
        <v>2727</v>
      </c>
      <c r="J600">
        <v>5</v>
      </c>
    </row>
    <row r="601" spans="1:10" ht="21.75" hidden="1" thickBot="1">
      <c r="A601" s="277">
        <v>187</v>
      </c>
      <c r="B601" s="277">
        <v>1228999658</v>
      </c>
      <c r="C601" s="278" t="s">
        <v>3654</v>
      </c>
      <c r="D601" s="279">
        <v>810</v>
      </c>
      <c r="E601" s="277" t="s">
        <v>3655</v>
      </c>
      <c r="F601" s="277">
        <v>1</v>
      </c>
      <c r="G601" s="280" t="s">
        <v>3041</v>
      </c>
      <c r="H601" s="280" t="s">
        <v>2742</v>
      </c>
      <c r="I601" s="280" t="s">
        <v>2727</v>
      </c>
      <c r="J601">
        <v>5</v>
      </c>
    </row>
    <row r="602" spans="1:10" ht="21.75" hidden="1" thickBot="1">
      <c r="A602" s="277">
        <v>188</v>
      </c>
      <c r="B602" s="277">
        <v>1226404171</v>
      </c>
      <c r="C602" s="278" t="s">
        <v>3656</v>
      </c>
      <c r="D602" s="279">
        <v>790</v>
      </c>
      <c r="E602" s="277" t="s">
        <v>3298</v>
      </c>
      <c r="F602" s="277">
        <v>1</v>
      </c>
      <c r="G602" s="280" t="s">
        <v>2817</v>
      </c>
      <c r="H602" s="280" t="s">
        <v>2742</v>
      </c>
      <c r="I602" s="280" t="s">
        <v>2727</v>
      </c>
      <c r="J602">
        <v>5</v>
      </c>
    </row>
    <row r="603" spans="1:10" ht="21.75" hidden="1" thickBot="1">
      <c r="A603" s="277">
        <v>189</v>
      </c>
      <c r="B603" s="277">
        <v>1225007360</v>
      </c>
      <c r="C603" s="278" t="s">
        <v>3657</v>
      </c>
      <c r="D603" s="279">
        <v>780</v>
      </c>
      <c r="E603" s="277" t="s">
        <v>3398</v>
      </c>
      <c r="F603" s="277">
        <v>1</v>
      </c>
      <c r="G603" s="280" t="s">
        <v>2853</v>
      </c>
      <c r="H603" s="280" t="s">
        <v>2742</v>
      </c>
      <c r="I603" s="280" t="s">
        <v>2727</v>
      </c>
      <c r="J603">
        <v>5</v>
      </c>
    </row>
    <row r="604" spans="1:10" ht="21.75" hidden="1" thickBot="1">
      <c r="A604" s="277">
        <v>190</v>
      </c>
      <c r="B604" s="277">
        <v>1226113471</v>
      </c>
      <c r="C604" s="278" t="s">
        <v>3658</v>
      </c>
      <c r="D604" s="279">
        <v>770</v>
      </c>
      <c r="E604" s="277" t="s">
        <v>2770</v>
      </c>
      <c r="F604" s="277">
        <v>1</v>
      </c>
      <c r="G604" s="280" t="s">
        <v>3058</v>
      </c>
      <c r="H604" s="280" t="s">
        <v>2742</v>
      </c>
      <c r="I604" s="280" t="s">
        <v>2727</v>
      </c>
      <c r="J604">
        <v>5</v>
      </c>
    </row>
    <row r="605" spans="1:10" ht="21.75" hidden="1" thickBot="1">
      <c r="A605" s="277">
        <v>191</v>
      </c>
      <c r="B605" s="277">
        <v>1227423322</v>
      </c>
      <c r="C605" s="278" t="s">
        <v>3659</v>
      </c>
      <c r="D605" s="279">
        <v>740</v>
      </c>
      <c r="E605" s="277" t="s">
        <v>2770</v>
      </c>
      <c r="F605" s="277">
        <v>1</v>
      </c>
      <c r="G605" s="280" t="s">
        <v>2973</v>
      </c>
      <c r="H605" s="280" t="s">
        <v>2742</v>
      </c>
      <c r="I605" s="280" t="s">
        <v>2727</v>
      </c>
      <c r="J605">
        <v>5</v>
      </c>
    </row>
    <row r="606" spans="1:10" ht="13.5" hidden="1" thickBot="1">
      <c r="A606" s="277">
        <v>192</v>
      </c>
      <c r="B606" s="277">
        <v>1226021615</v>
      </c>
      <c r="C606" s="278" t="s">
        <v>3660</v>
      </c>
      <c r="D606" s="279">
        <v>640</v>
      </c>
      <c r="E606" s="277" t="s">
        <v>2770</v>
      </c>
      <c r="F606" s="277">
        <v>1</v>
      </c>
      <c r="G606" s="280" t="s">
        <v>2761</v>
      </c>
      <c r="H606" s="280" t="s">
        <v>2912</v>
      </c>
      <c r="I606" s="280" t="s">
        <v>2727</v>
      </c>
      <c r="J606">
        <v>5</v>
      </c>
    </row>
    <row r="607" spans="1:10" ht="21.75" hidden="1" thickBot="1">
      <c r="A607" s="277">
        <v>193</v>
      </c>
      <c r="B607" s="277">
        <v>1226723140</v>
      </c>
      <c r="C607" s="278" t="s">
        <v>3661</v>
      </c>
      <c r="D607" s="279">
        <v>390</v>
      </c>
      <c r="E607" s="277" t="s">
        <v>2936</v>
      </c>
      <c r="F607" s="277">
        <v>1</v>
      </c>
      <c r="G607" s="280" t="s">
        <v>2761</v>
      </c>
      <c r="H607" s="280" t="s">
        <v>2912</v>
      </c>
      <c r="I607" s="280" t="s">
        <v>2727</v>
      </c>
      <c r="J607">
        <v>5</v>
      </c>
    </row>
    <row r="608" spans="1:10" ht="21.75" hidden="1" thickBot="1">
      <c r="A608" s="277">
        <v>194</v>
      </c>
      <c r="B608" s="277">
        <v>1222697079</v>
      </c>
      <c r="C608" s="278" t="s">
        <v>3662</v>
      </c>
      <c r="D608" s="279">
        <v>150</v>
      </c>
      <c r="E608" s="277" t="s">
        <v>3663</v>
      </c>
      <c r="F608" s="277">
        <v>1</v>
      </c>
      <c r="G608" s="280" t="s">
        <v>2741</v>
      </c>
      <c r="H608" s="280" t="s">
        <v>2742</v>
      </c>
      <c r="I608" s="280" t="s">
        <v>2727</v>
      </c>
      <c r="J608">
        <v>5</v>
      </c>
    </row>
    <row r="609" spans="1:10" ht="21.75" hidden="1" thickBot="1">
      <c r="A609" s="277">
        <v>1</v>
      </c>
      <c r="B609" s="277">
        <v>1200545287</v>
      </c>
      <c r="C609" s="278" t="s">
        <v>3664</v>
      </c>
      <c r="D609" s="279">
        <v>1850</v>
      </c>
      <c r="E609" s="277" t="s">
        <v>3274</v>
      </c>
      <c r="F609" s="277">
        <v>1</v>
      </c>
      <c r="G609" s="280" t="s">
        <v>3665</v>
      </c>
      <c r="H609" s="280" t="s">
        <v>2742</v>
      </c>
      <c r="I609" s="280" t="s">
        <v>2727</v>
      </c>
      <c r="J609">
        <v>6</v>
      </c>
    </row>
    <row r="610" spans="1:10" ht="21.75" hidden="1" thickBot="1">
      <c r="A610" s="277">
        <v>2</v>
      </c>
      <c r="B610" s="277">
        <v>106575087</v>
      </c>
      <c r="C610" s="278" t="s">
        <v>3666</v>
      </c>
      <c r="D610" s="279">
        <v>1710</v>
      </c>
      <c r="E610" s="277" t="s">
        <v>3667</v>
      </c>
      <c r="F610" s="277">
        <v>1</v>
      </c>
      <c r="G610" s="280" t="s">
        <v>3668</v>
      </c>
      <c r="H610" s="280" t="s">
        <v>2735</v>
      </c>
      <c r="I610" s="280" t="s">
        <v>2727</v>
      </c>
      <c r="J610">
        <v>6</v>
      </c>
    </row>
    <row r="611" spans="1:10" ht="21.75" hidden="1" thickBot="1">
      <c r="A611" s="277">
        <v>3</v>
      </c>
      <c r="B611" s="277">
        <v>1222699976</v>
      </c>
      <c r="C611" s="278" t="s">
        <v>3669</v>
      </c>
      <c r="D611" s="279">
        <v>1690</v>
      </c>
      <c r="E611" s="277" t="s">
        <v>3670</v>
      </c>
      <c r="F611" s="277">
        <v>1</v>
      </c>
      <c r="G611" s="280" t="s">
        <v>3668</v>
      </c>
      <c r="H611" s="280" t="s">
        <v>2735</v>
      </c>
      <c r="I611" s="280" t="s">
        <v>2727</v>
      </c>
      <c r="J611">
        <v>6</v>
      </c>
    </row>
    <row r="612" spans="1:10" ht="21.75" hidden="1" thickBot="1">
      <c r="A612" s="277">
        <v>4</v>
      </c>
      <c r="B612" s="277">
        <v>1223009390</v>
      </c>
      <c r="C612" s="278" t="s">
        <v>3671</v>
      </c>
      <c r="D612" s="279">
        <v>1680</v>
      </c>
      <c r="E612" s="277" t="s">
        <v>3135</v>
      </c>
      <c r="F612" s="277">
        <v>1</v>
      </c>
      <c r="G612" s="280" t="s">
        <v>3672</v>
      </c>
      <c r="H612" s="280" t="s">
        <v>2735</v>
      </c>
      <c r="I612" s="280" t="s">
        <v>2727</v>
      </c>
      <c r="J612">
        <v>6</v>
      </c>
    </row>
    <row r="613" spans="1:10" ht="21.75" hidden="1" thickBot="1">
      <c r="A613" s="277">
        <v>5</v>
      </c>
      <c r="B613" s="277">
        <v>1222640144</v>
      </c>
      <c r="C613" s="278" t="s">
        <v>3673</v>
      </c>
      <c r="D613" s="279">
        <v>1680</v>
      </c>
      <c r="E613" s="277" t="s">
        <v>3674</v>
      </c>
      <c r="F613" s="277">
        <v>1</v>
      </c>
      <c r="G613" s="280" t="s">
        <v>3675</v>
      </c>
      <c r="H613" s="280" t="s">
        <v>2731</v>
      </c>
      <c r="I613" s="280" t="s">
        <v>2727</v>
      </c>
      <c r="J613">
        <v>6</v>
      </c>
    </row>
    <row r="614" spans="1:10" ht="21.75" hidden="1" thickBot="1">
      <c r="A614" s="277">
        <v>6</v>
      </c>
      <c r="B614" s="277">
        <v>1209687037</v>
      </c>
      <c r="C614" s="278" t="s">
        <v>3676</v>
      </c>
      <c r="D614" s="279">
        <v>1680</v>
      </c>
      <c r="E614" s="277" t="s">
        <v>3361</v>
      </c>
      <c r="F614" s="277">
        <v>1</v>
      </c>
      <c r="G614" s="280" t="s">
        <v>3677</v>
      </c>
      <c r="H614" s="280" t="s">
        <v>2746</v>
      </c>
      <c r="I614" s="280" t="s">
        <v>2727</v>
      </c>
      <c r="J614">
        <v>6</v>
      </c>
    </row>
    <row r="615" spans="1:10" ht="21.75" hidden="1" thickBot="1">
      <c r="A615" s="277">
        <v>7</v>
      </c>
      <c r="B615" s="277">
        <v>1222850507</v>
      </c>
      <c r="C615" s="278" t="s">
        <v>3678</v>
      </c>
      <c r="D615" s="279">
        <v>1630</v>
      </c>
      <c r="E615" s="277" t="s">
        <v>3679</v>
      </c>
      <c r="F615" s="277">
        <v>1</v>
      </c>
      <c r="G615" s="280" t="s">
        <v>3677</v>
      </c>
      <c r="H615" s="280" t="s">
        <v>2746</v>
      </c>
      <c r="I615" s="280" t="s">
        <v>2727</v>
      </c>
      <c r="J615">
        <v>6</v>
      </c>
    </row>
    <row r="616" spans="1:10" ht="21.75" hidden="1" thickBot="1">
      <c r="A616" s="277">
        <v>8</v>
      </c>
      <c r="B616" s="277">
        <v>1224583402</v>
      </c>
      <c r="C616" s="278" t="s">
        <v>3680</v>
      </c>
      <c r="D616" s="279">
        <v>1630</v>
      </c>
      <c r="E616" s="277" t="s">
        <v>3681</v>
      </c>
      <c r="F616" s="277">
        <v>1</v>
      </c>
      <c r="G616" s="280" t="s">
        <v>1954</v>
      </c>
      <c r="H616" s="280" t="s">
        <v>2746</v>
      </c>
      <c r="I616" s="280" t="s">
        <v>2727</v>
      </c>
      <c r="J616">
        <v>6</v>
      </c>
    </row>
    <row r="617" spans="1:10" ht="21.75" hidden="1" thickBot="1">
      <c r="A617" s="277">
        <v>9</v>
      </c>
      <c r="B617" s="277">
        <v>1209335712</v>
      </c>
      <c r="C617" s="278" t="s">
        <v>3682</v>
      </c>
      <c r="D617" s="279">
        <v>1630</v>
      </c>
      <c r="E617" s="277" t="s">
        <v>2835</v>
      </c>
      <c r="F617" s="277">
        <v>1</v>
      </c>
      <c r="G617" s="280" t="s">
        <v>3668</v>
      </c>
      <c r="H617" s="280" t="s">
        <v>2735</v>
      </c>
      <c r="I617" s="280" t="s">
        <v>2727</v>
      </c>
      <c r="J617">
        <v>6</v>
      </c>
    </row>
    <row r="618" spans="1:10" ht="21.75" hidden="1" thickBot="1">
      <c r="A618" s="277">
        <v>10</v>
      </c>
      <c r="B618" s="277">
        <v>1222675214</v>
      </c>
      <c r="C618" s="278" t="s">
        <v>3683</v>
      </c>
      <c r="D618" s="279">
        <v>1610</v>
      </c>
      <c r="E618" s="277" t="s">
        <v>3684</v>
      </c>
      <c r="F618" s="277">
        <v>1</v>
      </c>
      <c r="G618" s="280" t="s">
        <v>3677</v>
      </c>
      <c r="H618" s="280" t="s">
        <v>2746</v>
      </c>
      <c r="I618" s="280" t="s">
        <v>2727</v>
      </c>
      <c r="J618">
        <v>6</v>
      </c>
    </row>
    <row r="619" spans="1:10" ht="21.75" hidden="1" thickBot="1">
      <c r="A619" s="277">
        <v>11</v>
      </c>
      <c r="B619" s="277">
        <v>1222613835</v>
      </c>
      <c r="C619" s="278" t="s">
        <v>3685</v>
      </c>
      <c r="D619" s="279">
        <v>1600</v>
      </c>
      <c r="E619" s="277" t="s">
        <v>3686</v>
      </c>
      <c r="F619" s="277">
        <v>1</v>
      </c>
      <c r="G619" s="280" t="s">
        <v>3677</v>
      </c>
      <c r="H619" s="280" t="s">
        <v>2746</v>
      </c>
      <c r="I619" s="280" t="s">
        <v>2727</v>
      </c>
      <c r="J619">
        <v>6</v>
      </c>
    </row>
    <row r="620" spans="1:10" ht="21.75" hidden="1" thickBot="1">
      <c r="A620" s="277">
        <v>12</v>
      </c>
      <c r="B620" s="277">
        <v>1223951531</v>
      </c>
      <c r="C620" s="278" t="s">
        <v>3687</v>
      </c>
      <c r="D620" s="279">
        <v>1590</v>
      </c>
      <c r="E620" s="277" t="s">
        <v>3684</v>
      </c>
      <c r="F620" s="277">
        <v>1</v>
      </c>
      <c r="G620" s="280" t="s">
        <v>3688</v>
      </c>
      <c r="H620" s="280" t="s">
        <v>2746</v>
      </c>
      <c r="I620" s="280" t="s">
        <v>2727</v>
      </c>
      <c r="J620">
        <v>6</v>
      </c>
    </row>
    <row r="621" spans="1:10" ht="21.75" hidden="1" thickBot="1">
      <c r="A621" s="277">
        <v>13</v>
      </c>
      <c r="B621" s="277">
        <v>1222150230</v>
      </c>
      <c r="C621" s="278" t="s">
        <v>3689</v>
      </c>
      <c r="D621" s="279">
        <v>1590</v>
      </c>
      <c r="E621" s="277" t="s">
        <v>3690</v>
      </c>
      <c r="F621" s="277">
        <v>1</v>
      </c>
      <c r="G621" s="280" t="s">
        <v>3688</v>
      </c>
      <c r="H621" s="280" t="s">
        <v>2746</v>
      </c>
      <c r="I621" s="280" t="s">
        <v>2727</v>
      </c>
      <c r="J621">
        <v>6</v>
      </c>
    </row>
    <row r="622" spans="1:10" ht="21.75" hidden="1" thickBot="1">
      <c r="A622" s="277">
        <v>14</v>
      </c>
      <c r="B622" s="277">
        <v>1229024317</v>
      </c>
      <c r="C622" s="278" t="s">
        <v>3691</v>
      </c>
      <c r="D622" s="279">
        <v>1580</v>
      </c>
      <c r="E622" s="277" t="s">
        <v>3692</v>
      </c>
      <c r="F622" s="277">
        <v>1</v>
      </c>
      <c r="G622" s="280" t="s">
        <v>3693</v>
      </c>
      <c r="H622" s="280" t="s">
        <v>2774</v>
      </c>
      <c r="I622" s="280" t="s">
        <v>2727</v>
      </c>
      <c r="J622">
        <v>6</v>
      </c>
    </row>
    <row r="623" spans="1:10" ht="21.75" hidden="1" thickBot="1">
      <c r="A623" s="277">
        <v>15</v>
      </c>
      <c r="B623" s="277">
        <v>1222667823</v>
      </c>
      <c r="C623" s="278" t="s">
        <v>3694</v>
      </c>
      <c r="D623" s="279">
        <v>1580</v>
      </c>
      <c r="E623" s="277" t="s">
        <v>3695</v>
      </c>
      <c r="F623" s="277">
        <v>1</v>
      </c>
      <c r="G623" s="280" t="s">
        <v>3668</v>
      </c>
      <c r="H623" s="280" t="s">
        <v>2735</v>
      </c>
      <c r="I623" s="280" t="s">
        <v>2727</v>
      </c>
      <c r="J623">
        <v>6</v>
      </c>
    </row>
    <row r="624" spans="1:10" ht="21.75" hidden="1" thickBot="1">
      <c r="A624" s="277">
        <v>16</v>
      </c>
      <c r="B624" s="277">
        <v>1224679434</v>
      </c>
      <c r="C624" s="278" t="s">
        <v>3696</v>
      </c>
      <c r="D624" s="279">
        <v>1580</v>
      </c>
      <c r="E624" s="277" t="s">
        <v>3697</v>
      </c>
      <c r="F624" s="277">
        <v>1</v>
      </c>
      <c r="G624" s="280" t="s">
        <v>3675</v>
      </c>
      <c r="H624" s="280" t="s">
        <v>2731</v>
      </c>
      <c r="I624" s="280" t="s">
        <v>2727</v>
      </c>
      <c r="J624">
        <v>6</v>
      </c>
    </row>
    <row r="625" spans="1:10" ht="21.75" hidden="1" thickBot="1">
      <c r="A625" s="277">
        <v>17</v>
      </c>
      <c r="B625" s="277">
        <v>1219968507</v>
      </c>
      <c r="C625" s="278" t="s">
        <v>3698</v>
      </c>
      <c r="D625" s="279">
        <v>1570</v>
      </c>
      <c r="E625" s="277" t="s">
        <v>2970</v>
      </c>
      <c r="F625" s="277">
        <v>1</v>
      </c>
      <c r="G625" s="280" t="s">
        <v>3665</v>
      </c>
      <c r="H625" s="280" t="s">
        <v>2742</v>
      </c>
      <c r="I625" s="280" t="s">
        <v>2727</v>
      </c>
      <c r="J625">
        <v>6</v>
      </c>
    </row>
    <row r="626" spans="1:10" ht="21.75" hidden="1" thickBot="1">
      <c r="A626" s="277">
        <v>18</v>
      </c>
      <c r="B626" s="277">
        <v>1223069599</v>
      </c>
      <c r="C626" s="278" t="s">
        <v>3699</v>
      </c>
      <c r="D626" s="279">
        <v>1570</v>
      </c>
      <c r="E626" s="277" t="s">
        <v>3700</v>
      </c>
      <c r="F626" s="277">
        <v>1</v>
      </c>
      <c r="G626" s="280" t="s">
        <v>3677</v>
      </c>
      <c r="H626" s="280" t="s">
        <v>2746</v>
      </c>
      <c r="I626" s="280" t="s">
        <v>2727</v>
      </c>
      <c r="J626">
        <v>6</v>
      </c>
    </row>
    <row r="627" spans="1:10" ht="21.75" hidden="1" thickBot="1">
      <c r="A627" s="277">
        <v>19</v>
      </c>
      <c r="B627" s="277">
        <v>1210126614</v>
      </c>
      <c r="C627" s="278" t="s">
        <v>3701</v>
      </c>
      <c r="D627" s="279">
        <v>1570</v>
      </c>
      <c r="E627" s="277" t="s">
        <v>3702</v>
      </c>
      <c r="F627" s="277">
        <v>1</v>
      </c>
      <c r="G627" s="280" t="s">
        <v>3703</v>
      </c>
      <c r="H627" s="280" t="s">
        <v>2731</v>
      </c>
      <c r="I627" s="280" t="s">
        <v>2727</v>
      </c>
      <c r="J627">
        <v>6</v>
      </c>
    </row>
    <row r="628" spans="1:10" ht="21.75" hidden="1" thickBot="1">
      <c r="A628" s="277">
        <v>20</v>
      </c>
      <c r="B628" s="277">
        <v>1210424837</v>
      </c>
      <c r="C628" s="278" t="s">
        <v>3704</v>
      </c>
      <c r="D628" s="279">
        <v>1570</v>
      </c>
      <c r="E628" s="277" t="s">
        <v>3705</v>
      </c>
      <c r="F628" s="277">
        <v>1</v>
      </c>
      <c r="G628" s="280" t="s">
        <v>3675</v>
      </c>
      <c r="H628" s="280" t="s">
        <v>2731</v>
      </c>
      <c r="I628" s="280" t="s">
        <v>2727</v>
      </c>
      <c r="J628">
        <v>6</v>
      </c>
    </row>
    <row r="629" spans="1:10" ht="21.75" hidden="1" thickBot="1">
      <c r="A629" s="277">
        <v>21</v>
      </c>
      <c r="B629" s="277">
        <v>1214154820</v>
      </c>
      <c r="C629" s="278" t="s">
        <v>3706</v>
      </c>
      <c r="D629" s="279">
        <v>1570</v>
      </c>
      <c r="E629" s="277" t="s">
        <v>3376</v>
      </c>
      <c r="F629" s="277">
        <v>1</v>
      </c>
      <c r="G629" s="280" t="s">
        <v>3707</v>
      </c>
      <c r="H629" s="280" t="s">
        <v>2742</v>
      </c>
      <c r="I629" s="280" t="s">
        <v>2727</v>
      </c>
      <c r="J629">
        <v>6</v>
      </c>
    </row>
    <row r="630" spans="1:10" ht="21.75" hidden="1" thickBot="1">
      <c r="A630" s="277">
        <v>22</v>
      </c>
      <c r="B630" s="277">
        <v>1224370565</v>
      </c>
      <c r="C630" s="278" t="s">
        <v>3708</v>
      </c>
      <c r="D630" s="279">
        <v>1560</v>
      </c>
      <c r="E630" s="277" t="s">
        <v>3709</v>
      </c>
      <c r="F630" s="277">
        <v>1</v>
      </c>
      <c r="G630" s="280" t="s">
        <v>3675</v>
      </c>
      <c r="H630" s="280" t="s">
        <v>2731</v>
      </c>
      <c r="I630" s="280" t="s">
        <v>2727</v>
      </c>
      <c r="J630">
        <v>6</v>
      </c>
    </row>
    <row r="631" spans="1:10" ht="21.75" hidden="1" thickBot="1">
      <c r="A631" s="277">
        <v>23</v>
      </c>
      <c r="B631" s="277">
        <v>1200781922</v>
      </c>
      <c r="C631" s="278" t="s">
        <v>3710</v>
      </c>
      <c r="D631" s="279">
        <v>1560</v>
      </c>
      <c r="E631" s="277" t="s">
        <v>3711</v>
      </c>
      <c r="F631" s="277">
        <v>1</v>
      </c>
      <c r="G631" s="280" t="s">
        <v>3677</v>
      </c>
      <c r="H631" s="280" t="s">
        <v>2746</v>
      </c>
      <c r="I631" s="280" t="s">
        <v>2727</v>
      </c>
      <c r="J631">
        <v>6</v>
      </c>
    </row>
    <row r="632" spans="1:10" ht="21.75" hidden="1" thickBot="1">
      <c r="A632" s="277">
        <v>24</v>
      </c>
      <c r="B632" s="277">
        <v>1220328010</v>
      </c>
      <c r="C632" s="278" t="s">
        <v>3712</v>
      </c>
      <c r="D632" s="279">
        <v>1560</v>
      </c>
      <c r="E632" s="277" t="s">
        <v>2893</v>
      </c>
      <c r="F632" s="277">
        <v>1</v>
      </c>
      <c r="G632" s="280" t="s">
        <v>3675</v>
      </c>
      <c r="H632" s="280" t="s">
        <v>2731</v>
      </c>
      <c r="I632" s="280" t="s">
        <v>2727</v>
      </c>
      <c r="J632">
        <v>6</v>
      </c>
    </row>
    <row r="633" spans="1:10" ht="13.5" hidden="1" thickBot="1">
      <c r="A633" s="277">
        <v>25</v>
      </c>
      <c r="B633" s="277">
        <v>1223609515</v>
      </c>
      <c r="C633" s="278" t="s">
        <v>3713</v>
      </c>
      <c r="D633" s="279">
        <v>1560</v>
      </c>
      <c r="E633" s="277" t="s">
        <v>2770</v>
      </c>
      <c r="F633" s="277">
        <v>1</v>
      </c>
      <c r="G633" s="280" t="s">
        <v>3665</v>
      </c>
      <c r="H633" s="280" t="s">
        <v>2742</v>
      </c>
      <c r="I633" s="280" t="s">
        <v>2727</v>
      </c>
      <c r="J633">
        <v>6</v>
      </c>
    </row>
    <row r="634" spans="1:10" ht="21.75" hidden="1" thickBot="1">
      <c r="A634" s="277">
        <v>26</v>
      </c>
      <c r="B634" s="277">
        <v>1225387460</v>
      </c>
      <c r="C634" s="278" t="s">
        <v>3714</v>
      </c>
      <c r="D634" s="279">
        <v>1550</v>
      </c>
      <c r="E634" s="277" t="s">
        <v>3715</v>
      </c>
      <c r="F634" s="277">
        <v>1</v>
      </c>
      <c r="G634" s="280" t="s">
        <v>3668</v>
      </c>
      <c r="H634" s="280" t="s">
        <v>2746</v>
      </c>
      <c r="I634" s="280" t="s">
        <v>2727</v>
      </c>
      <c r="J634">
        <v>6</v>
      </c>
    </row>
    <row r="635" spans="1:10" ht="21.75" hidden="1" thickBot="1">
      <c r="A635" s="277">
        <v>27</v>
      </c>
      <c r="B635" s="277">
        <v>1226519466</v>
      </c>
      <c r="C635" s="278" t="s">
        <v>3716</v>
      </c>
      <c r="D635" s="279">
        <v>1550</v>
      </c>
      <c r="E635" s="277" t="s">
        <v>3374</v>
      </c>
      <c r="F635" s="277">
        <v>1</v>
      </c>
      <c r="G635" s="280" t="s">
        <v>3665</v>
      </c>
      <c r="H635" s="280" t="s">
        <v>2742</v>
      </c>
      <c r="I635" s="280" t="s">
        <v>2727</v>
      </c>
      <c r="J635">
        <v>6</v>
      </c>
    </row>
    <row r="636" spans="1:10" ht="21.75" hidden="1" thickBot="1">
      <c r="A636" s="277">
        <v>28</v>
      </c>
      <c r="B636" s="277">
        <v>110458651</v>
      </c>
      <c r="C636" s="278" t="s">
        <v>3717</v>
      </c>
      <c r="D636" s="279">
        <v>1550</v>
      </c>
      <c r="E636" s="277" t="s">
        <v>3718</v>
      </c>
      <c r="F636" s="277">
        <v>1</v>
      </c>
      <c r="G636" s="280" t="s">
        <v>3688</v>
      </c>
      <c r="H636" s="280" t="s">
        <v>2746</v>
      </c>
      <c r="I636" s="280" t="s">
        <v>2727</v>
      </c>
      <c r="J636">
        <v>6</v>
      </c>
    </row>
    <row r="637" spans="1:10" ht="21.75" hidden="1" thickBot="1">
      <c r="A637" s="277">
        <v>29</v>
      </c>
      <c r="B637" s="277">
        <v>1211507768</v>
      </c>
      <c r="C637" s="278" t="s">
        <v>3719</v>
      </c>
      <c r="D637" s="279">
        <v>1540</v>
      </c>
      <c r="E637" s="277" t="s">
        <v>3614</v>
      </c>
      <c r="F637" s="277">
        <v>1</v>
      </c>
      <c r="G637" s="280" t="s">
        <v>3675</v>
      </c>
      <c r="H637" s="280" t="s">
        <v>2731</v>
      </c>
      <c r="I637" s="280" t="s">
        <v>2727</v>
      </c>
      <c r="J637">
        <v>6</v>
      </c>
    </row>
    <row r="638" spans="1:10" ht="21.75" hidden="1" thickBot="1">
      <c r="A638" s="277">
        <v>30</v>
      </c>
      <c r="B638" s="277">
        <v>1224506737</v>
      </c>
      <c r="C638" s="278" t="s">
        <v>3720</v>
      </c>
      <c r="D638" s="279">
        <v>1540</v>
      </c>
      <c r="E638" s="277" t="s">
        <v>3552</v>
      </c>
      <c r="F638" s="277">
        <v>1</v>
      </c>
      <c r="G638" s="280" t="s">
        <v>3668</v>
      </c>
      <c r="H638" s="280" t="s">
        <v>2735</v>
      </c>
      <c r="I638" s="280" t="s">
        <v>2727</v>
      </c>
      <c r="J638">
        <v>6</v>
      </c>
    </row>
    <row r="639" spans="1:10" ht="21.75" hidden="1" thickBot="1">
      <c r="A639" s="277">
        <v>31</v>
      </c>
      <c r="B639" s="277">
        <v>1224140749</v>
      </c>
      <c r="C639" s="278" t="s">
        <v>3721</v>
      </c>
      <c r="D639" s="279">
        <v>1540</v>
      </c>
      <c r="E639" s="277" t="s">
        <v>3633</v>
      </c>
      <c r="F639" s="277">
        <v>1</v>
      </c>
      <c r="G639" s="280" t="s">
        <v>3722</v>
      </c>
      <c r="H639" s="280" t="s">
        <v>2726</v>
      </c>
      <c r="I639" s="280" t="s">
        <v>2727</v>
      </c>
      <c r="J639">
        <v>6</v>
      </c>
    </row>
    <row r="640" spans="1:10" ht="21.75" hidden="1" thickBot="1">
      <c r="A640" s="277">
        <v>32</v>
      </c>
      <c r="B640" s="277">
        <v>1222983062</v>
      </c>
      <c r="C640" s="278" t="s">
        <v>3723</v>
      </c>
      <c r="D640" s="279">
        <v>1530</v>
      </c>
      <c r="E640" s="277" t="s">
        <v>3072</v>
      </c>
      <c r="F640" s="277">
        <v>1</v>
      </c>
      <c r="G640" s="280" t="s">
        <v>3724</v>
      </c>
      <c r="H640" s="280" t="s">
        <v>2742</v>
      </c>
      <c r="I640" s="280" t="s">
        <v>2727</v>
      </c>
      <c r="J640">
        <v>6</v>
      </c>
    </row>
    <row r="641" spans="1:10" ht="21.75" hidden="1" thickBot="1">
      <c r="A641" s="277">
        <v>33</v>
      </c>
      <c r="B641" s="277">
        <v>1222371917</v>
      </c>
      <c r="C641" s="278" t="s">
        <v>3725</v>
      </c>
      <c r="D641" s="279">
        <v>1530</v>
      </c>
      <c r="E641" s="277" t="s">
        <v>2770</v>
      </c>
      <c r="F641" s="277">
        <v>1</v>
      </c>
      <c r="G641" s="280" t="s">
        <v>3668</v>
      </c>
      <c r="H641" s="280" t="s">
        <v>2735</v>
      </c>
      <c r="I641" s="280" t="s">
        <v>2727</v>
      </c>
      <c r="J641">
        <v>6</v>
      </c>
    </row>
    <row r="642" spans="1:10" ht="21.75" hidden="1" thickBot="1">
      <c r="A642" s="277">
        <v>34</v>
      </c>
      <c r="B642" s="277">
        <v>1222970939</v>
      </c>
      <c r="C642" s="278" t="s">
        <v>3726</v>
      </c>
      <c r="D642" s="279">
        <v>1510</v>
      </c>
      <c r="E642" s="277" t="s">
        <v>2984</v>
      </c>
      <c r="F642" s="277">
        <v>1</v>
      </c>
      <c r="G642" s="280" t="s">
        <v>3677</v>
      </c>
      <c r="H642" s="280" t="s">
        <v>2746</v>
      </c>
      <c r="I642" s="280" t="s">
        <v>2727</v>
      </c>
      <c r="J642">
        <v>6</v>
      </c>
    </row>
    <row r="643" spans="1:10" ht="21.75" hidden="1" thickBot="1">
      <c r="A643" s="277">
        <v>35</v>
      </c>
      <c r="B643" s="277">
        <v>1221893033</v>
      </c>
      <c r="C643" s="278" t="s">
        <v>3727</v>
      </c>
      <c r="D643" s="279">
        <v>1510</v>
      </c>
      <c r="E643" s="277" t="s">
        <v>3728</v>
      </c>
      <c r="F643" s="277">
        <v>1</v>
      </c>
      <c r="G643" s="280" t="s">
        <v>3722</v>
      </c>
      <c r="H643" s="280" t="s">
        <v>2726</v>
      </c>
      <c r="I643" s="280" t="s">
        <v>2727</v>
      </c>
      <c r="J643">
        <v>6</v>
      </c>
    </row>
    <row r="644" spans="1:10" ht="21.75" hidden="1" thickBot="1">
      <c r="A644" s="277">
        <v>36</v>
      </c>
      <c r="B644" s="277">
        <v>1223574003</v>
      </c>
      <c r="C644" s="278" t="s">
        <v>3729</v>
      </c>
      <c r="D644" s="279">
        <v>1500</v>
      </c>
      <c r="E644" s="277" t="s">
        <v>3301</v>
      </c>
      <c r="F644" s="277">
        <v>1</v>
      </c>
      <c r="G644" s="280" t="s">
        <v>3730</v>
      </c>
      <c r="H644" s="280" t="s">
        <v>2735</v>
      </c>
      <c r="I644" s="280" t="s">
        <v>2727</v>
      </c>
      <c r="J644">
        <v>6</v>
      </c>
    </row>
    <row r="645" spans="1:10" ht="21.75" hidden="1" thickBot="1">
      <c r="A645" s="277">
        <v>37</v>
      </c>
      <c r="B645" s="277">
        <v>1223186079</v>
      </c>
      <c r="C645" s="278" t="s">
        <v>3731</v>
      </c>
      <c r="D645" s="279">
        <v>1500</v>
      </c>
      <c r="E645" s="277" t="s">
        <v>3732</v>
      </c>
      <c r="F645" s="277">
        <v>1</v>
      </c>
      <c r="G645" s="280" t="s">
        <v>3730</v>
      </c>
      <c r="H645" s="280" t="s">
        <v>2735</v>
      </c>
      <c r="I645" s="280" t="s">
        <v>2727</v>
      </c>
      <c r="J645">
        <v>6</v>
      </c>
    </row>
    <row r="646" spans="1:10" ht="21.75" hidden="1" thickBot="1">
      <c r="A646" s="277">
        <v>38</v>
      </c>
      <c r="B646" s="277">
        <v>1221915972</v>
      </c>
      <c r="C646" s="278" t="s">
        <v>3733</v>
      </c>
      <c r="D646" s="279">
        <v>1490</v>
      </c>
      <c r="E646" s="277" t="s">
        <v>2770</v>
      </c>
      <c r="F646" s="277">
        <v>1</v>
      </c>
      <c r="G646" s="280" t="s">
        <v>3734</v>
      </c>
      <c r="H646" s="280" t="s">
        <v>2742</v>
      </c>
      <c r="I646" s="280" t="s">
        <v>2727</v>
      </c>
      <c r="J646">
        <v>6</v>
      </c>
    </row>
    <row r="647" spans="1:10" ht="21.75" hidden="1" thickBot="1">
      <c r="A647" s="277">
        <v>39</v>
      </c>
      <c r="B647" s="277">
        <v>1223051987</v>
      </c>
      <c r="C647" s="278" t="s">
        <v>3735</v>
      </c>
      <c r="D647" s="279">
        <v>1480</v>
      </c>
      <c r="E647" s="277" t="s">
        <v>3235</v>
      </c>
      <c r="F647" s="277">
        <v>1</v>
      </c>
      <c r="G647" s="280" t="s">
        <v>3736</v>
      </c>
      <c r="H647" s="280" t="s">
        <v>2742</v>
      </c>
      <c r="I647" s="280" t="s">
        <v>2727</v>
      </c>
      <c r="J647">
        <v>6</v>
      </c>
    </row>
    <row r="648" spans="1:10" ht="21.75" hidden="1" thickBot="1">
      <c r="A648" s="277">
        <v>40</v>
      </c>
      <c r="B648" s="277">
        <v>1227369308</v>
      </c>
      <c r="C648" s="278" t="s">
        <v>3737</v>
      </c>
      <c r="D648" s="279">
        <v>1480</v>
      </c>
      <c r="E648" s="277" t="s">
        <v>3738</v>
      </c>
      <c r="F648" s="277">
        <v>1</v>
      </c>
      <c r="G648" s="280" t="s">
        <v>3665</v>
      </c>
      <c r="H648" s="280" t="s">
        <v>2742</v>
      </c>
      <c r="I648" s="280" t="s">
        <v>2727</v>
      </c>
      <c r="J648">
        <v>6</v>
      </c>
    </row>
    <row r="649" spans="1:10" ht="21.75" hidden="1" thickBot="1">
      <c r="A649" s="277">
        <v>41</v>
      </c>
      <c r="B649" s="277">
        <v>1223360401</v>
      </c>
      <c r="C649" s="278" t="s">
        <v>3739</v>
      </c>
      <c r="D649" s="279">
        <v>1480</v>
      </c>
      <c r="E649" s="277" t="s">
        <v>2803</v>
      </c>
      <c r="F649" s="277">
        <v>1</v>
      </c>
      <c r="G649" s="280" t="s">
        <v>3677</v>
      </c>
      <c r="H649" s="280" t="s">
        <v>2746</v>
      </c>
      <c r="I649" s="280" t="s">
        <v>2727</v>
      </c>
      <c r="J649">
        <v>6</v>
      </c>
    </row>
    <row r="650" spans="1:10" ht="13.5" hidden="1" thickBot="1">
      <c r="A650" s="277">
        <v>42</v>
      </c>
      <c r="B650" s="277">
        <v>1222561071</v>
      </c>
      <c r="C650" s="278" t="s">
        <v>3740</v>
      </c>
      <c r="D650" s="279">
        <v>1480</v>
      </c>
      <c r="E650" s="277" t="s">
        <v>2770</v>
      </c>
      <c r="F650" s="277">
        <v>1</v>
      </c>
      <c r="G650" s="280" t="s">
        <v>3693</v>
      </c>
      <c r="H650" s="280" t="s">
        <v>2774</v>
      </c>
      <c r="I650" s="280" t="s">
        <v>2727</v>
      </c>
      <c r="J650">
        <v>6</v>
      </c>
    </row>
    <row r="651" spans="1:10" ht="21.75" hidden="1" thickBot="1">
      <c r="A651" s="277">
        <v>43</v>
      </c>
      <c r="B651" s="277">
        <v>1222538144</v>
      </c>
      <c r="C651" s="278" t="s">
        <v>3741</v>
      </c>
      <c r="D651" s="279">
        <v>1470</v>
      </c>
      <c r="E651" s="277" t="s">
        <v>3116</v>
      </c>
      <c r="F651" s="277">
        <v>1</v>
      </c>
      <c r="G651" s="280" t="s">
        <v>3668</v>
      </c>
      <c r="H651" s="280" t="s">
        <v>2731</v>
      </c>
      <c r="I651" s="280" t="s">
        <v>2727</v>
      </c>
      <c r="J651">
        <v>6</v>
      </c>
    </row>
    <row r="652" spans="1:10" ht="21.75" hidden="1" thickBot="1">
      <c r="A652" s="277">
        <v>44</v>
      </c>
      <c r="B652" s="277">
        <v>1222984216</v>
      </c>
      <c r="C652" s="278" t="s">
        <v>3742</v>
      </c>
      <c r="D652" s="279">
        <v>1470</v>
      </c>
      <c r="E652" s="277" t="s">
        <v>3633</v>
      </c>
      <c r="F652" s="277">
        <v>1</v>
      </c>
      <c r="G652" s="280" t="s">
        <v>3743</v>
      </c>
      <c r="H652" s="280" t="s">
        <v>2735</v>
      </c>
      <c r="I652" s="280" t="s">
        <v>2727</v>
      </c>
      <c r="J652">
        <v>6</v>
      </c>
    </row>
    <row r="653" spans="1:10" ht="21.75" hidden="1" thickBot="1">
      <c r="A653" s="277">
        <v>45</v>
      </c>
      <c r="B653" s="277">
        <v>1223559362</v>
      </c>
      <c r="C653" s="278" t="s">
        <v>3744</v>
      </c>
      <c r="D653" s="279">
        <v>1460</v>
      </c>
      <c r="E653" s="277" t="s">
        <v>3292</v>
      </c>
      <c r="F653" s="277">
        <v>1</v>
      </c>
      <c r="G653" s="280" t="s">
        <v>3703</v>
      </c>
      <c r="H653" s="280" t="s">
        <v>2731</v>
      </c>
      <c r="I653" s="280" t="s">
        <v>2727</v>
      </c>
      <c r="J653">
        <v>6</v>
      </c>
    </row>
    <row r="654" spans="1:10" ht="21.75" hidden="1" thickBot="1">
      <c r="A654" s="277">
        <v>46</v>
      </c>
      <c r="B654" s="277">
        <v>1222711348</v>
      </c>
      <c r="C654" s="278" t="s">
        <v>3745</v>
      </c>
      <c r="D654" s="279">
        <v>1460</v>
      </c>
      <c r="E654" s="277" t="s">
        <v>2996</v>
      </c>
      <c r="F654" s="277">
        <v>1</v>
      </c>
      <c r="G654" s="280" t="s">
        <v>3668</v>
      </c>
      <c r="H654" s="280" t="s">
        <v>2735</v>
      </c>
      <c r="I654" s="280" t="s">
        <v>2727</v>
      </c>
      <c r="J654">
        <v>6</v>
      </c>
    </row>
    <row r="655" spans="1:10" ht="21.75" hidden="1" thickBot="1">
      <c r="A655" s="277">
        <v>47</v>
      </c>
      <c r="B655" s="277">
        <v>1225381267</v>
      </c>
      <c r="C655" s="278" t="s">
        <v>3746</v>
      </c>
      <c r="D655" s="279">
        <v>1460</v>
      </c>
      <c r="E655" s="277" t="s">
        <v>2888</v>
      </c>
      <c r="F655" s="277">
        <v>1</v>
      </c>
      <c r="G655" s="280" t="s">
        <v>3688</v>
      </c>
      <c r="H655" s="280" t="s">
        <v>2746</v>
      </c>
      <c r="I655" s="280" t="s">
        <v>2727</v>
      </c>
      <c r="J655">
        <v>6</v>
      </c>
    </row>
    <row r="656" spans="1:10" ht="13.5" hidden="1" thickBot="1">
      <c r="A656" s="277">
        <v>48</v>
      </c>
      <c r="B656" s="277">
        <v>1227880305</v>
      </c>
      <c r="C656" s="278" t="s">
        <v>3747</v>
      </c>
      <c r="D656" s="279">
        <v>1450</v>
      </c>
      <c r="E656" s="277" t="s">
        <v>2770</v>
      </c>
      <c r="F656" s="277">
        <v>1</v>
      </c>
      <c r="G656" s="280" t="s">
        <v>3693</v>
      </c>
      <c r="H656" s="280" t="s">
        <v>2774</v>
      </c>
      <c r="I656" s="280" t="s">
        <v>2727</v>
      </c>
      <c r="J656">
        <v>6</v>
      </c>
    </row>
    <row r="657" spans="1:10" ht="21.75" hidden="1" thickBot="1">
      <c r="A657" s="277">
        <v>49</v>
      </c>
      <c r="B657" s="277">
        <v>1222836541</v>
      </c>
      <c r="C657" s="278" t="s">
        <v>3748</v>
      </c>
      <c r="D657" s="279">
        <v>1440</v>
      </c>
      <c r="E657" s="277" t="s">
        <v>3749</v>
      </c>
      <c r="F657" s="277">
        <v>1</v>
      </c>
      <c r="G657" s="280" t="s">
        <v>3688</v>
      </c>
      <c r="H657" s="280" t="s">
        <v>2746</v>
      </c>
      <c r="I657" s="280" t="s">
        <v>2727</v>
      </c>
      <c r="J657">
        <v>6</v>
      </c>
    </row>
    <row r="658" spans="1:10" ht="21.75" hidden="1" thickBot="1">
      <c r="A658" s="277">
        <v>50</v>
      </c>
      <c r="B658" s="277">
        <v>1220870330</v>
      </c>
      <c r="C658" s="278" t="s">
        <v>3750</v>
      </c>
      <c r="D658" s="279">
        <v>1440</v>
      </c>
      <c r="E658" s="277" t="s">
        <v>3186</v>
      </c>
      <c r="F658" s="277">
        <v>1</v>
      </c>
      <c r="G658" s="280" t="s">
        <v>3703</v>
      </c>
      <c r="H658" s="280" t="s">
        <v>2731</v>
      </c>
      <c r="I658" s="280" t="s">
        <v>2727</v>
      </c>
      <c r="J658">
        <v>6</v>
      </c>
    </row>
    <row r="659" spans="1:10" ht="21.75" hidden="1" thickBot="1">
      <c r="A659" s="277">
        <v>51</v>
      </c>
      <c r="B659" s="277">
        <v>1224467863</v>
      </c>
      <c r="C659" s="278" t="s">
        <v>3751</v>
      </c>
      <c r="D659" s="279">
        <v>1440</v>
      </c>
      <c r="E659" s="277" t="s">
        <v>2770</v>
      </c>
      <c r="F659" s="277">
        <v>1</v>
      </c>
      <c r="G659" s="280" t="s">
        <v>3736</v>
      </c>
      <c r="H659" s="280" t="s">
        <v>2742</v>
      </c>
      <c r="I659" s="280" t="s">
        <v>2727</v>
      </c>
      <c r="J659">
        <v>6</v>
      </c>
    </row>
    <row r="660" spans="1:10" ht="21.75" hidden="1" thickBot="1">
      <c r="A660" s="277">
        <v>52</v>
      </c>
      <c r="B660" s="277">
        <v>1222778606</v>
      </c>
      <c r="C660" s="278" t="s">
        <v>3752</v>
      </c>
      <c r="D660" s="279">
        <v>1430</v>
      </c>
      <c r="E660" s="277" t="s">
        <v>3210</v>
      </c>
      <c r="F660" s="277">
        <v>1</v>
      </c>
      <c r="G660" s="280" t="s">
        <v>3677</v>
      </c>
      <c r="H660" s="280" t="s">
        <v>2746</v>
      </c>
      <c r="I660" s="280" t="s">
        <v>2727</v>
      </c>
      <c r="J660">
        <v>6</v>
      </c>
    </row>
    <row r="661" spans="1:10" ht="21.75" hidden="1" thickBot="1">
      <c r="A661" s="277">
        <v>53</v>
      </c>
      <c r="B661" s="277">
        <v>1211395132</v>
      </c>
      <c r="C661" s="278" t="s">
        <v>3753</v>
      </c>
      <c r="D661" s="279">
        <v>1430</v>
      </c>
      <c r="E661" s="277" t="s">
        <v>2770</v>
      </c>
      <c r="F661" s="277">
        <v>1</v>
      </c>
      <c r="G661" s="280" t="s">
        <v>3677</v>
      </c>
      <c r="H661" s="280" t="s">
        <v>2746</v>
      </c>
      <c r="I661" s="280" t="s">
        <v>2727</v>
      </c>
      <c r="J661">
        <v>6</v>
      </c>
    </row>
    <row r="662" spans="1:10" ht="21.75" hidden="1" thickBot="1">
      <c r="A662" s="277">
        <v>54</v>
      </c>
      <c r="B662" s="277">
        <v>1227439086</v>
      </c>
      <c r="C662" s="278" t="s">
        <v>3754</v>
      </c>
      <c r="D662" s="279">
        <v>1400</v>
      </c>
      <c r="E662" s="277" t="s">
        <v>3755</v>
      </c>
      <c r="F662" s="277">
        <v>1</v>
      </c>
      <c r="G662" s="280" t="s">
        <v>3677</v>
      </c>
      <c r="H662" s="280" t="s">
        <v>2746</v>
      </c>
      <c r="I662" s="280" t="s">
        <v>2727</v>
      </c>
      <c r="J662">
        <v>6</v>
      </c>
    </row>
    <row r="663" spans="1:10" ht="21.75" hidden="1" thickBot="1">
      <c r="A663" s="277">
        <v>55</v>
      </c>
      <c r="B663" s="277">
        <v>1227141466</v>
      </c>
      <c r="C663" s="278" t="s">
        <v>3756</v>
      </c>
      <c r="D663" s="279">
        <v>1400</v>
      </c>
      <c r="E663" s="277" t="s">
        <v>2996</v>
      </c>
      <c r="F663" s="277">
        <v>1</v>
      </c>
      <c r="G663" s="280" t="s">
        <v>3743</v>
      </c>
      <c r="H663" s="280" t="s">
        <v>2735</v>
      </c>
      <c r="I663" s="280" t="s">
        <v>2727</v>
      </c>
      <c r="J663">
        <v>6</v>
      </c>
    </row>
    <row r="664" spans="1:10" ht="21.75" hidden="1" thickBot="1">
      <c r="A664" s="277">
        <v>56</v>
      </c>
      <c r="B664" s="277">
        <v>1222900726</v>
      </c>
      <c r="C664" s="278" t="s">
        <v>3757</v>
      </c>
      <c r="D664" s="279">
        <v>1400</v>
      </c>
      <c r="E664" s="277" t="s">
        <v>3210</v>
      </c>
      <c r="F664" s="277">
        <v>1</v>
      </c>
      <c r="G664" s="280" t="s">
        <v>3677</v>
      </c>
      <c r="H664" s="280" t="s">
        <v>2746</v>
      </c>
      <c r="I664" s="280" t="s">
        <v>2727</v>
      </c>
      <c r="J664">
        <v>6</v>
      </c>
    </row>
    <row r="665" spans="1:10" ht="21.75" hidden="1" thickBot="1">
      <c r="A665" s="277">
        <v>57</v>
      </c>
      <c r="B665" s="277">
        <v>1228672713</v>
      </c>
      <c r="C665" s="278" t="s">
        <v>3758</v>
      </c>
      <c r="D665" s="279">
        <v>1400</v>
      </c>
      <c r="E665" s="277" t="s">
        <v>2936</v>
      </c>
      <c r="F665" s="277">
        <v>1</v>
      </c>
      <c r="G665" s="280" t="s">
        <v>3759</v>
      </c>
      <c r="H665" s="280" t="s">
        <v>2774</v>
      </c>
      <c r="I665" s="280" t="s">
        <v>2727</v>
      </c>
      <c r="J665">
        <v>6</v>
      </c>
    </row>
    <row r="666" spans="1:10" ht="21.75" hidden="1" thickBot="1">
      <c r="A666" s="277">
        <v>58</v>
      </c>
      <c r="B666" s="277">
        <v>1223366616</v>
      </c>
      <c r="C666" s="278" t="s">
        <v>3760</v>
      </c>
      <c r="D666" s="279">
        <v>1390</v>
      </c>
      <c r="E666" s="277" t="s">
        <v>3761</v>
      </c>
      <c r="F666" s="277">
        <v>1</v>
      </c>
      <c r="G666" s="280" t="s">
        <v>3672</v>
      </c>
      <c r="H666" s="280" t="s">
        <v>2735</v>
      </c>
      <c r="I666" s="280" t="s">
        <v>2727</v>
      </c>
      <c r="J666">
        <v>6</v>
      </c>
    </row>
    <row r="667" spans="1:10" ht="21.75" hidden="1" thickBot="1">
      <c r="A667" s="277">
        <v>59</v>
      </c>
      <c r="B667" s="277">
        <v>1222974265</v>
      </c>
      <c r="C667" s="278" t="s">
        <v>3762</v>
      </c>
      <c r="D667" s="279">
        <v>1390</v>
      </c>
      <c r="E667" s="277" t="s">
        <v>3572</v>
      </c>
      <c r="F667" s="277">
        <v>1</v>
      </c>
      <c r="G667" s="280" t="s">
        <v>3677</v>
      </c>
      <c r="H667" s="280" t="s">
        <v>2746</v>
      </c>
      <c r="I667" s="280" t="s">
        <v>2727</v>
      </c>
      <c r="J667">
        <v>6</v>
      </c>
    </row>
    <row r="668" spans="1:10" ht="21.75" hidden="1" thickBot="1">
      <c r="A668" s="277">
        <v>60</v>
      </c>
      <c r="B668" s="277">
        <v>1223428838</v>
      </c>
      <c r="C668" s="278" t="s">
        <v>3763</v>
      </c>
      <c r="D668" s="279">
        <v>1390</v>
      </c>
      <c r="E668" s="277" t="s">
        <v>3764</v>
      </c>
      <c r="F668" s="277">
        <v>1</v>
      </c>
      <c r="G668" s="280" t="s">
        <v>3672</v>
      </c>
      <c r="H668" s="280" t="s">
        <v>2735</v>
      </c>
      <c r="I668" s="280" t="s">
        <v>2727</v>
      </c>
      <c r="J668">
        <v>6</v>
      </c>
    </row>
    <row r="669" spans="1:10" ht="21.75" hidden="1" thickBot="1">
      <c r="A669" s="277">
        <v>61</v>
      </c>
      <c r="B669" s="277">
        <v>1223584261</v>
      </c>
      <c r="C669" s="278" t="s">
        <v>3765</v>
      </c>
      <c r="D669" s="279">
        <v>1390</v>
      </c>
      <c r="E669" s="277" t="s">
        <v>3026</v>
      </c>
      <c r="F669" s="277">
        <v>1</v>
      </c>
      <c r="G669" s="280" t="s">
        <v>3675</v>
      </c>
      <c r="H669" s="280" t="s">
        <v>2731</v>
      </c>
      <c r="I669" s="280" t="s">
        <v>2727</v>
      </c>
      <c r="J669">
        <v>6</v>
      </c>
    </row>
    <row r="670" spans="1:10" ht="21.75" hidden="1" thickBot="1">
      <c r="A670" s="277">
        <v>62</v>
      </c>
      <c r="B670" s="277">
        <v>1224860583</v>
      </c>
      <c r="C670" s="278" t="s">
        <v>3766</v>
      </c>
      <c r="D670" s="279">
        <v>1380</v>
      </c>
      <c r="E670" s="277" t="s">
        <v>3767</v>
      </c>
      <c r="F670" s="277">
        <v>1</v>
      </c>
      <c r="G670" s="280" t="s">
        <v>3724</v>
      </c>
      <c r="H670" s="280" t="s">
        <v>2742</v>
      </c>
      <c r="I670" s="280" t="s">
        <v>2727</v>
      </c>
      <c r="J670">
        <v>6</v>
      </c>
    </row>
    <row r="671" spans="1:10" ht="21.75" hidden="1" thickBot="1">
      <c r="A671" s="277">
        <v>63</v>
      </c>
      <c r="B671" s="277">
        <v>1210823405</v>
      </c>
      <c r="C671" s="278" t="s">
        <v>3768</v>
      </c>
      <c r="D671" s="279">
        <v>1380</v>
      </c>
      <c r="E671" s="277" t="s">
        <v>2770</v>
      </c>
      <c r="F671" s="277">
        <v>1</v>
      </c>
      <c r="G671" s="280" t="s">
        <v>3675</v>
      </c>
      <c r="H671" s="280" t="s">
        <v>2731</v>
      </c>
      <c r="I671" s="280" t="s">
        <v>2727</v>
      </c>
      <c r="J671">
        <v>6</v>
      </c>
    </row>
    <row r="672" spans="1:10" ht="13.5" hidden="1" thickBot="1">
      <c r="A672" s="277">
        <v>64</v>
      </c>
      <c r="B672" s="277">
        <v>1222244465</v>
      </c>
      <c r="C672" s="278" t="s">
        <v>3769</v>
      </c>
      <c r="D672" s="279">
        <v>1380</v>
      </c>
      <c r="E672" s="277" t="s">
        <v>2770</v>
      </c>
      <c r="F672" s="277">
        <v>1</v>
      </c>
      <c r="G672" s="280" t="s">
        <v>3759</v>
      </c>
      <c r="H672" s="280" t="s">
        <v>2774</v>
      </c>
      <c r="I672" s="280" t="s">
        <v>2727</v>
      </c>
      <c r="J672">
        <v>6</v>
      </c>
    </row>
    <row r="673" spans="1:10" ht="21.75" hidden="1" thickBot="1">
      <c r="A673" s="277">
        <v>65</v>
      </c>
      <c r="B673" s="277">
        <v>1224779945</v>
      </c>
      <c r="C673" s="278" t="s">
        <v>3770</v>
      </c>
      <c r="D673" s="279">
        <v>1370</v>
      </c>
      <c r="E673" s="277" t="s">
        <v>3771</v>
      </c>
      <c r="F673" s="277">
        <v>1</v>
      </c>
      <c r="G673" s="280" t="s">
        <v>3677</v>
      </c>
      <c r="H673" s="280" t="s">
        <v>2746</v>
      </c>
      <c r="I673" s="280" t="s">
        <v>2727</v>
      </c>
      <c r="J673">
        <v>6</v>
      </c>
    </row>
    <row r="674" spans="1:10" ht="21.75" hidden="1" thickBot="1">
      <c r="A674" s="277">
        <v>66</v>
      </c>
      <c r="B674" s="277">
        <v>1224024958</v>
      </c>
      <c r="C674" s="278" t="s">
        <v>3772</v>
      </c>
      <c r="D674" s="279">
        <v>1360</v>
      </c>
      <c r="E674" s="277" t="s">
        <v>3210</v>
      </c>
      <c r="F674" s="277">
        <v>1</v>
      </c>
      <c r="G674" s="280" t="s">
        <v>3743</v>
      </c>
      <c r="H674" s="280" t="s">
        <v>2735</v>
      </c>
      <c r="I674" s="280" t="s">
        <v>2727</v>
      </c>
      <c r="J674">
        <v>6</v>
      </c>
    </row>
    <row r="675" spans="1:10" ht="21.75" hidden="1" thickBot="1">
      <c r="A675" s="277">
        <v>67</v>
      </c>
      <c r="B675" s="277">
        <v>1223759047</v>
      </c>
      <c r="C675" s="278" t="s">
        <v>3773</v>
      </c>
      <c r="D675" s="279">
        <v>1350</v>
      </c>
      <c r="E675" s="277" t="s">
        <v>3774</v>
      </c>
      <c r="F675" s="277">
        <v>1</v>
      </c>
      <c r="G675" s="280" t="s">
        <v>3668</v>
      </c>
      <c r="H675" s="280" t="s">
        <v>2746</v>
      </c>
      <c r="I675" s="280" t="s">
        <v>2727</v>
      </c>
      <c r="J675">
        <v>6</v>
      </c>
    </row>
    <row r="676" spans="1:10" ht="21.75" hidden="1" thickBot="1">
      <c r="A676" s="277">
        <v>68</v>
      </c>
      <c r="B676" s="277">
        <v>1224060491</v>
      </c>
      <c r="C676" s="278" t="s">
        <v>3775</v>
      </c>
      <c r="D676" s="279">
        <v>1350</v>
      </c>
      <c r="E676" s="277" t="s">
        <v>3338</v>
      </c>
      <c r="F676" s="277">
        <v>1</v>
      </c>
      <c r="G676" s="280" t="s">
        <v>3724</v>
      </c>
      <c r="H676" s="280" t="s">
        <v>2742</v>
      </c>
      <c r="I676" s="280" t="s">
        <v>2727</v>
      </c>
      <c r="J676">
        <v>6</v>
      </c>
    </row>
    <row r="677" spans="1:10" ht="13.5" hidden="1" thickBot="1">
      <c r="A677" s="277">
        <v>69</v>
      </c>
      <c r="B677" s="277">
        <v>1226563655</v>
      </c>
      <c r="C677" s="278" t="s">
        <v>3776</v>
      </c>
      <c r="D677" s="279">
        <v>1350</v>
      </c>
      <c r="E677" s="277" t="s">
        <v>2770</v>
      </c>
      <c r="F677" s="277">
        <v>1</v>
      </c>
      <c r="G677" s="280" t="s">
        <v>3665</v>
      </c>
      <c r="H677" s="280" t="s">
        <v>2742</v>
      </c>
      <c r="I677" s="280" t="s">
        <v>2727</v>
      </c>
      <c r="J677">
        <v>6</v>
      </c>
    </row>
    <row r="678" spans="1:10" ht="21.75" hidden="1" thickBot="1">
      <c r="A678" s="277">
        <v>70</v>
      </c>
      <c r="B678" s="277">
        <v>1225567950</v>
      </c>
      <c r="C678" s="278" t="s">
        <v>3777</v>
      </c>
      <c r="D678" s="279">
        <v>1340</v>
      </c>
      <c r="E678" s="277" t="s">
        <v>2863</v>
      </c>
      <c r="F678" s="277">
        <v>1</v>
      </c>
      <c r="G678" s="280" t="s">
        <v>3675</v>
      </c>
      <c r="H678" s="280" t="s">
        <v>2731</v>
      </c>
      <c r="I678" s="280" t="s">
        <v>2727</v>
      </c>
      <c r="J678">
        <v>6</v>
      </c>
    </row>
    <row r="679" spans="1:10" ht="21.75" hidden="1" thickBot="1">
      <c r="A679" s="277">
        <v>71</v>
      </c>
      <c r="B679" s="277">
        <v>1222066237</v>
      </c>
      <c r="C679" s="278" t="s">
        <v>3778</v>
      </c>
      <c r="D679" s="279">
        <v>1340</v>
      </c>
      <c r="E679" s="277" t="s">
        <v>3589</v>
      </c>
      <c r="F679" s="277">
        <v>1</v>
      </c>
      <c r="G679" s="280" t="s">
        <v>3677</v>
      </c>
      <c r="H679" s="280" t="s">
        <v>2746</v>
      </c>
      <c r="I679" s="280" t="s">
        <v>2727</v>
      </c>
      <c r="J679">
        <v>6</v>
      </c>
    </row>
    <row r="680" spans="1:10" ht="21.75" hidden="1" thickBot="1">
      <c r="A680" s="277">
        <v>72</v>
      </c>
      <c r="B680" s="277">
        <v>1226834819</v>
      </c>
      <c r="C680" s="278" t="s">
        <v>3779</v>
      </c>
      <c r="D680" s="279">
        <v>1340</v>
      </c>
      <c r="E680" s="277" t="s">
        <v>3145</v>
      </c>
      <c r="F680" s="277">
        <v>1</v>
      </c>
      <c r="G680" s="280" t="s">
        <v>3675</v>
      </c>
      <c r="H680" s="280" t="s">
        <v>2731</v>
      </c>
      <c r="I680" s="280" t="s">
        <v>2727</v>
      </c>
      <c r="J680">
        <v>6</v>
      </c>
    </row>
    <row r="681" spans="1:10" ht="13.5" hidden="1" thickBot="1">
      <c r="A681" s="277">
        <v>73</v>
      </c>
      <c r="B681" s="277">
        <v>1222216848</v>
      </c>
      <c r="C681" s="278" t="s">
        <v>3780</v>
      </c>
      <c r="D681" s="279">
        <v>1330</v>
      </c>
      <c r="E681" s="277" t="s">
        <v>2770</v>
      </c>
      <c r="F681" s="277">
        <v>1</v>
      </c>
      <c r="G681" s="280" t="s">
        <v>3722</v>
      </c>
      <c r="H681" s="280" t="s">
        <v>2726</v>
      </c>
      <c r="I681" s="280" t="s">
        <v>2727</v>
      </c>
      <c r="J681">
        <v>6</v>
      </c>
    </row>
    <row r="682" spans="1:10" ht="13.5" hidden="1" thickBot="1">
      <c r="A682" s="277">
        <v>74</v>
      </c>
      <c r="B682" s="277">
        <v>1201379049</v>
      </c>
      <c r="C682" s="278" t="s">
        <v>3781</v>
      </c>
      <c r="D682" s="279">
        <v>1330</v>
      </c>
      <c r="E682" s="277" t="s">
        <v>2770</v>
      </c>
      <c r="F682" s="277">
        <v>1</v>
      </c>
      <c r="G682" s="280" t="s">
        <v>3693</v>
      </c>
      <c r="H682" s="280" t="s">
        <v>2774</v>
      </c>
      <c r="I682" s="280" t="s">
        <v>2727</v>
      </c>
      <c r="J682">
        <v>6</v>
      </c>
    </row>
    <row r="683" spans="1:10" ht="21.75" hidden="1" thickBot="1">
      <c r="A683" s="277">
        <v>75</v>
      </c>
      <c r="B683" s="277">
        <v>1223172930</v>
      </c>
      <c r="C683" s="278" t="s">
        <v>3782</v>
      </c>
      <c r="D683" s="279">
        <v>1320</v>
      </c>
      <c r="E683" s="277" t="s">
        <v>3783</v>
      </c>
      <c r="F683" s="277">
        <v>1</v>
      </c>
      <c r="G683" s="280" t="s">
        <v>3693</v>
      </c>
      <c r="H683" s="280" t="s">
        <v>2774</v>
      </c>
      <c r="I683" s="280" t="s">
        <v>2727</v>
      </c>
      <c r="J683">
        <v>6</v>
      </c>
    </row>
    <row r="684" spans="1:10" ht="13.5" hidden="1" thickBot="1">
      <c r="A684" s="277">
        <v>76</v>
      </c>
      <c r="B684" s="277">
        <v>1222612048</v>
      </c>
      <c r="C684" s="278" t="s">
        <v>3784</v>
      </c>
      <c r="D684" s="279">
        <v>1320</v>
      </c>
      <c r="E684" s="277" t="s">
        <v>2770</v>
      </c>
      <c r="F684" s="277">
        <v>1</v>
      </c>
      <c r="G684" s="280" t="s">
        <v>3665</v>
      </c>
      <c r="H684" s="280" t="s">
        <v>2742</v>
      </c>
      <c r="I684" s="280" t="s">
        <v>2727</v>
      </c>
      <c r="J684">
        <v>6</v>
      </c>
    </row>
    <row r="685" spans="1:10" ht="21.75" hidden="1" thickBot="1">
      <c r="A685" s="277">
        <v>77</v>
      </c>
      <c r="B685" s="277">
        <v>1223219956</v>
      </c>
      <c r="C685" s="278" t="s">
        <v>3785</v>
      </c>
      <c r="D685" s="279">
        <v>1310</v>
      </c>
      <c r="E685" s="277" t="s">
        <v>3308</v>
      </c>
      <c r="F685" s="277">
        <v>1</v>
      </c>
      <c r="G685" s="280" t="s">
        <v>3675</v>
      </c>
      <c r="H685" s="280" t="s">
        <v>2731</v>
      </c>
      <c r="I685" s="280" t="s">
        <v>2727</v>
      </c>
      <c r="J685">
        <v>6</v>
      </c>
    </row>
    <row r="686" spans="1:10" ht="21.75" hidden="1" thickBot="1">
      <c r="A686" s="277">
        <v>78</v>
      </c>
      <c r="B686" s="277">
        <v>108366223</v>
      </c>
      <c r="C686" s="278" t="s">
        <v>3786</v>
      </c>
      <c r="D686" s="279">
        <v>1300</v>
      </c>
      <c r="E686" s="277" t="s">
        <v>3348</v>
      </c>
      <c r="F686" s="277">
        <v>1</v>
      </c>
      <c r="G686" s="280" t="s">
        <v>3677</v>
      </c>
      <c r="H686" s="280" t="s">
        <v>2746</v>
      </c>
      <c r="I686" s="280" t="s">
        <v>2727</v>
      </c>
      <c r="J686">
        <v>6</v>
      </c>
    </row>
    <row r="687" spans="1:10" ht="21.75" hidden="1" thickBot="1">
      <c r="A687" s="277">
        <v>79</v>
      </c>
      <c r="B687" s="277">
        <v>1229390165</v>
      </c>
      <c r="C687" s="278" t="s">
        <v>3787</v>
      </c>
      <c r="D687" s="279">
        <v>1300</v>
      </c>
      <c r="E687" s="277" t="s">
        <v>2896</v>
      </c>
      <c r="F687" s="277">
        <v>1</v>
      </c>
      <c r="G687" s="280" t="s">
        <v>3668</v>
      </c>
      <c r="H687" s="280" t="s">
        <v>2746</v>
      </c>
      <c r="I687" s="280" t="s">
        <v>2727</v>
      </c>
      <c r="J687">
        <v>6</v>
      </c>
    </row>
    <row r="688" spans="1:10" ht="21.75" hidden="1" thickBot="1">
      <c r="A688" s="277">
        <v>80</v>
      </c>
      <c r="B688" s="277">
        <v>1222622767</v>
      </c>
      <c r="C688" s="278" t="s">
        <v>3788</v>
      </c>
      <c r="D688" s="279">
        <v>1290</v>
      </c>
      <c r="E688" s="277" t="s">
        <v>3789</v>
      </c>
      <c r="F688" s="277">
        <v>1</v>
      </c>
      <c r="G688" s="280" t="s">
        <v>3677</v>
      </c>
      <c r="H688" s="280" t="s">
        <v>2746</v>
      </c>
      <c r="I688" s="280" t="s">
        <v>2727</v>
      </c>
      <c r="J688">
        <v>6</v>
      </c>
    </row>
    <row r="689" spans="1:10" ht="21.75" hidden="1" thickBot="1">
      <c r="A689" s="277">
        <v>81</v>
      </c>
      <c r="B689" s="277">
        <v>1229392454</v>
      </c>
      <c r="C689" s="278" t="s">
        <v>3790</v>
      </c>
      <c r="D689" s="279">
        <v>1290</v>
      </c>
      <c r="E689" s="277" t="s">
        <v>3274</v>
      </c>
      <c r="F689" s="277">
        <v>1</v>
      </c>
      <c r="G689" s="280" t="s">
        <v>3675</v>
      </c>
      <c r="H689" s="280" t="s">
        <v>2731</v>
      </c>
      <c r="I689" s="280" t="s">
        <v>2727</v>
      </c>
      <c r="J689">
        <v>6</v>
      </c>
    </row>
    <row r="690" spans="1:10" ht="21.75" hidden="1" thickBot="1">
      <c r="A690" s="277">
        <v>82</v>
      </c>
      <c r="B690" s="277">
        <v>1222472424</v>
      </c>
      <c r="C690" s="278" t="s">
        <v>3791</v>
      </c>
      <c r="D690" s="279">
        <v>1290</v>
      </c>
      <c r="E690" s="277" t="s">
        <v>3247</v>
      </c>
      <c r="F690" s="277">
        <v>1</v>
      </c>
      <c r="G690" s="280" t="s">
        <v>3792</v>
      </c>
      <c r="H690" s="280" t="s">
        <v>2742</v>
      </c>
      <c r="I690" s="280" t="s">
        <v>2727</v>
      </c>
      <c r="J690">
        <v>6</v>
      </c>
    </row>
    <row r="691" spans="1:10" ht="21.75" hidden="1" thickBot="1">
      <c r="A691" s="277">
        <v>83</v>
      </c>
      <c r="B691" s="277">
        <v>1222945427</v>
      </c>
      <c r="C691" s="278" t="s">
        <v>3793</v>
      </c>
      <c r="D691" s="279">
        <v>1280</v>
      </c>
      <c r="E691" s="277" t="s">
        <v>2865</v>
      </c>
      <c r="F691" s="277">
        <v>1</v>
      </c>
      <c r="G691" s="280" t="s">
        <v>3672</v>
      </c>
      <c r="H691" s="280" t="s">
        <v>2735</v>
      </c>
      <c r="I691" s="280" t="s">
        <v>2727</v>
      </c>
      <c r="J691">
        <v>6</v>
      </c>
    </row>
    <row r="692" spans="1:10" ht="21.75" hidden="1" thickBot="1">
      <c r="A692" s="277">
        <v>84</v>
      </c>
      <c r="B692" s="277">
        <v>1224262089</v>
      </c>
      <c r="C692" s="278" t="s">
        <v>3794</v>
      </c>
      <c r="D692" s="279">
        <v>1280</v>
      </c>
      <c r="E692" s="277" t="s">
        <v>2941</v>
      </c>
      <c r="F692" s="277">
        <v>1</v>
      </c>
      <c r="G692" s="280" t="s">
        <v>3688</v>
      </c>
      <c r="H692" s="280" t="s">
        <v>2746</v>
      </c>
      <c r="I692" s="280" t="s">
        <v>2727</v>
      </c>
      <c r="J692">
        <v>6</v>
      </c>
    </row>
    <row r="693" spans="1:10" ht="21.75" hidden="1" thickBot="1">
      <c r="A693" s="277">
        <v>85</v>
      </c>
      <c r="B693" s="277">
        <v>1223329227</v>
      </c>
      <c r="C693" s="278" t="s">
        <v>3390</v>
      </c>
      <c r="D693" s="279">
        <v>1280</v>
      </c>
      <c r="E693" s="277" t="s">
        <v>2770</v>
      </c>
      <c r="F693" s="277">
        <v>1</v>
      </c>
      <c r="G693" s="280" t="s">
        <v>3675</v>
      </c>
      <c r="H693" s="280" t="s">
        <v>2731</v>
      </c>
      <c r="I693" s="280" t="s">
        <v>2727</v>
      </c>
      <c r="J693">
        <v>6</v>
      </c>
    </row>
    <row r="694" spans="1:10" ht="13.5" hidden="1" thickBot="1">
      <c r="A694" s="277">
        <v>86</v>
      </c>
      <c r="B694" s="277">
        <v>1225426381</v>
      </c>
      <c r="C694" s="278" t="s">
        <v>3795</v>
      </c>
      <c r="D694" s="279">
        <v>1280</v>
      </c>
      <c r="E694" s="277" t="s">
        <v>2770</v>
      </c>
      <c r="F694" s="277">
        <v>1</v>
      </c>
      <c r="G694" s="280" t="s">
        <v>3722</v>
      </c>
      <c r="H694" s="280" t="s">
        <v>2726</v>
      </c>
      <c r="I694" s="280" t="s">
        <v>2727</v>
      </c>
      <c r="J694">
        <v>6</v>
      </c>
    </row>
    <row r="695" spans="1:10" ht="21.75" hidden="1" thickBot="1">
      <c r="A695" s="277">
        <v>87</v>
      </c>
      <c r="B695" s="277">
        <v>1222775260</v>
      </c>
      <c r="C695" s="278" t="s">
        <v>3796</v>
      </c>
      <c r="D695" s="279">
        <v>1260</v>
      </c>
      <c r="E695" s="277" t="s">
        <v>2882</v>
      </c>
      <c r="F695" s="277">
        <v>1</v>
      </c>
      <c r="G695" s="280" t="s">
        <v>3677</v>
      </c>
      <c r="H695" s="280" t="s">
        <v>2746</v>
      </c>
      <c r="I695" s="280" t="s">
        <v>2727</v>
      </c>
      <c r="J695">
        <v>6</v>
      </c>
    </row>
    <row r="696" spans="1:10" ht="21.75" hidden="1" thickBot="1">
      <c r="A696" s="277">
        <v>88</v>
      </c>
      <c r="B696" s="277">
        <v>1229594455</v>
      </c>
      <c r="C696" s="278" t="s">
        <v>3797</v>
      </c>
      <c r="D696" s="279">
        <v>1260</v>
      </c>
      <c r="E696" s="277" t="s">
        <v>2842</v>
      </c>
      <c r="F696" s="277">
        <v>1</v>
      </c>
      <c r="G696" s="280" t="s">
        <v>3675</v>
      </c>
      <c r="H696" s="280" t="s">
        <v>2731</v>
      </c>
      <c r="I696" s="280" t="s">
        <v>2727</v>
      </c>
      <c r="J696">
        <v>6</v>
      </c>
    </row>
    <row r="697" spans="1:10" ht="21.75" hidden="1" thickBot="1">
      <c r="A697" s="277">
        <v>89</v>
      </c>
      <c r="B697" s="277">
        <v>1225011676</v>
      </c>
      <c r="C697" s="278" t="s">
        <v>3798</v>
      </c>
      <c r="D697" s="279">
        <v>1260</v>
      </c>
      <c r="E697" s="277" t="s">
        <v>2888</v>
      </c>
      <c r="F697" s="277">
        <v>1</v>
      </c>
      <c r="G697" s="280" t="s">
        <v>3675</v>
      </c>
      <c r="H697" s="280" t="s">
        <v>2731</v>
      </c>
      <c r="I697" s="280" t="s">
        <v>2727</v>
      </c>
      <c r="J697">
        <v>6</v>
      </c>
    </row>
    <row r="698" spans="1:10" ht="21.75" hidden="1" thickBot="1">
      <c r="A698" s="277">
        <v>90</v>
      </c>
      <c r="B698" s="277">
        <v>106985456</v>
      </c>
      <c r="C698" s="278" t="s">
        <v>3799</v>
      </c>
      <c r="D698" s="279">
        <v>1260</v>
      </c>
      <c r="E698" s="277" t="s">
        <v>2770</v>
      </c>
      <c r="F698" s="277">
        <v>1</v>
      </c>
      <c r="G698" s="280" t="s">
        <v>3743</v>
      </c>
      <c r="H698" s="280" t="s">
        <v>2735</v>
      </c>
      <c r="I698" s="280" t="s">
        <v>2727</v>
      </c>
      <c r="J698">
        <v>6</v>
      </c>
    </row>
    <row r="699" spans="1:10" ht="21.75" hidden="1" thickBot="1">
      <c r="A699" s="277">
        <v>91</v>
      </c>
      <c r="B699" s="277">
        <v>1223192470</v>
      </c>
      <c r="C699" s="278" t="s">
        <v>3800</v>
      </c>
      <c r="D699" s="279">
        <v>1250</v>
      </c>
      <c r="E699" s="277" t="s">
        <v>3749</v>
      </c>
      <c r="F699" s="277">
        <v>1</v>
      </c>
      <c r="G699" s="280" t="s">
        <v>3677</v>
      </c>
      <c r="H699" s="280" t="s">
        <v>2746</v>
      </c>
      <c r="I699" s="280" t="s">
        <v>2727</v>
      </c>
      <c r="J699">
        <v>6</v>
      </c>
    </row>
    <row r="700" spans="1:10" ht="21.75" hidden="1" thickBot="1">
      <c r="A700" s="277">
        <v>92</v>
      </c>
      <c r="B700" s="277">
        <v>1224040682</v>
      </c>
      <c r="C700" s="278" t="s">
        <v>3801</v>
      </c>
      <c r="D700" s="279">
        <v>1240</v>
      </c>
      <c r="E700" s="277" t="s">
        <v>3802</v>
      </c>
      <c r="F700" s="277">
        <v>1</v>
      </c>
      <c r="G700" s="280" t="s">
        <v>3665</v>
      </c>
      <c r="H700" s="280" t="s">
        <v>2742</v>
      </c>
      <c r="I700" s="280" t="s">
        <v>2727</v>
      </c>
      <c r="J700">
        <v>6</v>
      </c>
    </row>
    <row r="701" spans="1:10" ht="21.75" hidden="1" thickBot="1">
      <c r="A701" s="277">
        <v>93</v>
      </c>
      <c r="B701" s="277">
        <v>1222594868</v>
      </c>
      <c r="C701" s="278" t="s">
        <v>3803</v>
      </c>
      <c r="D701" s="279">
        <v>1230</v>
      </c>
      <c r="E701" s="277" t="s">
        <v>3804</v>
      </c>
      <c r="F701" s="277">
        <v>1</v>
      </c>
      <c r="G701" s="280" t="s">
        <v>3665</v>
      </c>
      <c r="H701" s="280" t="s">
        <v>2742</v>
      </c>
      <c r="I701" s="280" t="s">
        <v>2727</v>
      </c>
      <c r="J701">
        <v>6</v>
      </c>
    </row>
    <row r="702" spans="1:10" ht="21.75" hidden="1" thickBot="1">
      <c r="A702" s="277">
        <v>94</v>
      </c>
      <c r="B702" s="277">
        <v>1228229307</v>
      </c>
      <c r="C702" s="278" t="s">
        <v>3805</v>
      </c>
      <c r="D702" s="279">
        <v>1230</v>
      </c>
      <c r="E702" s="277" t="s">
        <v>2830</v>
      </c>
      <c r="F702" s="277">
        <v>1</v>
      </c>
      <c r="G702" s="280" t="s">
        <v>3736</v>
      </c>
      <c r="H702" s="280" t="s">
        <v>2742</v>
      </c>
      <c r="I702" s="280" t="s">
        <v>2727</v>
      </c>
      <c r="J702">
        <v>6</v>
      </c>
    </row>
    <row r="703" spans="1:10" ht="21.75" hidden="1" thickBot="1">
      <c r="A703" s="277">
        <v>95</v>
      </c>
      <c r="B703" s="277">
        <v>1225900856</v>
      </c>
      <c r="C703" s="278" t="s">
        <v>3806</v>
      </c>
      <c r="D703" s="279">
        <v>1230</v>
      </c>
      <c r="E703" s="277" t="s">
        <v>2936</v>
      </c>
      <c r="F703" s="277">
        <v>1</v>
      </c>
      <c r="G703" s="280" t="s">
        <v>3807</v>
      </c>
      <c r="H703" s="280" t="s">
        <v>2742</v>
      </c>
      <c r="I703" s="280" t="s">
        <v>2727</v>
      </c>
      <c r="J703">
        <v>6</v>
      </c>
    </row>
    <row r="704" spans="1:10" ht="21.75" hidden="1" thickBot="1">
      <c r="A704" s="277">
        <v>96</v>
      </c>
      <c r="B704" s="277">
        <v>107764876</v>
      </c>
      <c r="C704" s="278" t="s">
        <v>3808</v>
      </c>
      <c r="D704" s="279">
        <v>1220</v>
      </c>
      <c r="E704" s="277" t="s">
        <v>3203</v>
      </c>
      <c r="F704" s="277">
        <v>1</v>
      </c>
      <c r="G704" s="280" t="s">
        <v>3743</v>
      </c>
      <c r="H704" s="280" t="s">
        <v>2735</v>
      </c>
      <c r="I704" s="280" t="s">
        <v>2727</v>
      </c>
      <c r="J704">
        <v>6</v>
      </c>
    </row>
    <row r="705" spans="1:10" ht="21.75" hidden="1" thickBot="1">
      <c r="A705" s="277">
        <v>97</v>
      </c>
      <c r="B705" s="277">
        <v>1223389005</v>
      </c>
      <c r="C705" s="278" t="s">
        <v>3809</v>
      </c>
      <c r="D705" s="279">
        <v>1210</v>
      </c>
      <c r="E705" s="277" t="s">
        <v>3810</v>
      </c>
      <c r="F705" s="277">
        <v>1</v>
      </c>
      <c r="G705" s="280" t="s">
        <v>3665</v>
      </c>
      <c r="H705" s="280" t="s">
        <v>2742</v>
      </c>
      <c r="I705" s="280" t="s">
        <v>2727</v>
      </c>
      <c r="J705">
        <v>6</v>
      </c>
    </row>
    <row r="706" spans="1:10" ht="21.75" hidden="1" thickBot="1">
      <c r="A706" s="277">
        <v>98</v>
      </c>
      <c r="B706" s="277">
        <v>1226281619</v>
      </c>
      <c r="C706" s="278" t="s">
        <v>3811</v>
      </c>
      <c r="D706" s="279">
        <v>1210</v>
      </c>
      <c r="E706" s="277" t="s">
        <v>3812</v>
      </c>
      <c r="F706" s="277">
        <v>1</v>
      </c>
      <c r="G706" s="280" t="s">
        <v>3688</v>
      </c>
      <c r="H706" s="280" t="s">
        <v>2746</v>
      </c>
      <c r="I706" s="280" t="s">
        <v>2727</v>
      </c>
      <c r="J706">
        <v>6</v>
      </c>
    </row>
    <row r="707" spans="1:10" ht="21.75" hidden="1" thickBot="1">
      <c r="A707" s="277">
        <v>99</v>
      </c>
      <c r="B707" s="277">
        <v>1224423850</v>
      </c>
      <c r="C707" s="278" t="s">
        <v>3813</v>
      </c>
      <c r="D707" s="279">
        <v>1200</v>
      </c>
      <c r="E707" s="277" t="s">
        <v>2936</v>
      </c>
      <c r="F707" s="277">
        <v>1</v>
      </c>
      <c r="G707" s="280" t="s">
        <v>3736</v>
      </c>
      <c r="H707" s="280" t="s">
        <v>2742</v>
      </c>
      <c r="I707" s="280" t="s">
        <v>2727</v>
      </c>
      <c r="J707">
        <v>6</v>
      </c>
    </row>
    <row r="708" spans="1:10" ht="21.75" hidden="1" thickBot="1">
      <c r="A708" s="277">
        <v>100</v>
      </c>
      <c r="B708" s="277">
        <v>1221231974</v>
      </c>
      <c r="C708" s="278" t="s">
        <v>3814</v>
      </c>
      <c r="D708" s="279">
        <v>1190</v>
      </c>
      <c r="E708" s="277" t="s">
        <v>3815</v>
      </c>
      <c r="F708" s="277">
        <v>1</v>
      </c>
      <c r="G708" s="280" t="s">
        <v>3675</v>
      </c>
      <c r="H708" s="280" t="s">
        <v>2731</v>
      </c>
      <c r="I708" s="280" t="s">
        <v>2727</v>
      </c>
      <c r="J708">
        <v>6</v>
      </c>
    </row>
    <row r="709" spans="1:10" ht="21.75" hidden="1" thickBot="1">
      <c r="A709" s="277">
        <v>101</v>
      </c>
      <c r="B709" s="277">
        <v>1226311851</v>
      </c>
      <c r="C709" s="278" t="s">
        <v>3816</v>
      </c>
      <c r="D709" s="279">
        <v>1190</v>
      </c>
      <c r="E709" s="277" t="s">
        <v>3145</v>
      </c>
      <c r="F709" s="277">
        <v>1</v>
      </c>
      <c r="G709" s="280" t="s">
        <v>3736</v>
      </c>
      <c r="H709" s="280" t="s">
        <v>2742</v>
      </c>
      <c r="I709" s="280" t="s">
        <v>2727</v>
      </c>
      <c r="J709">
        <v>6</v>
      </c>
    </row>
    <row r="710" spans="1:10" ht="13.5" hidden="1" thickBot="1">
      <c r="A710" s="277">
        <v>102</v>
      </c>
      <c r="B710" s="277">
        <v>1224139043</v>
      </c>
      <c r="C710" s="278" t="s">
        <v>3817</v>
      </c>
      <c r="D710" s="279">
        <v>1190</v>
      </c>
      <c r="E710" s="277" t="s">
        <v>2770</v>
      </c>
      <c r="F710" s="277">
        <v>1</v>
      </c>
      <c r="G710" s="280" t="s">
        <v>3722</v>
      </c>
      <c r="H710" s="280" t="s">
        <v>2726</v>
      </c>
      <c r="I710" s="280" t="s">
        <v>2727</v>
      </c>
      <c r="J710">
        <v>6</v>
      </c>
    </row>
    <row r="711" spans="1:10" ht="21.75" hidden="1" thickBot="1">
      <c r="A711" s="277">
        <v>103</v>
      </c>
      <c r="B711" s="277">
        <v>1222047116</v>
      </c>
      <c r="C711" s="278" t="s">
        <v>3818</v>
      </c>
      <c r="D711" s="279">
        <v>1180</v>
      </c>
      <c r="E711" s="277" t="s">
        <v>3819</v>
      </c>
      <c r="F711" s="277">
        <v>1</v>
      </c>
      <c r="G711" s="280" t="s">
        <v>3675</v>
      </c>
      <c r="H711" s="280" t="s">
        <v>2731</v>
      </c>
      <c r="I711" s="280" t="s">
        <v>2727</v>
      </c>
      <c r="J711">
        <v>6</v>
      </c>
    </row>
    <row r="712" spans="1:10" ht="21.75" hidden="1" thickBot="1">
      <c r="A712" s="277">
        <v>104</v>
      </c>
      <c r="B712" s="277">
        <v>1224132088</v>
      </c>
      <c r="C712" s="278" t="s">
        <v>3820</v>
      </c>
      <c r="D712" s="279">
        <v>1180</v>
      </c>
      <c r="E712" s="277" t="s">
        <v>2896</v>
      </c>
      <c r="F712" s="277">
        <v>1</v>
      </c>
      <c r="G712" s="280" t="s">
        <v>3688</v>
      </c>
      <c r="H712" s="280" t="s">
        <v>2746</v>
      </c>
      <c r="I712" s="280" t="s">
        <v>2727</v>
      </c>
      <c r="J712">
        <v>6</v>
      </c>
    </row>
    <row r="713" spans="1:10" ht="21.75" hidden="1" thickBot="1">
      <c r="A713" s="277">
        <v>105</v>
      </c>
      <c r="B713" s="277">
        <v>1222552687</v>
      </c>
      <c r="C713" s="278" t="s">
        <v>3821</v>
      </c>
      <c r="D713" s="279">
        <v>1170</v>
      </c>
      <c r="E713" s="277" t="s">
        <v>3186</v>
      </c>
      <c r="F713" s="277">
        <v>1</v>
      </c>
      <c r="G713" s="280" t="s">
        <v>3822</v>
      </c>
      <c r="H713" s="280" t="s">
        <v>2746</v>
      </c>
      <c r="I713" s="280" t="s">
        <v>2727</v>
      </c>
      <c r="J713">
        <v>6</v>
      </c>
    </row>
    <row r="714" spans="1:10" ht="21.75" hidden="1" thickBot="1">
      <c r="A714" s="277">
        <v>106</v>
      </c>
      <c r="B714" s="277">
        <v>1224533316</v>
      </c>
      <c r="C714" s="278" t="s">
        <v>3823</v>
      </c>
      <c r="D714" s="279">
        <v>1170</v>
      </c>
      <c r="E714" s="277" t="s">
        <v>3563</v>
      </c>
      <c r="F714" s="277">
        <v>1</v>
      </c>
      <c r="G714" s="280" t="s">
        <v>3688</v>
      </c>
      <c r="H714" s="280" t="s">
        <v>2746</v>
      </c>
      <c r="I714" s="280" t="s">
        <v>2727</v>
      </c>
      <c r="J714">
        <v>6</v>
      </c>
    </row>
    <row r="715" spans="1:10" ht="21.75" hidden="1" thickBot="1">
      <c r="A715" s="277">
        <v>107</v>
      </c>
      <c r="B715" s="277">
        <v>1226668633</v>
      </c>
      <c r="C715" s="278" t="s">
        <v>3824</v>
      </c>
      <c r="D715" s="279">
        <v>1160</v>
      </c>
      <c r="E715" s="277" t="s">
        <v>3825</v>
      </c>
      <c r="F715" s="277">
        <v>1</v>
      </c>
      <c r="G715" s="280" t="s">
        <v>3677</v>
      </c>
      <c r="H715" s="280" t="s">
        <v>2746</v>
      </c>
      <c r="I715" s="280" t="s">
        <v>2727</v>
      </c>
      <c r="J715">
        <v>6</v>
      </c>
    </row>
    <row r="716" spans="1:10" ht="21.75" hidden="1" thickBot="1">
      <c r="A716" s="277">
        <v>108</v>
      </c>
      <c r="B716" s="277">
        <v>1223092953</v>
      </c>
      <c r="C716" s="278" t="s">
        <v>3826</v>
      </c>
      <c r="D716" s="279">
        <v>1160</v>
      </c>
      <c r="E716" s="277" t="s">
        <v>2770</v>
      </c>
      <c r="F716" s="277">
        <v>1</v>
      </c>
      <c r="G716" s="280" t="s">
        <v>3665</v>
      </c>
      <c r="H716" s="280" t="s">
        <v>2742</v>
      </c>
      <c r="I716" s="280" t="s">
        <v>2727</v>
      </c>
      <c r="J716">
        <v>6</v>
      </c>
    </row>
    <row r="717" spans="1:10" ht="13.5" hidden="1" thickBot="1">
      <c r="A717" s="277">
        <v>109</v>
      </c>
      <c r="B717" s="277">
        <v>1230207186</v>
      </c>
      <c r="C717" s="278" t="s">
        <v>3827</v>
      </c>
      <c r="D717" s="279">
        <v>1160</v>
      </c>
      <c r="E717" s="277" t="s">
        <v>2770</v>
      </c>
      <c r="F717" s="277">
        <v>1</v>
      </c>
      <c r="G717" s="280" t="s">
        <v>3722</v>
      </c>
      <c r="H717" s="280" t="s">
        <v>2726</v>
      </c>
      <c r="I717" s="280" t="s">
        <v>2727</v>
      </c>
      <c r="J717">
        <v>6</v>
      </c>
    </row>
    <row r="718" spans="1:10" ht="21.75" hidden="1" thickBot="1">
      <c r="A718" s="277">
        <v>110</v>
      </c>
      <c r="B718" s="277">
        <v>1225012456</v>
      </c>
      <c r="C718" s="278" t="s">
        <v>3828</v>
      </c>
      <c r="D718" s="279">
        <v>1130</v>
      </c>
      <c r="E718" s="277" t="s">
        <v>2770</v>
      </c>
      <c r="F718" s="277">
        <v>1</v>
      </c>
      <c r="G718" s="280" t="s">
        <v>3668</v>
      </c>
      <c r="H718" s="280" t="s">
        <v>2848</v>
      </c>
      <c r="I718" s="280" t="s">
        <v>2727</v>
      </c>
      <c r="J718">
        <v>6</v>
      </c>
    </row>
    <row r="719" spans="1:10" ht="21.75" hidden="1" thickBot="1">
      <c r="A719" s="277">
        <v>111</v>
      </c>
      <c r="B719" s="277">
        <v>1222458566</v>
      </c>
      <c r="C719" s="278" t="s">
        <v>3829</v>
      </c>
      <c r="D719" s="279">
        <v>1130</v>
      </c>
      <c r="E719" s="277" t="s">
        <v>2770</v>
      </c>
      <c r="F719" s="277">
        <v>1</v>
      </c>
      <c r="G719" s="280" t="s">
        <v>3707</v>
      </c>
      <c r="H719" s="280" t="s">
        <v>2742</v>
      </c>
      <c r="I719" s="280" t="s">
        <v>2727</v>
      </c>
      <c r="J719">
        <v>6</v>
      </c>
    </row>
    <row r="720" spans="1:10" ht="13.5" hidden="1" thickBot="1">
      <c r="A720" s="277">
        <v>112</v>
      </c>
      <c r="B720" s="277">
        <v>1211732352</v>
      </c>
      <c r="C720" s="278" t="s">
        <v>3830</v>
      </c>
      <c r="D720" s="279">
        <v>1130</v>
      </c>
      <c r="E720" s="277" t="s">
        <v>2770</v>
      </c>
      <c r="F720" s="277">
        <v>1</v>
      </c>
      <c r="G720" s="280" t="s">
        <v>3693</v>
      </c>
      <c r="H720" s="280" t="s">
        <v>2774</v>
      </c>
      <c r="I720" s="280" t="s">
        <v>2727</v>
      </c>
      <c r="J720">
        <v>6</v>
      </c>
    </row>
    <row r="721" spans="1:10" ht="13.5" hidden="1" thickBot="1">
      <c r="A721" s="277">
        <v>113</v>
      </c>
      <c r="B721" s="277">
        <v>1222699045</v>
      </c>
      <c r="C721" s="278" t="s">
        <v>3424</v>
      </c>
      <c r="D721" s="279">
        <v>1120</v>
      </c>
      <c r="E721" s="277" t="s">
        <v>2770</v>
      </c>
      <c r="F721" s="277">
        <v>1</v>
      </c>
      <c r="G721" s="280" t="s">
        <v>3736</v>
      </c>
      <c r="H721" s="280" t="s">
        <v>2742</v>
      </c>
      <c r="I721" s="280" t="s">
        <v>2727</v>
      </c>
      <c r="J721">
        <v>6</v>
      </c>
    </row>
    <row r="722" spans="1:10" ht="21.75" hidden="1" thickBot="1">
      <c r="A722" s="277">
        <v>114</v>
      </c>
      <c r="B722" s="277">
        <v>1227146457</v>
      </c>
      <c r="C722" s="278" t="s">
        <v>3319</v>
      </c>
      <c r="D722" s="279">
        <v>1110</v>
      </c>
      <c r="E722" s="277" t="s">
        <v>3504</v>
      </c>
      <c r="F722" s="277">
        <v>1</v>
      </c>
      <c r="G722" s="280" t="s">
        <v>3665</v>
      </c>
      <c r="H722" s="280" t="s">
        <v>2742</v>
      </c>
      <c r="I722" s="280" t="s">
        <v>2727</v>
      </c>
      <c r="J722">
        <v>6</v>
      </c>
    </row>
    <row r="723" spans="1:10" ht="21.75" hidden="1" thickBot="1">
      <c r="A723" s="277">
        <v>115</v>
      </c>
      <c r="B723" s="277">
        <v>1228104937</v>
      </c>
      <c r="C723" s="278" t="s">
        <v>3831</v>
      </c>
      <c r="D723" s="279">
        <v>1110</v>
      </c>
      <c r="E723" s="277" t="s">
        <v>3718</v>
      </c>
      <c r="F723" s="277">
        <v>1</v>
      </c>
      <c r="G723" s="280" t="s">
        <v>3743</v>
      </c>
      <c r="H723" s="280" t="s">
        <v>2735</v>
      </c>
      <c r="I723" s="280" t="s">
        <v>2727</v>
      </c>
      <c r="J723">
        <v>6</v>
      </c>
    </row>
    <row r="724" spans="1:10" ht="21.75" hidden="1" thickBot="1">
      <c r="A724" s="277">
        <v>116</v>
      </c>
      <c r="B724" s="277">
        <v>1224667838</v>
      </c>
      <c r="C724" s="278" t="s">
        <v>3832</v>
      </c>
      <c r="D724" s="279">
        <v>1110</v>
      </c>
      <c r="E724" s="277" t="s">
        <v>2852</v>
      </c>
      <c r="F724" s="277">
        <v>1</v>
      </c>
      <c r="G724" s="280" t="s">
        <v>3724</v>
      </c>
      <c r="H724" s="280" t="s">
        <v>2742</v>
      </c>
      <c r="I724" s="280" t="s">
        <v>2727</v>
      </c>
      <c r="J724">
        <v>6</v>
      </c>
    </row>
    <row r="725" spans="1:10" ht="21.75" hidden="1" thickBot="1">
      <c r="A725" s="277">
        <v>117</v>
      </c>
      <c r="B725" s="277">
        <v>1223468121</v>
      </c>
      <c r="C725" s="278" t="s">
        <v>3833</v>
      </c>
      <c r="D725" s="279">
        <v>1110</v>
      </c>
      <c r="E725" s="277" t="s">
        <v>2936</v>
      </c>
      <c r="F725" s="277">
        <v>1</v>
      </c>
      <c r="G725" s="280" t="s">
        <v>3736</v>
      </c>
      <c r="H725" s="280" t="s">
        <v>2742</v>
      </c>
      <c r="I725" s="280" t="s">
        <v>2727</v>
      </c>
      <c r="J725">
        <v>6</v>
      </c>
    </row>
    <row r="726" spans="1:10" ht="21.75" hidden="1" thickBot="1">
      <c r="A726" s="277">
        <v>118</v>
      </c>
      <c r="B726" s="277">
        <v>1223506661</v>
      </c>
      <c r="C726" s="278" t="s">
        <v>3834</v>
      </c>
      <c r="D726" s="279">
        <v>1100</v>
      </c>
      <c r="E726" s="277" t="s">
        <v>3538</v>
      </c>
      <c r="F726" s="277">
        <v>1</v>
      </c>
      <c r="G726" s="280" t="s">
        <v>3807</v>
      </c>
      <c r="H726" s="280" t="s">
        <v>2742</v>
      </c>
      <c r="I726" s="280" t="s">
        <v>2727</v>
      </c>
      <c r="J726">
        <v>6</v>
      </c>
    </row>
    <row r="727" spans="1:10" ht="21.75" hidden="1" thickBot="1">
      <c r="A727" s="277">
        <v>119</v>
      </c>
      <c r="B727" s="277">
        <v>1222817772</v>
      </c>
      <c r="C727" s="278" t="s">
        <v>3835</v>
      </c>
      <c r="D727" s="279">
        <v>1090</v>
      </c>
      <c r="E727" s="277" t="s">
        <v>2947</v>
      </c>
      <c r="F727" s="277">
        <v>1</v>
      </c>
      <c r="G727" s="280" t="s">
        <v>3668</v>
      </c>
      <c r="H727" s="280" t="s">
        <v>2746</v>
      </c>
      <c r="I727" s="280" t="s">
        <v>2727</v>
      </c>
      <c r="J727">
        <v>6</v>
      </c>
    </row>
    <row r="728" spans="1:10" ht="21.75" hidden="1" thickBot="1">
      <c r="A728" s="277">
        <v>120</v>
      </c>
      <c r="B728" s="277">
        <v>1221961098</v>
      </c>
      <c r="C728" s="278" t="s">
        <v>3836</v>
      </c>
      <c r="D728" s="279">
        <v>1090</v>
      </c>
      <c r="E728" s="277" t="s">
        <v>2947</v>
      </c>
      <c r="F728" s="277">
        <v>1</v>
      </c>
      <c r="G728" s="280" t="s">
        <v>3688</v>
      </c>
      <c r="H728" s="280" t="s">
        <v>2746</v>
      </c>
      <c r="I728" s="280" t="s">
        <v>2727</v>
      </c>
      <c r="J728">
        <v>6</v>
      </c>
    </row>
    <row r="729" spans="1:10" ht="21.75" hidden="1" thickBot="1">
      <c r="A729" s="277">
        <v>121</v>
      </c>
      <c r="B729" s="277">
        <v>1222305991</v>
      </c>
      <c r="C729" s="278" t="s">
        <v>3837</v>
      </c>
      <c r="D729" s="279">
        <v>1090</v>
      </c>
      <c r="E729" s="277" t="s">
        <v>2936</v>
      </c>
      <c r="F729" s="277">
        <v>1</v>
      </c>
      <c r="G729" s="280" t="s">
        <v>3665</v>
      </c>
      <c r="H729" s="280" t="s">
        <v>2742</v>
      </c>
      <c r="I729" s="280" t="s">
        <v>2727</v>
      </c>
      <c r="J729">
        <v>6</v>
      </c>
    </row>
    <row r="730" spans="1:10" ht="21.75" hidden="1" thickBot="1">
      <c r="A730" s="277">
        <v>122</v>
      </c>
      <c r="B730" s="277">
        <v>1225481611</v>
      </c>
      <c r="C730" s="278" t="s">
        <v>3838</v>
      </c>
      <c r="D730" s="279">
        <v>1090</v>
      </c>
      <c r="E730" s="277" t="s">
        <v>2936</v>
      </c>
      <c r="F730" s="277">
        <v>1</v>
      </c>
      <c r="G730" s="280" t="s">
        <v>3839</v>
      </c>
      <c r="H730" s="280" t="s">
        <v>2742</v>
      </c>
      <c r="I730" s="280" t="s">
        <v>2727</v>
      </c>
      <c r="J730">
        <v>6</v>
      </c>
    </row>
    <row r="731" spans="1:10" ht="21.75" hidden="1" thickBot="1">
      <c r="A731" s="277">
        <v>123</v>
      </c>
      <c r="B731" s="277">
        <v>1221708676</v>
      </c>
      <c r="C731" s="278" t="s">
        <v>3840</v>
      </c>
      <c r="D731" s="279">
        <v>1090</v>
      </c>
      <c r="E731" s="277" t="s">
        <v>2770</v>
      </c>
      <c r="F731" s="277">
        <v>1</v>
      </c>
      <c r="G731" s="280" t="s">
        <v>3839</v>
      </c>
      <c r="H731" s="280" t="s">
        <v>2742</v>
      </c>
      <c r="I731" s="280" t="s">
        <v>2727</v>
      </c>
      <c r="J731">
        <v>6</v>
      </c>
    </row>
    <row r="732" spans="1:10" ht="21.75" hidden="1" thickBot="1">
      <c r="A732" s="277">
        <v>124</v>
      </c>
      <c r="B732" s="277">
        <v>1228320485</v>
      </c>
      <c r="C732" s="278" t="s">
        <v>3841</v>
      </c>
      <c r="D732" s="279">
        <v>1090</v>
      </c>
      <c r="E732" s="277" t="s">
        <v>2770</v>
      </c>
      <c r="F732" s="277">
        <v>1</v>
      </c>
      <c r="G732" s="280" t="s">
        <v>3842</v>
      </c>
      <c r="H732" s="280" t="s">
        <v>2912</v>
      </c>
      <c r="I732" s="280" t="s">
        <v>2727</v>
      </c>
      <c r="J732">
        <v>6</v>
      </c>
    </row>
    <row r="733" spans="1:10" ht="21.75" hidden="1" thickBot="1">
      <c r="A733" s="277">
        <v>125</v>
      </c>
      <c r="B733" s="277">
        <v>1227098787</v>
      </c>
      <c r="C733" s="278" t="s">
        <v>3843</v>
      </c>
      <c r="D733" s="279">
        <v>1080</v>
      </c>
      <c r="E733" s="277" t="s">
        <v>2803</v>
      </c>
      <c r="F733" s="277">
        <v>1</v>
      </c>
      <c r="G733" s="280" t="s">
        <v>3842</v>
      </c>
      <c r="H733" s="280" t="s">
        <v>2912</v>
      </c>
      <c r="I733" s="280" t="s">
        <v>2727</v>
      </c>
      <c r="J733">
        <v>6</v>
      </c>
    </row>
    <row r="734" spans="1:10" ht="21.75" hidden="1" thickBot="1">
      <c r="A734" s="277">
        <v>126</v>
      </c>
      <c r="B734" s="277">
        <v>1212010854</v>
      </c>
      <c r="C734" s="278" t="s">
        <v>3844</v>
      </c>
      <c r="D734" s="279">
        <v>1080</v>
      </c>
      <c r="E734" s="277" t="s">
        <v>2770</v>
      </c>
      <c r="F734" s="277">
        <v>1</v>
      </c>
      <c r="G734" s="280" t="s">
        <v>3792</v>
      </c>
      <c r="H734" s="280" t="s">
        <v>2742</v>
      </c>
      <c r="I734" s="280" t="s">
        <v>2727</v>
      </c>
      <c r="J734">
        <v>6</v>
      </c>
    </row>
    <row r="735" spans="1:10" ht="21.75" hidden="1" thickBot="1">
      <c r="A735" s="277">
        <v>127</v>
      </c>
      <c r="B735" s="277">
        <v>1212573180</v>
      </c>
      <c r="C735" s="278" t="s">
        <v>3845</v>
      </c>
      <c r="D735" s="279">
        <v>1080</v>
      </c>
      <c r="E735" s="277" t="s">
        <v>2770</v>
      </c>
      <c r="F735" s="277">
        <v>1</v>
      </c>
      <c r="G735" s="280" t="s">
        <v>3665</v>
      </c>
      <c r="H735" s="280" t="s">
        <v>2742</v>
      </c>
      <c r="I735" s="280" t="s">
        <v>2727</v>
      </c>
      <c r="J735">
        <v>6</v>
      </c>
    </row>
    <row r="736" spans="1:10" ht="21.75" hidden="1" thickBot="1">
      <c r="A736" s="277">
        <v>128</v>
      </c>
      <c r="B736" s="277">
        <v>1227473096</v>
      </c>
      <c r="C736" s="278" t="s">
        <v>3846</v>
      </c>
      <c r="D736" s="279">
        <v>1070</v>
      </c>
      <c r="E736" s="277" t="s">
        <v>3697</v>
      </c>
      <c r="F736" s="277">
        <v>1</v>
      </c>
      <c r="G736" s="280" t="s">
        <v>3847</v>
      </c>
      <c r="H736" s="280" t="s">
        <v>2735</v>
      </c>
      <c r="I736" s="280" t="s">
        <v>2727</v>
      </c>
      <c r="J736">
        <v>6</v>
      </c>
    </row>
    <row r="737" spans="1:10" ht="21.75" hidden="1" thickBot="1">
      <c r="A737" s="277">
        <v>129</v>
      </c>
      <c r="B737" s="277">
        <v>1226127981</v>
      </c>
      <c r="C737" s="278" t="s">
        <v>3848</v>
      </c>
      <c r="D737" s="279">
        <v>1060</v>
      </c>
      <c r="E737" s="277" t="s">
        <v>3224</v>
      </c>
      <c r="F737" s="277">
        <v>1</v>
      </c>
      <c r="G737" s="280" t="s">
        <v>3724</v>
      </c>
      <c r="H737" s="280" t="s">
        <v>2742</v>
      </c>
      <c r="I737" s="280" t="s">
        <v>2727</v>
      </c>
      <c r="J737">
        <v>6</v>
      </c>
    </row>
    <row r="738" spans="1:10" ht="21.75" hidden="1" thickBot="1">
      <c r="A738" s="277">
        <v>130</v>
      </c>
      <c r="B738" s="277">
        <v>1229244665</v>
      </c>
      <c r="C738" s="278" t="s">
        <v>3849</v>
      </c>
      <c r="D738" s="279">
        <v>1060</v>
      </c>
      <c r="E738" s="277" t="s">
        <v>2893</v>
      </c>
      <c r="F738" s="277">
        <v>1</v>
      </c>
      <c r="G738" s="280" t="s">
        <v>3675</v>
      </c>
      <c r="H738" s="280" t="s">
        <v>2731</v>
      </c>
      <c r="I738" s="280" t="s">
        <v>2727</v>
      </c>
      <c r="J738">
        <v>6</v>
      </c>
    </row>
    <row r="739" spans="1:10" ht="21.75" hidden="1" thickBot="1">
      <c r="A739" s="277">
        <v>131</v>
      </c>
      <c r="B739" s="277">
        <v>1222328938</v>
      </c>
      <c r="C739" s="278" t="s">
        <v>3850</v>
      </c>
      <c r="D739" s="279">
        <v>1050</v>
      </c>
      <c r="E739" s="277" t="s">
        <v>3235</v>
      </c>
      <c r="F739" s="277">
        <v>1</v>
      </c>
      <c r="G739" s="280" t="s">
        <v>3665</v>
      </c>
      <c r="H739" s="280" t="s">
        <v>2742</v>
      </c>
      <c r="I739" s="280" t="s">
        <v>2727</v>
      </c>
      <c r="J739">
        <v>6</v>
      </c>
    </row>
    <row r="740" spans="1:10" ht="21.75" hidden="1" thickBot="1">
      <c r="A740" s="277">
        <v>132</v>
      </c>
      <c r="B740" s="277">
        <v>1223499657</v>
      </c>
      <c r="C740" s="278" t="s">
        <v>3851</v>
      </c>
      <c r="D740" s="279">
        <v>1040</v>
      </c>
      <c r="E740" s="277" t="s">
        <v>2871</v>
      </c>
      <c r="F740" s="277">
        <v>1</v>
      </c>
      <c r="G740" s="280" t="s">
        <v>3665</v>
      </c>
      <c r="H740" s="280" t="s">
        <v>2742</v>
      </c>
      <c r="I740" s="280" t="s">
        <v>2727</v>
      </c>
      <c r="J740">
        <v>6</v>
      </c>
    </row>
    <row r="741" spans="1:10" ht="13.5" hidden="1" thickBot="1">
      <c r="A741" s="277">
        <v>133</v>
      </c>
      <c r="B741" s="277">
        <v>1224804503</v>
      </c>
      <c r="C741" s="278" t="s">
        <v>3852</v>
      </c>
      <c r="D741" s="279">
        <v>1040</v>
      </c>
      <c r="E741" s="277" t="s">
        <v>2770</v>
      </c>
      <c r="F741" s="277">
        <v>1</v>
      </c>
      <c r="G741" s="280" t="s">
        <v>3736</v>
      </c>
      <c r="H741" s="280" t="s">
        <v>2848</v>
      </c>
      <c r="I741" s="280" t="s">
        <v>2727</v>
      </c>
      <c r="J741">
        <v>6</v>
      </c>
    </row>
    <row r="742" spans="1:10" ht="13.5" hidden="1" thickBot="1">
      <c r="A742" s="277">
        <v>134</v>
      </c>
      <c r="B742" s="277">
        <v>1222625100</v>
      </c>
      <c r="C742" s="278" t="s">
        <v>3853</v>
      </c>
      <c r="D742" s="279">
        <v>1040</v>
      </c>
      <c r="E742" s="277" t="s">
        <v>2770</v>
      </c>
      <c r="F742" s="277">
        <v>1</v>
      </c>
      <c r="G742" s="280" t="s">
        <v>3854</v>
      </c>
      <c r="H742" s="280" t="s">
        <v>2774</v>
      </c>
      <c r="I742" s="280" t="s">
        <v>2727</v>
      </c>
      <c r="J742">
        <v>6</v>
      </c>
    </row>
    <row r="743" spans="1:10" ht="13.5" hidden="1" thickBot="1">
      <c r="A743" s="277">
        <v>135</v>
      </c>
      <c r="B743" s="277">
        <v>1223527031</v>
      </c>
      <c r="C743" s="278" t="s">
        <v>3855</v>
      </c>
      <c r="D743" s="279">
        <v>1030</v>
      </c>
      <c r="E743" s="277" t="s">
        <v>2770</v>
      </c>
      <c r="F743" s="277">
        <v>1</v>
      </c>
      <c r="G743" s="280" t="s">
        <v>3665</v>
      </c>
      <c r="H743" s="280" t="s">
        <v>2742</v>
      </c>
      <c r="I743" s="280" t="s">
        <v>2727</v>
      </c>
      <c r="J743">
        <v>6</v>
      </c>
    </row>
    <row r="744" spans="1:10" ht="13.5" hidden="1" thickBot="1">
      <c r="A744" s="277">
        <v>136</v>
      </c>
      <c r="B744" s="277">
        <v>1225174143</v>
      </c>
      <c r="C744" s="278" t="s">
        <v>3856</v>
      </c>
      <c r="D744" s="279">
        <v>1020</v>
      </c>
      <c r="E744" s="277" t="s">
        <v>2770</v>
      </c>
      <c r="F744" s="277">
        <v>1</v>
      </c>
      <c r="G744" s="280" t="s">
        <v>1312</v>
      </c>
      <c r="H744" s="280" t="s">
        <v>2742</v>
      </c>
      <c r="I744" s="280" t="s">
        <v>2727</v>
      </c>
      <c r="J744">
        <v>6</v>
      </c>
    </row>
    <row r="745" spans="1:10" ht="21.75" hidden="1" thickBot="1">
      <c r="A745" s="277">
        <v>137</v>
      </c>
      <c r="B745" s="277">
        <v>1226748003</v>
      </c>
      <c r="C745" s="278" t="s">
        <v>3857</v>
      </c>
      <c r="D745" s="279">
        <v>1010</v>
      </c>
      <c r="E745" s="277" t="s">
        <v>3407</v>
      </c>
      <c r="F745" s="277">
        <v>1</v>
      </c>
      <c r="G745" s="280" t="s">
        <v>3792</v>
      </c>
      <c r="H745" s="280" t="s">
        <v>2742</v>
      </c>
      <c r="I745" s="280" t="s">
        <v>2727</v>
      </c>
      <c r="J745">
        <v>6</v>
      </c>
    </row>
    <row r="746" spans="1:10" ht="21.75" hidden="1" thickBot="1">
      <c r="A746" s="277">
        <v>138</v>
      </c>
      <c r="B746" s="277">
        <v>1223977097</v>
      </c>
      <c r="C746" s="278" t="s">
        <v>3858</v>
      </c>
      <c r="D746" s="279">
        <v>1010</v>
      </c>
      <c r="E746" s="277" t="s">
        <v>3014</v>
      </c>
      <c r="F746" s="277">
        <v>1</v>
      </c>
      <c r="G746" s="280" t="s">
        <v>3688</v>
      </c>
      <c r="H746" s="280" t="s">
        <v>2746</v>
      </c>
      <c r="I746" s="280" t="s">
        <v>2727</v>
      </c>
      <c r="J746">
        <v>6</v>
      </c>
    </row>
    <row r="747" spans="1:10" ht="21.75" hidden="1" thickBot="1">
      <c r="A747" s="277">
        <v>139</v>
      </c>
      <c r="B747" s="277">
        <v>1222328956</v>
      </c>
      <c r="C747" s="278" t="s">
        <v>3859</v>
      </c>
      <c r="D747" s="279">
        <v>1000</v>
      </c>
      <c r="E747" s="277" t="s">
        <v>2936</v>
      </c>
      <c r="F747" s="277">
        <v>1</v>
      </c>
      <c r="G747" s="280" t="s">
        <v>3792</v>
      </c>
      <c r="H747" s="280" t="s">
        <v>2742</v>
      </c>
      <c r="I747" s="280" t="s">
        <v>2727</v>
      </c>
      <c r="J747">
        <v>6</v>
      </c>
    </row>
    <row r="748" spans="1:10" ht="13.5" hidden="1" thickBot="1">
      <c r="A748" s="277">
        <v>140</v>
      </c>
      <c r="B748" s="277">
        <v>1222999537</v>
      </c>
      <c r="C748" s="278" t="s">
        <v>3860</v>
      </c>
      <c r="D748" s="279">
        <v>1000</v>
      </c>
      <c r="E748" s="277" t="s">
        <v>2770</v>
      </c>
      <c r="F748" s="277">
        <v>1</v>
      </c>
      <c r="G748" s="280" t="s">
        <v>3693</v>
      </c>
      <c r="H748" s="280" t="s">
        <v>2774</v>
      </c>
      <c r="I748" s="280" t="s">
        <v>2727</v>
      </c>
      <c r="J748">
        <v>6</v>
      </c>
    </row>
    <row r="749" spans="1:10" ht="21.75" hidden="1" thickBot="1">
      <c r="A749" s="277">
        <v>141</v>
      </c>
      <c r="B749" s="277">
        <v>1224691776</v>
      </c>
      <c r="C749" s="278" t="s">
        <v>3861</v>
      </c>
      <c r="D749" s="279">
        <v>1000</v>
      </c>
      <c r="E749" s="277" t="s">
        <v>2770</v>
      </c>
      <c r="F749" s="277">
        <v>1</v>
      </c>
      <c r="G749" s="280" t="s">
        <v>3734</v>
      </c>
      <c r="H749" s="280" t="s">
        <v>2742</v>
      </c>
      <c r="I749" s="280" t="s">
        <v>2727</v>
      </c>
      <c r="J749">
        <v>6</v>
      </c>
    </row>
    <row r="750" spans="1:10" ht="21.75" hidden="1" thickBot="1">
      <c r="A750" s="277">
        <v>142</v>
      </c>
      <c r="B750" s="277">
        <v>1223096592</v>
      </c>
      <c r="C750" s="278" t="s">
        <v>3862</v>
      </c>
      <c r="D750" s="279">
        <v>990</v>
      </c>
      <c r="E750" s="277" t="s">
        <v>2936</v>
      </c>
      <c r="F750" s="277">
        <v>1</v>
      </c>
      <c r="G750" s="280" t="s">
        <v>3839</v>
      </c>
      <c r="H750" s="280" t="s">
        <v>2742</v>
      </c>
      <c r="I750" s="280" t="s">
        <v>2727</v>
      </c>
      <c r="J750">
        <v>6</v>
      </c>
    </row>
    <row r="751" spans="1:10" ht="21.75" hidden="1" thickBot="1">
      <c r="A751" s="277">
        <v>143</v>
      </c>
      <c r="B751" s="277">
        <v>1225175276</v>
      </c>
      <c r="C751" s="278" t="s">
        <v>3863</v>
      </c>
      <c r="D751" s="279">
        <v>990</v>
      </c>
      <c r="E751" s="277" t="s">
        <v>2770</v>
      </c>
      <c r="F751" s="277">
        <v>1</v>
      </c>
      <c r="G751" s="280" t="s">
        <v>1312</v>
      </c>
      <c r="H751" s="280" t="s">
        <v>2742</v>
      </c>
      <c r="I751" s="280" t="s">
        <v>2727</v>
      </c>
      <c r="J751">
        <v>6</v>
      </c>
    </row>
    <row r="752" spans="1:10" ht="21.75" hidden="1" thickBot="1">
      <c r="A752" s="277">
        <v>144</v>
      </c>
      <c r="B752" s="277">
        <v>1229713283</v>
      </c>
      <c r="C752" s="278" t="s">
        <v>3864</v>
      </c>
      <c r="D752" s="279">
        <v>980</v>
      </c>
      <c r="E752" s="277" t="s">
        <v>3865</v>
      </c>
      <c r="F752" s="277">
        <v>1</v>
      </c>
      <c r="G752" s="280" t="s">
        <v>3839</v>
      </c>
      <c r="H752" s="280" t="s">
        <v>2742</v>
      </c>
      <c r="I752" s="280" t="s">
        <v>2727</v>
      </c>
      <c r="J752">
        <v>6</v>
      </c>
    </row>
    <row r="753" spans="1:10" ht="21.75" hidden="1" thickBot="1">
      <c r="A753" s="277">
        <v>145</v>
      </c>
      <c r="B753" s="277">
        <v>1227685774</v>
      </c>
      <c r="C753" s="278" t="s">
        <v>3866</v>
      </c>
      <c r="D753" s="279">
        <v>960</v>
      </c>
      <c r="E753" s="277" t="s">
        <v>2936</v>
      </c>
      <c r="F753" s="277">
        <v>1</v>
      </c>
      <c r="G753" s="280" t="s">
        <v>3665</v>
      </c>
      <c r="H753" s="280" t="s">
        <v>2912</v>
      </c>
      <c r="I753" s="280" t="s">
        <v>2727</v>
      </c>
      <c r="J753">
        <v>6</v>
      </c>
    </row>
    <row r="754" spans="1:10" ht="21.75" hidden="1" thickBot="1">
      <c r="A754" s="277">
        <v>146</v>
      </c>
      <c r="B754" s="277">
        <v>1221562697</v>
      </c>
      <c r="C754" s="278" t="s">
        <v>3867</v>
      </c>
      <c r="D754" s="279">
        <v>950</v>
      </c>
      <c r="E754" s="277" t="s">
        <v>2807</v>
      </c>
      <c r="F754" s="277">
        <v>1</v>
      </c>
      <c r="G754" s="280" t="s">
        <v>3665</v>
      </c>
      <c r="H754" s="280" t="s">
        <v>2742</v>
      </c>
      <c r="I754" s="280" t="s">
        <v>2727</v>
      </c>
      <c r="J754">
        <v>6</v>
      </c>
    </row>
    <row r="755" spans="1:10" ht="21.75" hidden="1" thickBot="1">
      <c r="A755" s="277">
        <v>147</v>
      </c>
      <c r="B755" s="277">
        <v>1221946933</v>
      </c>
      <c r="C755" s="278" t="s">
        <v>3868</v>
      </c>
      <c r="D755" s="279">
        <v>950</v>
      </c>
      <c r="E755" s="277" t="s">
        <v>3869</v>
      </c>
      <c r="F755" s="277">
        <v>1</v>
      </c>
      <c r="G755" s="280" t="s">
        <v>3707</v>
      </c>
      <c r="H755" s="280" t="s">
        <v>2742</v>
      </c>
      <c r="I755" s="280" t="s">
        <v>2727</v>
      </c>
      <c r="J755">
        <v>6</v>
      </c>
    </row>
    <row r="756" spans="1:10" ht="21.75" hidden="1" thickBot="1">
      <c r="A756" s="277">
        <v>148</v>
      </c>
      <c r="B756" s="277">
        <v>1225226798</v>
      </c>
      <c r="C756" s="278" t="s">
        <v>3870</v>
      </c>
      <c r="D756" s="279">
        <v>940</v>
      </c>
      <c r="E756" s="277" t="s">
        <v>2770</v>
      </c>
      <c r="F756" s="277">
        <v>1</v>
      </c>
      <c r="G756" s="280" t="s">
        <v>1312</v>
      </c>
      <c r="H756" s="280" t="s">
        <v>2742</v>
      </c>
      <c r="I756" s="280" t="s">
        <v>2727</v>
      </c>
      <c r="J756">
        <v>6</v>
      </c>
    </row>
    <row r="757" spans="1:10" ht="21.75" hidden="1" thickBot="1">
      <c r="A757" s="277">
        <v>149</v>
      </c>
      <c r="B757" s="277">
        <v>1222525162</v>
      </c>
      <c r="C757" s="278" t="s">
        <v>3871</v>
      </c>
      <c r="D757" s="279">
        <v>920</v>
      </c>
      <c r="E757" s="277" t="s">
        <v>3872</v>
      </c>
      <c r="F757" s="277">
        <v>1</v>
      </c>
      <c r="G757" s="280" t="s">
        <v>3677</v>
      </c>
      <c r="H757" s="280" t="s">
        <v>2746</v>
      </c>
      <c r="I757" s="280" t="s">
        <v>2727</v>
      </c>
      <c r="J757">
        <v>6</v>
      </c>
    </row>
    <row r="758" spans="1:10" ht="21.75" hidden="1" thickBot="1">
      <c r="A758" s="277">
        <v>150</v>
      </c>
      <c r="B758" s="277">
        <v>1225901192</v>
      </c>
      <c r="C758" s="278" t="s">
        <v>3873</v>
      </c>
      <c r="D758" s="279">
        <v>900</v>
      </c>
      <c r="E758" s="277" t="s">
        <v>3874</v>
      </c>
      <c r="F758" s="277">
        <v>1</v>
      </c>
      <c r="G758" s="280" t="s">
        <v>3807</v>
      </c>
      <c r="H758" s="280" t="s">
        <v>2742</v>
      </c>
      <c r="I758" s="280" t="s">
        <v>2727</v>
      </c>
      <c r="J758">
        <v>6</v>
      </c>
    </row>
    <row r="759" spans="1:10" ht="21.75" hidden="1" thickBot="1">
      <c r="A759" s="277">
        <v>151</v>
      </c>
      <c r="B759" s="277">
        <v>1229467280</v>
      </c>
      <c r="C759" s="278" t="s">
        <v>3875</v>
      </c>
      <c r="D759" s="279">
        <v>890</v>
      </c>
      <c r="E759" s="277" t="s">
        <v>2770</v>
      </c>
      <c r="F759" s="277">
        <v>1</v>
      </c>
      <c r="G759" s="280" t="s">
        <v>3707</v>
      </c>
      <c r="H759" s="280" t="s">
        <v>2742</v>
      </c>
      <c r="I759" s="280" t="s">
        <v>2727</v>
      </c>
      <c r="J759">
        <v>6</v>
      </c>
    </row>
    <row r="760" spans="1:10" ht="21.75" hidden="1" thickBot="1">
      <c r="A760" s="277">
        <v>152</v>
      </c>
      <c r="B760" s="277">
        <v>1221210212</v>
      </c>
      <c r="C760" s="278" t="s">
        <v>3876</v>
      </c>
      <c r="D760" s="279">
        <v>870</v>
      </c>
      <c r="E760" s="277" t="s">
        <v>2936</v>
      </c>
      <c r="F760" s="277">
        <v>1</v>
      </c>
      <c r="G760" s="280" t="s">
        <v>3807</v>
      </c>
      <c r="H760" s="280" t="s">
        <v>2742</v>
      </c>
      <c r="I760" s="280" t="s">
        <v>2727</v>
      </c>
      <c r="J760">
        <v>6</v>
      </c>
    </row>
    <row r="761" spans="1:10" ht="21.75" hidden="1" thickBot="1">
      <c r="A761" s="277">
        <v>153</v>
      </c>
      <c r="B761" s="277">
        <v>1230315230</v>
      </c>
      <c r="C761" s="278" t="s">
        <v>3877</v>
      </c>
      <c r="D761" s="279">
        <v>870</v>
      </c>
      <c r="E761" s="277" t="s">
        <v>2770</v>
      </c>
      <c r="F761" s="277">
        <v>1</v>
      </c>
      <c r="G761" s="280" t="s">
        <v>3792</v>
      </c>
      <c r="H761" s="280" t="s">
        <v>2742</v>
      </c>
      <c r="I761" s="280" t="s">
        <v>2727</v>
      </c>
      <c r="J761">
        <v>6</v>
      </c>
    </row>
    <row r="762" spans="1:10" ht="21.75" hidden="1" thickBot="1">
      <c r="A762" s="277">
        <v>154</v>
      </c>
      <c r="B762" s="277">
        <v>1224117302</v>
      </c>
      <c r="C762" s="278" t="s">
        <v>3878</v>
      </c>
      <c r="D762" s="279">
        <v>860</v>
      </c>
      <c r="E762" s="277" t="s">
        <v>3116</v>
      </c>
      <c r="F762" s="277">
        <v>1</v>
      </c>
      <c r="G762" s="280" t="s">
        <v>3879</v>
      </c>
      <c r="H762" s="280" t="s">
        <v>2742</v>
      </c>
      <c r="I762" s="280" t="s">
        <v>2727</v>
      </c>
      <c r="J762">
        <v>6</v>
      </c>
    </row>
    <row r="763" spans="1:10" ht="21.75" hidden="1" thickBot="1">
      <c r="A763" s="277">
        <v>155</v>
      </c>
      <c r="B763" s="277">
        <v>1224599288</v>
      </c>
      <c r="C763" s="278" t="s">
        <v>3880</v>
      </c>
      <c r="D763" s="279">
        <v>860</v>
      </c>
      <c r="E763" s="277" t="s">
        <v>3072</v>
      </c>
      <c r="F763" s="277">
        <v>1</v>
      </c>
      <c r="G763" s="280" t="s">
        <v>3881</v>
      </c>
      <c r="H763" s="280" t="s">
        <v>2726</v>
      </c>
      <c r="I763" s="280" t="s">
        <v>2727</v>
      </c>
      <c r="J763">
        <v>6</v>
      </c>
    </row>
    <row r="764" spans="1:10" ht="21.75" hidden="1" thickBot="1">
      <c r="A764" s="277">
        <v>156</v>
      </c>
      <c r="B764" s="277">
        <v>1226448169</v>
      </c>
      <c r="C764" s="278" t="s">
        <v>3882</v>
      </c>
      <c r="D764" s="279">
        <v>850</v>
      </c>
      <c r="E764" s="277" t="s">
        <v>2835</v>
      </c>
      <c r="F764" s="277">
        <v>1</v>
      </c>
      <c r="G764" s="280" t="s">
        <v>3724</v>
      </c>
      <c r="H764" s="280" t="s">
        <v>2742</v>
      </c>
      <c r="I764" s="280" t="s">
        <v>2727</v>
      </c>
      <c r="J764">
        <v>6</v>
      </c>
    </row>
    <row r="765" spans="1:10" ht="21.75" hidden="1" thickBot="1">
      <c r="A765" s="277">
        <v>157</v>
      </c>
      <c r="B765" s="277">
        <v>1225901067</v>
      </c>
      <c r="C765" s="278" t="s">
        <v>3883</v>
      </c>
      <c r="D765" s="279">
        <v>840</v>
      </c>
      <c r="E765" s="277" t="s">
        <v>2936</v>
      </c>
      <c r="F765" s="277">
        <v>1</v>
      </c>
      <c r="G765" s="280" t="s">
        <v>3807</v>
      </c>
      <c r="H765" s="280" t="s">
        <v>2742</v>
      </c>
      <c r="I765" s="280" t="s">
        <v>2727</v>
      </c>
      <c r="J765">
        <v>6</v>
      </c>
    </row>
    <row r="766" spans="1:10" ht="21.75" hidden="1" thickBot="1">
      <c r="A766" s="277">
        <v>158</v>
      </c>
      <c r="B766" s="277">
        <v>1222940524</v>
      </c>
      <c r="C766" s="278" t="s">
        <v>3884</v>
      </c>
      <c r="D766" s="279">
        <v>830</v>
      </c>
      <c r="E766" s="277" t="s">
        <v>3292</v>
      </c>
      <c r="F766" s="277">
        <v>1</v>
      </c>
      <c r="G766" s="280" t="s">
        <v>3724</v>
      </c>
      <c r="H766" s="280" t="s">
        <v>2742</v>
      </c>
      <c r="I766" s="280" t="s">
        <v>2727</v>
      </c>
      <c r="J766">
        <v>6</v>
      </c>
    </row>
    <row r="767" spans="1:10" ht="13.5" hidden="1" thickBot="1">
      <c r="A767" s="277">
        <v>159</v>
      </c>
      <c r="B767" s="277">
        <v>1223616076</v>
      </c>
      <c r="C767" s="278" t="s">
        <v>3885</v>
      </c>
      <c r="D767" s="279">
        <v>820</v>
      </c>
      <c r="E767" s="277" t="s">
        <v>2770</v>
      </c>
      <c r="F767" s="277">
        <v>1</v>
      </c>
      <c r="G767" s="280" t="s">
        <v>3665</v>
      </c>
      <c r="H767" s="280" t="s">
        <v>2742</v>
      </c>
      <c r="I767" s="280" t="s">
        <v>2727</v>
      </c>
      <c r="J767">
        <v>6</v>
      </c>
    </row>
    <row r="768" spans="1:10" ht="21.75" hidden="1" thickBot="1">
      <c r="A768" s="277">
        <v>160</v>
      </c>
      <c r="B768" s="277">
        <v>1224188811</v>
      </c>
      <c r="C768" s="278" t="s">
        <v>3886</v>
      </c>
      <c r="D768" s="279">
        <v>780</v>
      </c>
      <c r="E768" s="277" t="s">
        <v>2936</v>
      </c>
      <c r="F768" s="277">
        <v>1</v>
      </c>
      <c r="G768" s="280" t="s">
        <v>3839</v>
      </c>
      <c r="H768" s="280" t="s">
        <v>2742</v>
      </c>
      <c r="I768" s="280" t="s">
        <v>2727</v>
      </c>
      <c r="J768">
        <v>6</v>
      </c>
    </row>
    <row r="769" spans="1:10" ht="21.75" hidden="1" thickBot="1">
      <c r="A769" s="277">
        <v>161</v>
      </c>
      <c r="B769" s="277">
        <v>1228127748</v>
      </c>
      <c r="C769" s="278" t="s">
        <v>3887</v>
      </c>
      <c r="D769" s="279">
        <v>770</v>
      </c>
      <c r="E769" s="277" t="s">
        <v>2770</v>
      </c>
      <c r="F769" s="277">
        <v>1</v>
      </c>
      <c r="G769" s="280" t="s">
        <v>3665</v>
      </c>
      <c r="H769" s="280" t="s">
        <v>2742</v>
      </c>
      <c r="I769" s="280" t="s">
        <v>2727</v>
      </c>
      <c r="J769">
        <v>6</v>
      </c>
    </row>
    <row r="770" spans="1:10" ht="13.5" hidden="1" thickBot="1">
      <c r="A770" s="277">
        <v>162</v>
      </c>
      <c r="B770" s="277">
        <v>1227478436</v>
      </c>
      <c r="C770" s="278" t="s">
        <v>3888</v>
      </c>
      <c r="D770" s="279">
        <v>580</v>
      </c>
      <c r="E770" s="277" t="s">
        <v>2770</v>
      </c>
      <c r="F770" s="277">
        <v>1</v>
      </c>
      <c r="G770" s="280" t="s">
        <v>3665</v>
      </c>
      <c r="H770" s="280" t="s">
        <v>2912</v>
      </c>
      <c r="I770" s="280" t="s">
        <v>2727</v>
      </c>
      <c r="J770">
        <v>6</v>
      </c>
    </row>
    <row r="771" spans="1:10" ht="21.75" hidden="1" thickBot="1">
      <c r="A771" s="277">
        <v>163</v>
      </c>
      <c r="B771" s="277">
        <v>1225643945</v>
      </c>
      <c r="C771" s="278" t="s">
        <v>3889</v>
      </c>
      <c r="D771" s="279">
        <v>550</v>
      </c>
      <c r="E771" s="277" t="s">
        <v>2770</v>
      </c>
      <c r="F771" s="277">
        <v>1</v>
      </c>
      <c r="G771" s="280" t="s">
        <v>3668</v>
      </c>
      <c r="H771" s="280" t="s">
        <v>2848</v>
      </c>
      <c r="I771" s="280" t="s">
        <v>2727</v>
      </c>
      <c r="J771">
        <v>6</v>
      </c>
    </row>
    <row r="772" spans="1:10" ht="21.75" hidden="1" thickBot="1">
      <c r="A772" s="277">
        <v>164</v>
      </c>
      <c r="B772" s="277">
        <v>1226391479</v>
      </c>
      <c r="C772" s="278" t="s">
        <v>3890</v>
      </c>
      <c r="D772" s="279">
        <v>510</v>
      </c>
      <c r="E772" s="277" t="s">
        <v>2770</v>
      </c>
      <c r="F772" s="277">
        <v>1</v>
      </c>
      <c r="G772" s="280" t="s">
        <v>3668</v>
      </c>
      <c r="H772" s="280" t="s">
        <v>2848</v>
      </c>
      <c r="I772" s="280" t="s">
        <v>2727</v>
      </c>
      <c r="J772">
        <v>6</v>
      </c>
    </row>
    <row r="773" spans="1:10" ht="21.75" hidden="1" thickBot="1">
      <c r="A773" s="277">
        <v>1</v>
      </c>
      <c r="B773" s="277">
        <v>1222580244</v>
      </c>
      <c r="C773" s="278" t="s">
        <v>3891</v>
      </c>
      <c r="D773" s="279">
        <v>1360</v>
      </c>
      <c r="E773" s="277" t="s">
        <v>2896</v>
      </c>
      <c r="F773" s="277">
        <v>1</v>
      </c>
      <c r="G773" s="280" t="s">
        <v>3892</v>
      </c>
      <c r="H773" s="280" t="s">
        <v>2735</v>
      </c>
      <c r="I773" s="280" t="s">
        <v>2727</v>
      </c>
      <c r="J773">
        <v>7</v>
      </c>
    </row>
    <row r="774" spans="1:10" ht="21.75" hidden="1" thickBot="1">
      <c r="A774" s="277">
        <v>2</v>
      </c>
      <c r="B774" s="277">
        <v>1222823168</v>
      </c>
      <c r="C774" s="278" t="s">
        <v>3893</v>
      </c>
      <c r="D774" s="279">
        <v>1090</v>
      </c>
      <c r="E774" s="277" t="s">
        <v>3260</v>
      </c>
      <c r="F774" s="277">
        <v>1</v>
      </c>
      <c r="G774" s="280" t="s">
        <v>3892</v>
      </c>
      <c r="H774" s="280" t="s">
        <v>2735</v>
      </c>
      <c r="I774" s="280" t="s">
        <v>2727</v>
      </c>
      <c r="J774">
        <v>7</v>
      </c>
    </row>
    <row r="775" spans="1:10" ht="21.75" hidden="1" thickBot="1">
      <c r="A775" s="277">
        <v>3</v>
      </c>
      <c r="B775" s="277">
        <v>1224846632</v>
      </c>
      <c r="C775" s="278" t="s">
        <v>3894</v>
      </c>
      <c r="D775" s="279">
        <v>940</v>
      </c>
      <c r="E775" s="277" t="s">
        <v>3165</v>
      </c>
      <c r="F775" s="277">
        <v>1</v>
      </c>
      <c r="G775" s="280" t="s">
        <v>3665</v>
      </c>
      <c r="H775" s="280" t="s">
        <v>2735</v>
      </c>
      <c r="I775" s="280" t="s">
        <v>2727</v>
      </c>
      <c r="J775">
        <v>7</v>
      </c>
    </row>
    <row r="776" spans="1:10" ht="21.75" hidden="1" thickBot="1">
      <c r="A776" s="277">
        <v>4</v>
      </c>
      <c r="B776" s="277">
        <v>1221419061</v>
      </c>
      <c r="C776" s="278" t="s">
        <v>3895</v>
      </c>
      <c r="D776" s="279">
        <v>910</v>
      </c>
      <c r="E776" s="277" t="s">
        <v>2896</v>
      </c>
      <c r="F776" s="277">
        <v>1</v>
      </c>
      <c r="G776" s="280" t="s">
        <v>3892</v>
      </c>
      <c r="H776" s="280" t="s">
        <v>2735</v>
      </c>
      <c r="I776" s="280" t="s">
        <v>2727</v>
      </c>
      <c r="J776">
        <v>7</v>
      </c>
    </row>
    <row r="777" spans="1:10" ht="21.75" hidden="1" thickBot="1">
      <c r="A777" s="277">
        <v>5</v>
      </c>
      <c r="B777" s="277">
        <v>1223350212</v>
      </c>
      <c r="C777" s="278" t="s">
        <v>3896</v>
      </c>
      <c r="D777" s="279">
        <v>910</v>
      </c>
      <c r="E777" s="277" t="s">
        <v>3897</v>
      </c>
      <c r="F777" s="277">
        <v>1</v>
      </c>
      <c r="G777" s="280" t="s">
        <v>3892</v>
      </c>
      <c r="H777" s="280" t="s">
        <v>2735</v>
      </c>
      <c r="I777" s="280" t="s">
        <v>2727</v>
      </c>
      <c r="J777">
        <v>7</v>
      </c>
    </row>
    <row r="778" spans="1:10" ht="13.5" hidden="1" thickBot="1">
      <c r="A778" s="277">
        <v>6</v>
      </c>
      <c r="B778" s="277">
        <v>1223992799</v>
      </c>
      <c r="C778" s="278" t="s">
        <v>3898</v>
      </c>
      <c r="D778" s="279">
        <v>860</v>
      </c>
      <c r="E778" s="277" t="s">
        <v>2770</v>
      </c>
      <c r="F778" s="277">
        <v>1</v>
      </c>
      <c r="G778" s="280" t="s">
        <v>3665</v>
      </c>
      <c r="H778" s="280" t="s">
        <v>2912</v>
      </c>
      <c r="I778" s="280" t="s">
        <v>2727</v>
      </c>
      <c r="J778">
        <v>7</v>
      </c>
    </row>
    <row r="779" spans="1:10" ht="21.75" hidden="1" thickBot="1">
      <c r="A779" s="277">
        <v>7</v>
      </c>
      <c r="B779" s="277">
        <v>1224914853</v>
      </c>
      <c r="C779" s="278" t="s">
        <v>3899</v>
      </c>
      <c r="D779" s="279">
        <v>840</v>
      </c>
      <c r="E779" s="277" t="s">
        <v>3900</v>
      </c>
      <c r="F779" s="277">
        <v>1</v>
      </c>
      <c r="G779" s="280" t="s">
        <v>3665</v>
      </c>
      <c r="H779" s="280" t="s">
        <v>2735</v>
      </c>
      <c r="I779" s="280" t="s">
        <v>2727</v>
      </c>
      <c r="J779">
        <v>7</v>
      </c>
    </row>
    <row r="780" spans="1:10" ht="21.75" hidden="1" thickBot="1">
      <c r="A780" s="277">
        <v>8</v>
      </c>
      <c r="B780" s="277">
        <v>1224900349</v>
      </c>
      <c r="C780" s="278" t="s">
        <v>3901</v>
      </c>
      <c r="D780" s="279">
        <v>830</v>
      </c>
      <c r="E780" s="277" t="s">
        <v>2835</v>
      </c>
      <c r="F780" s="277">
        <v>1</v>
      </c>
      <c r="G780" s="280" t="s">
        <v>3665</v>
      </c>
      <c r="H780" s="280" t="s">
        <v>2735</v>
      </c>
      <c r="I780" s="280" t="s">
        <v>2727</v>
      </c>
      <c r="J780">
        <v>7</v>
      </c>
    </row>
    <row r="781" spans="1:10" ht="21.75" hidden="1" thickBot="1">
      <c r="A781" s="277">
        <v>9</v>
      </c>
      <c r="B781" s="277">
        <v>1221822617</v>
      </c>
      <c r="C781" s="278" t="s">
        <v>3902</v>
      </c>
      <c r="D781" s="279">
        <v>830</v>
      </c>
      <c r="E781" s="277" t="s">
        <v>2899</v>
      </c>
      <c r="F781" s="277">
        <v>1</v>
      </c>
      <c r="G781" s="280" t="s">
        <v>3665</v>
      </c>
      <c r="H781" s="280" t="s">
        <v>2912</v>
      </c>
      <c r="I781" s="280" t="s">
        <v>2727</v>
      </c>
      <c r="J781">
        <v>7</v>
      </c>
    </row>
    <row r="782" spans="1:10" ht="21.75" hidden="1" thickBot="1">
      <c r="A782" s="277">
        <v>10</v>
      </c>
      <c r="B782" s="277">
        <v>1220633968</v>
      </c>
      <c r="C782" s="278" t="s">
        <v>3903</v>
      </c>
      <c r="D782" s="279">
        <v>820</v>
      </c>
      <c r="E782" s="277" t="s">
        <v>3240</v>
      </c>
      <c r="F782" s="277">
        <v>1</v>
      </c>
      <c r="G782" s="280" t="s">
        <v>3904</v>
      </c>
      <c r="H782" s="280" t="s">
        <v>2735</v>
      </c>
      <c r="I782" s="280" t="s">
        <v>2727</v>
      </c>
      <c r="J782">
        <v>7</v>
      </c>
    </row>
    <row r="783" spans="1:10" ht="21.75" hidden="1" thickBot="1">
      <c r="A783" s="277">
        <v>11</v>
      </c>
      <c r="B783" s="277">
        <v>1223618856</v>
      </c>
      <c r="C783" s="278" t="s">
        <v>3905</v>
      </c>
      <c r="D783" s="279">
        <v>810</v>
      </c>
      <c r="E783" s="277" t="s">
        <v>3819</v>
      </c>
      <c r="F783" s="277">
        <v>1</v>
      </c>
      <c r="G783" s="280" t="s">
        <v>3892</v>
      </c>
      <c r="H783" s="280" t="s">
        <v>2735</v>
      </c>
      <c r="I783" s="280" t="s">
        <v>2727</v>
      </c>
      <c r="J783">
        <v>7</v>
      </c>
    </row>
    <row r="784" spans="1:10" ht="21.75" hidden="1" thickBot="1">
      <c r="A784" s="277">
        <v>12</v>
      </c>
      <c r="B784" s="277">
        <v>1223433251</v>
      </c>
      <c r="C784" s="278" t="s">
        <v>3906</v>
      </c>
      <c r="D784" s="279">
        <v>780</v>
      </c>
      <c r="E784" s="277" t="s">
        <v>2830</v>
      </c>
      <c r="F784" s="277">
        <v>1</v>
      </c>
      <c r="G784" s="280" t="s">
        <v>3892</v>
      </c>
      <c r="H784" s="280" t="s">
        <v>2735</v>
      </c>
      <c r="I784" s="280" t="s">
        <v>2727</v>
      </c>
      <c r="J784">
        <v>7</v>
      </c>
    </row>
    <row r="785" spans="1:10" ht="13.5" hidden="1" thickBot="1">
      <c r="A785" s="277">
        <v>13</v>
      </c>
      <c r="B785" s="277">
        <v>1225163064</v>
      </c>
      <c r="C785" s="278" t="s">
        <v>3907</v>
      </c>
      <c r="D785" s="279">
        <v>760</v>
      </c>
      <c r="E785" s="277" t="s">
        <v>2770</v>
      </c>
      <c r="F785" s="277">
        <v>1</v>
      </c>
      <c r="G785" s="280" t="s">
        <v>3665</v>
      </c>
      <c r="H785" s="280" t="s">
        <v>2912</v>
      </c>
      <c r="I785" s="280" t="s">
        <v>2727</v>
      </c>
      <c r="J785">
        <v>7</v>
      </c>
    </row>
    <row r="786" spans="1:10" ht="21.75" hidden="1" thickBot="1">
      <c r="A786" s="277">
        <v>14</v>
      </c>
      <c r="B786" s="277">
        <v>1224173556</v>
      </c>
      <c r="C786" s="278" t="s">
        <v>3908</v>
      </c>
      <c r="D786" s="279">
        <v>730</v>
      </c>
      <c r="E786" s="277" t="s">
        <v>3690</v>
      </c>
      <c r="F786" s="277">
        <v>1</v>
      </c>
      <c r="G786" s="280" t="s">
        <v>3892</v>
      </c>
      <c r="H786" s="280" t="s">
        <v>2735</v>
      </c>
      <c r="I786" s="280" t="s">
        <v>2727</v>
      </c>
      <c r="J786">
        <v>7</v>
      </c>
    </row>
    <row r="787" spans="1:10" ht="13.5" hidden="1" thickBot="1">
      <c r="A787" s="277">
        <v>15</v>
      </c>
      <c r="B787" s="277">
        <v>1225270455</v>
      </c>
      <c r="C787" s="278" t="s">
        <v>3909</v>
      </c>
      <c r="D787" s="279">
        <v>720</v>
      </c>
      <c r="E787" s="277" t="s">
        <v>2770</v>
      </c>
      <c r="F787" s="277">
        <v>1</v>
      </c>
      <c r="G787" s="280" t="s">
        <v>3665</v>
      </c>
      <c r="H787" s="280" t="s">
        <v>2912</v>
      </c>
      <c r="I787" s="280" t="s">
        <v>2727</v>
      </c>
      <c r="J787">
        <v>7</v>
      </c>
    </row>
    <row r="788" spans="1:10" ht="21.75" hidden="1" thickBot="1">
      <c r="A788" s="277">
        <v>16</v>
      </c>
      <c r="B788" s="277">
        <v>1225374098</v>
      </c>
      <c r="C788" s="278" t="s">
        <v>3910</v>
      </c>
      <c r="D788" s="279">
        <v>710</v>
      </c>
      <c r="E788" s="277" t="s">
        <v>2936</v>
      </c>
      <c r="F788" s="277">
        <v>1</v>
      </c>
      <c r="G788" s="280" t="s">
        <v>3665</v>
      </c>
      <c r="H788" s="280" t="s">
        <v>2912</v>
      </c>
      <c r="I788" s="280" t="s">
        <v>2727</v>
      </c>
      <c r="J788">
        <v>7</v>
      </c>
    </row>
    <row r="789" spans="1:10" ht="21.75" hidden="1" thickBot="1">
      <c r="A789" s="277">
        <v>17</v>
      </c>
      <c r="B789" s="277">
        <v>1225242950</v>
      </c>
      <c r="C789" s="278" t="s">
        <v>3911</v>
      </c>
      <c r="D789" s="279">
        <v>680</v>
      </c>
      <c r="E789" s="277" t="s">
        <v>3767</v>
      </c>
      <c r="F789" s="277">
        <v>1</v>
      </c>
      <c r="G789" s="280" t="s">
        <v>3665</v>
      </c>
      <c r="H789" s="280" t="s">
        <v>2735</v>
      </c>
      <c r="I789" s="280" t="s">
        <v>2727</v>
      </c>
      <c r="J789">
        <v>7</v>
      </c>
    </row>
    <row r="790" spans="1:10" ht="21.75" hidden="1" thickBot="1">
      <c r="A790" s="277">
        <v>18</v>
      </c>
      <c r="B790" s="277">
        <v>1225092711</v>
      </c>
      <c r="C790" s="278" t="s">
        <v>3912</v>
      </c>
      <c r="D790" s="279">
        <v>670</v>
      </c>
      <c r="E790" s="277" t="s">
        <v>3897</v>
      </c>
      <c r="F790" s="277">
        <v>1</v>
      </c>
      <c r="G790" s="280" t="s">
        <v>3665</v>
      </c>
      <c r="H790" s="280" t="s">
        <v>2912</v>
      </c>
      <c r="I790" s="280" t="s">
        <v>2727</v>
      </c>
      <c r="J790">
        <v>7</v>
      </c>
    </row>
    <row r="791" spans="1:10" ht="13.5" hidden="1" thickBot="1">
      <c r="A791" s="277">
        <v>19</v>
      </c>
      <c r="B791" s="277">
        <v>1225218971</v>
      </c>
      <c r="C791" s="278" t="s">
        <v>3913</v>
      </c>
      <c r="D791" s="279">
        <v>620</v>
      </c>
      <c r="E791" s="277" t="s">
        <v>2770</v>
      </c>
      <c r="F791" s="277">
        <v>1</v>
      </c>
      <c r="G791" s="280" t="s">
        <v>3665</v>
      </c>
      <c r="H791" s="280" t="s">
        <v>2912</v>
      </c>
      <c r="I791" s="280" t="s">
        <v>2727</v>
      </c>
      <c r="J791">
        <v>7</v>
      </c>
    </row>
    <row r="792" spans="1:10" ht="13.5" hidden="1" thickBot="1">
      <c r="A792" s="277">
        <v>20</v>
      </c>
      <c r="B792" s="277">
        <v>1225944958</v>
      </c>
      <c r="C792" s="278" t="s">
        <v>3914</v>
      </c>
      <c r="D792" s="279">
        <v>570</v>
      </c>
      <c r="E792" s="277" t="s">
        <v>2770</v>
      </c>
      <c r="F792" s="277">
        <v>1</v>
      </c>
      <c r="G792" s="280" t="s">
        <v>3665</v>
      </c>
      <c r="H792" s="280" t="s">
        <v>2912</v>
      </c>
      <c r="I792" s="280" t="s">
        <v>2727</v>
      </c>
      <c r="J792">
        <v>7</v>
      </c>
    </row>
    <row r="793" spans="1:10" ht="21.75" hidden="1" thickBot="1">
      <c r="A793" s="277">
        <v>21</v>
      </c>
      <c r="B793" s="277">
        <v>1228374311</v>
      </c>
      <c r="C793" s="278" t="s">
        <v>3915</v>
      </c>
      <c r="D793" s="279">
        <v>550</v>
      </c>
      <c r="E793" s="277" t="s">
        <v>2770</v>
      </c>
      <c r="F793" s="277">
        <v>1</v>
      </c>
      <c r="G793" s="280" t="s">
        <v>3665</v>
      </c>
      <c r="H793" s="280" t="s">
        <v>2912</v>
      </c>
      <c r="I793" s="280" t="s">
        <v>2727</v>
      </c>
      <c r="J793">
        <v>7</v>
      </c>
    </row>
    <row r="794" spans="1:10" ht="21.75" hidden="1" thickBot="1">
      <c r="A794" s="277">
        <v>1</v>
      </c>
      <c r="B794" s="277">
        <v>1222297386</v>
      </c>
      <c r="C794" s="278" t="s">
        <v>3916</v>
      </c>
      <c r="D794" s="279">
        <v>1800</v>
      </c>
      <c r="E794" s="277" t="s">
        <v>3810</v>
      </c>
      <c r="F794" s="277">
        <v>1</v>
      </c>
      <c r="G794" s="280" t="s">
        <v>3724</v>
      </c>
      <c r="H794" s="280" t="s">
        <v>2742</v>
      </c>
      <c r="I794" s="280" t="s">
        <v>2727</v>
      </c>
      <c r="J794">
        <v>7</v>
      </c>
    </row>
    <row r="795" spans="1:10" ht="21.75" hidden="1" thickBot="1">
      <c r="A795" s="277">
        <v>2</v>
      </c>
      <c r="B795" s="277">
        <v>1222716789</v>
      </c>
      <c r="C795" s="278" t="s">
        <v>3917</v>
      </c>
      <c r="D795" s="279">
        <v>1790</v>
      </c>
      <c r="E795" s="277" t="s">
        <v>2770</v>
      </c>
      <c r="F795" s="277">
        <v>1</v>
      </c>
      <c r="G795" s="280" t="s">
        <v>3677</v>
      </c>
      <c r="H795" s="280" t="s">
        <v>2746</v>
      </c>
      <c r="I795" s="280" t="s">
        <v>2727</v>
      </c>
      <c r="J795">
        <v>7</v>
      </c>
    </row>
    <row r="796" spans="1:10" ht="21.75" hidden="1" thickBot="1">
      <c r="A796" s="277">
        <v>3</v>
      </c>
      <c r="B796" s="277">
        <v>1230094666</v>
      </c>
      <c r="C796" s="278" t="s">
        <v>3918</v>
      </c>
      <c r="D796" s="279">
        <v>1770</v>
      </c>
      <c r="E796" s="277" t="s">
        <v>3482</v>
      </c>
      <c r="F796" s="277">
        <v>1</v>
      </c>
      <c r="G796" s="280" t="s">
        <v>3675</v>
      </c>
      <c r="H796" s="280" t="s">
        <v>2731</v>
      </c>
      <c r="I796" s="280" t="s">
        <v>2727</v>
      </c>
      <c r="J796">
        <v>7</v>
      </c>
    </row>
    <row r="797" spans="1:10" ht="21.75" hidden="1" thickBot="1">
      <c r="A797" s="277">
        <v>4</v>
      </c>
      <c r="B797" s="277">
        <v>1221821102</v>
      </c>
      <c r="C797" s="278" t="s">
        <v>3919</v>
      </c>
      <c r="D797" s="279">
        <v>1750</v>
      </c>
      <c r="E797" s="277" t="s">
        <v>3920</v>
      </c>
      <c r="F797" s="277">
        <v>1</v>
      </c>
      <c r="G797" s="280" t="s">
        <v>3703</v>
      </c>
      <c r="H797" s="280" t="s">
        <v>2731</v>
      </c>
      <c r="I797" s="280" t="s">
        <v>2727</v>
      </c>
      <c r="J797">
        <v>7</v>
      </c>
    </row>
    <row r="798" spans="1:10" ht="21.75" hidden="1" thickBot="1">
      <c r="A798" s="277">
        <v>5</v>
      </c>
      <c r="B798" s="277">
        <v>1210740681</v>
      </c>
      <c r="C798" s="278" t="s">
        <v>3921</v>
      </c>
      <c r="D798" s="279">
        <v>1720</v>
      </c>
      <c r="E798" s="277" t="s">
        <v>3012</v>
      </c>
      <c r="F798" s="277">
        <v>1</v>
      </c>
      <c r="G798" s="280" t="s">
        <v>3675</v>
      </c>
      <c r="H798" s="280" t="s">
        <v>2731</v>
      </c>
      <c r="I798" s="280" t="s">
        <v>2727</v>
      </c>
      <c r="J798">
        <v>7</v>
      </c>
    </row>
    <row r="799" spans="1:10" ht="21.75" hidden="1" thickBot="1">
      <c r="A799" s="277">
        <v>6</v>
      </c>
      <c r="B799" s="277">
        <v>1209363983</v>
      </c>
      <c r="C799" s="278" t="s">
        <v>3922</v>
      </c>
      <c r="D799" s="279">
        <v>1710</v>
      </c>
      <c r="E799" s="277" t="s">
        <v>3923</v>
      </c>
      <c r="F799" s="277">
        <v>1</v>
      </c>
      <c r="G799" s="280" t="s">
        <v>3675</v>
      </c>
      <c r="H799" s="280" t="s">
        <v>2731</v>
      </c>
      <c r="I799" s="280" t="s">
        <v>2727</v>
      </c>
      <c r="J799">
        <v>7</v>
      </c>
    </row>
    <row r="800" spans="1:10" ht="21.75" hidden="1" thickBot="1">
      <c r="A800" s="277">
        <v>7</v>
      </c>
      <c r="B800" s="277">
        <v>1221758494</v>
      </c>
      <c r="C800" s="278" t="s">
        <v>3924</v>
      </c>
      <c r="D800" s="279">
        <v>1710</v>
      </c>
      <c r="E800" s="277" t="s">
        <v>2962</v>
      </c>
      <c r="F800" s="277">
        <v>1</v>
      </c>
      <c r="G800" s="280" t="s">
        <v>3675</v>
      </c>
      <c r="H800" s="280" t="s">
        <v>2731</v>
      </c>
      <c r="I800" s="280" t="s">
        <v>2727</v>
      </c>
      <c r="J800">
        <v>7</v>
      </c>
    </row>
    <row r="801" spans="1:10" ht="21.75" hidden="1" thickBot="1">
      <c r="A801" s="277">
        <v>8</v>
      </c>
      <c r="B801" s="277">
        <v>1226528848</v>
      </c>
      <c r="C801" s="278" t="s">
        <v>3925</v>
      </c>
      <c r="D801" s="279">
        <v>1710</v>
      </c>
      <c r="E801" s="277" t="s">
        <v>2770</v>
      </c>
      <c r="F801" s="277">
        <v>1</v>
      </c>
      <c r="G801" s="280" t="s">
        <v>3675</v>
      </c>
      <c r="H801" s="280" t="s">
        <v>2731</v>
      </c>
      <c r="I801" s="280" t="s">
        <v>2727</v>
      </c>
      <c r="J801">
        <v>7</v>
      </c>
    </row>
    <row r="802" spans="1:10" ht="21.75" hidden="1" thickBot="1">
      <c r="A802" s="277">
        <v>9</v>
      </c>
      <c r="B802" s="277">
        <v>1224048084</v>
      </c>
      <c r="C802" s="278" t="s">
        <v>3926</v>
      </c>
      <c r="D802" s="279">
        <v>1700</v>
      </c>
      <c r="E802" s="277" t="s">
        <v>3711</v>
      </c>
      <c r="F802" s="277">
        <v>1</v>
      </c>
      <c r="G802" s="280" t="s">
        <v>3665</v>
      </c>
      <c r="H802" s="280" t="s">
        <v>2742</v>
      </c>
      <c r="I802" s="280" t="s">
        <v>2727</v>
      </c>
      <c r="J802">
        <v>7</v>
      </c>
    </row>
    <row r="803" spans="1:10" ht="21.75" hidden="1" thickBot="1">
      <c r="A803" s="277">
        <v>10</v>
      </c>
      <c r="B803" s="277">
        <v>1218593218</v>
      </c>
      <c r="C803" s="278" t="s">
        <v>3927</v>
      </c>
      <c r="D803" s="279">
        <v>1700</v>
      </c>
      <c r="E803" s="277" t="s">
        <v>3138</v>
      </c>
      <c r="F803" s="277">
        <v>1</v>
      </c>
      <c r="G803" s="280" t="s">
        <v>3677</v>
      </c>
      <c r="H803" s="280" t="s">
        <v>2746</v>
      </c>
      <c r="I803" s="280" t="s">
        <v>2727</v>
      </c>
      <c r="J803">
        <v>7</v>
      </c>
    </row>
    <row r="804" spans="1:10" ht="21.75" hidden="1" thickBot="1">
      <c r="A804" s="277">
        <v>11</v>
      </c>
      <c r="B804" s="277">
        <v>1204152545</v>
      </c>
      <c r="C804" s="278" t="s">
        <v>3928</v>
      </c>
      <c r="D804" s="279">
        <v>1690</v>
      </c>
      <c r="E804" s="277" t="s">
        <v>3376</v>
      </c>
      <c r="F804" s="277">
        <v>1</v>
      </c>
      <c r="G804" s="280" t="s">
        <v>3693</v>
      </c>
      <c r="H804" s="280" t="s">
        <v>2774</v>
      </c>
      <c r="I804" s="280" t="s">
        <v>2727</v>
      </c>
      <c r="J804">
        <v>7</v>
      </c>
    </row>
    <row r="805" spans="1:10" ht="21.75" hidden="1" thickBot="1">
      <c r="A805" s="277">
        <v>12</v>
      </c>
      <c r="B805" s="277">
        <v>105624482</v>
      </c>
      <c r="C805" s="278" t="s">
        <v>3929</v>
      </c>
      <c r="D805" s="279">
        <v>1680</v>
      </c>
      <c r="E805" s="277" t="s">
        <v>3930</v>
      </c>
      <c r="F805" s="277">
        <v>1</v>
      </c>
      <c r="G805" s="280" t="s">
        <v>3675</v>
      </c>
      <c r="H805" s="280" t="s">
        <v>2731</v>
      </c>
      <c r="I805" s="280" t="s">
        <v>2727</v>
      </c>
      <c r="J805">
        <v>7</v>
      </c>
    </row>
    <row r="806" spans="1:10" ht="21.75" hidden="1" thickBot="1">
      <c r="A806" s="277">
        <v>13</v>
      </c>
      <c r="B806" s="277">
        <v>1222783339</v>
      </c>
      <c r="C806" s="278" t="s">
        <v>3931</v>
      </c>
      <c r="D806" s="279">
        <v>1680</v>
      </c>
      <c r="E806" s="277" t="s">
        <v>2930</v>
      </c>
      <c r="F806" s="277">
        <v>1</v>
      </c>
      <c r="G806" s="280" t="s">
        <v>3675</v>
      </c>
      <c r="H806" s="280" t="s">
        <v>2731</v>
      </c>
      <c r="I806" s="280" t="s">
        <v>2727</v>
      </c>
      <c r="J806">
        <v>7</v>
      </c>
    </row>
    <row r="807" spans="1:10" ht="21.75" hidden="1" thickBot="1">
      <c r="A807" s="277">
        <v>14</v>
      </c>
      <c r="B807" s="277">
        <v>1222863936</v>
      </c>
      <c r="C807" s="278" t="s">
        <v>3932</v>
      </c>
      <c r="D807" s="279">
        <v>1670</v>
      </c>
      <c r="E807" s="277" t="s">
        <v>2828</v>
      </c>
      <c r="F807" s="277">
        <v>1</v>
      </c>
      <c r="G807" s="280" t="s">
        <v>3759</v>
      </c>
      <c r="H807" s="280" t="s">
        <v>2774</v>
      </c>
      <c r="I807" s="280" t="s">
        <v>2727</v>
      </c>
      <c r="J807">
        <v>7</v>
      </c>
    </row>
    <row r="808" spans="1:10" ht="21.75" hidden="1" thickBot="1">
      <c r="A808" s="277">
        <v>15</v>
      </c>
      <c r="B808" s="277">
        <v>1221798231</v>
      </c>
      <c r="C808" s="278" t="s">
        <v>3933</v>
      </c>
      <c r="D808" s="279">
        <v>1650</v>
      </c>
      <c r="E808" s="277" t="s">
        <v>2770</v>
      </c>
      <c r="F808" s="277">
        <v>1</v>
      </c>
      <c r="G808" s="280" t="s">
        <v>3847</v>
      </c>
      <c r="H808" s="280" t="s">
        <v>2735</v>
      </c>
      <c r="I808" s="280" t="s">
        <v>2727</v>
      </c>
      <c r="J808">
        <v>7</v>
      </c>
    </row>
    <row r="809" spans="1:10" ht="13.5" hidden="1" thickBot="1">
      <c r="A809" s="277">
        <v>16</v>
      </c>
      <c r="B809" s="277">
        <v>1230217490</v>
      </c>
      <c r="C809" s="278" t="s">
        <v>3934</v>
      </c>
      <c r="D809" s="279">
        <v>1650</v>
      </c>
      <c r="E809" s="277" t="s">
        <v>2770</v>
      </c>
      <c r="F809" s="277">
        <v>1</v>
      </c>
      <c r="G809" s="280" t="s">
        <v>3672</v>
      </c>
      <c r="H809" s="280" t="s">
        <v>2735</v>
      </c>
      <c r="I809" s="280" t="s">
        <v>2727</v>
      </c>
      <c r="J809">
        <v>7</v>
      </c>
    </row>
    <row r="810" spans="1:10" ht="21.75" hidden="1" thickBot="1">
      <c r="A810" s="277">
        <v>17</v>
      </c>
      <c r="B810" s="277">
        <v>1211365272</v>
      </c>
      <c r="C810" s="278" t="s">
        <v>3935</v>
      </c>
      <c r="D810" s="279">
        <v>1640</v>
      </c>
      <c r="E810" s="277" t="s">
        <v>2828</v>
      </c>
      <c r="F810" s="277">
        <v>1</v>
      </c>
      <c r="G810" s="280" t="s">
        <v>3677</v>
      </c>
      <c r="H810" s="280" t="s">
        <v>2746</v>
      </c>
      <c r="I810" s="280" t="s">
        <v>2727</v>
      </c>
      <c r="J810">
        <v>7</v>
      </c>
    </row>
    <row r="811" spans="1:10" ht="21.75" hidden="1" thickBot="1">
      <c r="A811" s="277">
        <v>18</v>
      </c>
      <c r="B811" s="277">
        <v>1222213534</v>
      </c>
      <c r="C811" s="278" t="s">
        <v>3936</v>
      </c>
      <c r="D811" s="279">
        <v>1630</v>
      </c>
      <c r="E811" s="277" t="s">
        <v>2770</v>
      </c>
      <c r="F811" s="277">
        <v>1</v>
      </c>
      <c r="G811" s="280" t="s">
        <v>3668</v>
      </c>
      <c r="H811" s="280" t="s">
        <v>2735</v>
      </c>
      <c r="I811" s="280" t="s">
        <v>2727</v>
      </c>
      <c r="J811">
        <v>7</v>
      </c>
    </row>
    <row r="812" spans="1:10" ht="21.75" hidden="1" thickBot="1">
      <c r="A812" s="277">
        <v>19</v>
      </c>
      <c r="B812" s="277">
        <v>1222658102</v>
      </c>
      <c r="C812" s="278" t="s">
        <v>3937</v>
      </c>
      <c r="D812" s="279">
        <v>1620</v>
      </c>
      <c r="E812" s="277" t="s">
        <v>3938</v>
      </c>
      <c r="F812" s="277">
        <v>1</v>
      </c>
      <c r="G812" s="280" t="s">
        <v>3675</v>
      </c>
      <c r="H812" s="280" t="s">
        <v>2731</v>
      </c>
      <c r="I812" s="280" t="s">
        <v>2727</v>
      </c>
      <c r="J812">
        <v>7</v>
      </c>
    </row>
    <row r="813" spans="1:10" ht="13.5" hidden="1" thickBot="1">
      <c r="A813" s="277">
        <v>20</v>
      </c>
      <c r="B813" s="277">
        <v>1222817281</v>
      </c>
      <c r="C813" s="278" t="s">
        <v>3939</v>
      </c>
      <c r="D813" s="279">
        <v>1600</v>
      </c>
      <c r="E813" s="277" t="s">
        <v>2770</v>
      </c>
      <c r="F813" s="277">
        <v>1</v>
      </c>
      <c r="G813" s="280" t="s">
        <v>3759</v>
      </c>
      <c r="H813" s="280" t="s">
        <v>2774</v>
      </c>
      <c r="I813" s="280" t="s">
        <v>2727</v>
      </c>
      <c r="J813">
        <v>7</v>
      </c>
    </row>
    <row r="814" spans="1:10" ht="21.75" hidden="1" thickBot="1">
      <c r="A814" s="277">
        <v>21</v>
      </c>
      <c r="B814" s="277">
        <v>1222403262</v>
      </c>
      <c r="C814" s="278" t="s">
        <v>3940</v>
      </c>
      <c r="D814" s="279">
        <v>1590</v>
      </c>
      <c r="E814" s="277" t="s">
        <v>3941</v>
      </c>
      <c r="F814" s="277">
        <v>1</v>
      </c>
      <c r="G814" s="280" t="s">
        <v>3677</v>
      </c>
      <c r="H814" s="280" t="s">
        <v>2746</v>
      </c>
      <c r="I814" s="280" t="s">
        <v>2727</v>
      </c>
      <c r="J814">
        <v>7</v>
      </c>
    </row>
    <row r="815" spans="1:10" ht="21.75" hidden="1" thickBot="1">
      <c r="A815" s="277">
        <v>22</v>
      </c>
      <c r="B815" s="277">
        <v>1213382251</v>
      </c>
      <c r="C815" s="278" t="s">
        <v>3942</v>
      </c>
      <c r="D815" s="279">
        <v>1580</v>
      </c>
      <c r="E815" s="277" t="s">
        <v>2770</v>
      </c>
      <c r="F815" s="277">
        <v>1</v>
      </c>
      <c r="G815" s="280" t="s">
        <v>3722</v>
      </c>
      <c r="H815" s="280" t="s">
        <v>2726</v>
      </c>
      <c r="I815" s="280" t="s">
        <v>2727</v>
      </c>
      <c r="J815">
        <v>7</v>
      </c>
    </row>
    <row r="816" spans="1:10" ht="21.75" hidden="1" thickBot="1">
      <c r="A816" s="277">
        <v>23</v>
      </c>
      <c r="B816" s="277">
        <v>1224054801</v>
      </c>
      <c r="C816" s="278" t="s">
        <v>3943</v>
      </c>
      <c r="D816" s="279">
        <v>1550</v>
      </c>
      <c r="E816" s="277" t="s">
        <v>3944</v>
      </c>
      <c r="F816" s="277">
        <v>1</v>
      </c>
      <c r="G816" s="280" t="s">
        <v>3688</v>
      </c>
      <c r="H816" s="280" t="s">
        <v>2746</v>
      </c>
      <c r="I816" s="280" t="s">
        <v>2727</v>
      </c>
      <c r="J816">
        <v>7</v>
      </c>
    </row>
    <row r="817" spans="1:10" ht="21.75" hidden="1" thickBot="1">
      <c r="A817" s="277">
        <v>24</v>
      </c>
      <c r="B817" s="277">
        <v>1214559415</v>
      </c>
      <c r="C817" s="278" t="s">
        <v>3945</v>
      </c>
      <c r="D817" s="279">
        <v>1540</v>
      </c>
      <c r="E817" s="277" t="s">
        <v>3247</v>
      </c>
      <c r="F817" s="277">
        <v>1</v>
      </c>
      <c r="G817" s="280" t="s">
        <v>3703</v>
      </c>
      <c r="H817" s="280" t="s">
        <v>2731</v>
      </c>
      <c r="I817" s="280" t="s">
        <v>2727</v>
      </c>
      <c r="J817">
        <v>7</v>
      </c>
    </row>
    <row r="818" spans="1:10" ht="21.75" hidden="1" thickBot="1">
      <c r="A818" s="277">
        <v>25</v>
      </c>
      <c r="B818" s="277">
        <v>1222525980</v>
      </c>
      <c r="C818" s="278" t="s">
        <v>3946</v>
      </c>
      <c r="D818" s="279">
        <v>1530</v>
      </c>
      <c r="E818" s="277" t="s">
        <v>3255</v>
      </c>
      <c r="F818" s="277">
        <v>1</v>
      </c>
      <c r="G818" s="280" t="s">
        <v>3947</v>
      </c>
      <c r="H818" s="280" t="s">
        <v>2848</v>
      </c>
      <c r="I818" s="280" t="s">
        <v>2727</v>
      </c>
      <c r="J818">
        <v>7</v>
      </c>
    </row>
    <row r="819" spans="1:10" ht="21.75" hidden="1" thickBot="1">
      <c r="A819" s="277">
        <v>26</v>
      </c>
      <c r="B819" s="277">
        <v>1222483455</v>
      </c>
      <c r="C819" s="278" t="s">
        <v>3948</v>
      </c>
      <c r="D819" s="279">
        <v>1520</v>
      </c>
      <c r="E819" s="277" t="s">
        <v>3563</v>
      </c>
      <c r="F819" s="277">
        <v>1</v>
      </c>
      <c r="G819" s="280" t="s">
        <v>3822</v>
      </c>
      <c r="H819" s="280" t="s">
        <v>2746</v>
      </c>
      <c r="I819" s="280" t="s">
        <v>2727</v>
      </c>
      <c r="J819">
        <v>7</v>
      </c>
    </row>
    <row r="820" spans="1:10" ht="21.75" hidden="1" thickBot="1">
      <c r="A820" s="277">
        <v>27</v>
      </c>
      <c r="B820" s="277">
        <v>1225545968</v>
      </c>
      <c r="C820" s="278" t="s">
        <v>3949</v>
      </c>
      <c r="D820" s="279">
        <v>1510</v>
      </c>
      <c r="E820" s="277" t="s">
        <v>3950</v>
      </c>
      <c r="F820" s="277">
        <v>1</v>
      </c>
      <c r="G820" s="280" t="s">
        <v>3677</v>
      </c>
      <c r="H820" s="280" t="s">
        <v>2746</v>
      </c>
      <c r="I820" s="280" t="s">
        <v>2727</v>
      </c>
      <c r="J820">
        <v>7</v>
      </c>
    </row>
    <row r="821" spans="1:10" ht="21.75" hidden="1" thickBot="1">
      <c r="A821" s="277">
        <v>28</v>
      </c>
      <c r="B821" s="277">
        <v>1223193944</v>
      </c>
      <c r="C821" s="278" t="s">
        <v>3951</v>
      </c>
      <c r="D821" s="279">
        <v>1510</v>
      </c>
      <c r="E821" s="277" t="s">
        <v>3952</v>
      </c>
      <c r="F821" s="277">
        <v>1</v>
      </c>
      <c r="G821" s="280" t="s">
        <v>3675</v>
      </c>
      <c r="H821" s="280" t="s">
        <v>2731</v>
      </c>
      <c r="I821" s="280" t="s">
        <v>2727</v>
      </c>
      <c r="J821">
        <v>7</v>
      </c>
    </row>
    <row r="822" spans="1:10" ht="21.75" hidden="1" thickBot="1">
      <c r="A822" s="277">
        <v>29</v>
      </c>
      <c r="B822" s="277">
        <v>1222677089</v>
      </c>
      <c r="C822" s="278" t="s">
        <v>3953</v>
      </c>
      <c r="D822" s="279">
        <v>1510</v>
      </c>
      <c r="E822" s="277" t="s">
        <v>2962</v>
      </c>
      <c r="F822" s="277">
        <v>1</v>
      </c>
      <c r="G822" s="280" t="s">
        <v>3672</v>
      </c>
      <c r="H822" s="280" t="s">
        <v>2735</v>
      </c>
      <c r="I822" s="280" t="s">
        <v>2727</v>
      </c>
      <c r="J822">
        <v>7</v>
      </c>
    </row>
    <row r="823" spans="1:10" ht="21.75" hidden="1" thickBot="1">
      <c r="A823" s="277">
        <v>30</v>
      </c>
      <c r="B823" s="277">
        <v>1221857962</v>
      </c>
      <c r="C823" s="278" t="s">
        <v>3954</v>
      </c>
      <c r="D823" s="279">
        <v>1510</v>
      </c>
      <c r="E823" s="277" t="s">
        <v>3493</v>
      </c>
      <c r="F823" s="277">
        <v>1</v>
      </c>
      <c r="G823" s="280" t="s">
        <v>3668</v>
      </c>
      <c r="H823" s="280" t="s">
        <v>2746</v>
      </c>
      <c r="I823" s="280" t="s">
        <v>2727</v>
      </c>
      <c r="J823">
        <v>7</v>
      </c>
    </row>
    <row r="824" spans="1:10" ht="21.75" hidden="1" thickBot="1">
      <c r="A824" s="277">
        <v>31</v>
      </c>
      <c r="B824" s="277">
        <v>1224776780</v>
      </c>
      <c r="C824" s="278" t="s">
        <v>3955</v>
      </c>
      <c r="D824" s="279">
        <v>1510</v>
      </c>
      <c r="E824" s="277" t="s">
        <v>2770</v>
      </c>
      <c r="F824" s="277">
        <v>1</v>
      </c>
      <c r="G824" s="280" t="s">
        <v>3665</v>
      </c>
      <c r="H824" s="280" t="s">
        <v>2742</v>
      </c>
      <c r="I824" s="280" t="s">
        <v>2727</v>
      </c>
      <c r="J824">
        <v>7</v>
      </c>
    </row>
    <row r="825" spans="1:10" ht="21.75" hidden="1" thickBot="1">
      <c r="A825" s="277">
        <v>32</v>
      </c>
      <c r="B825" s="277">
        <v>1225942022</v>
      </c>
      <c r="C825" s="278" t="s">
        <v>3956</v>
      </c>
      <c r="D825" s="279">
        <v>1500</v>
      </c>
      <c r="E825" s="277" t="s">
        <v>2865</v>
      </c>
      <c r="F825" s="277">
        <v>1</v>
      </c>
      <c r="G825" s="280" t="s">
        <v>3792</v>
      </c>
      <c r="H825" s="280" t="s">
        <v>2742</v>
      </c>
      <c r="I825" s="280" t="s">
        <v>2727</v>
      </c>
      <c r="J825">
        <v>7</v>
      </c>
    </row>
    <row r="826" spans="1:10" ht="13.5" hidden="1" thickBot="1">
      <c r="A826" s="277">
        <v>33</v>
      </c>
      <c r="B826" s="277">
        <v>1224239674</v>
      </c>
      <c r="C826" s="278" t="s">
        <v>3957</v>
      </c>
      <c r="D826" s="279">
        <v>1500</v>
      </c>
      <c r="E826" s="277" t="s">
        <v>2770</v>
      </c>
      <c r="F826" s="277">
        <v>1</v>
      </c>
      <c r="G826" s="280" t="s">
        <v>3722</v>
      </c>
      <c r="H826" s="280" t="s">
        <v>2726</v>
      </c>
      <c r="I826" s="280" t="s">
        <v>2727</v>
      </c>
      <c r="J826">
        <v>7</v>
      </c>
    </row>
    <row r="827" spans="1:10" ht="21.75" hidden="1" thickBot="1">
      <c r="A827" s="277">
        <v>34</v>
      </c>
      <c r="B827" s="277">
        <v>1224626918</v>
      </c>
      <c r="C827" s="278" t="s">
        <v>3958</v>
      </c>
      <c r="D827" s="279">
        <v>1500</v>
      </c>
      <c r="E827" s="277" t="s">
        <v>2770</v>
      </c>
      <c r="F827" s="277">
        <v>1</v>
      </c>
      <c r="G827" s="280" t="s">
        <v>3743</v>
      </c>
      <c r="H827" s="280" t="s">
        <v>2735</v>
      </c>
      <c r="I827" s="280" t="s">
        <v>2727</v>
      </c>
      <c r="J827">
        <v>7</v>
      </c>
    </row>
    <row r="828" spans="1:10" ht="21.75" hidden="1" thickBot="1">
      <c r="A828" s="277">
        <v>35</v>
      </c>
      <c r="B828" s="277">
        <v>1220956080</v>
      </c>
      <c r="C828" s="278" t="s">
        <v>3959</v>
      </c>
      <c r="D828" s="279">
        <v>1500</v>
      </c>
      <c r="E828" s="277" t="s">
        <v>2770</v>
      </c>
      <c r="F828" s="277">
        <v>1</v>
      </c>
      <c r="G828" s="280" t="s">
        <v>3668</v>
      </c>
      <c r="H828" s="280" t="s">
        <v>2848</v>
      </c>
      <c r="I828" s="280" t="s">
        <v>2727</v>
      </c>
      <c r="J828">
        <v>7</v>
      </c>
    </row>
    <row r="829" spans="1:10" ht="21.75" hidden="1" thickBot="1">
      <c r="A829" s="277">
        <v>36</v>
      </c>
      <c r="B829" s="277">
        <v>1222412284</v>
      </c>
      <c r="C829" s="278" t="s">
        <v>3960</v>
      </c>
      <c r="D829" s="279">
        <v>1480</v>
      </c>
      <c r="E829" s="277" t="s">
        <v>3732</v>
      </c>
      <c r="F829" s="277">
        <v>1</v>
      </c>
      <c r="G829" s="280" t="s">
        <v>3688</v>
      </c>
      <c r="H829" s="280" t="s">
        <v>2746</v>
      </c>
      <c r="I829" s="280" t="s">
        <v>2727</v>
      </c>
      <c r="J829">
        <v>7</v>
      </c>
    </row>
    <row r="830" spans="1:10" ht="13.5" hidden="1" thickBot="1">
      <c r="A830" s="277">
        <v>37</v>
      </c>
      <c r="B830" s="277">
        <v>1225035898</v>
      </c>
      <c r="C830" s="278" t="s">
        <v>3961</v>
      </c>
      <c r="D830" s="279">
        <v>1480</v>
      </c>
      <c r="E830" s="277" t="s">
        <v>2770</v>
      </c>
      <c r="F830" s="277">
        <v>1</v>
      </c>
      <c r="G830" s="280" t="s">
        <v>3722</v>
      </c>
      <c r="H830" s="280" t="s">
        <v>2726</v>
      </c>
      <c r="I830" s="280" t="s">
        <v>2727</v>
      </c>
      <c r="J830">
        <v>7</v>
      </c>
    </row>
    <row r="831" spans="1:10" ht="21.75" hidden="1" thickBot="1">
      <c r="A831" s="277">
        <v>38</v>
      </c>
      <c r="B831" s="277">
        <v>1226881461</v>
      </c>
      <c r="C831" s="278" t="s">
        <v>3962</v>
      </c>
      <c r="D831" s="279">
        <v>1470</v>
      </c>
      <c r="E831" s="277" t="s">
        <v>3178</v>
      </c>
      <c r="F831" s="277">
        <v>1</v>
      </c>
      <c r="G831" s="280" t="s">
        <v>3807</v>
      </c>
      <c r="H831" s="280" t="s">
        <v>2742</v>
      </c>
      <c r="I831" s="280" t="s">
        <v>2727</v>
      </c>
      <c r="J831">
        <v>7</v>
      </c>
    </row>
    <row r="832" spans="1:10" ht="21.75" hidden="1" thickBot="1">
      <c r="A832" s="277">
        <v>39</v>
      </c>
      <c r="B832" s="277">
        <v>1228883932</v>
      </c>
      <c r="C832" s="278" t="s">
        <v>3963</v>
      </c>
      <c r="D832" s="279">
        <v>1470</v>
      </c>
      <c r="E832" s="277" t="s">
        <v>3376</v>
      </c>
      <c r="F832" s="277">
        <v>1</v>
      </c>
      <c r="G832" s="280" t="s">
        <v>3724</v>
      </c>
      <c r="H832" s="280" t="s">
        <v>2742</v>
      </c>
      <c r="I832" s="280" t="s">
        <v>2727</v>
      </c>
      <c r="J832">
        <v>7</v>
      </c>
    </row>
    <row r="833" spans="1:10" ht="13.5" hidden="1" thickBot="1">
      <c r="A833" s="277">
        <v>40</v>
      </c>
      <c r="B833" s="277">
        <v>1223358034</v>
      </c>
      <c r="C833" s="278" t="s">
        <v>3964</v>
      </c>
      <c r="D833" s="279">
        <v>1470</v>
      </c>
      <c r="E833" s="277" t="s">
        <v>2770</v>
      </c>
      <c r="F833" s="277">
        <v>1</v>
      </c>
      <c r="G833" s="280" t="s">
        <v>3693</v>
      </c>
      <c r="H833" s="280" t="s">
        <v>2774</v>
      </c>
      <c r="I833" s="280" t="s">
        <v>2727</v>
      </c>
      <c r="J833">
        <v>7</v>
      </c>
    </row>
    <row r="834" spans="1:10" ht="13.5" hidden="1" thickBot="1">
      <c r="A834" s="277">
        <v>41</v>
      </c>
      <c r="B834" s="277">
        <v>1223576514</v>
      </c>
      <c r="C834" s="278" t="s">
        <v>3965</v>
      </c>
      <c r="D834" s="279">
        <v>1470</v>
      </c>
      <c r="E834" s="277" t="s">
        <v>2770</v>
      </c>
      <c r="F834" s="277">
        <v>1</v>
      </c>
      <c r="G834" s="280" t="s">
        <v>3722</v>
      </c>
      <c r="H834" s="280" t="s">
        <v>2726</v>
      </c>
      <c r="I834" s="280" t="s">
        <v>2727</v>
      </c>
      <c r="J834">
        <v>7</v>
      </c>
    </row>
    <row r="835" spans="1:10" ht="21.75" hidden="1" thickBot="1">
      <c r="A835" s="277">
        <v>42</v>
      </c>
      <c r="B835" s="277">
        <v>1222434855</v>
      </c>
      <c r="C835" s="278" t="s">
        <v>3966</v>
      </c>
      <c r="D835" s="279">
        <v>1460</v>
      </c>
      <c r="E835" s="277" t="s">
        <v>3301</v>
      </c>
      <c r="F835" s="277">
        <v>1</v>
      </c>
      <c r="G835" s="280" t="s">
        <v>3703</v>
      </c>
      <c r="H835" s="280" t="s">
        <v>2731</v>
      </c>
      <c r="I835" s="280" t="s">
        <v>2727</v>
      </c>
      <c r="J835">
        <v>7</v>
      </c>
    </row>
    <row r="836" spans="1:10" ht="13.5" hidden="1" thickBot="1">
      <c r="A836" s="277">
        <v>43</v>
      </c>
      <c r="B836" s="277">
        <v>1223286203</v>
      </c>
      <c r="C836" s="278" t="s">
        <v>3967</v>
      </c>
      <c r="D836" s="279">
        <v>1460</v>
      </c>
      <c r="E836" s="277" t="s">
        <v>2770</v>
      </c>
      <c r="F836" s="277">
        <v>1</v>
      </c>
      <c r="G836" s="280" t="s">
        <v>3688</v>
      </c>
      <c r="H836" s="280" t="s">
        <v>2848</v>
      </c>
      <c r="I836" s="280" t="s">
        <v>2727</v>
      </c>
      <c r="J836">
        <v>7</v>
      </c>
    </row>
    <row r="837" spans="1:10" ht="21.75" hidden="1" thickBot="1">
      <c r="A837" s="277">
        <v>44</v>
      </c>
      <c r="B837" s="277">
        <v>1224826139</v>
      </c>
      <c r="C837" s="278" t="s">
        <v>3968</v>
      </c>
      <c r="D837" s="279">
        <v>1450</v>
      </c>
      <c r="E837" s="277" t="s">
        <v>3819</v>
      </c>
      <c r="F837" s="277">
        <v>1</v>
      </c>
      <c r="G837" s="280" t="s">
        <v>3822</v>
      </c>
      <c r="H837" s="280" t="s">
        <v>2746</v>
      </c>
      <c r="I837" s="280" t="s">
        <v>2727</v>
      </c>
      <c r="J837">
        <v>7</v>
      </c>
    </row>
    <row r="838" spans="1:10" ht="13.5" hidden="1" thickBot="1">
      <c r="A838" s="277">
        <v>45</v>
      </c>
      <c r="B838" s="277">
        <v>1226507816</v>
      </c>
      <c r="C838" s="278" t="s">
        <v>3969</v>
      </c>
      <c r="D838" s="279">
        <v>1450</v>
      </c>
      <c r="E838" s="277" t="s">
        <v>2770</v>
      </c>
      <c r="F838" s="277">
        <v>1</v>
      </c>
      <c r="G838" s="280" t="s">
        <v>3665</v>
      </c>
      <c r="H838" s="280" t="s">
        <v>2742</v>
      </c>
      <c r="I838" s="280" t="s">
        <v>2727</v>
      </c>
      <c r="J838">
        <v>7</v>
      </c>
    </row>
    <row r="839" spans="1:10" ht="13.5" hidden="1" thickBot="1">
      <c r="A839" s="277">
        <v>46</v>
      </c>
      <c r="B839" s="277">
        <v>1222951797</v>
      </c>
      <c r="C839" s="278" t="s">
        <v>3970</v>
      </c>
      <c r="D839" s="279">
        <v>1450</v>
      </c>
      <c r="E839" s="277" t="s">
        <v>2770</v>
      </c>
      <c r="F839" s="277">
        <v>1</v>
      </c>
      <c r="G839" s="280" t="s">
        <v>3665</v>
      </c>
      <c r="H839" s="280" t="s">
        <v>2742</v>
      </c>
      <c r="I839" s="280" t="s">
        <v>2727</v>
      </c>
      <c r="J839">
        <v>7</v>
      </c>
    </row>
    <row r="840" spans="1:10" ht="21.75" hidden="1" thickBot="1">
      <c r="A840" s="277">
        <v>47</v>
      </c>
      <c r="B840" s="277">
        <v>1222288500</v>
      </c>
      <c r="C840" s="278" t="s">
        <v>3971</v>
      </c>
      <c r="D840" s="279">
        <v>1440</v>
      </c>
      <c r="E840" s="277" t="s">
        <v>3972</v>
      </c>
      <c r="F840" s="277">
        <v>1</v>
      </c>
      <c r="G840" s="280" t="s">
        <v>3688</v>
      </c>
      <c r="H840" s="280" t="s">
        <v>2746</v>
      </c>
      <c r="I840" s="280" t="s">
        <v>2727</v>
      </c>
      <c r="J840">
        <v>7</v>
      </c>
    </row>
    <row r="841" spans="1:10" ht="21.75" hidden="1" thickBot="1">
      <c r="A841" s="277">
        <v>48</v>
      </c>
      <c r="B841" s="277">
        <v>1222709311</v>
      </c>
      <c r="C841" s="278" t="s">
        <v>3908</v>
      </c>
      <c r="D841" s="279">
        <v>1430</v>
      </c>
      <c r="E841" s="277" t="s">
        <v>3338</v>
      </c>
      <c r="F841" s="277">
        <v>1</v>
      </c>
      <c r="G841" s="280" t="s">
        <v>3677</v>
      </c>
      <c r="H841" s="280" t="s">
        <v>2746</v>
      </c>
      <c r="I841" s="280" t="s">
        <v>2727</v>
      </c>
      <c r="J841">
        <v>7</v>
      </c>
    </row>
    <row r="842" spans="1:10" ht="21.75" hidden="1" thickBot="1">
      <c r="A842" s="277">
        <v>49</v>
      </c>
      <c r="B842" s="277">
        <v>1224917193</v>
      </c>
      <c r="C842" s="278" t="s">
        <v>3973</v>
      </c>
      <c r="D842" s="279">
        <v>1420</v>
      </c>
      <c r="E842" s="277" t="s">
        <v>3930</v>
      </c>
      <c r="F842" s="277">
        <v>1</v>
      </c>
      <c r="G842" s="280" t="s">
        <v>3703</v>
      </c>
      <c r="H842" s="280" t="s">
        <v>2731</v>
      </c>
      <c r="I842" s="280" t="s">
        <v>2727</v>
      </c>
      <c r="J842">
        <v>7</v>
      </c>
    </row>
    <row r="843" spans="1:10" ht="21.75" hidden="1" thickBot="1">
      <c r="A843" s="277">
        <v>50</v>
      </c>
      <c r="B843" s="277">
        <v>1222631872</v>
      </c>
      <c r="C843" s="278" t="s">
        <v>3547</v>
      </c>
      <c r="D843" s="279">
        <v>1420</v>
      </c>
      <c r="E843" s="277" t="s">
        <v>2830</v>
      </c>
      <c r="F843" s="277">
        <v>1</v>
      </c>
      <c r="G843" s="280" t="s">
        <v>3677</v>
      </c>
      <c r="H843" s="280" t="s">
        <v>2746</v>
      </c>
      <c r="I843" s="280" t="s">
        <v>2727</v>
      </c>
      <c r="J843">
        <v>7</v>
      </c>
    </row>
    <row r="844" spans="1:10" ht="21.75" hidden="1" thickBot="1">
      <c r="A844" s="277">
        <v>51</v>
      </c>
      <c r="B844" s="277">
        <v>1226029861</v>
      </c>
      <c r="C844" s="278" t="s">
        <v>3974</v>
      </c>
      <c r="D844" s="279">
        <v>1420</v>
      </c>
      <c r="E844" s="277" t="s">
        <v>2941</v>
      </c>
      <c r="F844" s="277">
        <v>1</v>
      </c>
      <c r="G844" s="280" t="s">
        <v>3707</v>
      </c>
      <c r="H844" s="280" t="s">
        <v>2742</v>
      </c>
      <c r="I844" s="280" t="s">
        <v>2727</v>
      </c>
      <c r="J844">
        <v>7</v>
      </c>
    </row>
    <row r="845" spans="1:10" ht="21.75" hidden="1" thickBot="1">
      <c r="A845" s="277">
        <v>52</v>
      </c>
      <c r="B845" s="277">
        <v>1225045166</v>
      </c>
      <c r="C845" s="278" t="s">
        <v>3975</v>
      </c>
      <c r="D845" s="279">
        <v>1420</v>
      </c>
      <c r="E845" s="277" t="s">
        <v>2770</v>
      </c>
      <c r="F845" s="277">
        <v>1</v>
      </c>
      <c r="G845" s="280" t="s">
        <v>3947</v>
      </c>
      <c r="H845" s="280" t="s">
        <v>2848</v>
      </c>
      <c r="I845" s="280" t="s">
        <v>2727</v>
      </c>
      <c r="J845">
        <v>7</v>
      </c>
    </row>
    <row r="846" spans="1:10" ht="21.75" hidden="1" thickBot="1">
      <c r="A846" s="277">
        <v>53</v>
      </c>
      <c r="B846" s="277">
        <v>1224526717</v>
      </c>
      <c r="C846" s="278" t="s">
        <v>3976</v>
      </c>
      <c r="D846" s="279">
        <v>1410</v>
      </c>
      <c r="E846" s="277" t="s">
        <v>2899</v>
      </c>
      <c r="F846" s="277">
        <v>1</v>
      </c>
      <c r="G846" s="280" t="s">
        <v>3668</v>
      </c>
      <c r="H846" s="280" t="s">
        <v>2735</v>
      </c>
      <c r="I846" s="280" t="s">
        <v>2727</v>
      </c>
      <c r="J846">
        <v>7</v>
      </c>
    </row>
    <row r="847" spans="1:10" ht="13.5" hidden="1" thickBot="1">
      <c r="A847" s="277">
        <v>54</v>
      </c>
      <c r="B847" s="277">
        <v>1227901629</v>
      </c>
      <c r="C847" s="278" t="s">
        <v>3977</v>
      </c>
      <c r="D847" s="279">
        <v>1410</v>
      </c>
      <c r="E847" s="277" t="s">
        <v>2770</v>
      </c>
      <c r="F847" s="277">
        <v>1</v>
      </c>
      <c r="G847" s="280" t="s">
        <v>3693</v>
      </c>
      <c r="H847" s="280" t="s">
        <v>2774</v>
      </c>
      <c r="I847" s="280" t="s">
        <v>2727</v>
      </c>
      <c r="J847">
        <v>7</v>
      </c>
    </row>
    <row r="848" spans="1:10" ht="21.75" hidden="1" thickBot="1">
      <c r="A848" s="277">
        <v>55</v>
      </c>
      <c r="B848" s="277">
        <v>1222109395</v>
      </c>
      <c r="C848" s="278" t="s">
        <v>3978</v>
      </c>
      <c r="D848" s="279">
        <v>1400</v>
      </c>
      <c r="E848" s="277" t="s">
        <v>3163</v>
      </c>
      <c r="F848" s="277">
        <v>1</v>
      </c>
      <c r="G848" s="280" t="s">
        <v>3675</v>
      </c>
      <c r="H848" s="280" t="s">
        <v>2731</v>
      </c>
      <c r="I848" s="280" t="s">
        <v>2727</v>
      </c>
      <c r="J848">
        <v>7</v>
      </c>
    </row>
    <row r="849" spans="1:10" ht="21.75" hidden="1" thickBot="1">
      <c r="A849" s="277">
        <v>56</v>
      </c>
      <c r="B849" s="277">
        <v>1225793713</v>
      </c>
      <c r="C849" s="278" t="s">
        <v>3979</v>
      </c>
      <c r="D849" s="279">
        <v>1400</v>
      </c>
      <c r="E849" s="277" t="s">
        <v>3257</v>
      </c>
      <c r="F849" s="277">
        <v>1</v>
      </c>
      <c r="G849" s="280" t="s">
        <v>3703</v>
      </c>
      <c r="H849" s="280" t="s">
        <v>2731</v>
      </c>
      <c r="I849" s="280" t="s">
        <v>2727</v>
      </c>
      <c r="J849">
        <v>7</v>
      </c>
    </row>
    <row r="850" spans="1:10" ht="13.5" hidden="1" thickBot="1">
      <c r="A850" s="277">
        <v>57</v>
      </c>
      <c r="B850" s="277">
        <v>1222412823</v>
      </c>
      <c r="C850" s="278" t="s">
        <v>3980</v>
      </c>
      <c r="D850" s="279">
        <v>1400</v>
      </c>
      <c r="E850" s="277" t="s">
        <v>2770</v>
      </c>
      <c r="F850" s="277">
        <v>1</v>
      </c>
      <c r="G850" s="280" t="s">
        <v>3665</v>
      </c>
      <c r="H850" s="280" t="s">
        <v>2742</v>
      </c>
      <c r="I850" s="280" t="s">
        <v>2727</v>
      </c>
      <c r="J850">
        <v>7</v>
      </c>
    </row>
    <row r="851" spans="1:10" ht="21.75" hidden="1" thickBot="1">
      <c r="A851" s="277">
        <v>58</v>
      </c>
      <c r="B851" s="277">
        <v>1222472719</v>
      </c>
      <c r="C851" s="278" t="s">
        <v>3981</v>
      </c>
      <c r="D851" s="279">
        <v>1380</v>
      </c>
      <c r="E851" s="277" t="s">
        <v>2835</v>
      </c>
      <c r="F851" s="277">
        <v>1</v>
      </c>
      <c r="G851" s="280" t="s">
        <v>3743</v>
      </c>
      <c r="H851" s="280" t="s">
        <v>2731</v>
      </c>
      <c r="I851" s="280" t="s">
        <v>2727</v>
      </c>
      <c r="J851">
        <v>7</v>
      </c>
    </row>
    <row r="852" spans="1:10" ht="21.75" hidden="1" thickBot="1">
      <c r="A852" s="277">
        <v>59</v>
      </c>
      <c r="B852" s="277">
        <v>1230476914</v>
      </c>
      <c r="C852" s="278" t="s">
        <v>3982</v>
      </c>
      <c r="D852" s="279">
        <v>1380</v>
      </c>
      <c r="E852" s="277" t="s">
        <v>3210</v>
      </c>
      <c r="F852" s="277">
        <v>1</v>
      </c>
      <c r="G852" s="280" t="s">
        <v>3675</v>
      </c>
      <c r="H852" s="280" t="s">
        <v>2731</v>
      </c>
      <c r="I852" s="280" t="s">
        <v>2727</v>
      </c>
      <c r="J852">
        <v>7</v>
      </c>
    </row>
    <row r="853" spans="1:10" ht="21.75" hidden="1" thickBot="1">
      <c r="A853" s="277">
        <v>60</v>
      </c>
      <c r="B853" s="277">
        <v>1222685639</v>
      </c>
      <c r="C853" s="278" t="s">
        <v>3983</v>
      </c>
      <c r="D853" s="279">
        <v>1380</v>
      </c>
      <c r="E853" s="277" t="s">
        <v>2890</v>
      </c>
      <c r="F853" s="277">
        <v>1</v>
      </c>
      <c r="G853" s="280" t="s">
        <v>3822</v>
      </c>
      <c r="H853" s="280" t="s">
        <v>2746</v>
      </c>
      <c r="I853" s="280" t="s">
        <v>2727</v>
      </c>
      <c r="J853">
        <v>7</v>
      </c>
    </row>
    <row r="854" spans="1:10" ht="21.75" hidden="1" thickBot="1">
      <c r="A854" s="277">
        <v>61</v>
      </c>
      <c r="B854" s="277">
        <v>1214768579</v>
      </c>
      <c r="C854" s="278" t="s">
        <v>3984</v>
      </c>
      <c r="D854" s="279">
        <v>1380</v>
      </c>
      <c r="E854" s="277" t="s">
        <v>2947</v>
      </c>
      <c r="F854" s="277">
        <v>1</v>
      </c>
      <c r="G854" s="280" t="s">
        <v>3707</v>
      </c>
      <c r="H854" s="280" t="s">
        <v>2742</v>
      </c>
      <c r="I854" s="280" t="s">
        <v>2727</v>
      </c>
      <c r="J854">
        <v>7</v>
      </c>
    </row>
    <row r="855" spans="1:10" ht="21.75" hidden="1" thickBot="1">
      <c r="A855" s="277">
        <v>62</v>
      </c>
      <c r="B855" s="277">
        <v>1222613967</v>
      </c>
      <c r="C855" s="278" t="s">
        <v>3985</v>
      </c>
      <c r="D855" s="279">
        <v>1380</v>
      </c>
      <c r="E855" s="277" t="s">
        <v>2770</v>
      </c>
      <c r="F855" s="277">
        <v>1</v>
      </c>
      <c r="G855" s="280" t="s">
        <v>3665</v>
      </c>
      <c r="H855" s="280" t="s">
        <v>2742</v>
      </c>
      <c r="I855" s="280" t="s">
        <v>2727</v>
      </c>
      <c r="J855">
        <v>7</v>
      </c>
    </row>
    <row r="856" spans="1:10" ht="21.75" hidden="1" thickBot="1">
      <c r="A856" s="277">
        <v>63</v>
      </c>
      <c r="B856" s="277">
        <v>1221713093</v>
      </c>
      <c r="C856" s="278" t="s">
        <v>3986</v>
      </c>
      <c r="D856" s="279">
        <v>1370</v>
      </c>
      <c r="E856" s="277" t="s">
        <v>3987</v>
      </c>
      <c r="F856" s="277">
        <v>1</v>
      </c>
      <c r="G856" s="280" t="s">
        <v>3675</v>
      </c>
      <c r="H856" s="280" t="s">
        <v>2731</v>
      </c>
      <c r="I856" s="280" t="s">
        <v>2727</v>
      </c>
      <c r="J856">
        <v>7</v>
      </c>
    </row>
    <row r="857" spans="1:10" ht="21.75" hidden="1" thickBot="1">
      <c r="A857" s="277">
        <v>64</v>
      </c>
      <c r="B857" s="277">
        <v>1221991381</v>
      </c>
      <c r="C857" s="278" t="s">
        <v>3988</v>
      </c>
      <c r="D857" s="279">
        <v>1370</v>
      </c>
      <c r="E857" s="277" t="s">
        <v>2770</v>
      </c>
      <c r="F857" s="277">
        <v>1</v>
      </c>
      <c r="G857" s="280" t="s">
        <v>3677</v>
      </c>
      <c r="H857" s="280" t="s">
        <v>2746</v>
      </c>
      <c r="I857" s="280" t="s">
        <v>2727</v>
      </c>
      <c r="J857">
        <v>7</v>
      </c>
    </row>
    <row r="858" spans="1:10" ht="21.75" hidden="1" thickBot="1">
      <c r="A858" s="277">
        <v>65</v>
      </c>
      <c r="B858" s="277">
        <v>1219847080</v>
      </c>
      <c r="C858" s="278" t="s">
        <v>3989</v>
      </c>
      <c r="D858" s="279">
        <v>1370</v>
      </c>
      <c r="E858" s="277" t="s">
        <v>2770</v>
      </c>
      <c r="F858" s="277">
        <v>1</v>
      </c>
      <c r="G858" s="280" t="s">
        <v>3665</v>
      </c>
      <c r="H858" s="280" t="s">
        <v>2742</v>
      </c>
      <c r="I858" s="280" t="s">
        <v>2727</v>
      </c>
      <c r="J858">
        <v>7</v>
      </c>
    </row>
    <row r="859" spans="1:10" ht="13.5" hidden="1" thickBot="1">
      <c r="A859" s="277">
        <v>66</v>
      </c>
      <c r="B859" s="277">
        <v>1221203052</v>
      </c>
      <c r="C859" s="278" t="s">
        <v>3990</v>
      </c>
      <c r="D859" s="279">
        <v>1370</v>
      </c>
      <c r="E859" s="277" t="s">
        <v>2770</v>
      </c>
      <c r="F859" s="277">
        <v>1</v>
      </c>
      <c r="G859" s="280" t="s">
        <v>3665</v>
      </c>
      <c r="H859" s="280" t="s">
        <v>2742</v>
      </c>
      <c r="I859" s="280" t="s">
        <v>2727</v>
      </c>
      <c r="J859">
        <v>7</v>
      </c>
    </row>
    <row r="860" spans="1:10" ht="21.75" hidden="1" thickBot="1">
      <c r="A860" s="277">
        <v>67</v>
      </c>
      <c r="B860" s="277">
        <v>1223293297</v>
      </c>
      <c r="C860" s="278" t="s">
        <v>3909</v>
      </c>
      <c r="D860" s="279">
        <v>1360</v>
      </c>
      <c r="E860" s="277" t="s">
        <v>2947</v>
      </c>
      <c r="F860" s="277">
        <v>1</v>
      </c>
      <c r="G860" s="280" t="s">
        <v>3677</v>
      </c>
      <c r="H860" s="280" t="s">
        <v>2746</v>
      </c>
      <c r="I860" s="280" t="s">
        <v>2727</v>
      </c>
      <c r="J860">
        <v>7</v>
      </c>
    </row>
    <row r="861" spans="1:10" ht="21.75" hidden="1" thickBot="1">
      <c r="A861" s="277">
        <v>68</v>
      </c>
      <c r="B861" s="277">
        <v>1222148616</v>
      </c>
      <c r="C861" s="278" t="s">
        <v>3991</v>
      </c>
      <c r="D861" s="279">
        <v>1350</v>
      </c>
      <c r="E861" s="277" t="s">
        <v>3941</v>
      </c>
      <c r="F861" s="277">
        <v>1</v>
      </c>
      <c r="G861" s="280" t="s">
        <v>3703</v>
      </c>
      <c r="H861" s="280" t="s">
        <v>2731</v>
      </c>
      <c r="I861" s="280" t="s">
        <v>2727</v>
      </c>
      <c r="J861">
        <v>7</v>
      </c>
    </row>
    <row r="862" spans="1:10" ht="21.75" hidden="1" thickBot="1">
      <c r="A862" s="277">
        <v>69</v>
      </c>
      <c r="B862" s="277">
        <v>107392546</v>
      </c>
      <c r="C862" s="278" t="s">
        <v>3992</v>
      </c>
      <c r="D862" s="279">
        <v>1330</v>
      </c>
      <c r="E862" s="277" t="s">
        <v>3690</v>
      </c>
      <c r="F862" s="277">
        <v>1</v>
      </c>
      <c r="G862" s="280" t="s">
        <v>3688</v>
      </c>
      <c r="H862" s="280" t="s">
        <v>2746</v>
      </c>
      <c r="I862" s="280" t="s">
        <v>2727</v>
      </c>
      <c r="J862">
        <v>7</v>
      </c>
    </row>
    <row r="863" spans="1:10" ht="21.75" hidden="1" thickBot="1">
      <c r="A863" s="277">
        <v>70</v>
      </c>
      <c r="B863" s="277">
        <v>1224978359</v>
      </c>
      <c r="C863" s="278" t="s">
        <v>3993</v>
      </c>
      <c r="D863" s="279">
        <v>1330</v>
      </c>
      <c r="E863" s="277" t="s">
        <v>2770</v>
      </c>
      <c r="F863" s="277">
        <v>1</v>
      </c>
      <c r="G863" s="280" t="s">
        <v>3688</v>
      </c>
      <c r="H863" s="280" t="s">
        <v>2848</v>
      </c>
      <c r="I863" s="280" t="s">
        <v>2727</v>
      </c>
      <c r="J863">
        <v>7</v>
      </c>
    </row>
    <row r="864" spans="1:10" ht="21.75" hidden="1" thickBot="1">
      <c r="A864" s="277">
        <v>71</v>
      </c>
      <c r="B864" s="277">
        <v>1225343224</v>
      </c>
      <c r="C864" s="278" t="s">
        <v>3994</v>
      </c>
      <c r="D864" s="279">
        <v>1320</v>
      </c>
      <c r="E864" s="277" t="s">
        <v>2996</v>
      </c>
      <c r="F864" s="277">
        <v>1</v>
      </c>
      <c r="G864" s="280" t="s">
        <v>3688</v>
      </c>
      <c r="H864" s="280" t="s">
        <v>2746</v>
      </c>
      <c r="I864" s="280" t="s">
        <v>2727</v>
      </c>
      <c r="J864">
        <v>7</v>
      </c>
    </row>
    <row r="865" spans="1:10" ht="21.75" hidden="1" thickBot="1">
      <c r="A865" s="277">
        <v>72</v>
      </c>
      <c r="B865" s="277">
        <v>1222662483</v>
      </c>
      <c r="C865" s="278" t="s">
        <v>3995</v>
      </c>
      <c r="D865" s="279">
        <v>1320</v>
      </c>
      <c r="E865" s="277" t="s">
        <v>2842</v>
      </c>
      <c r="F865" s="277">
        <v>1</v>
      </c>
      <c r="G865" s="280" t="s">
        <v>3675</v>
      </c>
      <c r="H865" s="280" t="s">
        <v>2731</v>
      </c>
      <c r="I865" s="280" t="s">
        <v>2727</v>
      </c>
      <c r="J865">
        <v>7</v>
      </c>
    </row>
    <row r="866" spans="1:10" ht="21.75" hidden="1" thickBot="1">
      <c r="A866" s="277">
        <v>73</v>
      </c>
      <c r="B866" s="277">
        <v>1221896093</v>
      </c>
      <c r="C866" s="278" t="s">
        <v>3996</v>
      </c>
      <c r="D866" s="279">
        <v>1320</v>
      </c>
      <c r="E866" s="277" t="s">
        <v>2770</v>
      </c>
      <c r="F866" s="277">
        <v>1</v>
      </c>
      <c r="G866" s="280" t="s">
        <v>3668</v>
      </c>
      <c r="H866" s="280" t="s">
        <v>2735</v>
      </c>
      <c r="I866" s="280" t="s">
        <v>2727</v>
      </c>
      <c r="J866">
        <v>7</v>
      </c>
    </row>
    <row r="867" spans="1:10" ht="21.75" hidden="1" thickBot="1">
      <c r="A867" s="277">
        <v>74</v>
      </c>
      <c r="B867" s="277">
        <v>1225650366</v>
      </c>
      <c r="C867" s="278" t="s">
        <v>3997</v>
      </c>
      <c r="D867" s="279">
        <v>1320</v>
      </c>
      <c r="E867" s="277" t="s">
        <v>2770</v>
      </c>
      <c r="F867" s="277">
        <v>1</v>
      </c>
      <c r="G867" s="280" t="s">
        <v>3743</v>
      </c>
      <c r="H867" s="280" t="s">
        <v>2735</v>
      </c>
      <c r="I867" s="280" t="s">
        <v>2727</v>
      </c>
      <c r="J867">
        <v>7</v>
      </c>
    </row>
    <row r="868" spans="1:10" ht="21.75" hidden="1" thickBot="1">
      <c r="A868" s="277">
        <v>75</v>
      </c>
      <c r="B868" s="277">
        <v>1224339938</v>
      </c>
      <c r="C868" s="278" t="s">
        <v>3998</v>
      </c>
      <c r="D868" s="279">
        <v>1320</v>
      </c>
      <c r="E868" s="277" t="s">
        <v>2770</v>
      </c>
      <c r="F868" s="277">
        <v>1</v>
      </c>
      <c r="G868" s="280" t="s">
        <v>3668</v>
      </c>
      <c r="H868" s="280" t="s">
        <v>2735</v>
      </c>
      <c r="I868" s="280" t="s">
        <v>2727</v>
      </c>
      <c r="J868">
        <v>7</v>
      </c>
    </row>
    <row r="869" spans="1:10" ht="21.75" hidden="1" thickBot="1">
      <c r="A869" s="277">
        <v>76</v>
      </c>
      <c r="B869" s="277">
        <v>1228574091</v>
      </c>
      <c r="C869" s="278" t="s">
        <v>3999</v>
      </c>
      <c r="D869" s="279">
        <v>1320</v>
      </c>
      <c r="E869" s="277" t="s">
        <v>2770</v>
      </c>
      <c r="F869" s="277">
        <v>1</v>
      </c>
      <c r="G869" s="280" t="s">
        <v>3722</v>
      </c>
      <c r="H869" s="280" t="s">
        <v>2726</v>
      </c>
      <c r="I869" s="280" t="s">
        <v>2727</v>
      </c>
      <c r="J869">
        <v>7</v>
      </c>
    </row>
    <row r="870" spans="1:10" ht="21.75" hidden="1" thickBot="1">
      <c r="A870" s="277">
        <v>77</v>
      </c>
      <c r="B870" s="277">
        <v>1219259610</v>
      </c>
      <c r="C870" s="278" t="s">
        <v>4000</v>
      </c>
      <c r="D870" s="279">
        <v>1310</v>
      </c>
      <c r="E870" s="277" t="s">
        <v>3305</v>
      </c>
      <c r="F870" s="277">
        <v>1</v>
      </c>
      <c r="G870" s="280" t="s">
        <v>4001</v>
      </c>
      <c r="H870" s="280" t="s">
        <v>2774</v>
      </c>
      <c r="I870" s="280" t="s">
        <v>2727</v>
      </c>
      <c r="J870">
        <v>7</v>
      </c>
    </row>
    <row r="871" spans="1:10" ht="21.75" hidden="1" thickBot="1">
      <c r="A871" s="277">
        <v>78</v>
      </c>
      <c r="B871" s="277">
        <v>1222414101</v>
      </c>
      <c r="C871" s="278" t="s">
        <v>4002</v>
      </c>
      <c r="D871" s="279">
        <v>1310</v>
      </c>
      <c r="E871" s="277" t="s">
        <v>3670</v>
      </c>
      <c r="F871" s="277">
        <v>1</v>
      </c>
      <c r="G871" s="280" t="s">
        <v>3672</v>
      </c>
      <c r="H871" s="280" t="s">
        <v>2735</v>
      </c>
      <c r="I871" s="280" t="s">
        <v>2727</v>
      </c>
      <c r="J871">
        <v>7</v>
      </c>
    </row>
    <row r="872" spans="1:10" ht="21.75" hidden="1" thickBot="1">
      <c r="A872" s="277">
        <v>79</v>
      </c>
      <c r="B872" s="277">
        <v>1222428626</v>
      </c>
      <c r="C872" s="278" t="s">
        <v>4003</v>
      </c>
      <c r="D872" s="279">
        <v>1310</v>
      </c>
      <c r="E872" s="277" t="s">
        <v>3145</v>
      </c>
      <c r="F872" s="277">
        <v>1</v>
      </c>
      <c r="G872" s="280" t="s">
        <v>3703</v>
      </c>
      <c r="H872" s="280" t="s">
        <v>2731</v>
      </c>
      <c r="I872" s="280" t="s">
        <v>2727</v>
      </c>
      <c r="J872">
        <v>7</v>
      </c>
    </row>
    <row r="873" spans="1:10" ht="21.75" hidden="1" thickBot="1">
      <c r="A873" s="277">
        <v>80</v>
      </c>
      <c r="B873" s="277">
        <v>1222621590</v>
      </c>
      <c r="C873" s="278" t="s">
        <v>4004</v>
      </c>
      <c r="D873" s="279">
        <v>1310</v>
      </c>
      <c r="E873" s="277" t="s">
        <v>2770</v>
      </c>
      <c r="F873" s="277">
        <v>1</v>
      </c>
      <c r="G873" s="280" t="s">
        <v>3722</v>
      </c>
      <c r="H873" s="280" t="s">
        <v>2726</v>
      </c>
      <c r="I873" s="280" t="s">
        <v>2727</v>
      </c>
      <c r="J873">
        <v>7</v>
      </c>
    </row>
    <row r="874" spans="1:10" ht="21.75" hidden="1" thickBot="1">
      <c r="A874" s="277">
        <v>81</v>
      </c>
      <c r="B874" s="277">
        <v>1222972879</v>
      </c>
      <c r="C874" s="278" t="s">
        <v>4005</v>
      </c>
      <c r="D874" s="279">
        <v>1300</v>
      </c>
      <c r="E874" s="277" t="s">
        <v>3255</v>
      </c>
      <c r="F874" s="277">
        <v>1</v>
      </c>
      <c r="G874" s="280" t="s">
        <v>3675</v>
      </c>
      <c r="H874" s="280" t="s">
        <v>2731</v>
      </c>
      <c r="I874" s="280" t="s">
        <v>2727</v>
      </c>
      <c r="J874">
        <v>7</v>
      </c>
    </row>
    <row r="875" spans="1:10" ht="21.75" hidden="1" thickBot="1">
      <c r="A875" s="277">
        <v>82</v>
      </c>
      <c r="B875" s="277">
        <v>1221585096</v>
      </c>
      <c r="C875" s="278" t="s">
        <v>4006</v>
      </c>
      <c r="D875" s="279">
        <v>1300</v>
      </c>
      <c r="E875" s="277" t="s">
        <v>3718</v>
      </c>
      <c r="F875" s="277">
        <v>1</v>
      </c>
      <c r="G875" s="280" t="s">
        <v>3677</v>
      </c>
      <c r="H875" s="280" t="s">
        <v>2746</v>
      </c>
      <c r="I875" s="280" t="s">
        <v>2727</v>
      </c>
      <c r="J875">
        <v>7</v>
      </c>
    </row>
    <row r="876" spans="1:10" ht="13.5" hidden="1" thickBot="1">
      <c r="A876" s="277">
        <v>83</v>
      </c>
      <c r="B876" s="277">
        <v>1222780437</v>
      </c>
      <c r="C876" s="278" t="s">
        <v>4007</v>
      </c>
      <c r="D876" s="279">
        <v>1300</v>
      </c>
      <c r="E876" s="277" t="s">
        <v>2770</v>
      </c>
      <c r="F876" s="277">
        <v>1</v>
      </c>
      <c r="G876" s="280" t="s">
        <v>3688</v>
      </c>
      <c r="H876" s="280" t="s">
        <v>2746</v>
      </c>
      <c r="I876" s="280" t="s">
        <v>2727</v>
      </c>
      <c r="J876">
        <v>7</v>
      </c>
    </row>
    <row r="877" spans="1:10" ht="13.5" hidden="1" thickBot="1">
      <c r="A877" s="277">
        <v>84</v>
      </c>
      <c r="B877" s="277">
        <v>1222459844</v>
      </c>
      <c r="C877" s="278" t="s">
        <v>4008</v>
      </c>
      <c r="D877" s="279">
        <v>1300</v>
      </c>
      <c r="E877" s="277" t="s">
        <v>2770</v>
      </c>
      <c r="F877" s="277">
        <v>1</v>
      </c>
      <c r="G877" s="280" t="s">
        <v>3672</v>
      </c>
      <c r="H877" s="280" t="s">
        <v>2735</v>
      </c>
      <c r="I877" s="280" t="s">
        <v>2727</v>
      </c>
      <c r="J877">
        <v>7</v>
      </c>
    </row>
    <row r="878" spans="1:10" ht="21.75" hidden="1" thickBot="1">
      <c r="A878" s="277">
        <v>85</v>
      </c>
      <c r="B878" s="277">
        <v>1222993836</v>
      </c>
      <c r="C878" s="278" t="s">
        <v>4009</v>
      </c>
      <c r="D878" s="279">
        <v>1290</v>
      </c>
      <c r="E878" s="277" t="s">
        <v>3346</v>
      </c>
      <c r="F878" s="277">
        <v>1</v>
      </c>
      <c r="G878" s="280" t="s">
        <v>3665</v>
      </c>
      <c r="H878" s="280" t="s">
        <v>2742</v>
      </c>
      <c r="I878" s="280" t="s">
        <v>2727</v>
      </c>
      <c r="J878">
        <v>7</v>
      </c>
    </row>
    <row r="879" spans="1:10" ht="21.75" hidden="1" thickBot="1">
      <c r="A879" s="277">
        <v>86</v>
      </c>
      <c r="B879" s="277">
        <v>1224224786</v>
      </c>
      <c r="C879" s="278" t="s">
        <v>4010</v>
      </c>
      <c r="D879" s="279">
        <v>1290</v>
      </c>
      <c r="E879" s="277" t="s">
        <v>3089</v>
      </c>
      <c r="F879" s="277">
        <v>1</v>
      </c>
      <c r="G879" s="280" t="s">
        <v>3668</v>
      </c>
      <c r="H879" s="280" t="s">
        <v>2735</v>
      </c>
      <c r="I879" s="280" t="s">
        <v>2727</v>
      </c>
      <c r="J879">
        <v>7</v>
      </c>
    </row>
    <row r="880" spans="1:10" ht="21.75" hidden="1" thickBot="1">
      <c r="A880" s="277">
        <v>87</v>
      </c>
      <c r="B880" s="277">
        <v>1221724579</v>
      </c>
      <c r="C880" s="278" t="s">
        <v>4011</v>
      </c>
      <c r="D880" s="279">
        <v>1290</v>
      </c>
      <c r="E880" s="277" t="s">
        <v>2770</v>
      </c>
      <c r="F880" s="277">
        <v>1</v>
      </c>
      <c r="G880" s="280" t="s">
        <v>3743</v>
      </c>
      <c r="H880" s="280" t="s">
        <v>2735</v>
      </c>
      <c r="I880" s="280" t="s">
        <v>2727</v>
      </c>
      <c r="J880">
        <v>7</v>
      </c>
    </row>
    <row r="881" spans="1:10" ht="21.75" hidden="1" thickBot="1">
      <c r="A881" s="277">
        <v>88</v>
      </c>
      <c r="B881" s="277">
        <v>1223590438</v>
      </c>
      <c r="C881" s="278" t="s">
        <v>4012</v>
      </c>
      <c r="D881" s="279">
        <v>1280</v>
      </c>
      <c r="E881" s="277" t="s">
        <v>3026</v>
      </c>
      <c r="F881" s="277">
        <v>1</v>
      </c>
      <c r="G881" s="280" t="s">
        <v>3675</v>
      </c>
      <c r="H881" s="280" t="s">
        <v>2731</v>
      </c>
      <c r="I881" s="280" t="s">
        <v>2727</v>
      </c>
      <c r="J881">
        <v>7</v>
      </c>
    </row>
    <row r="882" spans="1:10" ht="21.75" hidden="1" thickBot="1">
      <c r="A882" s="277">
        <v>89</v>
      </c>
      <c r="B882" s="277">
        <v>1224828670</v>
      </c>
      <c r="C882" s="278" t="s">
        <v>4013</v>
      </c>
      <c r="D882" s="279">
        <v>1280</v>
      </c>
      <c r="E882" s="277" t="s">
        <v>2770</v>
      </c>
      <c r="F882" s="277">
        <v>1</v>
      </c>
      <c r="G882" s="280" t="s">
        <v>3947</v>
      </c>
      <c r="H882" s="280" t="s">
        <v>2848</v>
      </c>
      <c r="I882" s="280" t="s">
        <v>2727</v>
      </c>
      <c r="J882">
        <v>7</v>
      </c>
    </row>
    <row r="883" spans="1:10" ht="21.75" hidden="1" thickBot="1">
      <c r="A883" s="277">
        <v>90</v>
      </c>
      <c r="B883" s="277">
        <v>87676564</v>
      </c>
      <c r="C883" s="278" t="s">
        <v>4014</v>
      </c>
      <c r="D883" s="279">
        <v>1270</v>
      </c>
      <c r="E883" s="277" t="s">
        <v>3627</v>
      </c>
      <c r="F883" s="277">
        <v>1</v>
      </c>
      <c r="G883" s="280" t="s">
        <v>3688</v>
      </c>
      <c r="H883" s="280" t="s">
        <v>2746</v>
      </c>
      <c r="I883" s="280" t="s">
        <v>2727</v>
      </c>
      <c r="J883">
        <v>7</v>
      </c>
    </row>
    <row r="884" spans="1:10" ht="21.75" hidden="1" thickBot="1">
      <c r="A884" s="277">
        <v>91</v>
      </c>
      <c r="B884" s="277">
        <v>1223479651</v>
      </c>
      <c r="C884" s="278" t="s">
        <v>4015</v>
      </c>
      <c r="D884" s="279">
        <v>1270</v>
      </c>
      <c r="E884" s="277" t="s">
        <v>3308</v>
      </c>
      <c r="F884" s="277">
        <v>1</v>
      </c>
      <c r="G884" s="280" t="s">
        <v>4016</v>
      </c>
      <c r="H884" s="280" t="s">
        <v>2848</v>
      </c>
      <c r="I884" s="280" t="s">
        <v>2727</v>
      </c>
      <c r="J884">
        <v>7</v>
      </c>
    </row>
    <row r="885" spans="1:10" ht="21.75" hidden="1" thickBot="1">
      <c r="A885" s="277">
        <v>92</v>
      </c>
      <c r="B885" s="277">
        <v>1223052828</v>
      </c>
      <c r="C885" s="278" t="s">
        <v>4017</v>
      </c>
      <c r="D885" s="279">
        <v>1270</v>
      </c>
      <c r="E885" s="277" t="s">
        <v>3138</v>
      </c>
      <c r="F885" s="277">
        <v>1</v>
      </c>
      <c r="G885" s="280" t="s">
        <v>3677</v>
      </c>
      <c r="H885" s="280" t="s">
        <v>2746</v>
      </c>
      <c r="I885" s="280" t="s">
        <v>2727</v>
      </c>
      <c r="J885">
        <v>7</v>
      </c>
    </row>
    <row r="886" spans="1:10" ht="21.75" hidden="1" thickBot="1">
      <c r="A886" s="277">
        <v>93</v>
      </c>
      <c r="B886" s="277">
        <v>1223458789</v>
      </c>
      <c r="C886" s="278" t="s">
        <v>4018</v>
      </c>
      <c r="D886" s="279">
        <v>1270</v>
      </c>
      <c r="E886" s="277" t="s">
        <v>2941</v>
      </c>
      <c r="F886" s="277">
        <v>1</v>
      </c>
      <c r="G886" s="280" t="s">
        <v>3677</v>
      </c>
      <c r="H886" s="280" t="s">
        <v>2746</v>
      </c>
      <c r="I886" s="280" t="s">
        <v>2727</v>
      </c>
      <c r="J886">
        <v>7</v>
      </c>
    </row>
    <row r="887" spans="1:10" ht="21.75" hidden="1" thickBot="1">
      <c r="A887" s="277">
        <v>94</v>
      </c>
      <c r="B887" s="277">
        <v>1227159025</v>
      </c>
      <c r="C887" s="278" t="s">
        <v>4019</v>
      </c>
      <c r="D887" s="279">
        <v>1250</v>
      </c>
      <c r="E887" s="277" t="s">
        <v>2958</v>
      </c>
      <c r="F887" s="277">
        <v>1</v>
      </c>
      <c r="G887" s="280" t="s">
        <v>3675</v>
      </c>
      <c r="H887" s="280" t="s">
        <v>2731</v>
      </c>
      <c r="I887" s="280" t="s">
        <v>2727</v>
      </c>
      <c r="J887">
        <v>7</v>
      </c>
    </row>
    <row r="888" spans="1:10" ht="21.75" hidden="1" thickBot="1">
      <c r="A888" s="277">
        <v>95</v>
      </c>
      <c r="B888" s="277">
        <v>1229591926</v>
      </c>
      <c r="C888" s="278" t="s">
        <v>4020</v>
      </c>
      <c r="D888" s="279">
        <v>1250</v>
      </c>
      <c r="E888" s="277" t="s">
        <v>2932</v>
      </c>
      <c r="F888" s="277">
        <v>1</v>
      </c>
      <c r="G888" s="280" t="s">
        <v>3675</v>
      </c>
      <c r="H888" s="280" t="s">
        <v>2731</v>
      </c>
      <c r="I888" s="280" t="s">
        <v>2727</v>
      </c>
      <c r="J888">
        <v>7</v>
      </c>
    </row>
    <row r="889" spans="1:10" ht="21.75" hidden="1" thickBot="1">
      <c r="A889" s="277">
        <v>96</v>
      </c>
      <c r="B889" s="277">
        <v>1230012716</v>
      </c>
      <c r="C889" s="278" t="s">
        <v>4021</v>
      </c>
      <c r="D889" s="279">
        <v>1250</v>
      </c>
      <c r="E889" s="277" t="s">
        <v>2770</v>
      </c>
      <c r="F889" s="277">
        <v>1</v>
      </c>
      <c r="G889" s="280" t="s">
        <v>3842</v>
      </c>
      <c r="H889" s="280" t="s">
        <v>2912</v>
      </c>
      <c r="I889" s="280" t="s">
        <v>2727</v>
      </c>
      <c r="J889">
        <v>7</v>
      </c>
    </row>
    <row r="890" spans="1:10" ht="21.75" hidden="1" thickBot="1">
      <c r="A890" s="277">
        <v>97</v>
      </c>
      <c r="B890" s="277">
        <v>1222511462</v>
      </c>
      <c r="C890" s="278" t="s">
        <v>4022</v>
      </c>
      <c r="D890" s="279">
        <v>1240</v>
      </c>
      <c r="E890" s="277" t="s">
        <v>3114</v>
      </c>
      <c r="F890" s="277">
        <v>1</v>
      </c>
      <c r="G890" s="280" t="s">
        <v>3839</v>
      </c>
      <c r="H890" s="280" t="s">
        <v>2742</v>
      </c>
      <c r="I890" s="280" t="s">
        <v>2727</v>
      </c>
      <c r="J890">
        <v>7</v>
      </c>
    </row>
    <row r="891" spans="1:10" ht="21.75" hidden="1" thickBot="1">
      <c r="A891" s="277">
        <v>98</v>
      </c>
      <c r="B891" s="277">
        <v>1222441408</v>
      </c>
      <c r="C891" s="278" t="s">
        <v>4023</v>
      </c>
      <c r="D891" s="279">
        <v>1240</v>
      </c>
      <c r="E891" s="277" t="s">
        <v>2770</v>
      </c>
      <c r="F891" s="277">
        <v>1</v>
      </c>
      <c r="G891" s="280" t="s">
        <v>3665</v>
      </c>
      <c r="H891" s="280" t="s">
        <v>2742</v>
      </c>
      <c r="I891" s="280" t="s">
        <v>2727</v>
      </c>
      <c r="J891">
        <v>7</v>
      </c>
    </row>
    <row r="892" spans="1:10" ht="21.75" hidden="1" thickBot="1">
      <c r="A892" s="277">
        <v>99</v>
      </c>
      <c r="B892" s="277">
        <v>1225438040</v>
      </c>
      <c r="C892" s="278" t="s">
        <v>4024</v>
      </c>
      <c r="D892" s="279">
        <v>1230</v>
      </c>
      <c r="E892" s="277" t="s">
        <v>4025</v>
      </c>
      <c r="F892" s="277">
        <v>1</v>
      </c>
      <c r="G892" s="280" t="s">
        <v>3665</v>
      </c>
      <c r="H892" s="280" t="s">
        <v>2742</v>
      </c>
      <c r="I892" s="280" t="s">
        <v>2727</v>
      </c>
      <c r="J892">
        <v>7</v>
      </c>
    </row>
    <row r="893" spans="1:10" ht="21.75" hidden="1" thickBot="1">
      <c r="A893" s="277">
        <v>100</v>
      </c>
      <c r="B893" s="277">
        <v>1222147829</v>
      </c>
      <c r="C893" s="278" t="s">
        <v>4026</v>
      </c>
      <c r="D893" s="279">
        <v>1230</v>
      </c>
      <c r="E893" s="277" t="s">
        <v>4027</v>
      </c>
      <c r="F893" s="277">
        <v>1</v>
      </c>
      <c r="G893" s="280" t="s">
        <v>3672</v>
      </c>
      <c r="H893" s="280" t="s">
        <v>2735</v>
      </c>
      <c r="I893" s="280" t="s">
        <v>2727</v>
      </c>
      <c r="J893">
        <v>7</v>
      </c>
    </row>
    <row r="894" spans="1:10" ht="21.75" hidden="1" thickBot="1">
      <c r="A894" s="277">
        <v>101</v>
      </c>
      <c r="B894" s="277">
        <v>1219968384</v>
      </c>
      <c r="C894" s="278" t="s">
        <v>4028</v>
      </c>
      <c r="D894" s="279">
        <v>1230</v>
      </c>
      <c r="E894" s="277" t="s">
        <v>4029</v>
      </c>
      <c r="F894" s="277">
        <v>1</v>
      </c>
      <c r="G894" s="280" t="s">
        <v>3703</v>
      </c>
      <c r="H894" s="280" t="s">
        <v>2731</v>
      </c>
      <c r="I894" s="280" t="s">
        <v>2727</v>
      </c>
      <c r="J894">
        <v>7</v>
      </c>
    </row>
    <row r="895" spans="1:10" ht="21.75" hidden="1" thickBot="1">
      <c r="A895" s="277">
        <v>102</v>
      </c>
      <c r="B895" s="277">
        <v>1221644205</v>
      </c>
      <c r="C895" s="278" t="s">
        <v>4030</v>
      </c>
      <c r="D895" s="279">
        <v>1230</v>
      </c>
      <c r="E895" s="277" t="s">
        <v>2936</v>
      </c>
      <c r="F895" s="277">
        <v>1</v>
      </c>
      <c r="G895" s="280" t="s">
        <v>3668</v>
      </c>
      <c r="H895" s="280" t="s">
        <v>2746</v>
      </c>
      <c r="I895" s="280" t="s">
        <v>2727</v>
      </c>
      <c r="J895">
        <v>7</v>
      </c>
    </row>
    <row r="896" spans="1:10" ht="21.75" hidden="1" thickBot="1">
      <c r="A896" s="277">
        <v>103</v>
      </c>
      <c r="B896" s="277">
        <v>1222087125</v>
      </c>
      <c r="C896" s="278" t="s">
        <v>4031</v>
      </c>
      <c r="D896" s="279">
        <v>1220</v>
      </c>
      <c r="E896" s="277" t="s">
        <v>3072</v>
      </c>
      <c r="F896" s="277">
        <v>1</v>
      </c>
      <c r="G896" s="280" t="s">
        <v>3822</v>
      </c>
      <c r="H896" s="280" t="s">
        <v>2746</v>
      </c>
      <c r="I896" s="280" t="s">
        <v>2727</v>
      </c>
      <c r="J896">
        <v>7</v>
      </c>
    </row>
    <row r="897" spans="1:10" ht="21.75" hidden="1" thickBot="1">
      <c r="A897" s="277">
        <v>104</v>
      </c>
      <c r="B897" s="277">
        <v>1224866570</v>
      </c>
      <c r="C897" s="278" t="s">
        <v>4032</v>
      </c>
      <c r="D897" s="279">
        <v>1210</v>
      </c>
      <c r="E897" s="277" t="s">
        <v>4033</v>
      </c>
      <c r="F897" s="277">
        <v>1</v>
      </c>
      <c r="G897" s="280" t="s">
        <v>3665</v>
      </c>
      <c r="H897" s="280" t="s">
        <v>2742</v>
      </c>
      <c r="I897" s="280" t="s">
        <v>2727</v>
      </c>
      <c r="J897">
        <v>7</v>
      </c>
    </row>
    <row r="898" spans="1:10" ht="21.75" hidden="1" thickBot="1">
      <c r="A898" s="277">
        <v>105</v>
      </c>
      <c r="B898" s="277">
        <v>1222364357</v>
      </c>
      <c r="C898" s="278" t="s">
        <v>4034</v>
      </c>
      <c r="D898" s="279">
        <v>1210</v>
      </c>
      <c r="E898" s="277" t="s">
        <v>3165</v>
      </c>
      <c r="F898" s="277">
        <v>1</v>
      </c>
      <c r="G898" s="280" t="s">
        <v>3668</v>
      </c>
      <c r="H898" s="280" t="s">
        <v>2746</v>
      </c>
      <c r="I898" s="280" t="s">
        <v>2727</v>
      </c>
      <c r="J898">
        <v>7</v>
      </c>
    </row>
    <row r="899" spans="1:10" ht="13.5" hidden="1" thickBot="1">
      <c r="A899" s="277">
        <v>106</v>
      </c>
      <c r="B899" s="277">
        <v>1220891140</v>
      </c>
      <c r="C899" s="278" t="s">
        <v>4035</v>
      </c>
      <c r="D899" s="279">
        <v>1200</v>
      </c>
      <c r="E899" s="277" t="s">
        <v>2770</v>
      </c>
      <c r="F899" s="277">
        <v>1</v>
      </c>
      <c r="G899" s="280" t="s">
        <v>3688</v>
      </c>
      <c r="H899" s="280" t="s">
        <v>2848</v>
      </c>
      <c r="I899" s="280" t="s">
        <v>2727</v>
      </c>
      <c r="J899">
        <v>7</v>
      </c>
    </row>
    <row r="900" spans="1:10" ht="21.75" hidden="1" thickBot="1">
      <c r="A900" s="277">
        <v>107</v>
      </c>
      <c r="B900" s="277">
        <v>1226276939</v>
      </c>
      <c r="C900" s="278" t="s">
        <v>4036</v>
      </c>
      <c r="D900" s="279">
        <v>1200</v>
      </c>
      <c r="E900" s="277" t="s">
        <v>2770</v>
      </c>
      <c r="F900" s="277">
        <v>1</v>
      </c>
      <c r="G900" s="280" t="s">
        <v>3677</v>
      </c>
      <c r="H900" s="280" t="s">
        <v>2746</v>
      </c>
      <c r="I900" s="280" t="s">
        <v>2727</v>
      </c>
      <c r="J900">
        <v>7</v>
      </c>
    </row>
    <row r="901" spans="1:10" ht="21.75" hidden="1" thickBot="1">
      <c r="A901" s="277">
        <v>108</v>
      </c>
      <c r="B901" s="277">
        <v>1225927003</v>
      </c>
      <c r="C901" s="278" t="s">
        <v>4037</v>
      </c>
      <c r="D901" s="279">
        <v>1200</v>
      </c>
      <c r="E901" s="277" t="s">
        <v>2770</v>
      </c>
      <c r="F901" s="277">
        <v>1</v>
      </c>
      <c r="G901" s="280" t="s">
        <v>3703</v>
      </c>
      <c r="H901" s="280" t="s">
        <v>2731</v>
      </c>
      <c r="I901" s="280" t="s">
        <v>2727</v>
      </c>
      <c r="J901">
        <v>7</v>
      </c>
    </row>
    <row r="902" spans="1:10" ht="21.75" hidden="1" thickBot="1">
      <c r="A902" s="277">
        <v>109</v>
      </c>
      <c r="B902" s="277">
        <v>1222663499</v>
      </c>
      <c r="C902" s="278" t="s">
        <v>4038</v>
      </c>
      <c r="D902" s="279">
        <v>1190</v>
      </c>
      <c r="E902" s="277" t="s">
        <v>4039</v>
      </c>
      <c r="F902" s="277">
        <v>1</v>
      </c>
      <c r="G902" s="280" t="s">
        <v>3675</v>
      </c>
      <c r="H902" s="280" t="s">
        <v>2731</v>
      </c>
      <c r="I902" s="280" t="s">
        <v>2727</v>
      </c>
      <c r="J902">
        <v>7</v>
      </c>
    </row>
    <row r="903" spans="1:10" ht="21.75" hidden="1" thickBot="1">
      <c r="A903" s="277">
        <v>110</v>
      </c>
      <c r="B903" s="277">
        <v>1227511821</v>
      </c>
      <c r="C903" s="278" t="s">
        <v>4040</v>
      </c>
      <c r="D903" s="279">
        <v>1190</v>
      </c>
      <c r="E903" s="277" t="s">
        <v>3014</v>
      </c>
      <c r="F903" s="277">
        <v>1</v>
      </c>
      <c r="G903" s="280" t="s">
        <v>3677</v>
      </c>
      <c r="H903" s="280" t="s">
        <v>2746</v>
      </c>
      <c r="I903" s="280" t="s">
        <v>2727</v>
      </c>
      <c r="J903">
        <v>7</v>
      </c>
    </row>
    <row r="904" spans="1:10" ht="21.75" hidden="1" thickBot="1">
      <c r="A904" s="277">
        <v>111</v>
      </c>
      <c r="B904" s="277">
        <v>1225447379</v>
      </c>
      <c r="C904" s="278" t="s">
        <v>4041</v>
      </c>
      <c r="D904" s="279">
        <v>1190</v>
      </c>
      <c r="E904" s="277" t="s">
        <v>2770</v>
      </c>
      <c r="F904" s="277">
        <v>1</v>
      </c>
      <c r="G904" s="280" t="s">
        <v>3677</v>
      </c>
      <c r="H904" s="280" t="s">
        <v>2746</v>
      </c>
      <c r="I904" s="280" t="s">
        <v>2727</v>
      </c>
      <c r="J904">
        <v>7</v>
      </c>
    </row>
    <row r="905" spans="1:10" ht="21.75" hidden="1" thickBot="1">
      <c r="A905" s="277">
        <v>112</v>
      </c>
      <c r="B905" s="277">
        <v>1223151571</v>
      </c>
      <c r="C905" s="278" t="s">
        <v>4042</v>
      </c>
      <c r="D905" s="279">
        <v>1190</v>
      </c>
      <c r="E905" s="277" t="s">
        <v>2770</v>
      </c>
      <c r="F905" s="277">
        <v>1</v>
      </c>
      <c r="G905" s="280" t="s">
        <v>3665</v>
      </c>
      <c r="H905" s="280" t="s">
        <v>2742</v>
      </c>
      <c r="I905" s="280" t="s">
        <v>2727</v>
      </c>
      <c r="J905">
        <v>7</v>
      </c>
    </row>
    <row r="906" spans="1:10" ht="21.75" hidden="1" thickBot="1">
      <c r="A906" s="277">
        <v>113</v>
      </c>
      <c r="B906" s="277">
        <v>1211263134</v>
      </c>
      <c r="C906" s="278" t="s">
        <v>4043</v>
      </c>
      <c r="D906" s="279">
        <v>1190</v>
      </c>
      <c r="E906" s="277" t="s">
        <v>2770</v>
      </c>
      <c r="F906" s="277">
        <v>1</v>
      </c>
      <c r="G906" s="280" t="s">
        <v>3947</v>
      </c>
      <c r="H906" s="280" t="s">
        <v>2848</v>
      </c>
      <c r="I906" s="280" t="s">
        <v>2727</v>
      </c>
      <c r="J906">
        <v>7</v>
      </c>
    </row>
    <row r="907" spans="1:10" ht="21.75" hidden="1" thickBot="1">
      <c r="A907" s="277">
        <v>114</v>
      </c>
      <c r="B907" s="277">
        <v>1226073097</v>
      </c>
      <c r="C907" s="278" t="s">
        <v>4044</v>
      </c>
      <c r="D907" s="279">
        <v>1180</v>
      </c>
      <c r="E907" s="277" t="s">
        <v>3145</v>
      </c>
      <c r="F907" s="277">
        <v>1</v>
      </c>
      <c r="G907" s="280" t="s">
        <v>3688</v>
      </c>
      <c r="H907" s="280" t="s">
        <v>2746</v>
      </c>
      <c r="I907" s="280" t="s">
        <v>2727</v>
      </c>
      <c r="J907">
        <v>7</v>
      </c>
    </row>
    <row r="908" spans="1:10" ht="21.75" hidden="1" thickBot="1">
      <c r="A908" s="277">
        <v>115</v>
      </c>
      <c r="B908" s="277">
        <v>1222906982</v>
      </c>
      <c r="C908" s="278" t="s">
        <v>4045</v>
      </c>
      <c r="D908" s="279">
        <v>1180</v>
      </c>
      <c r="E908" s="277" t="s">
        <v>3330</v>
      </c>
      <c r="F908" s="277">
        <v>1</v>
      </c>
      <c r="G908" s="280" t="s">
        <v>3743</v>
      </c>
      <c r="H908" s="280" t="s">
        <v>2735</v>
      </c>
      <c r="I908" s="280" t="s">
        <v>2727</v>
      </c>
      <c r="J908">
        <v>7</v>
      </c>
    </row>
    <row r="909" spans="1:10" ht="21.75" hidden="1" thickBot="1">
      <c r="A909" s="277">
        <v>116</v>
      </c>
      <c r="B909" s="277">
        <v>1224661368</v>
      </c>
      <c r="C909" s="278" t="s">
        <v>4046</v>
      </c>
      <c r="D909" s="279">
        <v>1180</v>
      </c>
      <c r="E909" s="277" t="s">
        <v>2936</v>
      </c>
      <c r="F909" s="277">
        <v>1</v>
      </c>
      <c r="G909" s="280" t="s">
        <v>3693</v>
      </c>
      <c r="H909" s="280" t="s">
        <v>2774</v>
      </c>
      <c r="I909" s="280" t="s">
        <v>2727</v>
      </c>
      <c r="J909">
        <v>7</v>
      </c>
    </row>
    <row r="910" spans="1:10" ht="13.5" hidden="1" thickBot="1">
      <c r="A910" s="277">
        <v>117</v>
      </c>
      <c r="B910" s="277">
        <v>1226759139</v>
      </c>
      <c r="C910" s="278" t="s">
        <v>4047</v>
      </c>
      <c r="D910" s="279">
        <v>1180</v>
      </c>
      <c r="E910" s="277" t="s">
        <v>2770</v>
      </c>
      <c r="F910" s="277">
        <v>1</v>
      </c>
      <c r="G910" s="280" t="s">
        <v>3892</v>
      </c>
      <c r="H910" s="280" t="s">
        <v>2848</v>
      </c>
      <c r="I910" s="280" t="s">
        <v>2727</v>
      </c>
      <c r="J910">
        <v>7</v>
      </c>
    </row>
    <row r="911" spans="1:10" ht="21.75" hidden="1" thickBot="1">
      <c r="A911" s="277">
        <v>118</v>
      </c>
      <c r="B911" s="277">
        <v>1228874198</v>
      </c>
      <c r="C911" s="278" t="s">
        <v>4048</v>
      </c>
      <c r="D911" s="279">
        <v>1180</v>
      </c>
      <c r="E911" s="277" t="s">
        <v>2770</v>
      </c>
      <c r="F911" s="277">
        <v>1</v>
      </c>
      <c r="G911" s="280" t="s">
        <v>3743</v>
      </c>
      <c r="H911" s="280" t="s">
        <v>2735</v>
      </c>
      <c r="I911" s="280" t="s">
        <v>2727</v>
      </c>
      <c r="J911">
        <v>7</v>
      </c>
    </row>
    <row r="912" spans="1:10" ht="21.75" hidden="1" thickBot="1">
      <c r="A912" s="277">
        <v>119</v>
      </c>
      <c r="B912" s="277">
        <v>1222323862</v>
      </c>
      <c r="C912" s="278" t="s">
        <v>4049</v>
      </c>
      <c r="D912" s="279">
        <v>1170</v>
      </c>
      <c r="E912" s="277" t="s">
        <v>3203</v>
      </c>
      <c r="F912" s="277">
        <v>1</v>
      </c>
      <c r="G912" s="280" t="s">
        <v>3675</v>
      </c>
      <c r="H912" s="280" t="s">
        <v>2731</v>
      </c>
      <c r="I912" s="280" t="s">
        <v>2727</v>
      </c>
      <c r="J912">
        <v>7</v>
      </c>
    </row>
    <row r="913" spans="1:10" ht="21.75" hidden="1" thickBot="1">
      <c r="A913" s="277">
        <v>120</v>
      </c>
      <c r="B913" s="277">
        <v>1221792022</v>
      </c>
      <c r="C913" s="278" t="s">
        <v>4050</v>
      </c>
      <c r="D913" s="279">
        <v>1170</v>
      </c>
      <c r="E913" s="277" t="s">
        <v>2842</v>
      </c>
      <c r="F913" s="277">
        <v>1</v>
      </c>
      <c r="G913" s="280" t="s">
        <v>3688</v>
      </c>
      <c r="H913" s="280" t="s">
        <v>2746</v>
      </c>
      <c r="I913" s="280" t="s">
        <v>2727</v>
      </c>
      <c r="J913">
        <v>7</v>
      </c>
    </row>
    <row r="914" spans="1:10" ht="21.75" hidden="1" thickBot="1">
      <c r="A914" s="277">
        <v>121</v>
      </c>
      <c r="B914" s="277">
        <v>1222858055</v>
      </c>
      <c r="C914" s="278" t="s">
        <v>4051</v>
      </c>
      <c r="D914" s="279">
        <v>1170</v>
      </c>
      <c r="E914" s="277" t="s">
        <v>2888</v>
      </c>
      <c r="F914" s="277">
        <v>1</v>
      </c>
      <c r="G914" s="280" t="s">
        <v>3668</v>
      </c>
      <c r="H914" s="280" t="s">
        <v>2731</v>
      </c>
      <c r="I914" s="280" t="s">
        <v>2727</v>
      </c>
      <c r="J914">
        <v>7</v>
      </c>
    </row>
    <row r="915" spans="1:10" ht="21.75" hidden="1" thickBot="1">
      <c r="A915" s="277">
        <v>122</v>
      </c>
      <c r="B915" s="277">
        <v>1221630515</v>
      </c>
      <c r="C915" s="278" t="s">
        <v>4052</v>
      </c>
      <c r="D915" s="279">
        <v>1170</v>
      </c>
      <c r="E915" s="277" t="s">
        <v>3165</v>
      </c>
      <c r="F915" s="277">
        <v>1</v>
      </c>
      <c r="G915" s="280" t="s">
        <v>3847</v>
      </c>
      <c r="H915" s="280" t="s">
        <v>2735</v>
      </c>
      <c r="I915" s="280" t="s">
        <v>2727</v>
      </c>
      <c r="J915">
        <v>7</v>
      </c>
    </row>
    <row r="916" spans="1:10" ht="21.75" hidden="1" thickBot="1">
      <c r="A916" s="277">
        <v>123</v>
      </c>
      <c r="B916" s="277">
        <v>1203641845</v>
      </c>
      <c r="C916" s="278" t="s">
        <v>4053</v>
      </c>
      <c r="D916" s="279">
        <v>1170</v>
      </c>
      <c r="E916" s="277" t="s">
        <v>2936</v>
      </c>
      <c r="F916" s="277">
        <v>1</v>
      </c>
      <c r="G916" s="280" t="s">
        <v>3693</v>
      </c>
      <c r="H916" s="280" t="s">
        <v>2774</v>
      </c>
      <c r="I916" s="280" t="s">
        <v>2727</v>
      </c>
      <c r="J916">
        <v>7</v>
      </c>
    </row>
    <row r="917" spans="1:10" ht="21.75" hidden="1" thickBot="1">
      <c r="A917" s="277">
        <v>124</v>
      </c>
      <c r="B917" s="277">
        <v>1226439965</v>
      </c>
      <c r="C917" s="278" t="s">
        <v>4054</v>
      </c>
      <c r="D917" s="279">
        <v>1170</v>
      </c>
      <c r="E917" s="277" t="s">
        <v>2936</v>
      </c>
      <c r="F917" s="277">
        <v>1</v>
      </c>
      <c r="G917" s="280" t="s">
        <v>3879</v>
      </c>
      <c r="H917" s="280" t="s">
        <v>2742</v>
      </c>
      <c r="I917" s="280" t="s">
        <v>2727</v>
      </c>
      <c r="J917">
        <v>7</v>
      </c>
    </row>
    <row r="918" spans="1:10" ht="21.75" hidden="1" thickBot="1">
      <c r="A918" s="277">
        <v>125</v>
      </c>
      <c r="B918" s="277">
        <v>1227016272</v>
      </c>
      <c r="C918" s="278" t="s">
        <v>4055</v>
      </c>
      <c r="D918" s="279">
        <v>1160</v>
      </c>
      <c r="E918" s="277" t="s">
        <v>2996</v>
      </c>
      <c r="F918" s="277">
        <v>1</v>
      </c>
      <c r="G918" s="280" t="s">
        <v>3724</v>
      </c>
      <c r="H918" s="280" t="s">
        <v>2731</v>
      </c>
      <c r="I918" s="280" t="s">
        <v>2727</v>
      </c>
      <c r="J918">
        <v>7</v>
      </c>
    </row>
    <row r="919" spans="1:10" ht="21.75" hidden="1" thickBot="1">
      <c r="A919" s="277">
        <v>126</v>
      </c>
      <c r="B919" s="277">
        <v>1224907997</v>
      </c>
      <c r="C919" s="278" t="s">
        <v>4056</v>
      </c>
      <c r="D919" s="279">
        <v>1160</v>
      </c>
      <c r="E919" s="277" t="s">
        <v>2996</v>
      </c>
      <c r="F919" s="277">
        <v>1</v>
      </c>
      <c r="G919" s="280" t="s">
        <v>3730</v>
      </c>
      <c r="H919" s="280" t="s">
        <v>2735</v>
      </c>
      <c r="I919" s="280" t="s">
        <v>2727</v>
      </c>
      <c r="J919">
        <v>7</v>
      </c>
    </row>
    <row r="920" spans="1:10" ht="21.75" hidden="1" thickBot="1">
      <c r="A920" s="277">
        <v>127</v>
      </c>
      <c r="B920" s="277">
        <v>1222540949</v>
      </c>
      <c r="C920" s="278" t="s">
        <v>4057</v>
      </c>
      <c r="D920" s="279">
        <v>1160</v>
      </c>
      <c r="E920" s="277" t="s">
        <v>3308</v>
      </c>
      <c r="F920" s="277">
        <v>1</v>
      </c>
      <c r="G920" s="280" t="s">
        <v>3947</v>
      </c>
      <c r="H920" s="280" t="s">
        <v>2848</v>
      </c>
      <c r="I920" s="280" t="s">
        <v>2727</v>
      </c>
      <c r="J920">
        <v>7</v>
      </c>
    </row>
    <row r="921" spans="1:10" ht="21.75" hidden="1" thickBot="1">
      <c r="A921" s="277">
        <v>128</v>
      </c>
      <c r="B921" s="277">
        <v>1209985087</v>
      </c>
      <c r="C921" s="278" t="s">
        <v>4058</v>
      </c>
      <c r="D921" s="279">
        <v>1160</v>
      </c>
      <c r="E921" s="277" t="s">
        <v>2893</v>
      </c>
      <c r="F921" s="277">
        <v>1</v>
      </c>
      <c r="G921" s="280" t="s">
        <v>3665</v>
      </c>
      <c r="H921" s="280" t="s">
        <v>2742</v>
      </c>
      <c r="I921" s="280" t="s">
        <v>2727</v>
      </c>
      <c r="J921">
        <v>7</v>
      </c>
    </row>
    <row r="922" spans="1:10" ht="21.75" hidden="1" thickBot="1">
      <c r="A922" s="277">
        <v>129</v>
      </c>
      <c r="B922" s="277">
        <v>1221696964</v>
      </c>
      <c r="C922" s="278" t="s">
        <v>4059</v>
      </c>
      <c r="D922" s="279">
        <v>1160</v>
      </c>
      <c r="E922" s="277" t="s">
        <v>3874</v>
      </c>
      <c r="F922" s="277">
        <v>1</v>
      </c>
      <c r="G922" s="280" t="s">
        <v>3668</v>
      </c>
      <c r="H922" s="280" t="s">
        <v>2735</v>
      </c>
      <c r="I922" s="280" t="s">
        <v>2727</v>
      </c>
      <c r="J922">
        <v>7</v>
      </c>
    </row>
    <row r="923" spans="1:10" ht="13.5" hidden="1" thickBot="1">
      <c r="A923" s="277">
        <v>130</v>
      </c>
      <c r="B923" s="277">
        <v>1226121999</v>
      </c>
      <c r="C923" s="278" t="s">
        <v>4060</v>
      </c>
      <c r="D923" s="279">
        <v>1160</v>
      </c>
      <c r="E923" s="277" t="s">
        <v>2770</v>
      </c>
      <c r="F923" s="277">
        <v>1</v>
      </c>
      <c r="G923" s="280" t="s">
        <v>3693</v>
      </c>
      <c r="H923" s="280" t="s">
        <v>2774</v>
      </c>
      <c r="I923" s="280" t="s">
        <v>2727</v>
      </c>
      <c r="J923">
        <v>7</v>
      </c>
    </row>
    <row r="924" spans="1:10" ht="21.75" hidden="1" thickBot="1">
      <c r="A924" s="277">
        <v>131</v>
      </c>
      <c r="B924" s="277">
        <v>1224346087</v>
      </c>
      <c r="C924" s="278" t="s">
        <v>4061</v>
      </c>
      <c r="D924" s="279">
        <v>1160</v>
      </c>
      <c r="E924" s="277" t="s">
        <v>2770</v>
      </c>
      <c r="F924" s="277">
        <v>1</v>
      </c>
      <c r="G924" s="280" t="s">
        <v>3743</v>
      </c>
      <c r="H924" s="280" t="s">
        <v>2735</v>
      </c>
      <c r="I924" s="280" t="s">
        <v>2727</v>
      </c>
      <c r="J924">
        <v>7</v>
      </c>
    </row>
    <row r="925" spans="1:10" ht="21.75" hidden="1" thickBot="1">
      <c r="A925" s="277">
        <v>132</v>
      </c>
      <c r="B925" s="277">
        <v>1222345424</v>
      </c>
      <c r="C925" s="278" t="s">
        <v>4062</v>
      </c>
      <c r="D925" s="279">
        <v>1150</v>
      </c>
      <c r="E925" s="277" t="s">
        <v>2886</v>
      </c>
      <c r="F925" s="277">
        <v>1</v>
      </c>
      <c r="G925" s="280" t="s">
        <v>3675</v>
      </c>
      <c r="H925" s="280" t="s">
        <v>2731</v>
      </c>
      <c r="I925" s="280" t="s">
        <v>2727</v>
      </c>
      <c r="J925">
        <v>7</v>
      </c>
    </row>
    <row r="926" spans="1:10" ht="21.75" hidden="1" thickBot="1">
      <c r="A926" s="277">
        <v>133</v>
      </c>
      <c r="B926" s="277">
        <v>1224098254</v>
      </c>
      <c r="C926" s="278" t="s">
        <v>4063</v>
      </c>
      <c r="D926" s="279">
        <v>1150</v>
      </c>
      <c r="E926" s="277" t="s">
        <v>2922</v>
      </c>
      <c r="F926" s="277">
        <v>1</v>
      </c>
      <c r="G926" s="280" t="s">
        <v>3724</v>
      </c>
      <c r="H926" s="280" t="s">
        <v>2742</v>
      </c>
      <c r="I926" s="280" t="s">
        <v>2727</v>
      </c>
      <c r="J926">
        <v>7</v>
      </c>
    </row>
    <row r="927" spans="1:10" ht="21.75" hidden="1" thickBot="1">
      <c r="A927" s="277">
        <v>134</v>
      </c>
      <c r="B927" s="277">
        <v>1222222587</v>
      </c>
      <c r="C927" s="278" t="s">
        <v>4064</v>
      </c>
      <c r="D927" s="279">
        <v>1150</v>
      </c>
      <c r="E927" s="277" t="s">
        <v>3563</v>
      </c>
      <c r="F927" s="277">
        <v>1</v>
      </c>
      <c r="G927" s="280" t="s">
        <v>3677</v>
      </c>
      <c r="H927" s="280" t="s">
        <v>2746</v>
      </c>
      <c r="I927" s="280" t="s">
        <v>2727</v>
      </c>
      <c r="J927">
        <v>7</v>
      </c>
    </row>
    <row r="928" spans="1:10" ht="21.75" hidden="1" thickBot="1">
      <c r="A928" s="277">
        <v>135</v>
      </c>
      <c r="B928" s="277">
        <v>1222142644</v>
      </c>
      <c r="C928" s="278" t="s">
        <v>4065</v>
      </c>
      <c r="D928" s="279">
        <v>1150</v>
      </c>
      <c r="E928" s="277" t="s">
        <v>2936</v>
      </c>
      <c r="F928" s="277">
        <v>1</v>
      </c>
      <c r="G928" s="280" t="s">
        <v>3854</v>
      </c>
      <c r="H928" s="280" t="s">
        <v>2774</v>
      </c>
      <c r="I928" s="280" t="s">
        <v>2727</v>
      </c>
      <c r="J928">
        <v>7</v>
      </c>
    </row>
    <row r="929" spans="1:10" ht="13.5" hidden="1" thickBot="1">
      <c r="A929" s="277">
        <v>136</v>
      </c>
      <c r="B929" s="277">
        <v>1223715832</v>
      </c>
      <c r="C929" s="278" t="s">
        <v>4066</v>
      </c>
      <c r="D929" s="279">
        <v>1150</v>
      </c>
      <c r="E929" s="277" t="s">
        <v>2770</v>
      </c>
      <c r="F929" s="277">
        <v>1</v>
      </c>
      <c r="G929" s="280" t="s">
        <v>4067</v>
      </c>
      <c r="H929" s="280" t="s">
        <v>2774</v>
      </c>
      <c r="I929" s="280" t="s">
        <v>2727</v>
      </c>
      <c r="J929">
        <v>7</v>
      </c>
    </row>
    <row r="930" spans="1:10" ht="21.75" hidden="1" thickBot="1">
      <c r="A930" s="277">
        <v>137</v>
      </c>
      <c r="B930" s="277">
        <v>1222940036</v>
      </c>
      <c r="C930" s="278" t="s">
        <v>4068</v>
      </c>
      <c r="D930" s="279">
        <v>1140</v>
      </c>
      <c r="E930" s="277" t="s">
        <v>2856</v>
      </c>
      <c r="F930" s="277">
        <v>1</v>
      </c>
      <c r="G930" s="280" t="s">
        <v>3668</v>
      </c>
      <c r="H930" s="280" t="s">
        <v>2731</v>
      </c>
      <c r="I930" s="280" t="s">
        <v>2727</v>
      </c>
      <c r="J930">
        <v>7</v>
      </c>
    </row>
    <row r="931" spans="1:10" ht="21.75" hidden="1" thickBot="1">
      <c r="A931" s="277">
        <v>138</v>
      </c>
      <c r="B931" s="277">
        <v>1224889620</v>
      </c>
      <c r="C931" s="278" t="s">
        <v>4069</v>
      </c>
      <c r="D931" s="279">
        <v>1140</v>
      </c>
      <c r="E931" s="277" t="s">
        <v>2924</v>
      </c>
      <c r="F931" s="277">
        <v>1</v>
      </c>
      <c r="G931" s="280" t="s">
        <v>3675</v>
      </c>
      <c r="H931" s="280" t="s">
        <v>2731</v>
      </c>
      <c r="I931" s="280" t="s">
        <v>2727</v>
      </c>
      <c r="J931">
        <v>7</v>
      </c>
    </row>
    <row r="932" spans="1:10" ht="21.75" hidden="1" thickBot="1">
      <c r="A932" s="277">
        <v>139</v>
      </c>
      <c r="B932" s="277">
        <v>1226892965</v>
      </c>
      <c r="C932" s="278" t="s">
        <v>4070</v>
      </c>
      <c r="D932" s="279">
        <v>1140</v>
      </c>
      <c r="E932" s="277" t="s">
        <v>2770</v>
      </c>
      <c r="F932" s="277">
        <v>1</v>
      </c>
      <c r="G932" s="280" t="s">
        <v>3724</v>
      </c>
      <c r="H932" s="280" t="s">
        <v>2742</v>
      </c>
      <c r="I932" s="280" t="s">
        <v>2727</v>
      </c>
      <c r="J932">
        <v>7</v>
      </c>
    </row>
    <row r="933" spans="1:10" ht="13.5" hidden="1" thickBot="1">
      <c r="A933" s="277">
        <v>140</v>
      </c>
      <c r="B933" s="277">
        <v>1224038788</v>
      </c>
      <c r="C933" s="278" t="s">
        <v>4071</v>
      </c>
      <c r="D933" s="279">
        <v>1140</v>
      </c>
      <c r="E933" s="277" t="s">
        <v>2770</v>
      </c>
      <c r="F933" s="277">
        <v>1</v>
      </c>
      <c r="G933" s="280" t="s">
        <v>3722</v>
      </c>
      <c r="H933" s="280" t="s">
        <v>2726</v>
      </c>
      <c r="I933" s="280" t="s">
        <v>2727</v>
      </c>
      <c r="J933">
        <v>7</v>
      </c>
    </row>
    <row r="934" spans="1:10" ht="21.75" hidden="1" thickBot="1">
      <c r="A934" s="277">
        <v>141</v>
      </c>
      <c r="B934" s="277">
        <v>1223345550</v>
      </c>
      <c r="C934" s="278" t="s">
        <v>4072</v>
      </c>
      <c r="D934" s="279">
        <v>1130</v>
      </c>
      <c r="E934" s="277" t="s">
        <v>3767</v>
      </c>
      <c r="F934" s="277">
        <v>1</v>
      </c>
      <c r="G934" s="280" t="s">
        <v>3411</v>
      </c>
      <c r="H934" s="280" t="s">
        <v>2735</v>
      </c>
      <c r="I934" s="280" t="s">
        <v>2727</v>
      </c>
      <c r="J934">
        <v>7</v>
      </c>
    </row>
    <row r="935" spans="1:10" ht="21.75" hidden="1" thickBot="1">
      <c r="A935" s="277">
        <v>142</v>
      </c>
      <c r="B935" s="277">
        <v>1222859459</v>
      </c>
      <c r="C935" s="278" t="s">
        <v>4073</v>
      </c>
      <c r="D935" s="279">
        <v>1130</v>
      </c>
      <c r="E935" s="277" t="s">
        <v>3213</v>
      </c>
      <c r="F935" s="277">
        <v>1</v>
      </c>
      <c r="G935" s="280" t="s">
        <v>3822</v>
      </c>
      <c r="H935" s="280" t="s">
        <v>2746</v>
      </c>
      <c r="I935" s="280" t="s">
        <v>2727</v>
      </c>
      <c r="J935">
        <v>7</v>
      </c>
    </row>
    <row r="936" spans="1:10" ht="21.75" hidden="1" thickBot="1">
      <c r="A936" s="277">
        <v>143</v>
      </c>
      <c r="B936" s="277">
        <v>1222988702</v>
      </c>
      <c r="C936" s="278" t="s">
        <v>4074</v>
      </c>
      <c r="D936" s="279">
        <v>1130</v>
      </c>
      <c r="E936" s="277" t="s">
        <v>3900</v>
      </c>
      <c r="F936" s="277">
        <v>1</v>
      </c>
      <c r="G936" s="280" t="s">
        <v>3665</v>
      </c>
      <c r="H936" s="280" t="s">
        <v>2742</v>
      </c>
      <c r="I936" s="280" t="s">
        <v>2727</v>
      </c>
      <c r="J936">
        <v>7</v>
      </c>
    </row>
    <row r="937" spans="1:10" ht="13.5" hidden="1" thickBot="1">
      <c r="A937" s="277">
        <v>144</v>
      </c>
      <c r="B937" s="277">
        <v>1225946938</v>
      </c>
      <c r="C937" s="278" t="s">
        <v>4075</v>
      </c>
      <c r="D937" s="279">
        <v>1130</v>
      </c>
      <c r="E937" s="277" t="s">
        <v>2770</v>
      </c>
      <c r="F937" s="277">
        <v>1</v>
      </c>
      <c r="G937" s="280" t="s">
        <v>3688</v>
      </c>
      <c r="H937" s="280" t="s">
        <v>2746</v>
      </c>
      <c r="I937" s="280" t="s">
        <v>2727</v>
      </c>
      <c r="J937">
        <v>7</v>
      </c>
    </row>
    <row r="938" spans="1:10" ht="21.75" hidden="1" thickBot="1">
      <c r="A938" s="277">
        <v>145</v>
      </c>
      <c r="B938" s="277">
        <v>1225454827</v>
      </c>
      <c r="C938" s="278" t="s">
        <v>4076</v>
      </c>
      <c r="D938" s="279">
        <v>1130</v>
      </c>
      <c r="E938" s="277" t="s">
        <v>2770</v>
      </c>
      <c r="F938" s="277">
        <v>1</v>
      </c>
      <c r="G938" s="280" t="s">
        <v>3677</v>
      </c>
      <c r="H938" s="280" t="s">
        <v>2746</v>
      </c>
      <c r="I938" s="280" t="s">
        <v>2727</v>
      </c>
      <c r="J938">
        <v>7</v>
      </c>
    </row>
    <row r="939" spans="1:10" ht="13.5" hidden="1" thickBot="1">
      <c r="A939" s="277">
        <v>146</v>
      </c>
      <c r="B939" s="277">
        <v>1222973004</v>
      </c>
      <c r="C939" s="278" t="s">
        <v>4077</v>
      </c>
      <c r="D939" s="279">
        <v>1130</v>
      </c>
      <c r="E939" s="277" t="s">
        <v>2770</v>
      </c>
      <c r="F939" s="277">
        <v>1</v>
      </c>
      <c r="G939" s="280" t="s">
        <v>3688</v>
      </c>
      <c r="H939" s="280" t="s">
        <v>2746</v>
      </c>
      <c r="I939" s="280" t="s">
        <v>2727</v>
      </c>
      <c r="J939">
        <v>7</v>
      </c>
    </row>
    <row r="940" spans="1:10" ht="21.75" hidden="1" thickBot="1">
      <c r="A940" s="277">
        <v>147</v>
      </c>
      <c r="B940" s="277">
        <v>1213582197</v>
      </c>
      <c r="C940" s="278" t="s">
        <v>4078</v>
      </c>
      <c r="D940" s="279">
        <v>1130</v>
      </c>
      <c r="E940" s="277" t="s">
        <v>2770</v>
      </c>
      <c r="F940" s="277">
        <v>1</v>
      </c>
      <c r="G940" s="280" t="s">
        <v>3688</v>
      </c>
      <c r="H940" s="280" t="s">
        <v>2746</v>
      </c>
      <c r="I940" s="280" t="s">
        <v>2727</v>
      </c>
      <c r="J940">
        <v>7</v>
      </c>
    </row>
    <row r="941" spans="1:10" ht="13.5" hidden="1" thickBot="1">
      <c r="A941" s="277">
        <v>148</v>
      </c>
      <c r="B941" s="277">
        <v>1201656262</v>
      </c>
      <c r="C941" s="278" t="s">
        <v>4079</v>
      </c>
      <c r="D941" s="279">
        <v>1130</v>
      </c>
      <c r="E941" s="277" t="s">
        <v>2770</v>
      </c>
      <c r="F941" s="277">
        <v>1</v>
      </c>
      <c r="G941" s="280" t="s">
        <v>3759</v>
      </c>
      <c r="H941" s="280" t="s">
        <v>2774</v>
      </c>
      <c r="I941" s="280" t="s">
        <v>2727</v>
      </c>
      <c r="J941">
        <v>7</v>
      </c>
    </row>
    <row r="942" spans="1:10" ht="13.5" hidden="1" thickBot="1">
      <c r="A942" s="277">
        <v>149</v>
      </c>
      <c r="B942" s="277">
        <v>1228347948</v>
      </c>
      <c r="C942" s="278" t="s">
        <v>4080</v>
      </c>
      <c r="D942" s="279">
        <v>1130</v>
      </c>
      <c r="E942" s="277" t="s">
        <v>2770</v>
      </c>
      <c r="F942" s="277">
        <v>1</v>
      </c>
      <c r="G942" s="280" t="s">
        <v>3736</v>
      </c>
      <c r="H942" s="280" t="s">
        <v>2742</v>
      </c>
      <c r="I942" s="280" t="s">
        <v>2727</v>
      </c>
      <c r="J942">
        <v>7</v>
      </c>
    </row>
    <row r="943" spans="1:10" ht="21.75" hidden="1" thickBot="1">
      <c r="A943" s="277">
        <v>150</v>
      </c>
      <c r="B943" s="277">
        <v>90774684</v>
      </c>
      <c r="C943" s="278" t="s">
        <v>4081</v>
      </c>
      <c r="D943" s="279">
        <v>1120</v>
      </c>
      <c r="E943" s="277" t="s">
        <v>2888</v>
      </c>
      <c r="F943" s="277">
        <v>1</v>
      </c>
      <c r="G943" s="280" t="s">
        <v>3675</v>
      </c>
      <c r="H943" s="280" t="s">
        <v>2731</v>
      </c>
      <c r="I943" s="280" t="s">
        <v>2727</v>
      </c>
      <c r="J943">
        <v>7</v>
      </c>
    </row>
    <row r="944" spans="1:10" ht="21.75" hidden="1" thickBot="1">
      <c r="A944" s="277">
        <v>151</v>
      </c>
      <c r="B944" s="277">
        <v>1221958322</v>
      </c>
      <c r="C944" s="278" t="s">
        <v>3607</v>
      </c>
      <c r="D944" s="279">
        <v>1120</v>
      </c>
      <c r="E944" s="277" t="s">
        <v>2958</v>
      </c>
      <c r="F944" s="277">
        <v>1</v>
      </c>
      <c r="G944" s="280" t="s">
        <v>3707</v>
      </c>
      <c r="H944" s="280" t="s">
        <v>2742</v>
      </c>
      <c r="I944" s="280" t="s">
        <v>2727</v>
      </c>
      <c r="J944">
        <v>7</v>
      </c>
    </row>
    <row r="945" spans="1:10" ht="21.75" hidden="1" thickBot="1">
      <c r="A945" s="277">
        <v>152</v>
      </c>
      <c r="B945" s="277">
        <v>1223949982</v>
      </c>
      <c r="C945" s="278" t="s">
        <v>4082</v>
      </c>
      <c r="D945" s="279">
        <v>1120</v>
      </c>
      <c r="E945" s="277" t="s">
        <v>2830</v>
      </c>
      <c r="F945" s="277">
        <v>1</v>
      </c>
      <c r="G945" s="280" t="s">
        <v>3677</v>
      </c>
      <c r="H945" s="280" t="s">
        <v>2746</v>
      </c>
      <c r="I945" s="280" t="s">
        <v>2727</v>
      </c>
      <c r="J945">
        <v>7</v>
      </c>
    </row>
    <row r="946" spans="1:10" ht="13.5" hidden="1" thickBot="1">
      <c r="A946" s="277">
        <v>153</v>
      </c>
      <c r="B946" s="277">
        <v>1222181093</v>
      </c>
      <c r="C946" s="278" t="s">
        <v>4083</v>
      </c>
      <c r="D946" s="279">
        <v>1120</v>
      </c>
      <c r="E946" s="277" t="s">
        <v>2770</v>
      </c>
      <c r="F946" s="277">
        <v>1</v>
      </c>
      <c r="G946" s="280" t="s">
        <v>3854</v>
      </c>
      <c r="H946" s="280" t="s">
        <v>2774</v>
      </c>
      <c r="I946" s="280" t="s">
        <v>2727</v>
      </c>
      <c r="J946">
        <v>7</v>
      </c>
    </row>
    <row r="947" spans="1:10" ht="21.75" hidden="1" thickBot="1">
      <c r="A947" s="277">
        <v>154</v>
      </c>
      <c r="B947" s="277">
        <v>1222917766</v>
      </c>
      <c r="C947" s="278" t="s">
        <v>4084</v>
      </c>
      <c r="D947" s="279">
        <v>1110</v>
      </c>
      <c r="E947" s="277" t="s">
        <v>3186</v>
      </c>
      <c r="F947" s="277">
        <v>1</v>
      </c>
      <c r="G947" s="280" t="s">
        <v>3847</v>
      </c>
      <c r="H947" s="280" t="s">
        <v>2735</v>
      </c>
      <c r="I947" s="280" t="s">
        <v>2727</v>
      </c>
      <c r="J947">
        <v>7</v>
      </c>
    </row>
    <row r="948" spans="1:10" ht="13.5" hidden="1" thickBot="1">
      <c r="A948" s="277">
        <v>155</v>
      </c>
      <c r="B948" s="277">
        <v>1221831055</v>
      </c>
      <c r="C948" s="278" t="s">
        <v>4085</v>
      </c>
      <c r="D948" s="279">
        <v>1110</v>
      </c>
      <c r="E948" s="277" t="s">
        <v>2770</v>
      </c>
      <c r="F948" s="277">
        <v>1</v>
      </c>
      <c r="G948" s="280" t="s">
        <v>3693</v>
      </c>
      <c r="H948" s="280" t="s">
        <v>2774</v>
      </c>
      <c r="I948" s="280" t="s">
        <v>2727</v>
      </c>
      <c r="J948">
        <v>7</v>
      </c>
    </row>
    <row r="949" spans="1:10" ht="21.75" hidden="1" thickBot="1">
      <c r="A949" s="277">
        <v>156</v>
      </c>
      <c r="B949" s="277">
        <v>1224228269</v>
      </c>
      <c r="C949" s="278" t="s">
        <v>4086</v>
      </c>
      <c r="D949" s="279">
        <v>1110</v>
      </c>
      <c r="E949" s="277" t="s">
        <v>2770</v>
      </c>
      <c r="F949" s="277">
        <v>1</v>
      </c>
      <c r="G949" s="280" t="s">
        <v>3677</v>
      </c>
      <c r="H949" s="280" t="s">
        <v>2746</v>
      </c>
      <c r="I949" s="280" t="s">
        <v>2727</v>
      </c>
      <c r="J949">
        <v>7</v>
      </c>
    </row>
    <row r="950" spans="1:10" ht="21.75" hidden="1" thickBot="1">
      <c r="A950" s="277">
        <v>157</v>
      </c>
      <c r="B950" s="277">
        <v>1228289652</v>
      </c>
      <c r="C950" s="278" t="s">
        <v>4087</v>
      </c>
      <c r="D950" s="279">
        <v>1110</v>
      </c>
      <c r="E950" s="277" t="s">
        <v>2770</v>
      </c>
      <c r="F950" s="277">
        <v>1</v>
      </c>
      <c r="G950" s="280" t="s">
        <v>3879</v>
      </c>
      <c r="H950" s="280" t="s">
        <v>2742</v>
      </c>
      <c r="I950" s="280" t="s">
        <v>2727</v>
      </c>
      <c r="J950">
        <v>7</v>
      </c>
    </row>
    <row r="951" spans="1:10" ht="21.75" hidden="1" thickBot="1">
      <c r="A951" s="277">
        <v>158</v>
      </c>
      <c r="B951" s="277">
        <v>1222952201</v>
      </c>
      <c r="C951" s="278" t="s">
        <v>4088</v>
      </c>
      <c r="D951" s="279">
        <v>1100</v>
      </c>
      <c r="E951" s="277" t="s">
        <v>2792</v>
      </c>
      <c r="F951" s="277">
        <v>1</v>
      </c>
      <c r="G951" s="280" t="s">
        <v>3688</v>
      </c>
      <c r="H951" s="280" t="s">
        <v>2746</v>
      </c>
      <c r="I951" s="280" t="s">
        <v>2727</v>
      </c>
      <c r="J951">
        <v>7</v>
      </c>
    </row>
    <row r="952" spans="1:10" ht="21.75" hidden="1" thickBot="1">
      <c r="A952" s="277">
        <v>159</v>
      </c>
      <c r="B952" s="277">
        <v>1223519915</v>
      </c>
      <c r="C952" s="278" t="s">
        <v>4089</v>
      </c>
      <c r="D952" s="279">
        <v>1100</v>
      </c>
      <c r="E952" s="277" t="s">
        <v>2958</v>
      </c>
      <c r="F952" s="277">
        <v>1</v>
      </c>
      <c r="G952" s="280" t="s">
        <v>3677</v>
      </c>
      <c r="H952" s="280" t="s">
        <v>2746</v>
      </c>
      <c r="I952" s="280" t="s">
        <v>2727</v>
      </c>
      <c r="J952">
        <v>7</v>
      </c>
    </row>
    <row r="953" spans="1:10" ht="21.75" hidden="1" thickBot="1">
      <c r="A953" s="277">
        <v>160</v>
      </c>
      <c r="B953" s="277">
        <v>1220289133</v>
      </c>
      <c r="C953" s="278" t="s">
        <v>4090</v>
      </c>
      <c r="D953" s="279">
        <v>1100</v>
      </c>
      <c r="E953" s="277" t="s">
        <v>3210</v>
      </c>
      <c r="F953" s="277">
        <v>1</v>
      </c>
      <c r="G953" s="280" t="s">
        <v>3730</v>
      </c>
      <c r="H953" s="280" t="s">
        <v>2735</v>
      </c>
      <c r="I953" s="280" t="s">
        <v>2727</v>
      </c>
      <c r="J953">
        <v>7</v>
      </c>
    </row>
    <row r="954" spans="1:10" ht="21.75" hidden="1" thickBot="1">
      <c r="A954" s="277">
        <v>161</v>
      </c>
      <c r="B954" s="277">
        <v>1223098536</v>
      </c>
      <c r="C954" s="278" t="s">
        <v>4091</v>
      </c>
      <c r="D954" s="279">
        <v>1100</v>
      </c>
      <c r="E954" s="277" t="s">
        <v>3072</v>
      </c>
      <c r="F954" s="277">
        <v>1</v>
      </c>
      <c r="G954" s="280" t="s">
        <v>3724</v>
      </c>
      <c r="H954" s="280" t="s">
        <v>2848</v>
      </c>
      <c r="I954" s="280" t="s">
        <v>2727</v>
      </c>
      <c r="J954">
        <v>7</v>
      </c>
    </row>
    <row r="955" spans="1:10" ht="21.75" hidden="1" thickBot="1">
      <c r="A955" s="277">
        <v>162</v>
      </c>
      <c r="B955" s="277">
        <v>1221991547</v>
      </c>
      <c r="C955" s="278" t="s">
        <v>4092</v>
      </c>
      <c r="D955" s="279">
        <v>1100</v>
      </c>
      <c r="E955" s="277" t="s">
        <v>3633</v>
      </c>
      <c r="F955" s="277">
        <v>1</v>
      </c>
      <c r="G955" s="280" t="s">
        <v>3665</v>
      </c>
      <c r="H955" s="280" t="s">
        <v>2742</v>
      </c>
      <c r="I955" s="280" t="s">
        <v>2727</v>
      </c>
      <c r="J955">
        <v>7</v>
      </c>
    </row>
    <row r="956" spans="1:10" ht="21.75" hidden="1" thickBot="1">
      <c r="A956" s="277">
        <v>163</v>
      </c>
      <c r="B956" s="277">
        <v>1222202296</v>
      </c>
      <c r="C956" s="278" t="s">
        <v>4093</v>
      </c>
      <c r="D956" s="279">
        <v>1100</v>
      </c>
      <c r="E956" s="277" t="s">
        <v>2770</v>
      </c>
      <c r="F956" s="277">
        <v>1</v>
      </c>
      <c r="G956" s="280" t="s">
        <v>3759</v>
      </c>
      <c r="H956" s="280" t="s">
        <v>2774</v>
      </c>
      <c r="I956" s="280" t="s">
        <v>2727</v>
      </c>
      <c r="J956">
        <v>7</v>
      </c>
    </row>
    <row r="957" spans="1:10" ht="21.75" hidden="1" thickBot="1">
      <c r="A957" s="277">
        <v>164</v>
      </c>
      <c r="B957" s="277">
        <v>1224053576</v>
      </c>
      <c r="C957" s="278" t="s">
        <v>4094</v>
      </c>
      <c r="D957" s="279">
        <v>1100</v>
      </c>
      <c r="E957" s="277" t="s">
        <v>2770</v>
      </c>
      <c r="F957" s="277">
        <v>1</v>
      </c>
      <c r="G957" s="280" t="s">
        <v>3677</v>
      </c>
      <c r="H957" s="280" t="s">
        <v>2746</v>
      </c>
      <c r="I957" s="280" t="s">
        <v>2727</v>
      </c>
      <c r="J957">
        <v>7</v>
      </c>
    </row>
    <row r="958" spans="1:10" ht="21.75" hidden="1" thickBot="1">
      <c r="A958" s="277">
        <v>165</v>
      </c>
      <c r="B958" s="277">
        <v>1224294408</v>
      </c>
      <c r="C958" s="278" t="s">
        <v>4095</v>
      </c>
      <c r="D958" s="279">
        <v>1100</v>
      </c>
      <c r="E958" s="277" t="s">
        <v>2770</v>
      </c>
      <c r="F958" s="277">
        <v>1</v>
      </c>
      <c r="G958" s="280" t="s">
        <v>3688</v>
      </c>
      <c r="H958" s="280" t="s">
        <v>2848</v>
      </c>
      <c r="I958" s="280" t="s">
        <v>2727</v>
      </c>
      <c r="J958">
        <v>7</v>
      </c>
    </row>
    <row r="959" spans="1:10" ht="21.75" hidden="1" thickBot="1">
      <c r="A959" s="277">
        <v>166</v>
      </c>
      <c r="B959" s="277">
        <v>1229263498</v>
      </c>
      <c r="C959" s="278" t="s">
        <v>4096</v>
      </c>
      <c r="D959" s="279">
        <v>1090</v>
      </c>
      <c r="E959" s="277" t="s">
        <v>3361</v>
      </c>
      <c r="F959" s="277">
        <v>1</v>
      </c>
      <c r="G959" s="280" t="s">
        <v>3736</v>
      </c>
      <c r="H959" s="280" t="s">
        <v>2731</v>
      </c>
      <c r="I959" s="280" t="s">
        <v>2727</v>
      </c>
      <c r="J959">
        <v>7</v>
      </c>
    </row>
    <row r="960" spans="1:10" ht="21.75" hidden="1" thickBot="1">
      <c r="A960" s="277">
        <v>167</v>
      </c>
      <c r="B960" s="277">
        <v>1222549757</v>
      </c>
      <c r="C960" s="278" t="s">
        <v>4097</v>
      </c>
      <c r="D960" s="279">
        <v>1090</v>
      </c>
      <c r="E960" s="277" t="s">
        <v>2899</v>
      </c>
      <c r="F960" s="277">
        <v>1</v>
      </c>
      <c r="G960" s="280" t="s">
        <v>3675</v>
      </c>
      <c r="H960" s="280" t="s">
        <v>2731</v>
      </c>
      <c r="I960" s="280" t="s">
        <v>2727</v>
      </c>
      <c r="J960">
        <v>7</v>
      </c>
    </row>
    <row r="961" spans="1:10" ht="21.75" hidden="1" thickBot="1">
      <c r="A961" s="277">
        <v>168</v>
      </c>
      <c r="B961" s="277">
        <v>1222413241</v>
      </c>
      <c r="C961" s="278" t="s">
        <v>4098</v>
      </c>
      <c r="D961" s="279">
        <v>1090</v>
      </c>
      <c r="E961" s="277" t="s">
        <v>2770</v>
      </c>
      <c r="F961" s="277">
        <v>1</v>
      </c>
      <c r="G961" s="280" t="s">
        <v>3677</v>
      </c>
      <c r="H961" s="280" t="s">
        <v>2742</v>
      </c>
      <c r="I961" s="280" t="s">
        <v>2727</v>
      </c>
      <c r="J961">
        <v>7</v>
      </c>
    </row>
    <row r="962" spans="1:10" ht="21.75" hidden="1" thickBot="1">
      <c r="A962" s="277">
        <v>169</v>
      </c>
      <c r="B962" s="277">
        <v>1221358265</v>
      </c>
      <c r="C962" s="278" t="s">
        <v>4099</v>
      </c>
      <c r="D962" s="279">
        <v>1090</v>
      </c>
      <c r="E962" s="277" t="s">
        <v>2770</v>
      </c>
      <c r="F962" s="277">
        <v>1</v>
      </c>
      <c r="G962" s="280" t="s">
        <v>3677</v>
      </c>
      <c r="H962" s="280" t="s">
        <v>2746</v>
      </c>
      <c r="I962" s="280" t="s">
        <v>2727</v>
      </c>
      <c r="J962">
        <v>7</v>
      </c>
    </row>
    <row r="963" spans="1:10" ht="21.75" hidden="1" thickBot="1">
      <c r="A963" s="277">
        <v>170</v>
      </c>
      <c r="B963" s="277">
        <v>1224727839</v>
      </c>
      <c r="C963" s="278" t="s">
        <v>4100</v>
      </c>
      <c r="D963" s="279">
        <v>1090</v>
      </c>
      <c r="E963" s="277" t="s">
        <v>2770</v>
      </c>
      <c r="F963" s="277">
        <v>1</v>
      </c>
      <c r="G963" s="280" t="s">
        <v>3947</v>
      </c>
      <c r="H963" s="280" t="s">
        <v>2848</v>
      </c>
      <c r="I963" s="280" t="s">
        <v>2727</v>
      </c>
      <c r="J963">
        <v>7</v>
      </c>
    </row>
    <row r="964" spans="1:10" ht="21.75" hidden="1" thickBot="1">
      <c r="A964" s="277">
        <v>171</v>
      </c>
      <c r="B964" s="277">
        <v>1211309276</v>
      </c>
      <c r="C964" s="278" t="s">
        <v>4101</v>
      </c>
      <c r="D964" s="279">
        <v>1080</v>
      </c>
      <c r="E964" s="277" t="s">
        <v>4039</v>
      </c>
      <c r="F964" s="277">
        <v>1</v>
      </c>
      <c r="G964" s="280" t="s">
        <v>3668</v>
      </c>
      <c r="H964" s="280" t="s">
        <v>2731</v>
      </c>
      <c r="I964" s="280" t="s">
        <v>2727</v>
      </c>
      <c r="J964">
        <v>7</v>
      </c>
    </row>
    <row r="965" spans="1:10" ht="21.75" hidden="1" thickBot="1">
      <c r="A965" s="277">
        <v>172</v>
      </c>
      <c r="B965" s="277">
        <v>1225035889</v>
      </c>
      <c r="C965" s="278" t="s">
        <v>4102</v>
      </c>
      <c r="D965" s="279">
        <v>1080</v>
      </c>
      <c r="E965" s="277" t="s">
        <v>3014</v>
      </c>
      <c r="F965" s="277">
        <v>1</v>
      </c>
      <c r="G965" s="280" t="s">
        <v>3722</v>
      </c>
      <c r="H965" s="280" t="s">
        <v>2726</v>
      </c>
      <c r="I965" s="280" t="s">
        <v>2727</v>
      </c>
      <c r="J965">
        <v>7</v>
      </c>
    </row>
    <row r="966" spans="1:10" ht="13.5" hidden="1" thickBot="1">
      <c r="A966" s="277">
        <v>173</v>
      </c>
      <c r="B966" s="277">
        <v>1226664618</v>
      </c>
      <c r="C966" s="278" t="s">
        <v>4103</v>
      </c>
      <c r="D966" s="279">
        <v>1080</v>
      </c>
      <c r="E966" s="277" t="s">
        <v>2770</v>
      </c>
      <c r="F966" s="277">
        <v>1</v>
      </c>
      <c r="G966" s="280" t="s">
        <v>3665</v>
      </c>
      <c r="H966" s="280" t="s">
        <v>2742</v>
      </c>
      <c r="I966" s="280" t="s">
        <v>2727</v>
      </c>
      <c r="J966">
        <v>7</v>
      </c>
    </row>
    <row r="967" spans="1:10" ht="21.75" hidden="1" thickBot="1">
      <c r="A967" s="277">
        <v>174</v>
      </c>
      <c r="B967" s="277">
        <v>1223816711</v>
      </c>
      <c r="C967" s="278" t="s">
        <v>4104</v>
      </c>
      <c r="D967" s="279">
        <v>1080</v>
      </c>
      <c r="E967" s="277" t="s">
        <v>2770</v>
      </c>
      <c r="F967" s="277">
        <v>1</v>
      </c>
      <c r="G967" s="280" t="s">
        <v>3677</v>
      </c>
      <c r="H967" s="280" t="s">
        <v>2746</v>
      </c>
      <c r="I967" s="280" t="s">
        <v>2727</v>
      </c>
      <c r="J967">
        <v>7</v>
      </c>
    </row>
    <row r="968" spans="1:10" ht="21.75" hidden="1" thickBot="1">
      <c r="A968" s="277">
        <v>175</v>
      </c>
      <c r="B968" s="277">
        <v>1223178681</v>
      </c>
      <c r="C968" s="278" t="s">
        <v>4105</v>
      </c>
      <c r="D968" s="279">
        <v>1080</v>
      </c>
      <c r="E968" s="277" t="s">
        <v>2770</v>
      </c>
      <c r="F968" s="277">
        <v>1</v>
      </c>
      <c r="G968" s="280" t="s">
        <v>3724</v>
      </c>
      <c r="H968" s="280" t="s">
        <v>2742</v>
      </c>
      <c r="I968" s="280" t="s">
        <v>2727</v>
      </c>
      <c r="J968">
        <v>7</v>
      </c>
    </row>
    <row r="969" spans="1:10" ht="21.75" hidden="1" thickBot="1">
      <c r="A969" s="277">
        <v>176</v>
      </c>
      <c r="B969" s="277">
        <v>1223509168</v>
      </c>
      <c r="C969" s="278" t="s">
        <v>4106</v>
      </c>
      <c r="D969" s="279">
        <v>1080</v>
      </c>
      <c r="E969" s="277" t="s">
        <v>2770</v>
      </c>
      <c r="F969" s="277">
        <v>1</v>
      </c>
      <c r="G969" s="280" t="s">
        <v>3665</v>
      </c>
      <c r="H969" s="280" t="s">
        <v>2742</v>
      </c>
      <c r="I969" s="280" t="s">
        <v>2727</v>
      </c>
      <c r="J969">
        <v>7</v>
      </c>
    </row>
    <row r="970" spans="1:10" ht="21.75" hidden="1" thickBot="1">
      <c r="A970" s="277">
        <v>177</v>
      </c>
      <c r="B970" s="277">
        <v>1223622916</v>
      </c>
      <c r="C970" s="278" t="s">
        <v>4107</v>
      </c>
      <c r="D970" s="279">
        <v>1070</v>
      </c>
      <c r="E970" s="277" t="s">
        <v>4108</v>
      </c>
      <c r="F970" s="277">
        <v>1</v>
      </c>
      <c r="G970" s="280" t="s">
        <v>4016</v>
      </c>
      <c r="H970" s="280" t="s">
        <v>2848</v>
      </c>
      <c r="I970" s="280" t="s">
        <v>2727</v>
      </c>
      <c r="J970">
        <v>7</v>
      </c>
    </row>
    <row r="971" spans="1:10" ht="21.75" hidden="1" thickBot="1">
      <c r="A971" s="277">
        <v>178</v>
      </c>
      <c r="B971" s="277">
        <v>1223197602</v>
      </c>
      <c r="C971" s="278" t="s">
        <v>4109</v>
      </c>
      <c r="D971" s="279">
        <v>1070</v>
      </c>
      <c r="E971" s="277" t="s">
        <v>3705</v>
      </c>
      <c r="F971" s="277">
        <v>1</v>
      </c>
      <c r="G971" s="280" t="s">
        <v>3675</v>
      </c>
      <c r="H971" s="280" t="s">
        <v>2731</v>
      </c>
      <c r="I971" s="280" t="s">
        <v>2727</v>
      </c>
      <c r="J971">
        <v>7</v>
      </c>
    </row>
    <row r="972" spans="1:10" ht="21.75" hidden="1" thickBot="1">
      <c r="A972" s="277">
        <v>179</v>
      </c>
      <c r="B972" s="277">
        <v>1223385022</v>
      </c>
      <c r="C972" s="278" t="s">
        <v>4110</v>
      </c>
      <c r="D972" s="279">
        <v>1070</v>
      </c>
      <c r="E972" s="277" t="s">
        <v>2842</v>
      </c>
      <c r="F972" s="277">
        <v>1</v>
      </c>
      <c r="G972" s="280" t="s">
        <v>4016</v>
      </c>
      <c r="H972" s="280" t="s">
        <v>2848</v>
      </c>
      <c r="I972" s="280" t="s">
        <v>2727</v>
      </c>
      <c r="J972">
        <v>7</v>
      </c>
    </row>
    <row r="973" spans="1:10" ht="21.75" hidden="1" thickBot="1">
      <c r="A973" s="277">
        <v>180</v>
      </c>
      <c r="B973" s="277">
        <v>1222747720</v>
      </c>
      <c r="C973" s="278" t="s">
        <v>4111</v>
      </c>
      <c r="D973" s="279">
        <v>1070</v>
      </c>
      <c r="E973" s="277" t="s">
        <v>3210</v>
      </c>
      <c r="F973" s="277">
        <v>1</v>
      </c>
      <c r="G973" s="280" t="s">
        <v>3688</v>
      </c>
      <c r="H973" s="280" t="s">
        <v>2746</v>
      </c>
      <c r="I973" s="280" t="s">
        <v>2727</v>
      </c>
      <c r="J973">
        <v>7</v>
      </c>
    </row>
    <row r="974" spans="1:10" ht="21.75" hidden="1" thickBot="1">
      <c r="A974" s="277">
        <v>181</v>
      </c>
      <c r="B974" s="277">
        <v>1222975623</v>
      </c>
      <c r="C974" s="278" t="s">
        <v>4112</v>
      </c>
      <c r="D974" s="279">
        <v>1070</v>
      </c>
      <c r="E974" s="277" t="s">
        <v>3213</v>
      </c>
      <c r="F974" s="277">
        <v>1</v>
      </c>
      <c r="G974" s="280" t="s">
        <v>3677</v>
      </c>
      <c r="H974" s="280" t="s">
        <v>2746</v>
      </c>
      <c r="I974" s="280" t="s">
        <v>2727</v>
      </c>
      <c r="J974">
        <v>7</v>
      </c>
    </row>
    <row r="975" spans="1:10" ht="21.75" hidden="1" thickBot="1">
      <c r="A975" s="277">
        <v>182</v>
      </c>
      <c r="B975" s="277">
        <v>1221921249</v>
      </c>
      <c r="C975" s="278" t="s">
        <v>4113</v>
      </c>
      <c r="D975" s="279">
        <v>1070</v>
      </c>
      <c r="E975" s="277" t="s">
        <v>3014</v>
      </c>
      <c r="F975" s="277">
        <v>1</v>
      </c>
      <c r="G975" s="280" t="s">
        <v>3677</v>
      </c>
      <c r="H975" s="280" t="s">
        <v>2746</v>
      </c>
      <c r="I975" s="280" t="s">
        <v>2727</v>
      </c>
      <c r="J975">
        <v>7</v>
      </c>
    </row>
    <row r="976" spans="1:10" ht="21.75" hidden="1" thickBot="1">
      <c r="A976" s="277">
        <v>183</v>
      </c>
      <c r="B976" s="277">
        <v>1225901481</v>
      </c>
      <c r="C976" s="278" t="s">
        <v>4114</v>
      </c>
      <c r="D976" s="279">
        <v>1070</v>
      </c>
      <c r="E976" s="277" t="s">
        <v>4115</v>
      </c>
      <c r="F976" s="277">
        <v>1</v>
      </c>
      <c r="G976" s="280" t="s">
        <v>3807</v>
      </c>
      <c r="H976" s="280" t="s">
        <v>2742</v>
      </c>
      <c r="I976" s="280" t="s">
        <v>2727</v>
      </c>
      <c r="J976">
        <v>7</v>
      </c>
    </row>
    <row r="977" spans="1:10" ht="13.5" hidden="1" thickBot="1">
      <c r="A977" s="277">
        <v>184</v>
      </c>
      <c r="B977" s="277">
        <v>1228270629</v>
      </c>
      <c r="C977" s="278" t="s">
        <v>3408</v>
      </c>
      <c r="D977" s="279">
        <v>1070</v>
      </c>
      <c r="E977" s="277" t="s">
        <v>2770</v>
      </c>
      <c r="F977" s="277">
        <v>1</v>
      </c>
      <c r="G977" s="280" t="s">
        <v>3722</v>
      </c>
      <c r="H977" s="280" t="s">
        <v>2726</v>
      </c>
      <c r="I977" s="280" t="s">
        <v>2727</v>
      </c>
      <c r="J977">
        <v>7</v>
      </c>
    </row>
    <row r="978" spans="1:10" ht="21.75" hidden="1" thickBot="1">
      <c r="A978" s="277">
        <v>185</v>
      </c>
      <c r="B978" s="277">
        <v>1223052195</v>
      </c>
      <c r="C978" s="278" t="s">
        <v>4104</v>
      </c>
      <c r="D978" s="279">
        <v>1060</v>
      </c>
      <c r="E978" s="277" t="s">
        <v>4116</v>
      </c>
      <c r="F978" s="277">
        <v>1</v>
      </c>
      <c r="G978" s="280" t="s">
        <v>3677</v>
      </c>
      <c r="H978" s="280" t="s">
        <v>2746</v>
      </c>
      <c r="I978" s="280" t="s">
        <v>2727</v>
      </c>
      <c r="J978">
        <v>7</v>
      </c>
    </row>
    <row r="979" spans="1:10" ht="21.75" hidden="1" thickBot="1">
      <c r="A979" s="277">
        <v>186</v>
      </c>
      <c r="B979" s="277">
        <v>1223963700</v>
      </c>
      <c r="C979" s="278" t="s">
        <v>4117</v>
      </c>
      <c r="D979" s="279">
        <v>1060</v>
      </c>
      <c r="E979" s="277" t="s">
        <v>3819</v>
      </c>
      <c r="F979" s="277">
        <v>1</v>
      </c>
      <c r="G979" s="280" t="s">
        <v>3688</v>
      </c>
      <c r="H979" s="280" t="s">
        <v>2746</v>
      </c>
      <c r="I979" s="280" t="s">
        <v>2727</v>
      </c>
      <c r="J979">
        <v>7</v>
      </c>
    </row>
    <row r="980" spans="1:10" ht="21.75" hidden="1" thickBot="1">
      <c r="A980" s="277">
        <v>187</v>
      </c>
      <c r="B980" s="277">
        <v>1225016572</v>
      </c>
      <c r="C980" s="278" t="s">
        <v>4118</v>
      </c>
      <c r="D980" s="279">
        <v>1060</v>
      </c>
      <c r="E980" s="277" t="s">
        <v>2770</v>
      </c>
      <c r="F980" s="277">
        <v>1</v>
      </c>
      <c r="G980" s="280" t="s">
        <v>3743</v>
      </c>
      <c r="H980" s="280" t="s">
        <v>2735</v>
      </c>
      <c r="I980" s="280" t="s">
        <v>2727</v>
      </c>
      <c r="J980">
        <v>7</v>
      </c>
    </row>
    <row r="981" spans="1:10" ht="21.75" hidden="1" thickBot="1">
      <c r="A981" s="277">
        <v>188</v>
      </c>
      <c r="B981" s="277">
        <v>1225096939</v>
      </c>
      <c r="C981" s="278" t="s">
        <v>4119</v>
      </c>
      <c r="D981" s="279">
        <v>1060</v>
      </c>
      <c r="E981" s="277" t="s">
        <v>2770</v>
      </c>
      <c r="F981" s="277">
        <v>1</v>
      </c>
      <c r="G981" s="280" t="s">
        <v>3722</v>
      </c>
      <c r="H981" s="280" t="s">
        <v>2726</v>
      </c>
      <c r="I981" s="280" t="s">
        <v>2727</v>
      </c>
      <c r="J981">
        <v>7</v>
      </c>
    </row>
    <row r="982" spans="1:10" ht="21.75" hidden="1" thickBot="1">
      <c r="A982" s="277">
        <v>189</v>
      </c>
      <c r="B982" s="277">
        <v>1220219674</v>
      </c>
      <c r="C982" s="278" t="s">
        <v>4120</v>
      </c>
      <c r="D982" s="279">
        <v>1060</v>
      </c>
      <c r="E982" s="277" t="s">
        <v>2770</v>
      </c>
      <c r="F982" s="277">
        <v>1</v>
      </c>
      <c r="G982" s="280" t="s">
        <v>3675</v>
      </c>
      <c r="H982" s="280" t="s">
        <v>2731</v>
      </c>
      <c r="I982" s="280" t="s">
        <v>2727</v>
      </c>
      <c r="J982">
        <v>7</v>
      </c>
    </row>
    <row r="983" spans="1:10" ht="13.5" hidden="1" thickBot="1">
      <c r="A983" s="277">
        <v>190</v>
      </c>
      <c r="B983" s="277">
        <v>1230618910</v>
      </c>
      <c r="C983" s="278" t="s">
        <v>4121</v>
      </c>
      <c r="D983" s="279">
        <v>1060</v>
      </c>
      <c r="E983" s="277" t="s">
        <v>2770</v>
      </c>
      <c r="F983" s="277">
        <v>1</v>
      </c>
      <c r="G983" s="280" t="s">
        <v>3736</v>
      </c>
      <c r="H983" s="280" t="s">
        <v>2742</v>
      </c>
      <c r="I983" s="280" t="s">
        <v>2727</v>
      </c>
      <c r="J983">
        <v>7</v>
      </c>
    </row>
    <row r="984" spans="1:10" ht="21.75" hidden="1" thickBot="1">
      <c r="A984" s="277">
        <v>191</v>
      </c>
      <c r="B984" s="277">
        <v>1222588882</v>
      </c>
      <c r="C984" s="278" t="s">
        <v>4122</v>
      </c>
      <c r="D984" s="279">
        <v>1050</v>
      </c>
      <c r="E984" s="277" t="s">
        <v>3210</v>
      </c>
      <c r="F984" s="277">
        <v>1</v>
      </c>
      <c r="G984" s="280" t="s">
        <v>3688</v>
      </c>
      <c r="H984" s="280" t="s">
        <v>2746</v>
      </c>
      <c r="I984" s="280" t="s">
        <v>2727</v>
      </c>
      <c r="J984">
        <v>7</v>
      </c>
    </row>
    <row r="985" spans="1:10" ht="21.75" hidden="1" thickBot="1">
      <c r="A985" s="277">
        <v>192</v>
      </c>
      <c r="B985" s="277">
        <v>1225087432</v>
      </c>
      <c r="C985" s="278" t="s">
        <v>4123</v>
      </c>
      <c r="D985" s="279">
        <v>1040</v>
      </c>
      <c r="E985" s="277" t="s">
        <v>3227</v>
      </c>
      <c r="F985" s="277">
        <v>1</v>
      </c>
      <c r="G985" s="280" t="s">
        <v>3792</v>
      </c>
      <c r="H985" s="280" t="s">
        <v>2742</v>
      </c>
      <c r="I985" s="280" t="s">
        <v>2727</v>
      </c>
      <c r="J985">
        <v>7</v>
      </c>
    </row>
    <row r="986" spans="1:10" ht="21.75" hidden="1" thickBot="1">
      <c r="A986" s="277">
        <v>193</v>
      </c>
      <c r="B986" s="277">
        <v>1227579217</v>
      </c>
      <c r="C986" s="278" t="s">
        <v>4124</v>
      </c>
      <c r="D986" s="279">
        <v>1040</v>
      </c>
      <c r="E986" s="277" t="s">
        <v>3061</v>
      </c>
      <c r="F986" s="277">
        <v>1</v>
      </c>
      <c r="G986" s="280" t="s">
        <v>3677</v>
      </c>
      <c r="H986" s="280" t="s">
        <v>2746</v>
      </c>
      <c r="I986" s="280" t="s">
        <v>2727</v>
      </c>
      <c r="J986">
        <v>7</v>
      </c>
    </row>
    <row r="987" spans="1:10" ht="21.75" hidden="1" thickBot="1">
      <c r="A987" s="277">
        <v>194</v>
      </c>
      <c r="B987" s="277">
        <v>1222945895</v>
      </c>
      <c r="C987" s="278" t="s">
        <v>4125</v>
      </c>
      <c r="D987" s="279">
        <v>1040</v>
      </c>
      <c r="E987" s="277" t="s">
        <v>2947</v>
      </c>
      <c r="F987" s="277">
        <v>1</v>
      </c>
      <c r="G987" s="280" t="s">
        <v>3668</v>
      </c>
      <c r="H987" s="280" t="s">
        <v>2731</v>
      </c>
      <c r="I987" s="280" t="s">
        <v>2727</v>
      </c>
      <c r="J987">
        <v>7</v>
      </c>
    </row>
    <row r="988" spans="1:10" ht="21.75" hidden="1" thickBot="1">
      <c r="A988" s="277">
        <v>195</v>
      </c>
      <c r="B988" s="277">
        <v>1226246128</v>
      </c>
      <c r="C988" s="278" t="s">
        <v>4126</v>
      </c>
      <c r="D988" s="279">
        <v>1040</v>
      </c>
      <c r="E988" s="277" t="s">
        <v>2896</v>
      </c>
      <c r="F988" s="277">
        <v>1</v>
      </c>
      <c r="G988" s="280" t="s">
        <v>3677</v>
      </c>
      <c r="H988" s="280" t="s">
        <v>2746</v>
      </c>
      <c r="I988" s="280" t="s">
        <v>2727</v>
      </c>
      <c r="J988">
        <v>7</v>
      </c>
    </row>
    <row r="989" spans="1:10" ht="21.75" hidden="1" thickBot="1">
      <c r="A989" s="277">
        <v>196</v>
      </c>
      <c r="B989" s="277">
        <v>1229070302</v>
      </c>
      <c r="C989" s="278" t="s">
        <v>4127</v>
      </c>
      <c r="D989" s="279">
        <v>1040</v>
      </c>
      <c r="E989" s="277" t="s">
        <v>3633</v>
      </c>
      <c r="F989" s="277">
        <v>1</v>
      </c>
      <c r="G989" s="280" t="s">
        <v>3842</v>
      </c>
      <c r="H989" s="280" t="s">
        <v>2912</v>
      </c>
      <c r="I989" s="280" t="s">
        <v>2727</v>
      </c>
      <c r="J989">
        <v>7</v>
      </c>
    </row>
    <row r="990" spans="1:10" ht="21.75" hidden="1" thickBot="1">
      <c r="A990" s="277">
        <v>197</v>
      </c>
      <c r="B990" s="277">
        <v>1222862763</v>
      </c>
      <c r="C990" s="278" t="s">
        <v>4128</v>
      </c>
      <c r="D990" s="279">
        <v>1040</v>
      </c>
      <c r="E990" s="277" t="s">
        <v>2770</v>
      </c>
      <c r="F990" s="277">
        <v>1</v>
      </c>
      <c r="G990" s="280" t="s">
        <v>3668</v>
      </c>
      <c r="H990" s="280" t="s">
        <v>2735</v>
      </c>
      <c r="I990" s="280" t="s">
        <v>2727</v>
      </c>
      <c r="J990">
        <v>7</v>
      </c>
    </row>
    <row r="991" spans="1:10" ht="13.5" hidden="1" thickBot="1">
      <c r="A991" s="277">
        <v>198</v>
      </c>
      <c r="B991" s="277">
        <v>1222678853</v>
      </c>
      <c r="C991" s="278" t="s">
        <v>4129</v>
      </c>
      <c r="D991" s="279">
        <v>1040</v>
      </c>
      <c r="E991" s="277" t="s">
        <v>2770</v>
      </c>
      <c r="F991" s="277">
        <v>1</v>
      </c>
      <c r="G991" s="280" t="s">
        <v>3693</v>
      </c>
      <c r="H991" s="280" t="s">
        <v>2774</v>
      </c>
      <c r="I991" s="280" t="s">
        <v>2727</v>
      </c>
      <c r="J991">
        <v>7</v>
      </c>
    </row>
    <row r="992" spans="1:10" ht="21.75" hidden="1" thickBot="1">
      <c r="A992" s="277">
        <v>199</v>
      </c>
      <c r="B992" s="277">
        <v>1212542159</v>
      </c>
      <c r="C992" s="278" t="s">
        <v>4130</v>
      </c>
      <c r="D992" s="279">
        <v>1040</v>
      </c>
      <c r="E992" s="277" t="s">
        <v>2770</v>
      </c>
      <c r="F992" s="277">
        <v>1</v>
      </c>
      <c r="G992" s="280" t="s">
        <v>3792</v>
      </c>
      <c r="H992" s="280" t="s">
        <v>2742</v>
      </c>
      <c r="I992" s="280" t="s">
        <v>2727</v>
      </c>
      <c r="J992">
        <v>7</v>
      </c>
    </row>
    <row r="993" spans="1:10" ht="21.75" hidden="1" thickBot="1">
      <c r="A993" s="277">
        <v>200</v>
      </c>
      <c r="B993" s="277">
        <v>1210522350</v>
      </c>
      <c r="C993" s="278" t="s">
        <v>4131</v>
      </c>
      <c r="D993" s="279">
        <v>1040</v>
      </c>
      <c r="E993" s="277" t="s">
        <v>2770</v>
      </c>
      <c r="F993" s="277">
        <v>1</v>
      </c>
      <c r="G993" s="280" t="s">
        <v>4132</v>
      </c>
      <c r="H993" s="280" t="s">
        <v>2731</v>
      </c>
      <c r="I993" s="280" t="s">
        <v>2727</v>
      </c>
      <c r="J993">
        <v>7</v>
      </c>
    </row>
    <row r="994" spans="1:10" ht="21.75" hidden="1" thickBot="1">
      <c r="A994" s="277">
        <v>201</v>
      </c>
      <c r="B994" s="277">
        <v>1228199472</v>
      </c>
      <c r="C994" s="278" t="s">
        <v>4133</v>
      </c>
      <c r="D994" s="279">
        <v>1030</v>
      </c>
      <c r="E994" s="277" t="s">
        <v>3732</v>
      </c>
      <c r="F994" s="277">
        <v>1</v>
      </c>
      <c r="G994" s="280" t="s">
        <v>3675</v>
      </c>
      <c r="H994" s="280" t="s">
        <v>2731</v>
      </c>
      <c r="I994" s="280" t="s">
        <v>2727</v>
      </c>
      <c r="J994">
        <v>7</v>
      </c>
    </row>
    <row r="995" spans="1:10" ht="21.75" hidden="1" thickBot="1">
      <c r="A995" s="277">
        <v>202</v>
      </c>
      <c r="B995" s="277">
        <v>1228762832</v>
      </c>
      <c r="C995" s="278" t="s">
        <v>4134</v>
      </c>
      <c r="D995" s="279">
        <v>1030</v>
      </c>
      <c r="E995" s="277" t="s">
        <v>2996</v>
      </c>
      <c r="F995" s="277">
        <v>1</v>
      </c>
      <c r="G995" s="280" t="s">
        <v>3675</v>
      </c>
      <c r="H995" s="280" t="s">
        <v>2731</v>
      </c>
      <c r="I995" s="280" t="s">
        <v>2727</v>
      </c>
      <c r="J995">
        <v>7</v>
      </c>
    </row>
    <row r="996" spans="1:10" ht="13.5" hidden="1" thickBot="1">
      <c r="A996" s="277">
        <v>203</v>
      </c>
      <c r="B996" s="277">
        <v>1225457649</v>
      </c>
      <c r="C996" s="278" t="s">
        <v>4135</v>
      </c>
      <c r="D996" s="279">
        <v>1030</v>
      </c>
      <c r="E996" s="277" t="s">
        <v>2770</v>
      </c>
      <c r="F996" s="277">
        <v>1</v>
      </c>
      <c r="G996" s="280" t="s">
        <v>3665</v>
      </c>
      <c r="H996" s="280" t="s">
        <v>2742</v>
      </c>
      <c r="I996" s="280" t="s">
        <v>2727</v>
      </c>
      <c r="J996">
        <v>7</v>
      </c>
    </row>
    <row r="997" spans="1:10" ht="21.75" hidden="1" thickBot="1">
      <c r="A997" s="277">
        <v>204</v>
      </c>
      <c r="B997" s="277">
        <v>1224601227</v>
      </c>
      <c r="C997" s="278" t="s">
        <v>4136</v>
      </c>
      <c r="D997" s="279">
        <v>1030</v>
      </c>
      <c r="E997" s="277" t="s">
        <v>2770</v>
      </c>
      <c r="F997" s="277">
        <v>1</v>
      </c>
      <c r="G997" s="280" t="s">
        <v>4137</v>
      </c>
      <c r="H997" s="280" t="s">
        <v>2731</v>
      </c>
      <c r="I997" s="280" t="s">
        <v>2727</v>
      </c>
      <c r="J997">
        <v>7</v>
      </c>
    </row>
    <row r="998" spans="1:10" ht="21.75" hidden="1" thickBot="1">
      <c r="A998" s="277">
        <v>205</v>
      </c>
      <c r="B998" s="277">
        <v>1223105888</v>
      </c>
      <c r="C998" s="278" t="s">
        <v>4138</v>
      </c>
      <c r="D998" s="279">
        <v>1030</v>
      </c>
      <c r="E998" s="277" t="s">
        <v>2770</v>
      </c>
      <c r="F998" s="277">
        <v>1</v>
      </c>
      <c r="G998" s="280" t="s">
        <v>3688</v>
      </c>
      <c r="H998" s="280" t="s">
        <v>2746</v>
      </c>
      <c r="I998" s="280" t="s">
        <v>2727</v>
      </c>
      <c r="J998">
        <v>7</v>
      </c>
    </row>
    <row r="999" spans="1:10" ht="21.75" hidden="1" thickBot="1">
      <c r="A999" s="277">
        <v>206</v>
      </c>
      <c r="B999" s="277">
        <v>1222867005</v>
      </c>
      <c r="C999" s="278" t="s">
        <v>4139</v>
      </c>
      <c r="D999" s="279">
        <v>1030</v>
      </c>
      <c r="E999" s="277" t="s">
        <v>2770</v>
      </c>
      <c r="F999" s="277">
        <v>1</v>
      </c>
      <c r="G999" s="280" t="s">
        <v>3947</v>
      </c>
      <c r="H999" s="280" t="s">
        <v>2848</v>
      </c>
      <c r="I999" s="280" t="s">
        <v>2727</v>
      </c>
      <c r="J999">
        <v>7</v>
      </c>
    </row>
    <row r="1000" spans="1:10" ht="21.75" hidden="1" thickBot="1">
      <c r="A1000" s="277">
        <v>207</v>
      </c>
      <c r="B1000" s="277">
        <v>115805092</v>
      </c>
      <c r="C1000" s="278" t="s">
        <v>4140</v>
      </c>
      <c r="D1000" s="279">
        <v>1020</v>
      </c>
      <c r="E1000" s="277" t="s">
        <v>3330</v>
      </c>
      <c r="F1000" s="277">
        <v>1</v>
      </c>
      <c r="G1000" s="280" t="s">
        <v>3693</v>
      </c>
      <c r="H1000" s="280" t="s">
        <v>2774</v>
      </c>
      <c r="I1000" s="280" t="s">
        <v>2727</v>
      </c>
      <c r="J1000">
        <v>7</v>
      </c>
    </row>
    <row r="1001" spans="1:10" ht="13.5" hidden="1" thickBot="1">
      <c r="A1001" s="277">
        <v>208</v>
      </c>
      <c r="B1001" s="277">
        <v>1222265735</v>
      </c>
      <c r="C1001" s="278" t="s">
        <v>4141</v>
      </c>
      <c r="D1001" s="279">
        <v>1020</v>
      </c>
      <c r="E1001" s="277" t="s">
        <v>2770</v>
      </c>
      <c r="F1001" s="277">
        <v>1</v>
      </c>
      <c r="G1001" s="280" t="s">
        <v>3672</v>
      </c>
      <c r="H1001" s="280" t="s">
        <v>2735</v>
      </c>
      <c r="I1001" s="280" t="s">
        <v>2727</v>
      </c>
      <c r="J1001">
        <v>7</v>
      </c>
    </row>
    <row r="1002" spans="1:10" ht="13.5" hidden="1" thickBot="1">
      <c r="A1002" s="277">
        <v>209</v>
      </c>
      <c r="B1002" s="277">
        <v>1226352782</v>
      </c>
      <c r="C1002" s="278" t="s">
        <v>4142</v>
      </c>
      <c r="D1002" s="279">
        <v>1020</v>
      </c>
      <c r="E1002" s="277" t="s">
        <v>2770</v>
      </c>
      <c r="F1002" s="277">
        <v>1</v>
      </c>
      <c r="G1002" s="280" t="s">
        <v>4143</v>
      </c>
      <c r="H1002" s="280" t="s">
        <v>2912</v>
      </c>
      <c r="I1002" s="280" t="s">
        <v>2727</v>
      </c>
      <c r="J1002">
        <v>7</v>
      </c>
    </row>
    <row r="1003" spans="1:10" ht="21.75" hidden="1" thickBot="1">
      <c r="A1003" s="277">
        <v>210</v>
      </c>
      <c r="B1003" s="277">
        <v>1223236868</v>
      </c>
      <c r="C1003" s="278" t="s">
        <v>4144</v>
      </c>
      <c r="D1003" s="279">
        <v>1010</v>
      </c>
      <c r="E1003" s="277" t="s">
        <v>3178</v>
      </c>
      <c r="F1003" s="277">
        <v>1</v>
      </c>
      <c r="G1003" s="280" t="s">
        <v>3411</v>
      </c>
      <c r="H1003" s="280" t="s">
        <v>2735</v>
      </c>
      <c r="I1003" s="280" t="s">
        <v>2727</v>
      </c>
      <c r="J1003">
        <v>7</v>
      </c>
    </row>
    <row r="1004" spans="1:10" ht="21.75" hidden="1" thickBot="1">
      <c r="A1004" s="277">
        <v>211</v>
      </c>
      <c r="B1004" s="277">
        <v>1230430520</v>
      </c>
      <c r="C1004" s="278" t="s">
        <v>3140</v>
      </c>
      <c r="D1004" s="279">
        <v>1010</v>
      </c>
      <c r="E1004" s="277" t="s">
        <v>3900</v>
      </c>
      <c r="F1004" s="277">
        <v>1</v>
      </c>
      <c r="G1004" s="280" t="s">
        <v>3703</v>
      </c>
      <c r="H1004" s="280" t="s">
        <v>2731</v>
      </c>
      <c r="I1004" s="280" t="s">
        <v>2727</v>
      </c>
      <c r="J1004">
        <v>7</v>
      </c>
    </row>
    <row r="1005" spans="1:10" ht="13.5" hidden="1" thickBot="1">
      <c r="A1005" s="277">
        <v>212</v>
      </c>
      <c r="B1005" s="277">
        <v>1229257410</v>
      </c>
      <c r="C1005" s="278" t="s">
        <v>4145</v>
      </c>
      <c r="D1005" s="279">
        <v>1010</v>
      </c>
      <c r="E1005" s="277" t="s">
        <v>2770</v>
      </c>
      <c r="F1005" s="277">
        <v>1</v>
      </c>
      <c r="G1005" s="280" t="s">
        <v>4146</v>
      </c>
      <c r="H1005" s="280" t="s">
        <v>2912</v>
      </c>
      <c r="I1005" s="280" t="s">
        <v>2727</v>
      </c>
      <c r="J1005">
        <v>7</v>
      </c>
    </row>
    <row r="1006" spans="1:10" ht="21.75" hidden="1" thickBot="1">
      <c r="A1006" s="277">
        <v>213</v>
      </c>
      <c r="B1006" s="277">
        <v>1229320498</v>
      </c>
      <c r="C1006" s="278" t="s">
        <v>4147</v>
      </c>
      <c r="D1006" s="279">
        <v>1010</v>
      </c>
      <c r="E1006" s="277" t="s">
        <v>2770</v>
      </c>
      <c r="F1006" s="277">
        <v>1</v>
      </c>
      <c r="G1006" s="280" t="s">
        <v>3879</v>
      </c>
      <c r="H1006" s="280" t="s">
        <v>2742</v>
      </c>
      <c r="I1006" s="280" t="s">
        <v>2727</v>
      </c>
      <c r="J1006">
        <v>7</v>
      </c>
    </row>
    <row r="1007" spans="1:10" ht="13.5" hidden="1" thickBot="1">
      <c r="A1007" s="277">
        <v>214</v>
      </c>
      <c r="B1007" s="277">
        <v>1223329200</v>
      </c>
      <c r="C1007" s="278" t="s">
        <v>4148</v>
      </c>
      <c r="D1007" s="279">
        <v>1010</v>
      </c>
      <c r="E1007" s="277" t="s">
        <v>2770</v>
      </c>
      <c r="F1007" s="277">
        <v>1</v>
      </c>
      <c r="G1007" s="280" t="s">
        <v>3736</v>
      </c>
      <c r="H1007" s="280" t="s">
        <v>2742</v>
      </c>
      <c r="I1007" s="280" t="s">
        <v>2727</v>
      </c>
      <c r="J1007">
        <v>7</v>
      </c>
    </row>
    <row r="1008" spans="1:10" ht="13.5" hidden="1" thickBot="1">
      <c r="A1008" s="277">
        <v>215</v>
      </c>
      <c r="B1008" s="277">
        <v>1222522227</v>
      </c>
      <c r="C1008" s="278" t="s">
        <v>4149</v>
      </c>
      <c r="D1008" s="279">
        <v>1010</v>
      </c>
      <c r="E1008" s="277" t="s">
        <v>2770</v>
      </c>
      <c r="F1008" s="277">
        <v>1</v>
      </c>
      <c r="G1008" s="280" t="s">
        <v>3693</v>
      </c>
      <c r="H1008" s="280" t="s">
        <v>2774</v>
      </c>
      <c r="I1008" s="280" t="s">
        <v>2727</v>
      </c>
      <c r="J1008">
        <v>7</v>
      </c>
    </row>
    <row r="1009" spans="1:10" ht="21.75" hidden="1" thickBot="1">
      <c r="A1009" s="277">
        <v>216</v>
      </c>
      <c r="B1009" s="277">
        <v>1222590766</v>
      </c>
      <c r="C1009" s="278" t="s">
        <v>4150</v>
      </c>
      <c r="D1009" s="279">
        <v>1000</v>
      </c>
      <c r="E1009" s="277" t="s">
        <v>3738</v>
      </c>
      <c r="F1009" s="277">
        <v>1</v>
      </c>
      <c r="G1009" s="280" t="s">
        <v>3665</v>
      </c>
      <c r="H1009" s="280" t="s">
        <v>2742</v>
      </c>
      <c r="I1009" s="280" t="s">
        <v>2727</v>
      </c>
      <c r="J1009">
        <v>7</v>
      </c>
    </row>
    <row r="1010" spans="1:10" ht="13.5" hidden="1" thickBot="1">
      <c r="A1010" s="277">
        <v>217</v>
      </c>
      <c r="B1010" s="277">
        <v>1222813453</v>
      </c>
      <c r="C1010" s="278" t="s">
        <v>4151</v>
      </c>
      <c r="D1010" s="279">
        <v>990</v>
      </c>
      <c r="E1010" s="277" t="s">
        <v>2770</v>
      </c>
      <c r="F1010" s="277">
        <v>1</v>
      </c>
      <c r="G1010" s="280" t="s">
        <v>3759</v>
      </c>
      <c r="H1010" s="280" t="s">
        <v>2774</v>
      </c>
      <c r="I1010" s="280" t="s">
        <v>2727</v>
      </c>
      <c r="J1010">
        <v>7</v>
      </c>
    </row>
    <row r="1011" spans="1:10" ht="13.5" hidden="1" thickBot="1">
      <c r="A1011" s="277">
        <v>218</v>
      </c>
      <c r="B1011" s="277">
        <v>1212817205</v>
      </c>
      <c r="C1011" s="278" t="s">
        <v>4152</v>
      </c>
      <c r="D1011" s="279">
        <v>990</v>
      </c>
      <c r="E1011" s="277" t="s">
        <v>2770</v>
      </c>
      <c r="F1011" s="277">
        <v>1</v>
      </c>
      <c r="G1011" s="280" t="s">
        <v>4067</v>
      </c>
      <c r="H1011" s="280" t="s">
        <v>2774</v>
      </c>
      <c r="I1011" s="280" t="s">
        <v>2727</v>
      </c>
      <c r="J1011">
        <v>7</v>
      </c>
    </row>
    <row r="1012" spans="1:10" ht="13.5" hidden="1" thickBot="1">
      <c r="A1012" s="277">
        <v>219</v>
      </c>
      <c r="B1012" s="277">
        <v>1226966196</v>
      </c>
      <c r="C1012" s="278" t="s">
        <v>4153</v>
      </c>
      <c r="D1012" s="279">
        <v>990</v>
      </c>
      <c r="E1012" s="277" t="s">
        <v>2770</v>
      </c>
      <c r="F1012" s="277">
        <v>1</v>
      </c>
      <c r="G1012" s="280" t="s">
        <v>3693</v>
      </c>
      <c r="H1012" s="280" t="s">
        <v>2774</v>
      </c>
      <c r="I1012" s="280" t="s">
        <v>2727</v>
      </c>
      <c r="J1012">
        <v>7</v>
      </c>
    </row>
    <row r="1013" spans="1:10" ht="21.75" hidden="1" thickBot="1">
      <c r="A1013" s="277">
        <v>220</v>
      </c>
      <c r="B1013" s="277">
        <v>1224909960</v>
      </c>
      <c r="C1013" s="278" t="s">
        <v>4154</v>
      </c>
      <c r="D1013" s="279">
        <v>990</v>
      </c>
      <c r="E1013" s="277" t="s">
        <v>2770</v>
      </c>
      <c r="F1013" s="277">
        <v>1</v>
      </c>
      <c r="G1013" s="280" t="s">
        <v>3677</v>
      </c>
      <c r="H1013" s="280" t="s">
        <v>2746</v>
      </c>
      <c r="I1013" s="280" t="s">
        <v>2727</v>
      </c>
      <c r="J1013">
        <v>7</v>
      </c>
    </row>
    <row r="1014" spans="1:10" ht="21.75" hidden="1" thickBot="1">
      <c r="A1014" s="277">
        <v>221</v>
      </c>
      <c r="B1014" s="277">
        <v>1222605102</v>
      </c>
      <c r="C1014" s="278" t="s">
        <v>4155</v>
      </c>
      <c r="D1014" s="279">
        <v>980</v>
      </c>
      <c r="E1014" s="277" t="s">
        <v>2756</v>
      </c>
      <c r="F1014" s="277">
        <v>1</v>
      </c>
      <c r="G1014" s="280" t="s">
        <v>3759</v>
      </c>
      <c r="H1014" s="280" t="s">
        <v>2774</v>
      </c>
      <c r="I1014" s="280" t="s">
        <v>2727</v>
      </c>
      <c r="J1014">
        <v>7</v>
      </c>
    </row>
    <row r="1015" spans="1:10" ht="21.75" hidden="1" thickBot="1">
      <c r="A1015" s="277">
        <v>222</v>
      </c>
      <c r="B1015" s="277">
        <v>1223960538</v>
      </c>
      <c r="C1015" s="278" t="s">
        <v>4156</v>
      </c>
      <c r="D1015" s="279">
        <v>980</v>
      </c>
      <c r="E1015" s="277" t="s">
        <v>3247</v>
      </c>
      <c r="F1015" s="277">
        <v>1</v>
      </c>
      <c r="G1015" s="280" t="s">
        <v>3668</v>
      </c>
      <c r="H1015" s="280" t="s">
        <v>2731</v>
      </c>
      <c r="I1015" s="280" t="s">
        <v>2727</v>
      </c>
      <c r="J1015">
        <v>7</v>
      </c>
    </row>
    <row r="1016" spans="1:10" ht="21.75" hidden="1" thickBot="1">
      <c r="A1016" s="277">
        <v>223</v>
      </c>
      <c r="B1016" s="277">
        <v>1228619067</v>
      </c>
      <c r="C1016" s="278" t="s">
        <v>4157</v>
      </c>
      <c r="D1016" s="279">
        <v>980</v>
      </c>
      <c r="E1016" s="277" t="s">
        <v>3138</v>
      </c>
      <c r="F1016" s="277">
        <v>1</v>
      </c>
      <c r="G1016" s="280" t="s">
        <v>3734</v>
      </c>
      <c r="H1016" s="280" t="s">
        <v>2742</v>
      </c>
      <c r="I1016" s="280" t="s">
        <v>2727</v>
      </c>
      <c r="J1016">
        <v>7</v>
      </c>
    </row>
    <row r="1017" spans="1:10" ht="21.75" hidden="1" thickBot="1">
      <c r="A1017" s="277">
        <v>224</v>
      </c>
      <c r="B1017" s="277">
        <v>1221947080</v>
      </c>
      <c r="C1017" s="278" t="s">
        <v>4158</v>
      </c>
      <c r="D1017" s="279">
        <v>980</v>
      </c>
      <c r="E1017" s="277" t="s">
        <v>3819</v>
      </c>
      <c r="F1017" s="277">
        <v>1</v>
      </c>
      <c r="G1017" s="280" t="s">
        <v>3759</v>
      </c>
      <c r="H1017" s="280" t="s">
        <v>2774</v>
      </c>
      <c r="I1017" s="280" t="s">
        <v>2727</v>
      </c>
      <c r="J1017">
        <v>7</v>
      </c>
    </row>
    <row r="1018" spans="1:10" ht="21.75" hidden="1" thickBot="1">
      <c r="A1018" s="277">
        <v>225</v>
      </c>
      <c r="B1018" s="277">
        <v>1222245748</v>
      </c>
      <c r="C1018" s="278" t="s">
        <v>4159</v>
      </c>
      <c r="D1018" s="279">
        <v>980</v>
      </c>
      <c r="E1018" s="277" t="s">
        <v>2770</v>
      </c>
      <c r="F1018" s="277">
        <v>1</v>
      </c>
      <c r="G1018" s="280" t="s">
        <v>3703</v>
      </c>
      <c r="H1018" s="280" t="s">
        <v>2731</v>
      </c>
      <c r="I1018" s="280" t="s">
        <v>2727</v>
      </c>
      <c r="J1018">
        <v>7</v>
      </c>
    </row>
    <row r="1019" spans="1:10" ht="13.5" hidden="1" thickBot="1">
      <c r="A1019" s="277">
        <v>226</v>
      </c>
      <c r="B1019" s="277">
        <v>1222530188</v>
      </c>
      <c r="C1019" s="278" t="s">
        <v>4160</v>
      </c>
      <c r="D1019" s="279">
        <v>980</v>
      </c>
      <c r="E1019" s="277" t="s">
        <v>2770</v>
      </c>
      <c r="F1019" s="277">
        <v>1</v>
      </c>
      <c r="G1019" s="280" t="s">
        <v>3759</v>
      </c>
      <c r="H1019" s="280" t="s">
        <v>2774</v>
      </c>
      <c r="I1019" s="280" t="s">
        <v>2727</v>
      </c>
      <c r="J1019">
        <v>7</v>
      </c>
    </row>
    <row r="1020" spans="1:10" ht="21.75" hidden="1" thickBot="1">
      <c r="A1020" s="277">
        <v>227</v>
      </c>
      <c r="B1020" s="277">
        <v>1230725452</v>
      </c>
      <c r="C1020" s="278" t="s">
        <v>4161</v>
      </c>
      <c r="D1020" s="279">
        <v>980</v>
      </c>
      <c r="E1020" s="277" t="s">
        <v>2770</v>
      </c>
      <c r="F1020" s="277">
        <v>1</v>
      </c>
      <c r="G1020" s="280" t="s">
        <v>3842</v>
      </c>
      <c r="H1020" s="280" t="s">
        <v>2912</v>
      </c>
      <c r="I1020" s="280" t="s">
        <v>2727</v>
      </c>
      <c r="J1020">
        <v>7</v>
      </c>
    </row>
    <row r="1021" spans="1:10" ht="21.75" hidden="1" thickBot="1">
      <c r="A1021" s="277">
        <v>228</v>
      </c>
      <c r="B1021" s="277">
        <v>1224566602</v>
      </c>
      <c r="C1021" s="278" t="s">
        <v>4162</v>
      </c>
      <c r="D1021" s="279">
        <v>960</v>
      </c>
      <c r="E1021" s="277" t="s">
        <v>3941</v>
      </c>
      <c r="F1021" s="277">
        <v>1</v>
      </c>
      <c r="G1021" s="280" t="s">
        <v>1954</v>
      </c>
      <c r="H1021" s="280" t="s">
        <v>2746</v>
      </c>
      <c r="I1021" s="280" t="s">
        <v>2727</v>
      </c>
      <c r="J1021">
        <v>7</v>
      </c>
    </row>
    <row r="1022" spans="1:10" ht="21.75" hidden="1" thickBot="1">
      <c r="A1022" s="277">
        <v>229</v>
      </c>
      <c r="B1022" s="277">
        <v>1225282302</v>
      </c>
      <c r="C1022" s="278" t="s">
        <v>4163</v>
      </c>
      <c r="D1022" s="279">
        <v>960</v>
      </c>
      <c r="E1022" s="277" t="s">
        <v>4039</v>
      </c>
      <c r="F1022" s="277">
        <v>1</v>
      </c>
      <c r="G1022" s="280" t="s">
        <v>3724</v>
      </c>
      <c r="H1022" s="280" t="s">
        <v>2742</v>
      </c>
      <c r="I1022" s="280" t="s">
        <v>2727</v>
      </c>
      <c r="J1022">
        <v>7</v>
      </c>
    </row>
    <row r="1023" spans="1:10" ht="21.75" hidden="1" thickBot="1">
      <c r="A1023" s="277">
        <v>230</v>
      </c>
      <c r="B1023" s="277">
        <v>1222050508</v>
      </c>
      <c r="C1023" s="278" t="s">
        <v>4164</v>
      </c>
      <c r="D1023" s="279">
        <v>960</v>
      </c>
      <c r="E1023" s="277" t="s">
        <v>2852</v>
      </c>
      <c r="F1023" s="277">
        <v>1</v>
      </c>
      <c r="G1023" s="280" t="s">
        <v>3730</v>
      </c>
      <c r="H1023" s="280" t="s">
        <v>2735</v>
      </c>
      <c r="I1023" s="280" t="s">
        <v>2727</v>
      </c>
      <c r="J1023">
        <v>7</v>
      </c>
    </row>
    <row r="1024" spans="1:10" ht="21.75" hidden="1" thickBot="1">
      <c r="A1024" s="277">
        <v>231</v>
      </c>
      <c r="B1024" s="277">
        <v>1222984180</v>
      </c>
      <c r="C1024" s="278" t="s">
        <v>4165</v>
      </c>
      <c r="D1024" s="279">
        <v>960</v>
      </c>
      <c r="E1024" s="277" t="s">
        <v>2936</v>
      </c>
      <c r="F1024" s="277">
        <v>1</v>
      </c>
      <c r="G1024" s="280" t="s">
        <v>3759</v>
      </c>
      <c r="H1024" s="280" t="s">
        <v>2774</v>
      </c>
      <c r="I1024" s="280" t="s">
        <v>2727</v>
      </c>
      <c r="J1024">
        <v>7</v>
      </c>
    </row>
    <row r="1025" spans="1:10" ht="21.75" hidden="1" thickBot="1">
      <c r="A1025" s="277">
        <v>232</v>
      </c>
      <c r="B1025" s="277">
        <v>1229695023</v>
      </c>
      <c r="C1025" s="278" t="s">
        <v>4166</v>
      </c>
      <c r="D1025" s="279">
        <v>950</v>
      </c>
      <c r="E1025" s="277" t="s">
        <v>2986</v>
      </c>
      <c r="F1025" s="277">
        <v>1</v>
      </c>
      <c r="G1025" s="280" t="s">
        <v>4001</v>
      </c>
      <c r="H1025" s="280" t="s">
        <v>2774</v>
      </c>
      <c r="I1025" s="280" t="s">
        <v>2727</v>
      </c>
      <c r="J1025">
        <v>7</v>
      </c>
    </row>
    <row r="1026" spans="1:10" ht="21.75" hidden="1" thickBot="1">
      <c r="A1026" s="277">
        <v>233</v>
      </c>
      <c r="B1026" s="277">
        <v>1224580908</v>
      </c>
      <c r="C1026" s="278" t="s">
        <v>4167</v>
      </c>
      <c r="D1026" s="279">
        <v>950</v>
      </c>
      <c r="E1026" s="277" t="s">
        <v>3114</v>
      </c>
      <c r="F1026" s="277">
        <v>1</v>
      </c>
      <c r="G1026" s="280" t="s">
        <v>3411</v>
      </c>
      <c r="H1026" s="280" t="s">
        <v>2735</v>
      </c>
      <c r="I1026" s="280" t="s">
        <v>2727</v>
      </c>
      <c r="J1026">
        <v>7</v>
      </c>
    </row>
    <row r="1027" spans="1:10" ht="21.75" hidden="1" thickBot="1">
      <c r="A1027" s="277">
        <v>234</v>
      </c>
      <c r="B1027" s="277">
        <v>1223082060</v>
      </c>
      <c r="C1027" s="278" t="s">
        <v>4168</v>
      </c>
      <c r="D1027" s="279">
        <v>950</v>
      </c>
      <c r="E1027" s="277" t="s">
        <v>2770</v>
      </c>
      <c r="F1027" s="277">
        <v>1</v>
      </c>
      <c r="G1027" s="280" t="s">
        <v>3839</v>
      </c>
      <c r="H1027" s="280" t="s">
        <v>2742</v>
      </c>
      <c r="I1027" s="280" t="s">
        <v>2727</v>
      </c>
      <c r="J1027">
        <v>7</v>
      </c>
    </row>
    <row r="1028" spans="1:10" ht="21.75" hidden="1" thickBot="1">
      <c r="A1028" s="277">
        <v>235</v>
      </c>
      <c r="B1028" s="277">
        <v>1229755476</v>
      </c>
      <c r="C1028" s="278" t="s">
        <v>4169</v>
      </c>
      <c r="D1028" s="279">
        <v>950</v>
      </c>
      <c r="E1028" s="277" t="s">
        <v>2770</v>
      </c>
      <c r="F1028" s="277">
        <v>1</v>
      </c>
      <c r="G1028" s="280" t="s">
        <v>3759</v>
      </c>
      <c r="H1028" s="280" t="s">
        <v>2774</v>
      </c>
      <c r="I1028" s="280" t="s">
        <v>2727</v>
      </c>
      <c r="J1028">
        <v>7</v>
      </c>
    </row>
    <row r="1029" spans="1:10" ht="21.75" hidden="1" thickBot="1">
      <c r="A1029" s="277">
        <v>236</v>
      </c>
      <c r="B1029" s="277">
        <v>1228419158</v>
      </c>
      <c r="C1029" s="278" t="s">
        <v>4170</v>
      </c>
      <c r="D1029" s="279">
        <v>940</v>
      </c>
      <c r="E1029" s="277" t="s">
        <v>3321</v>
      </c>
      <c r="F1029" s="277">
        <v>1</v>
      </c>
      <c r="G1029" s="280" t="s">
        <v>3665</v>
      </c>
      <c r="H1029" s="280" t="s">
        <v>2742</v>
      </c>
      <c r="I1029" s="280" t="s">
        <v>2727</v>
      </c>
      <c r="J1029">
        <v>7</v>
      </c>
    </row>
    <row r="1030" spans="1:10" ht="21.75" hidden="1" thickBot="1">
      <c r="A1030" s="277">
        <v>237</v>
      </c>
      <c r="B1030" s="277">
        <v>1228417566</v>
      </c>
      <c r="C1030" s="278" t="s">
        <v>4171</v>
      </c>
      <c r="D1030" s="279">
        <v>940</v>
      </c>
      <c r="E1030" s="277" t="s">
        <v>3308</v>
      </c>
      <c r="F1030" s="277">
        <v>1</v>
      </c>
      <c r="G1030" s="280" t="s">
        <v>3854</v>
      </c>
      <c r="H1030" s="280" t="s">
        <v>2774</v>
      </c>
      <c r="I1030" s="280" t="s">
        <v>2727</v>
      </c>
      <c r="J1030">
        <v>7</v>
      </c>
    </row>
    <row r="1031" spans="1:10" ht="21.75" hidden="1" thickBot="1">
      <c r="A1031" s="277">
        <v>238</v>
      </c>
      <c r="B1031" s="277">
        <v>1223830524</v>
      </c>
      <c r="C1031" s="278" t="s">
        <v>4172</v>
      </c>
      <c r="D1031" s="279">
        <v>940</v>
      </c>
      <c r="E1031" s="277" t="s">
        <v>3767</v>
      </c>
      <c r="F1031" s="277">
        <v>1</v>
      </c>
      <c r="G1031" s="280" t="s">
        <v>4016</v>
      </c>
      <c r="H1031" s="280" t="s">
        <v>2848</v>
      </c>
      <c r="I1031" s="280" t="s">
        <v>2727</v>
      </c>
      <c r="J1031">
        <v>7</v>
      </c>
    </row>
    <row r="1032" spans="1:10" ht="21.75" hidden="1" thickBot="1">
      <c r="A1032" s="277">
        <v>239</v>
      </c>
      <c r="B1032" s="277">
        <v>1229014652</v>
      </c>
      <c r="C1032" s="278" t="s">
        <v>4173</v>
      </c>
      <c r="D1032" s="279">
        <v>930</v>
      </c>
      <c r="E1032" s="277" t="s">
        <v>3442</v>
      </c>
      <c r="F1032" s="277">
        <v>1</v>
      </c>
      <c r="G1032" s="280" t="s">
        <v>3724</v>
      </c>
      <c r="H1032" s="280" t="s">
        <v>2742</v>
      </c>
      <c r="I1032" s="280" t="s">
        <v>2727</v>
      </c>
      <c r="J1032">
        <v>7</v>
      </c>
    </row>
    <row r="1033" spans="1:10" ht="21.75" hidden="1" thickBot="1">
      <c r="A1033" s="277">
        <v>240</v>
      </c>
      <c r="B1033" s="277">
        <v>1222347542</v>
      </c>
      <c r="C1033" s="278" t="s">
        <v>4174</v>
      </c>
      <c r="D1033" s="279">
        <v>930</v>
      </c>
      <c r="E1033" s="277" t="s">
        <v>3900</v>
      </c>
      <c r="F1033" s="277">
        <v>1</v>
      </c>
      <c r="G1033" s="280" t="s">
        <v>3688</v>
      </c>
      <c r="H1033" s="280" t="s">
        <v>2746</v>
      </c>
      <c r="I1033" s="280" t="s">
        <v>2727</v>
      </c>
      <c r="J1033">
        <v>7</v>
      </c>
    </row>
    <row r="1034" spans="1:10" ht="21.75" hidden="1" thickBot="1">
      <c r="A1034" s="277">
        <v>241</v>
      </c>
      <c r="B1034" s="277">
        <v>1221947617</v>
      </c>
      <c r="C1034" s="278" t="s">
        <v>4175</v>
      </c>
      <c r="D1034" s="279">
        <v>930</v>
      </c>
      <c r="E1034" s="277" t="s">
        <v>2936</v>
      </c>
      <c r="F1034" s="277">
        <v>1</v>
      </c>
      <c r="G1034" s="280" t="s">
        <v>3759</v>
      </c>
      <c r="H1034" s="280" t="s">
        <v>2774</v>
      </c>
      <c r="I1034" s="280" t="s">
        <v>2727</v>
      </c>
      <c r="J1034">
        <v>7</v>
      </c>
    </row>
    <row r="1035" spans="1:10" ht="21.75" hidden="1" thickBot="1">
      <c r="A1035" s="277">
        <v>242</v>
      </c>
      <c r="B1035" s="277">
        <v>1221854395</v>
      </c>
      <c r="C1035" s="278" t="s">
        <v>4176</v>
      </c>
      <c r="D1035" s="279">
        <v>930</v>
      </c>
      <c r="E1035" s="277" t="s">
        <v>2770</v>
      </c>
      <c r="F1035" s="277">
        <v>1</v>
      </c>
      <c r="G1035" s="280" t="s">
        <v>3665</v>
      </c>
      <c r="H1035" s="280" t="s">
        <v>2742</v>
      </c>
      <c r="I1035" s="280" t="s">
        <v>2727</v>
      </c>
      <c r="J1035">
        <v>7</v>
      </c>
    </row>
    <row r="1036" spans="1:10" ht="21.75" hidden="1" thickBot="1">
      <c r="A1036" s="277">
        <v>243</v>
      </c>
      <c r="B1036" s="277">
        <v>1225429474</v>
      </c>
      <c r="C1036" s="278" t="s">
        <v>3319</v>
      </c>
      <c r="D1036" s="279">
        <v>930</v>
      </c>
      <c r="E1036" s="277" t="s">
        <v>2770</v>
      </c>
      <c r="F1036" s="277">
        <v>1</v>
      </c>
      <c r="G1036" s="280" t="s">
        <v>3724</v>
      </c>
      <c r="H1036" s="280" t="s">
        <v>2742</v>
      </c>
      <c r="I1036" s="280" t="s">
        <v>2727</v>
      </c>
      <c r="J1036">
        <v>7</v>
      </c>
    </row>
    <row r="1037" spans="1:10" ht="21.75" hidden="1" thickBot="1">
      <c r="A1037" s="277">
        <v>244</v>
      </c>
      <c r="B1037" s="277">
        <v>1225322596</v>
      </c>
      <c r="C1037" s="278" t="s">
        <v>4177</v>
      </c>
      <c r="D1037" s="279">
        <v>920</v>
      </c>
      <c r="E1037" s="277" t="s">
        <v>2770</v>
      </c>
      <c r="F1037" s="277">
        <v>1</v>
      </c>
      <c r="G1037" s="280" t="s">
        <v>3724</v>
      </c>
      <c r="H1037" s="280" t="s">
        <v>2742</v>
      </c>
      <c r="I1037" s="280" t="s">
        <v>2727</v>
      </c>
      <c r="J1037">
        <v>7</v>
      </c>
    </row>
    <row r="1038" spans="1:10" ht="13.5" hidden="1" thickBot="1">
      <c r="A1038" s="277">
        <v>245</v>
      </c>
      <c r="B1038" s="277">
        <v>1224592026</v>
      </c>
      <c r="C1038" s="278" t="s">
        <v>4178</v>
      </c>
      <c r="D1038" s="279">
        <v>920</v>
      </c>
      <c r="E1038" s="277" t="s">
        <v>2770</v>
      </c>
      <c r="F1038" s="277">
        <v>1</v>
      </c>
      <c r="G1038" s="280" t="s">
        <v>3665</v>
      </c>
      <c r="H1038" s="280" t="s">
        <v>2742</v>
      </c>
      <c r="I1038" s="280" t="s">
        <v>2727</v>
      </c>
      <c r="J1038">
        <v>7</v>
      </c>
    </row>
    <row r="1039" spans="1:10" ht="21.75" hidden="1" thickBot="1">
      <c r="A1039" s="277">
        <v>246</v>
      </c>
      <c r="B1039" s="277">
        <v>107499159</v>
      </c>
      <c r="C1039" s="278" t="s">
        <v>3951</v>
      </c>
      <c r="D1039" s="279">
        <v>920</v>
      </c>
      <c r="E1039" s="277" t="s">
        <v>2770</v>
      </c>
      <c r="F1039" s="277">
        <v>1</v>
      </c>
      <c r="G1039" s="280" t="s">
        <v>3693</v>
      </c>
      <c r="H1039" s="280" t="s">
        <v>2774</v>
      </c>
      <c r="I1039" s="280" t="s">
        <v>2727</v>
      </c>
      <c r="J1039">
        <v>7</v>
      </c>
    </row>
    <row r="1040" spans="1:10" ht="21.75" hidden="1" thickBot="1">
      <c r="A1040" s="277">
        <v>247</v>
      </c>
      <c r="B1040" s="277">
        <v>1222830235</v>
      </c>
      <c r="C1040" s="278" t="s">
        <v>4179</v>
      </c>
      <c r="D1040" s="279">
        <v>910</v>
      </c>
      <c r="E1040" s="277" t="s">
        <v>2924</v>
      </c>
      <c r="F1040" s="277">
        <v>1</v>
      </c>
      <c r="G1040" s="280" t="s">
        <v>3688</v>
      </c>
      <c r="H1040" s="280" t="s">
        <v>2746</v>
      </c>
      <c r="I1040" s="280" t="s">
        <v>2727</v>
      </c>
      <c r="J1040">
        <v>7</v>
      </c>
    </row>
    <row r="1041" spans="1:10" ht="21.75" hidden="1" thickBot="1">
      <c r="A1041" s="277">
        <v>248</v>
      </c>
      <c r="B1041" s="277">
        <v>1222600451</v>
      </c>
      <c r="C1041" s="278" t="s">
        <v>4180</v>
      </c>
      <c r="D1041" s="279">
        <v>910</v>
      </c>
      <c r="E1041" s="277" t="s">
        <v>2936</v>
      </c>
      <c r="F1041" s="277">
        <v>1</v>
      </c>
      <c r="G1041" s="280" t="s">
        <v>3736</v>
      </c>
      <c r="H1041" s="280" t="s">
        <v>2742</v>
      </c>
      <c r="I1041" s="280" t="s">
        <v>2727</v>
      </c>
      <c r="J1041">
        <v>7</v>
      </c>
    </row>
    <row r="1042" spans="1:10" ht="13.5" hidden="1" thickBot="1">
      <c r="A1042" s="277">
        <v>249</v>
      </c>
      <c r="B1042" s="277">
        <v>1224701074</v>
      </c>
      <c r="C1042" s="278" t="s">
        <v>4181</v>
      </c>
      <c r="D1042" s="279">
        <v>910</v>
      </c>
      <c r="E1042" s="277" t="s">
        <v>2770</v>
      </c>
      <c r="F1042" s="277">
        <v>1</v>
      </c>
      <c r="G1042" s="280" t="s">
        <v>3665</v>
      </c>
      <c r="H1042" s="280" t="s">
        <v>2742</v>
      </c>
      <c r="I1042" s="280" t="s">
        <v>2727</v>
      </c>
      <c r="J1042">
        <v>7</v>
      </c>
    </row>
    <row r="1043" spans="1:10" ht="21.75" hidden="1" thickBot="1">
      <c r="A1043" s="277">
        <v>250</v>
      </c>
      <c r="B1043" s="277">
        <v>1224878521</v>
      </c>
      <c r="C1043" s="278" t="s">
        <v>4182</v>
      </c>
      <c r="D1043" s="279">
        <v>910</v>
      </c>
      <c r="E1043" s="277" t="s">
        <v>2770</v>
      </c>
      <c r="F1043" s="277">
        <v>1</v>
      </c>
      <c r="G1043" s="280" t="s">
        <v>3707</v>
      </c>
      <c r="H1043" s="280" t="s">
        <v>2742</v>
      </c>
      <c r="I1043" s="280" t="s">
        <v>2727</v>
      </c>
      <c r="J1043">
        <v>7</v>
      </c>
    </row>
    <row r="1044" spans="1:10" ht="21.75" hidden="1" thickBot="1">
      <c r="A1044" s="277">
        <v>251</v>
      </c>
      <c r="B1044" s="277">
        <v>1223584775</v>
      </c>
      <c r="C1044" s="278" t="s">
        <v>4183</v>
      </c>
      <c r="D1044" s="279">
        <v>900</v>
      </c>
      <c r="E1044" s="277" t="s">
        <v>3718</v>
      </c>
      <c r="F1044" s="277">
        <v>1</v>
      </c>
      <c r="G1044" s="280" t="s">
        <v>3665</v>
      </c>
      <c r="H1044" s="280" t="s">
        <v>2742</v>
      </c>
      <c r="I1044" s="280" t="s">
        <v>2727</v>
      </c>
      <c r="J1044">
        <v>7</v>
      </c>
    </row>
    <row r="1045" spans="1:10" ht="21.75" hidden="1" thickBot="1">
      <c r="A1045" s="277">
        <v>252</v>
      </c>
      <c r="B1045" s="277">
        <v>1226781241</v>
      </c>
      <c r="C1045" s="278" t="s">
        <v>4184</v>
      </c>
      <c r="D1045" s="279">
        <v>900</v>
      </c>
      <c r="E1045" s="277" t="s">
        <v>2763</v>
      </c>
      <c r="F1045" s="277">
        <v>1</v>
      </c>
      <c r="G1045" s="280" t="s">
        <v>3734</v>
      </c>
      <c r="H1045" s="280" t="s">
        <v>2742</v>
      </c>
      <c r="I1045" s="280" t="s">
        <v>2727</v>
      </c>
      <c r="J1045">
        <v>7</v>
      </c>
    </row>
    <row r="1046" spans="1:10" ht="21.75" hidden="1" thickBot="1">
      <c r="A1046" s="277">
        <v>253</v>
      </c>
      <c r="B1046" s="277">
        <v>1225900576</v>
      </c>
      <c r="C1046" s="278" t="s">
        <v>4185</v>
      </c>
      <c r="D1046" s="279">
        <v>900</v>
      </c>
      <c r="E1046" s="277" t="s">
        <v>2924</v>
      </c>
      <c r="F1046" s="277">
        <v>1</v>
      </c>
      <c r="G1046" s="280" t="s">
        <v>3807</v>
      </c>
      <c r="H1046" s="280" t="s">
        <v>2742</v>
      </c>
      <c r="I1046" s="280" t="s">
        <v>2727</v>
      </c>
      <c r="J1046">
        <v>7</v>
      </c>
    </row>
    <row r="1047" spans="1:10" ht="21.75" hidden="1" thickBot="1">
      <c r="A1047" s="277">
        <v>254</v>
      </c>
      <c r="B1047" s="277">
        <v>1222444788</v>
      </c>
      <c r="C1047" s="278" t="s">
        <v>4186</v>
      </c>
      <c r="D1047" s="279">
        <v>900</v>
      </c>
      <c r="E1047" s="277" t="s">
        <v>2842</v>
      </c>
      <c r="F1047" s="277">
        <v>1</v>
      </c>
      <c r="G1047" s="280" t="s">
        <v>3743</v>
      </c>
      <c r="H1047" s="280" t="s">
        <v>2731</v>
      </c>
      <c r="I1047" s="280" t="s">
        <v>2727</v>
      </c>
      <c r="J1047">
        <v>7</v>
      </c>
    </row>
    <row r="1048" spans="1:10" ht="21.75" hidden="1" thickBot="1">
      <c r="A1048" s="277">
        <v>255</v>
      </c>
      <c r="B1048" s="277">
        <v>1228726069</v>
      </c>
      <c r="C1048" s="278" t="s">
        <v>4187</v>
      </c>
      <c r="D1048" s="279">
        <v>900</v>
      </c>
      <c r="E1048" s="277" t="s">
        <v>2852</v>
      </c>
      <c r="F1048" s="277">
        <v>1</v>
      </c>
      <c r="G1048" s="280" t="s">
        <v>3707</v>
      </c>
      <c r="H1048" s="280" t="s">
        <v>2742</v>
      </c>
      <c r="I1048" s="280" t="s">
        <v>2727</v>
      </c>
      <c r="J1048">
        <v>7</v>
      </c>
    </row>
    <row r="1049" spans="1:10" ht="21.75" hidden="1" thickBot="1">
      <c r="A1049" s="277">
        <v>256</v>
      </c>
      <c r="B1049" s="277">
        <v>1210709573</v>
      </c>
      <c r="C1049" s="278" t="s">
        <v>4188</v>
      </c>
      <c r="D1049" s="279">
        <v>900</v>
      </c>
      <c r="E1049" s="277" t="s">
        <v>2770</v>
      </c>
      <c r="F1049" s="277">
        <v>1</v>
      </c>
      <c r="G1049" s="280" t="s">
        <v>3693</v>
      </c>
      <c r="H1049" s="280" t="s">
        <v>2774</v>
      </c>
      <c r="I1049" s="280" t="s">
        <v>2727</v>
      </c>
      <c r="J1049">
        <v>7</v>
      </c>
    </row>
    <row r="1050" spans="1:10" ht="13.5" hidden="1" thickBot="1">
      <c r="A1050" s="277">
        <v>257</v>
      </c>
      <c r="B1050" s="277">
        <v>1226319109</v>
      </c>
      <c r="C1050" s="278" t="s">
        <v>4189</v>
      </c>
      <c r="D1050" s="279">
        <v>900</v>
      </c>
      <c r="E1050" s="277" t="s">
        <v>2770</v>
      </c>
      <c r="F1050" s="277">
        <v>1</v>
      </c>
      <c r="G1050" s="280" t="s">
        <v>3854</v>
      </c>
      <c r="H1050" s="280" t="s">
        <v>2774</v>
      </c>
      <c r="I1050" s="280" t="s">
        <v>2727</v>
      </c>
      <c r="J1050">
        <v>7</v>
      </c>
    </row>
    <row r="1051" spans="1:10" ht="21.75" hidden="1" thickBot="1">
      <c r="A1051" s="277">
        <v>258</v>
      </c>
      <c r="B1051" s="277">
        <v>1222291425</v>
      </c>
      <c r="C1051" s="278" t="s">
        <v>4190</v>
      </c>
      <c r="D1051" s="279">
        <v>890</v>
      </c>
      <c r="E1051" s="277" t="s">
        <v>4191</v>
      </c>
      <c r="F1051" s="277">
        <v>1</v>
      </c>
      <c r="G1051" s="280" t="s">
        <v>3665</v>
      </c>
      <c r="H1051" s="280" t="s">
        <v>2742</v>
      </c>
      <c r="I1051" s="280" t="s">
        <v>2727</v>
      </c>
      <c r="J1051">
        <v>7</v>
      </c>
    </row>
    <row r="1052" spans="1:10" ht="21.75" hidden="1" thickBot="1">
      <c r="A1052" s="277">
        <v>259</v>
      </c>
      <c r="B1052" s="277">
        <v>1222701482</v>
      </c>
      <c r="C1052" s="278" t="s">
        <v>4192</v>
      </c>
      <c r="D1052" s="279">
        <v>890</v>
      </c>
      <c r="E1052" s="277" t="s">
        <v>3260</v>
      </c>
      <c r="F1052" s="277">
        <v>1</v>
      </c>
      <c r="G1052" s="280" t="s">
        <v>4193</v>
      </c>
      <c r="H1052" s="280" t="s">
        <v>2742</v>
      </c>
      <c r="I1052" s="280" t="s">
        <v>2727</v>
      </c>
      <c r="J1052">
        <v>7</v>
      </c>
    </row>
    <row r="1053" spans="1:10" ht="21.75" hidden="1" thickBot="1">
      <c r="A1053" s="277">
        <v>260</v>
      </c>
      <c r="B1053" s="277">
        <v>1222853023</v>
      </c>
      <c r="C1053" s="278" t="s">
        <v>4194</v>
      </c>
      <c r="D1053" s="279">
        <v>890</v>
      </c>
      <c r="E1053" s="277" t="s">
        <v>2936</v>
      </c>
      <c r="F1053" s="277">
        <v>1</v>
      </c>
      <c r="G1053" s="280" t="s">
        <v>3724</v>
      </c>
      <c r="H1053" s="280" t="s">
        <v>2742</v>
      </c>
      <c r="I1053" s="280" t="s">
        <v>2727</v>
      </c>
      <c r="J1053">
        <v>7</v>
      </c>
    </row>
    <row r="1054" spans="1:10" ht="21.75" hidden="1" thickBot="1">
      <c r="A1054" s="277">
        <v>261</v>
      </c>
      <c r="B1054" s="277">
        <v>1222758611</v>
      </c>
      <c r="C1054" s="278" t="s">
        <v>4195</v>
      </c>
      <c r="D1054" s="279">
        <v>890</v>
      </c>
      <c r="E1054" s="277" t="s">
        <v>2770</v>
      </c>
      <c r="F1054" s="277">
        <v>1</v>
      </c>
      <c r="G1054" s="280" t="s">
        <v>3879</v>
      </c>
      <c r="H1054" s="280" t="s">
        <v>2742</v>
      </c>
      <c r="I1054" s="280" t="s">
        <v>2727</v>
      </c>
      <c r="J1054">
        <v>7</v>
      </c>
    </row>
    <row r="1055" spans="1:10" ht="13.5" hidden="1" thickBot="1">
      <c r="A1055" s="277">
        <v>262</v>
      </c>
      <c r="B1055" s="277">
        <v>1223200345</v>
      </c>
      <c r="C1055" s="278" t="s">
        <v>4196</v>
      </c>
      <c r="D1055" s="279">
        <v>880</v>
      </c>
      <c r="E1055" s="277" t="s">
        <v>2770</v>
      </c>
      <c r="F1055" s="277">
        <v>1</v>
      </c>
      <c r="G1055" s="280" t="s">
        <v>3665</v>
      </c>
      <c r="H1055" s="280" t="s">
        <v>2742</v>
      </c>
      <c r="I1055" s="280" t="s">
        <v>2727</v>
      </c>
      <c r="J1055">
        <v>7</v>
      </c>
    </row>
    <row r="1056" spans="1:10" ht="21.75" hidden="1" thickBot="1">
      <c r="A1056" s="277">
        <v>263</v>
      </c>
      <c r="B1056" s="277">
        <v>1224913126</v>
      </c>
      <c r="C1056" s="278" t="s">
        <v>4197</v>
      </c>
      <c r="D1056" s="279">
        <v>870</v>
      </c>
      <c r="E1056" s="277" t="s">
        <v>3251</v>
      </c>
      <c r="F1056" s="277">
        <v>1</v>
      </c>
      <c r="G1056" s="280" t="s">
        <v>4067</v>
      </c>
      <c r="H1056" s="280" t="s">
        <v>2774</v>
      </c>
      <c r="I1056" s="280" t="s">
        <v>2727</v>
      </c>
      <c r="J1056">
        <v>7</v>
      </c>
    </row>
    <row r="1057" spans="1:10" ht="21.75" hidden="1" thickBot="1">
      <c r="A1057" s="277">
        <v>264</v>
      </c>
      <c r="B1057" s="277">
        <v>1223515208</v>
      </c>
      <c r="C1057" s="278" t="s">
        <v>4198</v>
      </c>
      <c r="D1057" s="279">
        <v>870</v>
      </c>
      <c r="E1057" s="277" t="s">
        <v>3563</v>
      </c>
      <c r="F1057" s="277">
        <v>1</v>
      </c>
      <c r="G1057" s="280" t="s">
        <v>4132</v>
      </c>
      <c r="H1057" s="280" t="s">
        <v>2731</v>
      </c>
      <c r="I1057" s="280" t="s">
        <v>2727</v>
      </c>
      <c r="J1057">
        <v>7</v>
      </c>
    </row>
    <row r="1058" spans="1:10" ht="21.75" hidden="1" thickBot="1">
      <c r="A1058" s="277">
        <v>265</v>
      </c>
      <c r="B1058" s="277">
        <v>1222969424</v>
      </c>
      <c r="C1058" s="278" t="s">
        <v>4199</v>
      </c>
      <c r="D1058" s="279">
        <v>870</v>
      </c>
      <c r="E1058" s="277" t="s">
        <v>2936</v>
      </c>
      <c r="F1058" s="277">
        <v>1</v>
      </c>
      <c r="G1058" s="280" t="s">
        <v>3734</v>
      </c>
      <c r="H1058" s="280" t="s">
        <v>2742</v>
      </c>
      <c r="I1058" s="280" t="s">
        <v>2727</v>
      </c>
      <c r="J1058">
        <v>7</v>
      </c>
    </row>
    <row r="1059" spans="1:10" ht="21.75" hidden="1" thickBot="1">
      <c r="A1059" s="277">
        <v>266</v>
      </c>
      <c r="B1059" s="277">
        <v>1225153012</v>
      </c>
      <c r="C1059" s="278" t="s">
        <v>4200</v>
      </c>
      <c r="D1059" s="279">
        <v>870</v>
      </c>
      <c r="E1059" s="277" t="s">
        <v>2770</v>
      </c>
      <c r="F1059" s="277">
        <v>1</v>
      </c>
      <c r="G1059" s="280" t="s">
        <v>3665</v>
      </c>
      <c r="H1059" s="280" t="s">
        <v>2912</v>
      </c>
      <c r="I1059" s="280" t="s">
        <v>2727</v>
      </c>
      <c r="J1059">
        <v>7</v>
      </c>
    </row>
    <row r="1060" spans="1:10" ht="13.5" hidden="1" thickBot="1">
      <c r="A1060" s="277">
        <v>267</v>
      </c>
      <c r="B1060" s="277">
        <v>1224895898</v>
      </c>
      <c r="C1060" s="278" t="s">
        <v>4201</v>
      </c>
      <c r="D1060" s="279">
        <v>870</v>
      </c>
      <c r="E1060" s="277" t="s">
        <v>2770</v>
      </c>
      <c r="F1060" s="277">
        <v>1</v>
      </c>
      <c r="G1060" s="280" t="s">
        <v>4143</v>
      </c>
      <c r="H1060" s="280" t="s">
        <v>2912</v>
      </c>
      <c r="I1060" s="280" t="s">
        <v>2727</v>
      </c>
      <c r="J1060">
        <v>7</v>
      </c>
    </row>
    <row r="1061" spans="1:10" ht="13.5" hidden="1" thickBot="1">
      <c r="A1061" s="277">
        <v>268</v>
      </c>
      <c r="B1061" s="277">
        <v>1222754573</v>
      </c>
      <c r="C1061" s="278" t="s">
        <v>4202</v>
      </c>
      <c r="D1061" s="279">
        <v>860</v>
      </c>
      <c r="E1061" s="277" t="s">
        <v>2770</v>
      </c>
      <c r="F1061" s="277">
        <v>1</v>
      </c>
      <c r="G1061" s="280" t="s">
        <v>3736</v>
      </c>
      <c r="H1061" s="280" t="s">
        <v>2742</v>
      </c>
      <c r="I1061" s="280" t="s">
        <v>2727</v>
      </c>
      <c r="J1061">
        <v>7</v>
      </c>
    </row>
    <row r="1062" spans="1:10" ht="21.75" hidden="1" thickBot="1">
      <c r="A1062" s="277">
        <v>269</v>
      </c>
      <c r="B1062" s="277">
        <v>1209780591</v>
      </c>
      <c r="C1062" s="278" t="s">
        <v>4203</v>
      </c>
      <c r="D1062" s="279">
        <v>860</v>
      </c>
      <c r="E1062" s="277" t="s">
        <v>2770</v>
      </c>
      <c r="F1062" s="277">
        <v>1</v>
      </c>
      <c r="G1062" s="280" t="s">
        <v>3839</v>
      </c>
      <c r="H1062" s="280" t="s">
        <v>2742</v>
      </c>
      <c r="I1062" s="280" t="s">
        <v>2727</v>
      </c>
      <c r="J1062">
        <v>7</v>
      </c>
    </row>
    <row r="1063" spans="1:10" ht="21.75" hidden="1" thickBot="1">
      <c r="A1063" s="277">
        <v>270</v>
      </c>
      <c r="B1063" s="277">
        <v>1222172319</v>
      </c>
      <c r="C1063" s="278" t="s">
        <v>4204</v>
      </c>
      <c r="D1063" s="279">
        <v>850</v>
      </c>
      <c r="E1063" s="277" t="s">
        <v>3372</v>
      </c>
      <c r="F1063" s="277">
        <v>1</v>
      </c>
      <c r="G1063" s="280" t="s">
        <v>4067</v>
      </c>
      <c r="H1063" s="280" t="s">
        <v>2774</v>
      </c>
      <c r="I1063" s="280" t="s">
        <v>2727</v>
      </c>
      <c r="J1063">
        <v>7</v>
      </c>
    </row>
    <row r="1064" spans="1:10" ht="21.75" hidden="1" thickBot="1">
      <c r="A1064" s="277">
        <v>271</v>
      </c>
      <c r="B1064" s="277">
        <v>1222543578</v>
      </c>
      <c r="C1064" s="278" t="s">
        <v>4205</v>
      </c>
      <c r="D1064" s="279">
        <v>850</v>
      </c>
      <c r="E1064" s="277" t="s">
        <v>2770</v>
      </c>
      <c r="F1064" s="277">
        <v>1</v>
      </c>
      <c r="G1064" s="280" t="s">
        <v>4193</v>
      </c>
      <c r="H1064" s="280" t="s">
        <v>2742</v>
      </c>
      <c r="I1064" s="280" t="s">
        <v>2727</v>
      </c>
      <c r="J1064">
        <v>7</v>
      </c>
    </row>
    <row r="1065" spans="1:10" ht="21.75" hidden="1" thickBot="1">
      <c r="A1065" s="277">
        <v>272</v>
      </c>
      <c r="B1065" s="277">
        <v>1224017728</v>
      </c>
      <c r="C1065" s="278" t="s">
        <v>4206</v>
      </c>
      <c r="D1065" s="279">
        <v>840</v>
      </c>
      <c r="E1065" s="277" t="s">
        <v>3944</v>
      </c>
      <c r="F1065" s="277">
        <v>1</v>
      </c>
      <c r="G1065" s="280" t="s">
        <v>3665</v>
      </c>
      <c r="H1065" s="280" t="s">
        <v>2742</v>
      </c>
      <c r="I1065" s="280" t="s">
        <v>2727</v>
      </c>
      <c r="J1065">
        <v>7</v>
      </c>
    </row>
    <row r="1066" spans="1:10" ht="21.75" hidden="1" thickBot="1">
      <c r="A1066" s="277">
        <v>273</v>
      </c>
      <c r="B1066" s="277">
        <v>1218470900</v>
      </c>
      <c r="C1066" s="278" t="s">
        <v>4207</v>
      </c>
      <c r="D1066" s="279">
        <v>840</v>
      </c>
      <c r="E1066" s="277" t="s">
        <v>3330</v>
      </c>
      <c r="F1066" s="277">
        <v>1</v>
      </c>
      <c r="G1066" s="280" t="s">
        <v>4208</v>
      </c>
      <c r="H1066" s="280" t="s">
        <v>2735</v>
      </c>
      <c r="I1066" s="280" t="s">
        <v>2727</v>
      </c>
      <c r="J1066">
        <v>7</v>
      </c>
    </row>
    <row r="1067" spans="1:10" ht="21.75" hidden="1" thickBot="1">
      <c r="A1067" s="277">
        <v>274</v>
      </c>
      <c r="B1067" s="277">
        <v>1223321719</v>
      </c>
      <c r="C1067" s="278" t="s">
        <v>4209</v>
      </c>
      <c r="D1067" s="279">
        <v>830</v>
      </c>
      <c r="E1067" s="277" t="s">
        <v>2852</v>
      </c>
      <c r="F1067" s="277">
        <v>1</v>
      </c>
      <c r="G1067" s="280" t="s">
        <v>3736</v>
      </c>
      <c r="H1067" s="280" t="s">
        <v>2731</v>
      </c>
      <c r="I1067" s="280" t="s">
        <v>2727</v>
      </c>
      <c r="J1067">
        <v>7</v>
      </c>
    </row>
    <row r="1068" spans="1:10" ht="21.75" hidden="1" thickBot="1">
      <c r="A1068" s="277">
        <v>275</v>
      </c>
      <c r="B1068" s="277">
        <v>1224464740</v>
      </c>
      <c r="C1068" s="278" t="s">
        <v>4210</v>
      </c>
      <c r="D1068" s="279">
        <v>830</v>
      </c>
      <c r="E1068" s="277" t="s">
        <v>2936</v>
      </c>
      <c r="F1068" s="277">
        <v>1</v>
      </c>
      <c r="G1068" s="280" t="s">
        <v>4211</v>
      </c>
      <c r="H1068" s="280" t="s">
        <v>2774</v>
      </c>
      <c r="I1068" s="280" t="s">
        <v>2727</v>
      </c>
      <c r="J1068">
        <v>7</v>
      </c>
    </row>
    <row r="1069" spans="1:10" ht="13.5" hidden="1" thickBot="1">
      <c r="A1069" s="277">
        <v>276</v>
      </c>
      <c r="B1069" s="277">
        <v>1224057888</v>
      </c>
      <c r="C1069" s="278" t="s">
        <v>4212</v>
      </c>
      <c r="D1069" s="279">
        <v>830</v>
      </c>
      <c r="E1069" s="277" t="s">
        <v>2770</v>
      </c>
      <c r="F1069" s="277">
        <v>1</v>
      </c>
      <c r="G1069" s="280" t="s">
        <v>3665</v>
      </c>
      <c r="H1069" s="280" t="s">
        <v>2742</v>
      </c>
      <c r="I1069" s="280" t="s">
        <v>2727</v>
      </c>
      <c r="J1069">
        <v>7</v>
      </c>
    </row>
    <row r="1070" spans="1:10" ht="21.75" hidden="1" thickBot="1">
      <c r="A1070" s="277">
        <v>277</v>
      </c>
      <c r="B1070" s="277">
        <v>1223129508</v>
      </c>
      <c r="C1070" s="278" t="s">
        <v>4213</v>
      </c>
      <c r="D1070" s="279">
        <v>830</v>
      </c>
      <c r="E1070" s="277" t="s">
        <v>2770</v>
      </c>
      <c r="F1070" s="277">
        <v>1</v>
      </c>
      <c r="G1070" s="280" t="s">
        <v>4193</v>
      </c>
      <c r="H1070" s="280" t="s">
        <v>2742</v>
      </c>
      <c r="I1070" s="280" t="s">
        <v>2727</v>
      </c>
      <c r="J1070">
        <v>7</v>
      </c>
    </row>
    <row r="1071" spans="1:10" ht="21.75" hidden="1" thickBot="1">
      <c r="A1071" s="277">
        <v>278</v>
      </c>
      <c r="B1071" s="277">
        <v>1222038721</v>
      </c>
      <c r="C1071" s="278" t="s">
        <v>4214</v>
      </c>
      <c r="D1071" s="279">
        <v>830</v>
      </c>
      <c r="E1071" s="277" t="s">
        <v>2770</v>
      </c>
      <c r="F1071" s="277">
        <v>1</v>
      </c>
      <c r="G1071" s="280" t="s">
        <v>4193</v>
      </c>
      <c r="H1071" s="280" t="s">
        <v>2742</v>
      </c>
      <c r="I1071" s="280" t="s">
        <v>2727</v>
      </c>
      <c r="J1071">
        <v>7</v>
      </c>
    </row>
    <row r="1072" spans="1:10" ht="21.75" hidden="1" thickBot="1">
      <c r="A1072" s="277">
        <v>279</v>
      </c>
      <c r="B1072" s="277">
        <v>1223719850</v>
      </c>
      <c r="C1072" s="278" t="s">
        <v>4215</v>
      </c>
      <c r="D1072" s="279">
        <v>820</v>
      </c>
      <c r="E1072" s="277" t="s">
        <v>3224</v>
      </c>
      <c r="F1072" s="277">
        <v>1</v>
      </c>
      <c r="G1072" s="280" t="s">
        <v>4001</v>
      </c>
      <c r="H1072" s="280" t="s">
        <v>2774</v>
      </c>
      <c r="I1072" s="280" t="s">
        <v>2727</v>
      </c>
      <c r="J1072">
        <v>7</v>
      </c>
    </row>
    <row r="1073" spans="1:10" ht="21.75" hidden="1" thickBot="1">
      <c r="A1073" s="277">
        <v>280</v>
      </c>
      <c r="B1073" s="277">
        <v>1224197930</v>
      </c>
      <c r="C1073" s="278" t="s">
        <v>4216</v>
      </c>
      <c r="D1073" s="279">
        <v>820</v>
      </c>
      <c r="E1073" s="277" t="s">
        <v>2770</v>
      </c>
      <c r="F1073" s="277">
        <v>1</v>
      </c>
      <c r="G1073" s="280" t="s">
        <v>3839</v>
      </c>
      <c r="H1073" s="280" t="s">
        <v>2742</v>
      </c>
      <c r="I1073" s="280" t="s">
        <v>2727</v>
      </c>
      <c r="J1073">
        <v>7</v>
      </c>
    </row>
    <row r="1074" spans="1:10" ht="21.75" hidden="1" thickBot="1">
      <c r="A1074" s="277">
        <v>281</v>
      </c>
      <c r="B1074" s="277">
        <v>1230793420</v>
      </c>
      <c r="C1074" s="278" t="s">
        <v>4217</v>
      </c>
      <c r="D1074" s="279">
        <v>820</v>
      </c>
      <c r="E1074" s="277" t="s">
        <v>2770</v>
      </c>
      <c r="F1074" s="277">
        <v>1</v>
      </c>
      <c r="G1074" s="280" t="s">
        <v>3668</v>
      </c>
      <c r="H1074" s="280" t="s">
        <v>2731</v>
      </c>
      <c r="I1074" s="280" t="s">
        <v>2727</v>
      </c>
      <c r="J1074">
        <v>7</v>
      </c>
    </row>
    <row r="1075" spans="1:10" ht="21.75" hidden="1" thickBot="1">
      <c r="A1075" s="277">
        <v>282</v>
      </c>
      <c r="B1075" s="277">
        <v>1226288394</v>
      </c>
      <c r="C1075" s="278" t="s">
        <v>4218</v>
      </c>
      <c r="D1075" s="279">
        <v>810</v>
      </c>
      <c r="E1075" s="277" t="s">
        <v>2763</v>
      </c>
      <c r="F1075" s="277">
        <v>1</v>
      </c>
      <c r="G1075" s="280" t="s">
        <v>3411</v>
      </c>
      <c r="H1075" s="280" t="s">
        <v>2735</v>
      </c>
      <c r="I1075" s="280" t="s">
        <v>2727</v>
      </c>
      <c r="J1075">
        <v>7</v>
      </c>
    </row>
    <row r="1076" spans="1:10" ht="21.75" hidden="1" thickBot="1">
      <c r="A1076" s="277">
        <v>283</v>
      </c>
      <c r="B1076" s="277">
        <v>1222447561</v>
      </c>
      <c r="C1076" s="278" t="s">
        <v>4219</v>
      </c>
      <c r="D1076" s="279">
        <v>810</v>
      </c>
      <c r="E1076" s="277" t="s">
        <v>3260</v>
      </c>
      <c r="F1076" s="277">
        <v>1</v>
      </c>
      <c r="G1076" s="280" t="s">
        <v>3822</v>
      </c>
      <c r="H1076" s="280" t="s">
        <v>2746</v>
      </c>
      <c r="I1076" s="280" t="s">
        <v>2727</v>
      </c>
      <c r="J1076">
        <v>7</v>
      </c>
    </row>
    <row r="1077" spans="1:10" ht="21.75" hidden="1" thickBot="1">
      <c r="A1077" s="277">
        <v>284</v>
      </c>
      <c r="B1077" s="277">
        <v>1228266329</v>
      </c>
      <c r="C1077" s="278" t="s">
        <v>4220</v>
      </c>
      <c r="D1077" s="279">
        <v>810</v>
      </c>
      <c r="E1077" s="277" t="s">
        <v>2936</v>
      </c>
      <c r="F1077" s="277">
        <v>1</v>
      </c>
      <c r="G1077" s="280" t="s">
        <v>3707</v>
      </c>
      <c r="H1077" s="280" t="s">
        <v>2742</v>
      </c>
      <c r="I1077" s="280" t="s">
        <v>2727</v>
      </c>
      <c r="J1077">
        <v>7</v>
      </c>
    </row>
    <row r="1078" spans="1:10" ht="21.75" hidden="1" thickBot="1">
      <c r="A1078" s="277">
        <v>285</v>
      </c>
      <c r="B1078" s="277">
        <v>1222443362</v>
      </c>
      <c r="C1078" s="278" t="s">
        <v>4221</v>
      </c>
      <c r="D1078" s="279">
        <v>800</v>
      </c>
      <c r="E1078" s="277" t="s">
        <v>3138</v>
      </c>
      <c r="F1078" s="277">
        <v>1</v>
      </c>
      <c r="G1078" s="280" t="s">
        <v>3743</v>
      </c>
      <c r="H1078" s="280" t="s">
        <v>2731</v>
      </c>
      <c r="I1078" s="280" t="s">
        <v>2727</v>
      </c>
      <c r="J1078">
        <v>7</v>
      </c>
    </row>
    <row r="1079" spans="1:10" ht="13.5" hidden="1" thickBot="1">
      <c r="A1079" s="277">
        <v>286</v>
      </c>
      <c r="B1079" s="277">
        <v>1222945975</v>
      </c>
      <c r="C1079" s="278" t="s">
        <v>4222</v>
      </c>
      <c r="D1079" s="279">
        <v>790</v>
      </c>
      <c r="E1079" s="277" t="s">
        <v>2770</v>
      </c>
      <c r="F1079" s="277">
        <v>1</v>
      </c>
      <c r="G1079" s="280" t="s">
        <v>3665</v>
      </c>
      <c r="H1079" s="280" t="s">
        <v>2742</v>
      </c>
      <c r="I1079" s="280" t="s">
        <v>2727</v>
      </c>
      <c r="J1079">
        <v>7</v>
      </c>
    </row>
    <row r="1080" spans="1:10" ht="21.75" hidden="1" thickBot="1">
      <c r="A1080" s="277">
        <v>287</v>
      </c>
      <c r="B1080" s="277">
        <v>1222946387</v>
      </c>
      <c r="C1080" s="278" t="s">
        <v>4223</v>
      </c>
      <c r="D1080" s="279">
        <v>790</v>
      </c>
      <c r="E1080" s="277" t="s">
        <v>2770</v>
      </c>
      <c r="F1080" s="277">
        <v>1</v>
      </c>
      <c r="G1080" s="280" t="s">
        <v>3839</v>
      </c>
      <c r="H1080" s="280" t="s">
        <v>2742</v>
      </c>
      <c r="I1080" s="280" t="s">
        <v>2727</v>
      </c>
      <c r="J1080">
        <v>7</v>
      </c>
    </row>
    <row r="1081" spans="1:10" ht="21.75" hidden="1" thickBot="1">
      <c r="A1081" s="277">
        <v>288</v>
      </c>
      <c r="B1081" s="277">
        <v>1223377457</v>
      </c>
      <c r="C1081" s="278" t="s">
        <v>4224</v>
      </c>
      <c r="D1081" s="279">
        <v>780</v>
      </c>
      <c r="E1081" s="277" t="s">
        <v>2852</v>
      </c>
      <c r="F1081" s="277">
        <v>1</v>
      </c>
      <c r="G1081" s="280" t="s">
        <v>3736</v>
      </c>
      <c r="H1081" s="280" t="s">
        <v>2731</v>
      </c>
      <c r="I1081" s="280" t="s">
        <v>2727</v>
      </c>
      <c r="J1081">
        <v>7</v>
      </c>
    </row>
    <row r="1082" spans="1:10" ht="21.75" hidden="1" thickBot="1">
      <c r="A1082" s="277">
        <v>289</v>
      </c>
      <c r="B1082" s="277">
        <v>1223612777</v>
      </c>
      <c r="C1082" s="278" t="s">
        <v>4225</v>
      </c>
      <c r="D1082" s="279">
        <v>780</v>
      </c>
      <c r="E1082" s="277" t="s">
        <v>2770</v>
      </c>
      <c r="F1082" s="277">
        <v>1</v>
      </c>
      <c r="G1082" s="280" t="s">
        <v>3839</v>
      </c>
      <c r="H1082" s="280" t="s">
        <v>2742</v>
      </c>
      <c r="I1082" s="280" t="s">
        <v>2727</v>
      </c>
      <c r="J1082">
        <v>7</v>
      </c>
    </row>
    <row r="1083" spans="1:10" ht="21.75" hidden="1" thickBot="1">
      <c r="A1083" s="277">
        <v>290</v>
      </c>
      <c r="B1083" s="277">
        <v>1226780836</v>
      </c>
      <c r="C1083" s="278" t="s">
        <v>4226</v>
      </c>
      <c r="D1083" s="279">
        <v>780</v>
      </c>
      <c r="E1083" s="277" t="s">
        <v>2770</v>
      </c>
      <c r="F1083" s="277">
        <v>1</v>
      </c>
      <c r="G1083" s="280" t="s">
        <v>3734</v>
      </c>
      <c r="H1083" s="280" t="s">
        <v>2742</v>
      </c>
      <c r="I1083" s="280" t="s">
        <v>2727</v>
      </c>
      <c r="J1083">
        <v>7</v>
      </c>
    </row>
    <row r="1084" spans="1:10" ht="21.75" hidden="1" thickBot="1">
      <c r="A1084" s="277">
        <v>291</v>
      </c>
      <c r="B1084" s="277">
        <v>1221760121</v>
      </c>
      <c r="C1084" s="278" t="s">
        <v>4227</v>
      </c>
      <c r="D1084" s="279">
        <v>770</v>
      </c>
      <c r="E1084" s="277" t="s">
        <v>3594</v>
      </c>
      <c r="F1084" s="277">
        <v>1</v>
      </c>
      <c r="G1084" s="280" t="s">
        <v>4211</v>
      </c>
      <c r="H1084" s="280" t="s">
        <v>2774</v>
      </c>
      <c r="I1084" s="280" t="s">
        <v>2727</v>
      </c>
      <c r="J1084">
        <v>7</v>
      </c>
    </row>
    <row r="1085" spans="1:10" ht="21.75" hidden="1" thickBot="1">
      <c r="A1085" s="277">
        <v>292</v>
      </c>
      <c r="B1085" s="277">
        <v>1225696127</v>
      </c>
      <c r="C1085" s="278" t="s">
        <v>4228</v>
      </c>
      <c r="D1085" s="279">
        <v>760</v>
      </c>
      <c r="E1085" s="277" t="s">
        <v>2890</v>
      </c>
      <c r="F1085" s="277">
        <v>1</v>
      </c>
      <c r="G1085" s="280" t="s">
        <v>3665</v>
      </c>
      <c r="H1085" s="280" t="s">
        <v>2912</v>
      </c>
      <c r="I1085" s="280" t="s">
        <v>2727</v>
      </c>
      <c r="J1085">
        <v>7</v>
      </c>
    </row>
    <row r="1086" spans="1:10" ht="21.75" hidden="1" thickBot="1">
      <c r="A1086" s="277">
        <v>293</v>
      </c>
      <c r="B1086" s="277">
        <v>1223074669</v>
      </c>
      <c r="C1086" s="278" t="s">
        <v>4229</v>
      </c>
      <c r="D1086" s="279">
        <v>750</v>
      </c>
      <c r="E1086" s="277" t="s">
        <v>4230</v>
      </c>
      <c r="F1086" s="277">
        <v>1</v>
      </c>
      <c r="G1086" s="280" t="s">
        <v>3665</v>
      </c>
      <c r="H1086" s="280" t="s">
        <v>2742</v>
      </c>
      <c r="I1086" s="280" t="s">
        <v>2727</v>
      </c>
      <c r="J1086">
        <v>7</v>
      </c>
    </row>
    <row r="1087" spans="1:10" ht="13.5" hidden="1" thickBot="1">
      <c r="A1087" s="277">
        <v>294</v>
      </c>
      <c r="B1087" s="277">
        <v>1223344056</v>
      </c>
      <c r="C1087" s="278" t="s">
        <v>4231</v>
      </c>
      <c r="D1087" s="279">
        <v>750</v>
      </c>
      <c r="E1087" s="277" t="s">
        <v>2770</v>
      </c>
      <c r="F1087" s="277">
        <v>1</v>
      </c>
      <c r="G1087" s="280" t="s">
        <v>3665</v>
      </c>
      <c r="H1087" s="280" t="s">
        <v>2742</v>
      </c>
      <c r="I1087" s="280" t="s">
        <v>2727</v>
      </c>
      <c r="J1087">
        <v>7</v>
      </c>
    </row>
    <row r="1088" spans="1:10" ht="21.75" hidden="1" thickBot="1">
      <c r="A1088" s="277">
        <v>295</v>
      </c>
      <c r="B1088" s="277">
        <v>1227540231</v>
      </c>
      <c r="C1088" s="278" t="s">
        <v>4232</v>
      </c>
      <c r="D1088" s="279">
        <v>750</v>
      </c>
      <c r="E1088" s="277" t="s">
        <v>2770</v>
      </c>
      <c r="F1088" s="277">
        <v>1</v>
      </c>
      <c r="G1088" s="280" t="s">
        <v>3677</v>
      </c>
      <c r="H1088" s="280" t="s">
        <v>2746</v>
      </c>
      <c r="I1088" s="280" t="s">
        <v>2727</v>
      </c>
      <c r="J1088">
        <v>7</v>
      </c>
    </row>
    <row r="1089" spans="1:10" ht="21.75" hidden="1" thickBot="1">
      <c r="A1089" s="277">
        <v>296</v>
      </c>
      <c r="B1089" s="277">
        <v>1224124885</v>
      </c>
      <c r="C1089" s="278" t="s">
        <v>4233</v>
      </c>
      <c r="D1089" s="279">
        <v>740</v>
      </c>
      <c r="E1089" s="277" t="s">
        <v>4234</v>
      </c>
      <c r="F1089" s="277">
        <v>1</v>
      </c>
      <c r="G1089" s="280" t="s">
        <v>3722</v>
      </c>
      <c r="H1089" s="280" t="s">
        <v>2726</v>
      </c>
      <c r="I1089" s="280" t="s">
        <v>2727</v>
      </c>
      <c r="J1089">
        <v>7</v>
      </c>
    </row>
    <row r="1090" spans="1:10" ht="13.5" hidden="1" thickBot="1">
      <c r="A1090" s="277">
        <v>297</v>
      </c>
      <c r="B1090" s="277">
        <v>1214463637</v>
      </c>
      <c r="C1090" s="278" t="s">
        <v>4235</v>
      </c>
      <c r="D1090" s="279">
        <v>740</v>
      </c>
      <c r="E1090" s="277" t="s">
        <v>2770</v>
      </c>
      <c r="F1090" s="277">
        <v>1</v>
      </c>
      <c r="G1090" s="280" t="s">
        <v>3665</v>
      </c>
      <c r="H1090" s="280" t="s">
        <v>2912</v>
      </c>
      <c r="I1090" s="280" t="s">
        <v>2727</v>
      </c>
      <c r="J1090">
        <v>7</v>
      </c>
    </row>
    <row r="1091" spans="1:10" ht="21.75" hidden="1" thickBot="1">
      <c r="A1091" s="277">
        <v>298</v>
      </c>
      <c r="B1091" s="277">
        <v>1225298792</v>
      </c>
      <c r="C1091" s="278" t="s">
        <v>4236</v>
      </c>
      <c r="D1091" s="279">
        <v>730</v>
      </c>
      <c r="E1091" s="277" t="s">
        <v>3376</v>
      </c>
      <c r="F1091" s="277">
        <v>1</v>
      </c>
      <c r="G1091" s="280" t="s">
        <v>4067</v>
      </c>
      <c r="H1091" s="280" t="s">
        <v>2774</v>
      </c>
      <c r="I1091" s="280" t="s">
        <v>2727</v>
      </c>
      <c r="J1091">
        <v>7</v>
      </c>
    </row>
    <row r="1092" spans="1:10" ht="21.75" hidden="1" thickBot="1">
      <c r="A1092" s="277">
        <v>299</v>
      </c>
      <c r="B1092" s="277">
        <v>1227353071</v>
      </c>
      <c r="C1092" s="278" t="s">
        <v>4237</v>
      </c>
      <c r="D1092" s="279">
        <v>710</v>
      </c>
      <c r="E1092" s="277" t="s">
        <v>2936</v>
      </c>
      <c r="F1092" s="277">
        <v>1</v>
      </c>
      <c r="G1092" s="280" t="s">
        <v>4238</v>
      </c>
      <c r="H1092" s="280" t="s">
        <v>2912</v>
      </c>
      <c r="I1092" s="280" t="s">
        <v>2727</v>
      </c>
      <c r="J1092">
        <v>7</v>
      </c>
    </row>
    <row r="1093" spans="1:10" ht="21.75" hidden="1" thickBot="1">
      <c r="A1093" s="277">
        <v>300</v>
      </c>
      <c r="B1093" s="277">
        <v>1224842365</v>
      </c>
      <c r="C1093" s="278" t="s">
        <v>4239</v>
      </c>
      <c r="D1093" s="279">
        <v>700</v>
      </c>
      <c r="E1093" s="277" t="s">
        <v>2890</v>
      </c>
      <c r="F1093" s="277">
        <v>1</v>
      </c>
      <c r="G1093" s="280" t="s">
        <v>3688</v>
      </c>
      <c r="H1093" s="280" t="s">
        <v>2746</v>
      </c>
      <c r="I1093" s="280" t="s">
        <v>2727</v>
      </c>
      <c r="J1093">
        <v>7</v>
      </c>
    </row>
    <row r="1094" spans="1:10" ht="21.75" hidden="1" thickBot="1">
      <c r="A1094" s="277">
        <v>301</v>
      </c>
      <c r="B1094" s="277">
        <v>1226102986</v>
      </c>
      <c r="C1094" s="278" t="s">
        <v>4240</v>
      </c>
      <c r="D1094" s="279">
        <v>690</v>
      </c>
      <c r="E1094" s="277" t="s">
        <v>2770</v>
      </c>
      <c r="F1094" s="277">
        <v>1</v>
      </c>
      <c r="G1094" s="280" t="s">
        <v>3839</v>
      </c>
      <c r="H1094" s="280" t="s">
        <v>2742</v>
      </c>
      <c r="I1094" s="280" t="s">
        <v>2727</v>
      </c>
      <c r="J1094">
        <v>7</v>
      </c>
    </row>
    <row r="1095" spans="1:10" ht="21.75" hidden="1" thickBot="1">
      <c r="A1095" s="277">
        <v>302</v>
      </c>
      <c r="B1095" s="277">
        <v>1225444382</v>
      </c>
      <c r="C1095" s="278" t="s">
        <v>4241</v>
      </c>
      <c r="D1095" s="279">
        <v>680</v>
      </c>
      <c r="E1095" s="277" t="s">
        <v>2899</v>
      </c>
      <c r="F1095" s="277">
        <v>1</v>
      </c>
      <c r="G1095" s="280" t="s">
        <v>3665</v>
      </c>
      <c r="H1095" s="280" t="s">
        <v>2912</v>
      </c>
      <c r="I1095" s="280" t="s">
        <v>2727</v>
      </c>
      <c r="J1095">
        <v>7</v>
      </c>
    </row>
    <row r="1096" spans="1:10" ht="13.5" hidden="1" thickBot="1">
      <c r="A1096" s="277">
        <v>303</v>
      </c>
      <c r="B1096" s="277">
        <v>1225832891</v>
      </c>
      <c r="C1096" s="278" t="s">
        <v>4242</v>
      </c>
      <c r="D1096" s="279">
        <v>680</v>
      </c>
      <c r="E1096" s="277" t="s">
        <v>2770</v>
      </c>
      <c r="F1096" s="277">
        <v>1</v>
      </c>
      <c r="G1096" s="280" t="s">
        <v>3736</v>
      </c>
      <c r="H1096" s="280" t="s">
        <v>2742</v>
      </c>
      <c r="I1096" s="280" t="s">
        <v>2727</v>
      </c>
      <c r="J1096">
        <v>7</v>
      </c>
    </row>
    <row r="1097" spans="1:10" ht="21.75" hidden="1" thickBot="1">
      <c r="A1097" s="277">
        <v>304</v>
      </c>
      <c r="B1097" s="277">
        <v>1222859241</v>
      </c>
      <c r="C1097" s="278" t="s">
        <v>4243</v>
      </c>
      <c r="D1097" s="279">
        <v>680</v>
      </c>
      <c r="E1097" s="277" t="s">
        <v>2770</v>
      </c>
      <c r="F1097" s="277">
        <v>1</v>
      </c>
      <c r="G1097" s="280" t="s">
        <v>3668</v>
      </c>
      <c r="H1097" s="280" t="s">
        <v>2848</v>
      </c>
      <c r="I1097" s="280" t="s">
        <v>2727</v>
      </c>
      <c r="J1097">
        <v>7</v>
      </c>
    </row>
    <row r="1098" spans="1:10" ht="21.75" hidden="1" thickBot="1">
      <c r="A1098" s="277">
        <v>305</v>
      </c>
      <c r="B1098" s="277">
        <v>1227887302</v>
      </c>
      <c r="C1098" s="278" t="s">
        <v>4244</v>
      </c>
      <c r="D1098" s="279">
        <v>670</v>
      </c>
      <c r="E1098" s="277" t="s">
        <v>2770</v>
      </c>
      <c r="F1098" s="277">
        <v>1</v>
      </c>
      <c r="G1098" s="280" t="s">
        <v>3730</v>
      </c>
      <c r="H1098" s="280" t="s">
        <v>2912</v>
      </c>
      <c r="I1098" s="280" t="s">
        <v>2727</v>
      </c>
      <c r="J1098">
        <v>7</v>
      </c>
    </row>
    <row r="1099" spans="1:10" ht="21.75" hidden="1" thickBot="1">
      <c r="A1099" s="277">
        <v>306</v>
      </c>
      <c r="B1099" s="277">
        <v>1223027883</v>
      </c>
      <c r="C1099" s="278" t="s">
        <v>4245</v>
      </c>
      <c r="D1099" s="279">
        <v>660</v>
      </c>
      <c r="E1099" s="277" t="s">
        <v>2936</v>
      </c>
      <c r="F1099" s="277">
        <v>1</v>
      </c>
      <c r="G1099" s="280" t="s">
        <v>3734</v>
      </c>
      <c r="H1099" s="280" t="s">
        <v>2742</v>
      </c>
      <c r="I1099" s="280" t="s">
        <v>2727</v>
      </c>
      <c r="J1099">
        <v>7</v>
      </c>
    </row>
    <row r="1100" spans="1:10" ht="13.5" hidden="1" thickBot="1">
      <c r="A1100" s="277">
        <v>307</v>
      </c>
      <c r="B1100" s="277">
        <v>1230478166</v>
      </c>
      <c r="C1100" s="278" t="s">
        <v>4246</v>
      </c>
      <c r="D1100" s="279">
        <v>660</v>
      </c>
      <c r="E1100" s="277" t="s">
        <v>2770</v>
      </c>
      <c r="F1100" s="277">
        <v>1</v>
      </c>
      <c r="G1100" s="280" t="s">
        <v>3665</v>
      </c>
      <c r="H1100" s="280" t="s">
        <v>2912</v>
      </c>
      <c r="I1100" s="280" t="s">
        <v>2727</v>
      </c>
      <c r="J1100">
        <v>7</v>
      </c>
    </row>
    <row r="1101" spans="1:10" ht="13.5" hidden="1" thickBot="1">
      <c r="A1101" s="277">
        <v>308</v>
      </c>
      <c r="B1101" s="277">
        <v>1230253900</v>
      </c>
      <c r="C1101" s="278" t="s">
        <v>4247</v>
      </c>
      <c r="D1101" s="279">
        <v>650</v>
      </c>
      <c r="E1101" s="277" t="s">
        <v>2770</v>
      </c>
      <c r="F1101" s="277">
        <v>1</v>
      </c>
      <c r="G1101" s="280" t="s">
        <v>3665</v>
      </c>
      <c r="H1101" s="280" t="s">
        <v>2912</v>
      </c>
      <c r="I1101" s="280" t="s">
        <v>2727</v>
      </c>
      <c r="J1101">
        <v>7</v>
      </c>
    </row>
    <row r="1102" spans="1:10" ht="21.75" hidden="1" thickBot="1">
      <c r="A1102" s="277">
        <v>309</v>
      </c>
      <c r="B1102" s="277">
        <v>1223075414</v>
      </c>
      <c r="C1102" s="278" t="s">
        <v>4248</v>
      </c>
      <c r="D1102" s="279">
        <v>650</v>
      </c>
      <c r="E1102" s="277" t="s">
        <v>2770</v>
      </c>
      <c r="F1102" s="277">
        <v>1</v>
      </c>
      <c r="G1102" s="280" t="s">
        <v>3736</v>
      </c>
      <c r="H1102" s="280" t="s">
        <v>2742</v>
      </c>
      <c r="I1102" s="280" t="s">
        <v>2727</v>
      </c>
      <c r="J1102">
        <v>7</v>
      </c>
    </row>
    <row r="1103" spans="1:10" ht="21.75" hidden="1" thickBot="1">
      <c r="A1103" s="277">
        <v>310</v>
      </c>
      <c r="B1103" s="277">
        <v>1223328973</v>
      </c>
      <c r="C1103" s="278" t="s">
        <v>4249</v>
      </c>
      <c r="D1103" s="279">
        <v>640</v>
      </c>
      <c r="E1103" s="277" t="s">
        <v>3006</v>
      </c>
      <c r="F1103" s="277">
        <v>1</v>
      </c>
      <c r="G1103" s="280" t="s">
        <v>4193</v>
      </c>
      <c r="H1103" s="280" t="s">
        <v>2742</v>
      </c>
      <c r="I1103" s="280" t="s">
        <v>2727</v>
      </c>
      <c r="J1103">
        <v>7</v>
      </c>
    </row>
    <row r="1104" spans="1:10" ht="21.75" hidden="1" thickBot="1">
      <c r="A1104" s="277">
        <v>311</v>
      </c>
      <c r="B1104" s="277">
        <v>1222511470</v>
      </c>
      <c r="C1104" s="278" t="s">
        <v>4250</v>
      </c>
      <c r="D1104" s="279">
        <v>640</v>
      </c>
      <c r="E1104" s="277" t="s">
        <v>2770</v>
      </c>
      <c r="F1104" s="277">
        <v>1</v>
      </c>
      <c r="G1104" s="280" t="s">
        <v>3839</v>
      </c>
      <c r="H1104" s="280" t="s">
        <v>2742</v>
      </c>
      <c r="I1104" s="280" t="s">
        <v>2727</v>
      </c>
      <c r="J1104">
        <v>7</v>
      </c>
    </row>
    <row r="1105" spans="1:10" ht="21.75" hidden="1" thickBot="1">
      <c r="A1105" s="277">
        <v>312</v>
      </c>
      <c r="B1105" s="277">
        <v>1222044622</v>
      </c>
      <c r="C1105" s="278" t="s">
        <v>4251</v>
      </c>
      <c r="D1105" s="279">
        <v>630</v>
      </c>
      <c r="E1105" s="277" t="s">
        <v>2936</v>
      </c>
      <c r="F1105" s="277">
        <v>1</v>
      </c>
      <c r="G1105" s="280" t="s">
        <v>3839</v>
      </c>
      <c r="H1105" s="280" t="s">
        <v>2742</v>
      </c>
      <c r="I1105" s="280" t="s">
        <v>2727</v>
      </c>
      <c r="J1105">
        <v>7</v>
      </c>
    </row>
    <row r="1106" spans="1:10" ht="21.75" hidden="1" thickBot="1">
      <c r="A1106" s="277">
        <v>313</v>
      </c>
      <c r="B1106" s="277">
        <v>1223326893</v>
      </c>
      <c r="C1106" s="278" t="s">
        <v>4252</v>
      </c>
      <c r="D1106" s="279">
        <v>620</v>
      </c>
      <c r="E1106" s="277" t="s">
        <v>2941</v>
      </c>
      <c r="F1106" s="277">
        <v>1</v>
      </c>
      <c r="G1106" s="280" t="s">
        <v>4193</v>
      </c>
      <c r="H1106" s="280" t="s">
        <v>2742</v>
      </c>
      <c r="I1106" s="280" t="s">
        <v>2727</v>
      </c>
      <c r="J1106">
        <v>7</v>
      </c>
    </row>
    <row r="1107" spans="1:10" ht="21.75" hidden="1" thickBot="1">
      <c r="A1107" s="277">
        <v>314</v>
      </c>
      <c r="B1107" s="277">
        <v>1227886288</v>
      </c>
      <c r="C1107" s="278" t="s">
        <v>4253</v>
      </c>
      <c r="D1107" s="279">
        <v>610</v>
      </c>
      <c r="E1107" s="277" t="s">
        <v>2770</v>
      </c>
      <c r="F1107" s="277">
        <v>1</v>
      </c>
      <c r="G1107" s="280" t="s">
        <v>3730</v>
      </c>
      <c r="H1107" s="280" t="s">
        <v>2912</v>
      </c>
      <c r="I1107" s="280" t="s">
        <v>2727</v>
      </c>
      <c r="J1107">
        <v>7</v>
      </c>
    </row>
    <row r="1108" spans="1:10" ht="21.75" hidden="1" thickBot="1">
      <c r="A1108" s="277">
        <v>315</v>
      </c>
      <c r="B1108" s="277">
        <v>1227889635</v>
      </c>
      <c r="C1108" s="278" t="s">
        <v>4254</v>
      </c>
      <c r="D1108" s="279">
        <v>580</v>
      </c>
      <c r="E1108" s="277" t="s">
        <v>2770</v>
      </c>
      <c r="F1108" s="277">
        <v>1</v>
      </c>
      <c r="G1108" s="280" t="s">
        <v>3730</v>
      </c>
      <c r="H1108" s="280" t="s">
        <v>2912</v>
      </c>
      <c r="I1108" s="280" t="s">
        <v>2727</v>
      </c>
      <c r="J1108">
        <v>7</v>
      </c>
    </row>
    <row r="1109" spans="1:10" ht="21.75" hidden="1" thickBot="1">
      <c r="A1109" s="277">
        <v>316</v>
      </c>
      <c r="B1109" s="277">
        <v>1224151312</v>
      </c>
      <c r="C1109" s="278" t="s">
        <v>4255</v>
      </c>
      <c r="D1109" s="279">
        <v>510</v>
      </c>
      <c r="E1109" s="277" t="s">
        <v>3938</v>
      </c>
      <c r="F1109" s="277">
        <v>1</v>
      </c>
      <c r="G1109" s="280" t="s">
        <v>3839</v>
      </c>
      <c r="H1109" s="280" t="s">
        <v>2742</v>
      </c>
      <c r="I1109" s="280" t="s">
        <v>2727</v>
      </c>
      <c r="J1109">
        <v>7</v>
      </c>
    </row>
    <row r="1110" spans="1:10" ht="21.75" hidden="1" thickBot="1">
      <c r="A1110" s="277">
        <v>1</v>
      </c>
      <c r="B1110" s="277">
        <v>1224222918</v>
      </c>
      <c r="C1110" s="278" t="s">
        <v>4262</v>
      </c>
      <c r="D1110" s="279">
        <v>1650</v>
      </c>
      <c r="E1110" s="277" t="s">
        <v>2770</v>
      </c>
      <c r="F1110" s="277">
        <v>1</v>
      </c>
      <c r="G1110" s="280" t="s">
        <v>2843</v>
      </c>
      <c r="H1110" s="280" t="s">
        <v>2735</v>
      </c>
      <c r="I1110" s="280" t="s">
        <v>2727</v>
      </c>
      <c r="J1110">
        <v>4</v>
      </c>
    </row>
    <row r="1111" spans="1:10" ht="21.75" hidden="1" thickBot="1">
      <c r="A1111" s="277">
        <v>2</v>
      </c>
      <c r="B1111" s="277">
        <v>1229022099</v>
      </c>
      <c r="C1111" s="278" t="s">
        <v>4263</v>
      </c>
      <c r="D1111" s="279">
        <v>1490</v>
      </c>
      <c r="E1111" s="277" t="s">
        <v>3493</v>
      </c>
      <c r="F1111" s="277">
        <v>1</v>
      </c>
      <c r="G1111" s="280" t="s">
        <v>2843</v>
      </c>
      <c r="H1111" s="280" t="s">
        <v>2735</v>
      </c>
      <c r="I1111" s="280" t="s">
        <v>2727</v>
      </c>
      <c r="J1111">
        <v>4</v>
      </c>
    </row>
    <row r="1112" spans="1:10" ht="21.75" hidden="1" thickBot="1">
      <c r="A1112" s="277">
        <v>3</v>
      </c>
      <c r="B1112" s="277">
        <v>1212300386</v>
      </c>
      <c r="C1112" s="278" t="s">
        <v>4264</v>
      </c>
      <c r="D1112" s="279">
        <v>1460</v>
      </c>
      <c r="E1112" s="277" t="s">
        <v>4265</v>
      </c>
      <c r="F1112" s="277">
        <v>1</v>
      </c>
      <c r="G1112" s="280" t="s">
        <v>2752</v>
      </c>
      <c r="H1112" s="280" t="s">
        <v>2735</v>
      </c>
      <c r="I1112" s="280" t="s">
        <v>2727</v>
      </c>
      <c r="J1112">
        <v>4</v>
      </c>
    </row>
    <row r="1113" spans="1:10" ht="21.75" hidden="1" thickBot="1">
      <c r="A1113" s="277">
        <v>4</v>
      </c>
      <c r="B1113" s="277">
        <v>1209222893</v>
      </c>
      <c r="C1113" s="278" t="s">
        <v>4266</v>
      </c>
      <c r="D1113" s="279">
        <v>1400</v>
      </c>
      <c r="E1113" s="277" t="s">
        <v>2852</v>
      </c>
      <c r="F1113" s="277">
        <v>1</v>
      </c>
      <c r="G1113" s="280" t="s">
        <v>2752</v>
      </c>
      <c r="H1113" s="280" t="s">
        <v>2735</v>
      </c>
      <c r="I1113" s="280" t="s">
        <v>2727</v>
      </c>
      <c r="J1113">
        <v>4</v>
      </c>
    </row>
    <row r="1114" spans="1:10" ht="21.75" hidden="1" thickBot="1">
      <c r="A1114" s="277">
        <v>5</v>
      </c>
      <c r="B1114" s="277">
        <v>1227658677</v>
      </c>
      <c r="C1114" s="278" t="s">
        <v>4267</v>
      </c>
      <c r="D1114" s="279">
        <v>1320</v>
      </c>
      <c r="E1114" s="277" t="s">
        <v>3681</v>
      </c>
      <c r="F1114" s="277">
        <v>1</v>
      </c>
      <c r="G1114" s="280" t="s">
        <v>2843</v>
      </c>
      <c r="H1114" s="280" t="s">
        <v>2735</v>
      </c>
      <c r="I1114" s="280" t="s">
        <v>2727</v>
      </c>
      <c r="J1114">
        <v>4</v>
      </c>
    </row>
    <row r="1115" spans="1:10" ht="21.75" hidden="1" thickBot="1">
      <c r="A1115" s="277">
        <v>6</v>
      </c>
      <c r="B1115" s="277">
        <v>1209003012</v>
      </c>
      <c r="C1115" s="278" t="s">
        <v>4268</v>
      </c>
      <c r="D1115" s="279">
        <v>1270</v>
      </c>
      <c r="E1115" s="277" t="s">
        <v>3260</v>
      </c>
      <c r="F1115" s="277">
        <v>1</v>
      </c>
      <c r="G1115" s="280" t="s">
        <v>2843</v>
      </c>
      <c r="H1115" s="280" t="s">
        <v>2735</v>
      </c>
      <c r="I1115" s="280" t="s">
        <v>2727</v>
      </c>
      <c r="J1115">
        <v>4</v>
      </c>
    </row>
    <row r="1116" spans="1:10" ht="21.75" hidden="1" thickBot="1">
      <c r="A1116" s="277">
        <v>7</v>
      </c>
      <c r="B1116" s="277">
        <v>1211966660</v>
      </c>
      <c r="C1116" s="278" t="s">
        <v>4269</v>
      </c>
      <c r="D1116" s="279">
        <v>1220</v>
      </c>
      <c r="E1116" s="277" t="s">
        <v>2941</v>
      </c>
      <c r="F1116" s="277">
        <v>1</v>
      </c>
      <c r="G1116" s="280" t="s">
        <v>2843</v>
      </c>
      <c r="H1116" s="280" t="s">
        <v>2735</v>
      </c>
      <c r="I1116" s="280" t="s">
        <v>2727</v>
      </c>
      <c r="J1116">
        <v>4</v>
      </c>
    </row>
    <row r="1117" spans="1:10" ht="21.75" hidden="1" thickBot="1">
      <c r="A1117" s="277">
        <v>8</v>
      </c>
      <c r="B1117" s="277">
        <v>1222862517</v>
      </c>
      <c r="C1117" s="278" t="s">
        <v>4270</v>
      </c>
      <c r="D1117" s="279">
        <v>1160</v>
      </c>
      <c r="E1117" s="277" t="s">
        <v>3186</v>
      </c>
      <c r="F1117" s="277">
        <v>1</v>
      </c>
      <c r="G1117" s="280" t="s">
        <v>2843</v>
      </c>
      <c r="H1117" s="280" t="s">
        <v>2735</v>
      </c>
      <c r="I1117" s="280" t="s">
        <v>2727</v>
      </c>
      <c r="J1117">
        <v>4</v>
      </c>
    </row>
    <row r="1118" spans="1:10" ht="21.75" hidden="1" thickBot="1">
      <c r="A1118" s="277">
        <v>9</v>
      </c>
      <c r="B1118" s="277">
        <v>1228746606</v>
      </c>
      <c r="C1118" s="278" t="s">
        <v>4271</v>
      </c>
      <c r="D1118" s="279">
        <v>990</v>
      </c>
      <c r="E1118" s="277" t="s">
        <v>3900</v>
      </c>
      <c r="F1118" s="277">
        <v>1</v>
      </c>
      <c r="G1118" s="280" t="s">
        <v>2843</v>
      </c>
      <c r="H1118" s="280" t="s">
        <v>2735</v>
      </c>
      <c r="I1118" s="280" t="s">
        <v>2727</v>
      </c>
      <c r="J1118">
        <v>4</v>
      </c>
    </row>
    <row r="1119" spans="1:10" ht="21.75" hidden="1" thickBot="1">
      <c r="A1119" s="277">
        <v>10</v>
      </c>
      <c r="B1119" s="277">
        <v>1229776622</v>
      </c>
      <c r="C1119" s="278" t="s">
        <v>4272</v>
      </c>
      <c r="D1119" s="279">
        <v>940</v>
      </c>
      <c r="E1119" s="277" t="s">
        <v>3072</v>
      </c>
      <c r="F1119" s="277">
        <v>1</v>
      </c>
      <c r="G1119" s="280" t="s">
        <v>2843</v>
      </c>
      <c r="H1119" s="280" t="s">
        <v>2735</v>
      </c>
      <c r="I1119" s="280" t="s">
        <v>2727</v>
      </c>
      <c r="J1119">
        <v>4</v>
      </c>
    </row>
    <row r="1120" spans="1:10" ht="21.75" hidden="1" thickBot="1">
      <c r="A1120" s="277">
        <v>1</v>
      </c>
      <c r="B1120" s="277">
        <v>1228045654</v>
      </c>
      <c r="C1120" s="278" t="s">
        <v>4273</v>
      </c>
      <c r="D1120" s="279">
        <v>1720</v>
      </c>
      <c r="E1120" s="277" t="s">
        <v>2904</v>
      </c>
      <c r="F1120" s="277">
        <v>1</v>
      </c>
      <c r="G1120" s="280" t="s">
        <v>2843</v>
      </c>
      <c r="H1120" s="280" t="s">
        <v>2735</v>
      </c>
      <c r="I1120" s="280" t="s">
        <v>2727</v>
      </c>
      <c r="J1120">
        <v>5</v>
      </c>
    </row>
    <row r="1121" spans="1:10" ht="21.75" hidden="1" thickBot="1">
      <c r="A1121" s="277">
        <v>2</v>
      </c>
      <c r="B1121" s="277">
        <v>1225467400</v>
      </c>
      <c r="C1121" s="278" t="s">
        <v>4274</v>
      </c>
      <c r="D1121" s="279">
        <v>1720</v>
      </c>
      <c r="E1121" s="277" t="s">
        <v>3201</v>
      </c>
      <c r="F1121" s="277">
        <v>1</v>
      </c>
      <c r="G1121" s="280" t="s">
        <v>2730</v>
      </c>
      <c r="H1121" s="280" t="s">
        <v>2735</v>
      </c>
      <c r="I1121" s="280" t="s">
        <v>2727</v>
      </c>
      <c r="J1121">
        <v>5</v>
      </c>
    </row>
    <row r="1122" spans="1:10" ht="21.75" hidden="1" thickBot="1">
      <c r="A1122" s="277">
        <v>3</v>
      </c>
      <c r="B1122" s="277">
        <v>1224234253</v>
      </c>
      <c r="C1122" s="278" t="s">
        <v>4275</v>
      </c>
      <c r="D1122" s="279">
        <v>1570</v>
      </c>
      <c r="E1122" s="277" t="s">
        <v>3388</v>
      </c>
      <c r="F1122" s="277">
        <v>1</v>
      </c>
      <c r="G1122" s="280" t="s">
        <v>2843</v>
      </c>
      <c r="H1122" s="280" t="s">
        <v>2735</v>
      </c>
      <c r="I1122" s="280" t="s">
        <v>2727</v>
      </c>
      <c r="J1122">
        <v>5</v>
      </c>
    </row>
    <row r="1123" spans="1:10" ht="21.75" hidden="1" thickBot="1">
      <c r="A1123" s="277">
        <v>4</v>
      </c>
      <c r="B1123" s="277">
        <v>1229682234</v>
      </c>
      <c r="C1123" s="278" t="s">
        <v>4276</v>
      </c>
      <c r="D1123" s="279">
        <v>1520</v>
      </c>
      <c r="E1123" s="277" t="s">
        <v>4277</v>
      </c>
      <c r="F1123" s="277">
        <v>1</v>
      </c>
      <c r="G1123" s="280" t="s">
        <v>2843</v>
      </c>
      <c r="H1123" s="280" t="s">
        <v>2735</v>
      </c>
      <c r="I1123" s="280" t="s">
        <v>2727</v>
      </c>
      <c r="J1123">
        <v>5</v>
      </c>
    </row>
    <row r="1124" spans="1:10" ht="21.75" hidden="1" thickBot="1">
      <c r="A1124" s="277">
        <v>5</v>
      </c>
      <c r="B1124" s="277">
        <v>1220715972</v>
      </c>
      <c r="C1124" s="278" t="s">
        <v>4278</v>
      </c>
      <c r="D1124" s="279">
        <v>1480</v>
      </c>
      <c r="E1124" s="277" t="s">
        <v>4279</v>
      </c>
      <c r="F1124" s="277">
        <v>1</v>
      </c>
      <c r="G1124" s="280" t="s">
        <v>2843</v>
      </c>
      <c r="H1124" s="280" t="s">
        <v>2735</v>
      </c>
      <c r="I1124" s="280" t="s">
        <v>2727</v>
      </c>
      <c r="J1124">
        <v>5</v>
      </c>
    </row>
    <row r="1125" spans="1:10" ht="21.75" hidden="1" thickBot="1">
      <c r="A1125" s="277">
        <v>6</v>
      </c>
      <c r="B1125" s="277">
        <v>1223056252</v>
      </c>
      <c r="C1125" s="278" t="s">
        <v>4280</v>
      </c>
      <c r="D1125" s="279">
        <v>1480</v>
      </c>
      <c r="E1125" s="277" t="s">
        <v>4281</v>
      </c>
      <c r="F1125" s="277">
        <v>1</v>
      </c>
      <c r="G1125" s="280" t="s">
        <v>2843</v>
      </c>
      <c r="H1125" s="280" t="s">
        <v>2735</v>
      </c>
      <c r="I1125" s="280" t="s">
        <v>2727</v>
      </c>
      <c r="J1125">
        <v>5</v>
      </c>
    </row>
    <row r="1126" spans="1:10" ht="21.75" hidden="1" thickBot="1">
      <c r="A1126" s="277">
        <v>7</v>
      </c>
      <c r="B1126" s="277">
        <v>1223960696</v>
      </c>
      <c r="C1126" s="278" t="s">
        <v>4282</v>
      </c>
      <c r="D1126" s="279">
        <v>1220</v>
      </c>
      <c r="E1126" s="277" t="s">
        <v>4283</v>
      </c>
      <c r="F1126" s="277">
        <v>1</v>
      </c>
      <c r="G1126" s="280" t="s">
        <v>2980</v>
      </c>
      <c r="H1126" s="280" t="s">
        <v>2735</v>
      </c>
      <c r="I1126" s="280" t="s">
        <v>2727</v>
      </c>
      <c r="J1126">
        <v>5</v>
      </c>
    </row>
    <row r="1127" spans="1:10" ht="21.75" hidden="1" thickBot="1">
      <c r="A1127" s="277">
        <v>8</v>
      </c>
      <c r="B1127" s="277">
        <v>1222633912</v>
      </c>
      <c r="C1127" s="278" t="s">
        <v>4284</v>
      </c>
      <c r="D1127" s="279">
        <v>970</v>
      </c>
      <c r="E1127" s="277" t="s">
        <v>3114</v>
      </c>
      <c r="F1127" s="277">
        <v>1</v>
      </c>
      <c r="G1127" s="280" t="s">
        <v>2730</v>
      </c>
      <c r="H1127" s="280" t="s">
        <v>2735</v>
      </c>
      <c r="I1127" s="280" t="s">
        <v>2727</v>
      </c>
      <c r="J1127">
        <v>5</v>
      </c>
    </row>
    <row r="1128" spans="1:10" ht="21.75" hidden="1" thickBot="1">
      <c r="A1128" s="277">
        <v>9</v>
      </c>
      <c r="B1128" s="277">
        <v>1226044997</v>
      </c>
      <c r="C1128" s="278" t="s">
        <v>4285</v>
      </c>
      <c r="D1128" s="279">
        <v>940</v>
      </c>
      <c r="E1128" s="277" t="s">
        <v>4265</v>
      </c>
      <c r="F1128" s="277">
        <v>1</v>
      </c>
      <c r="G1128" s="280" t="s">
        <v>2730</v>
      </c>
      <c r="H1128" s="280" t="s">
        <v>2735</v>
      </c>
      <c r="I1128" s="280" t="s">
        <v>2727</v>
      </c>
      <c r="J1128">
        <v>5</v>
      </c>
    </row>
    <row r="1129" spans="1:10" ht="21.75" hidden="1" thickBot="1">
      <c r="A1129" s="277">
        <v>1</v>
      </c>
      <c r="B1129" s="277">
        <v>115547832</v>
      </c>
      <c r="C1129" s="278" t="s">
        <v>4286</v>
      </c>
      <c r="D1129" s="279">
        <v>1520</v>
      </c>
      <c r="E1129" s="277" t="s">
        <v>3348</v>
      </c>
      <c r="F1129" s="277">
        <v>1</v>
      </c>
      <c r="G1129" s="280" t="s">
        <v>3677</v>
      </c>
      <c r="H1129" s="280" t="s">
        <v>2742</v>
      </c>
      <c r="I1129" s="280" t="s">
        <v>2727</v>
      </c>
      <c r="J1129">
        <v>8</v>
      </c>
    </row>
    <row r="1130" spans="1:10" ht="21.75" hidden="1" thickBot="1">
      <c r="A1130" s="277">
        <v>2</v>
      </c>
      <c r="B1130" s="277">
        <v>1222242391</v>
      </c>
      <c r="C1130" s="278" t="s">
        <v>4287</v>
      </c>
      <c r="D1130" s="279">
        <v>1260</v>
      </c>
      <c r="E1130" s="277" t="s">
        <v>2936</v>
      </c>
      <c r="F1130" s="277">
        <v>1</v>
      </c>
      <c r="G1130" s="280" t="s">
        <v>3665</v>
      </c>
      <c r="H1130" s="280" t="s">
        <v>2742</v>
      </c>
      <c r="I1130" s="280" t="s">
        <v>2727</v>
      </c>
      <c r="J1130">
        <v>8</v>
      </c>
    </row>
    <row r="1131" spans="1:10" ht="13.5" hidden="1" thickBot="1">
      <c r="A1131" s="277">
        <v>3</v>
      </c>
      <c r="B1131" s="277">
        <v>1222107615</v>
      </c>
      <c r="C1131" s="278" t="s">
        <v>4288</v>
      </c>
      <c r="D1131" s="279">
        <v>1130</v>
      </c>
      <c r="E1131" s="277" t="s">
        <v>2770</v>
      </c>
      <c r="F1131" s="277">
        <v>1</v>
      </c>
      <c r="G1131" s="280" t="s">
        <v>3665</v>
      </c>
      <c r="H1131" s="280" t="s">
        <v>2742</v>
      </c>
      <c r="I1131" s="280" t="s">
        <v>2727</v>
      </c>
      <c r="J1131">
        <v>8</v>
      </c>
    </row>
    <row r="1132" spans="1:10" ht="21.75" hidden="1" thickBot="1">
      <c r="A1132" s="277">
        <v>4</v>
      </c>
      <c r="B1132" s="277">
        <v>1223543993</v>
      </c>
      <c r="C1132" s="278" t="s">
        <v>4289</v>
      </c>
      <c r="D1132" s="279">
        <v>1130</v>
      </c>
      <c r="E1132" s="277" t="s">
        <v>2770</v>
      </c>
      <c r="F1132" s="277">
        <v>1</v>
      </c>
      <c r="G1132" s="280" t="s">
        <v>3734</v>
      </c>
      <c r="H1132" s="280" t="s">
        <v>2742</v>
      </c>
      <c r="I1132" s="280" t="s">
        <v>2727</v>
      </c>
      <c r="J1132">
        <v>8</v>
      </c>
    </row>
    <row r="1133" spans="1:10" ht="21.75" hidden="1" thickBot="1">
      <c r="A1133" s="277">
        <v>5</v>
      </c>
      <c r="B1133" s="277">
        <v>1225781827</v>
      </c>
      <c r="C1133" s="278" t="s">
        <v>4156</v>
      </c>
      <c r="D1133" s="279">
        <v>1100</v>
      </c>
      <c r="E1133" s="277" t="s">
        <v>2936</v>
      </c>
      <c r="F1133" s="277">
        <v>1</v>
      </c>
      <c r="G1133" s="280" t="s">
        <v>3665</v>
      </c>
      <c r="H1133" s="280" t="s">
        <v>2742</v>
      </c>
      <c r="I1133" s="280" t="s">
        <v>2727</v>
      </c>
      <c r="J1133">
        <v>8</v>
      </c>
    </row>
    <row r="1134" spans="1:10" ht="21.75" hidden="1" thickBot="1">
      <c r="A1134" s="277">
        <v>6</v>
      </c>
      <c r="B1134" s="277">
        <v>1229077613</v>
      </c>
      <c r="C1134" s="278" t="s">
        <v>4290</v>
      </c>
      <c r="D1134" s="279">
        <v>1100</v>
      </c>
      <c r="E1134" s="277" t="s">
        <v>2936</v>
      </c>
      <c r="F1134" s="277">
        <v>1</v>
      </c>
      <c r="G1134" s="280" t="s">
        <v>3677</v>
      </c>
      <c r="H1134" s="280" t="s">
        <v>2742</v>
      </c>
      <c r="I1134" s="280" t="s">
        <v>2727</v>
      </c>
      <c r="J1134">
        <v>8</v>
      </c>
    </row>
    <row r="1135" spans="1:10" ht="13.5" hidden="1" thickBot="1">
      <c r="A1135" s="277">
        <v>7</v>
      </c>
      <c r="B1135" s="277">
        <v>1223110436</v>
      </c>
      <c r="C1135" s="278" t="s">
        <v>4291</v>
      </c>
      <c r="D1135" s="279">
        <v>1100</v>
      </c>
      <c r="E1135" s="277" t="s">
        <v>2770</v>
      </c>
      <c r="F1135" s="277">
        <v>1</v>
      </c>
      <c r="G1135" s="280" t="s">
        <v>3665</v>
      </c>
      <c r="H1135" s="280" t="s">
        <v>2742</v>
      </c>
      <c r="I1135" s="280" t="s">
        <v>2727</v>
      </c>
      <c r="J1135">
        <v>8</v>
      </c>
    </row>
    <row r="1136" spans="1:10" ht="21.75" hidden="1" thickBot="1">
      <c r="A1136" s="277">
        <v>8</v>
      </c>
      <c r="B1136" s="277">
        <v>1222407938</v>
      </c>
      <c r="C1136" s="278" t="s">
        <v>4292</v>
      </c>
      <c r="D1136" s="279">
        <v>1090</v>
      </c>
      <c r="E1136" s="277" t="s">
        <v>3819</v>
      </c>
      <c r="F1136" s="277">
        <v>1</v>
      </c>
      <c r="G1136" s="280" t="s">
        <v>3665</v>
      </c>
      <c r="H1136" s="280" t="s">
        <v>2742</v>
      </c>
      <c r="I1136" s="280" t="s">
        <v>2727</v>
      </c>
      <c r="J1136">
        <v>8</v>
      </c>
    </row>
    <row r="1137" spans="1:10" ht="21.75" hidden="1" thickBot="1">
      <c r="A1137" s="277">
        <v>9</v>
      </c>
      <c r="B1137" s="277">
        <v>1228908007</v>
      </c>
      <c r="C1137" s="278" t="s">
        <v>4293</v>
      </c>
      <c r="D1137" s="279">
        <v>1090</v>
      </c>
      <c r="E1137" s="277" t="s">
        <v>3874</v>
      </c>
      <c r="F1137" s="277">
        <v>1</v>
      </c>
      <c r="G1137" s="280" t="s">
        <v>3677</v>
      </c>
      <c r="H1137" s="280" t="s">
        <v>2742</v>
      </c>
      <c r="I1137" s="280" t="s">
        <v>2727</v>
      </c>
      <c r="J1137">
        <v>8</v>
      </c>
    </row>
    <row r="1138" spans="1:10" ht="13.5" hidden="1" thickBot="1">
      <c r="A1138" s="277">
        <v>10</v>
      </c>
      <c r="B1138" s="277">
        <v>1224058842</v>
      </c>
      <c r="C1138" s="278" t="s">
        <v>4294</v>
      </c>
      <c r="D1138" s="279">
        <v>1090</v>
      </c>
      <c r="E1138" s="277" t="s">
        <v>2770</v>
      </c>
      <c r="F1138" s="277">
        <v>1</v>
      </c>
      <c r="G1138" s="280" t="s">
        <v>1312</v>
      </c>
      <c r="H1138" s="280" t="s">
        <v>2742</v>
      </c>
      <c r="I1138" s="280" t="s">
        <v>2727</v>
      </c>
      <c r="J1138">
        <v>8</v>
      </c>
    </row>
    <row r="1139" spans="1:10" ht="21.75" hidden="1" thickBot="1">
      <c r="A1139" s="277">
        <v>11</v>
      </c>
      <c r="B1139" s="277">
        <v>1230259260</v>
      </c>
      <c r="C1139" s="278" t="s">
        <v>4295</v>
      </c>
      <c r="D1139" s="279">
        <v>1070</v>
      </c>
      <c r="E1139" s="277" t="s">
        <v>2835</v>
      </c>
      <c r="F1139" s="277">
        <v>1</v>
      </c>
      <c r="G1139" s="280" t="s">
        <v>3703</v>
      </c>
      <c r="H1139" s="280" t="s">
        <v>2731</v>
      </c>
      <c r="I1139" s="280" t="s">
        <v>2727</v>
      </c>
      <c r="J1139">
        <v>8</v>
      </c>
    </row>
    <row r="1140" spans="1:10" ht="21.75" hidden="1" thickBot="1">
      <c r="A1140" s="277">
        <v>12</v>
      </c>
      <c r="B1140" s="277">
        <v>1223303214</v>
      </c>
      <c r="C1140" s="278" t="s">
        <v>4296</v>
      </c>
      <c r="D1140" s="279">
        <v>1070</v>
      </c>
      <c r="E1140" s="277" t="s">
        <v>2936</v>
      </c>
      <c r="F1140" s="277">
        <v>1</v>
      </c>
      <c r="G1140" s="280" t="s">
        <v>3665</v>
      </c>
      <c r="H1140" s="280" t="s">
        <v>2742</v>
      </c>
      <c r="I1140" s="280" t="s">
        <v>2727</v>
      </c>
      <c r="J1140">
        <v>8</v>
      </c>
    </row>
    <row r="1141" spans="1:10" ht="21.75" hidden="1" thickBot="1">
      <c r="A1141" s="277">
        <v>13</v>
      </c>
      <c r="B1141" s="277">
        <v>1222941957</v>
      </c>
      <c r="C1141" s="278" t="s">
        <v>4297</v>
      </c>
      <c r="D1141" s="279">
        <v>1050</v>
      </c>
      <c r="E1141" s="277" t="s">
        <v>2770</v>
      </c>
      <c r="F1141" s="277">
        <v>1</v>
      </c>
      <c r="G1141" s="280" t="s">
        <v>3792</v>
      </c>
      <c r="H1141" s="280" t="s">
        <v>2742</v>
      </c>
      <c r="I1141" s="280" t="s">
        <v>2727</v>
      </c>
      <c r="J1141">
        <v>8</v>
      </c>
    </row>
    <row r="1142" spans="1:10" ht="21.75" hidden="1" thickBot="1">
      <c r="A1142" s="277">
        <v>14</v>
      </c>
      <c r="B1142" s="277">
        <v>1222039500</v>
      </c>
      <c r="C1142" s="278" t="s">
        <v>4298</v>
      </c>
      <c r="D1142" s="279">
        <v>1050</v>
      </c>
      <c r="E1142" s="277" t="s">
        <v>2770</v>
      </c>
      <c r="F1142" s="277">
        <v>1</v>
      </c>
      <c r="G1142" s="280" t="s">
        <v>3792</v>
      </c>
      <c r="H1142" s="280" t="s">
        <v>2742</v>
      </c>
      <c r="I1142" s="280" t="s">
        <v>2727</v>
      </c>
      <c r="J1142">
        <v>8</v>
      </c>
    </row>
    <row r="1143" spans="1:10" ht="21.75" hidden="1" thickBot="1">
      <c r="A1143" s="277">
        <v>15</v>
      </c>
      <c r="B1143" s="277">
        <v>1226423084</v>
      </c>
      <c r="C1143" s="278" t="s">
        <v>4299</v>
      </c>
      <c r="D1143" s="279">
        <v>1050</v>
      </c>
      <c r="E1143" s="277" t="s">
        <v>2770</v>
      </c>
      <c r="F1143" s="277">
        <v>1</v>
      </c>
      <c r="G1143" s="280" t="s">
        <v>3792</v>
      </c>
      <c r="H1143" s="280" t="s">
        <v>2742</v>
      </c>
      <c r="I1143" s="280" t="s">
        <v>2727</v>
      </c>
      <c r="J1143">
        <v>8</v>
      </c>
    </row>
    <row r="1144" spans="1:10" ht="13.5" hidden="1" thickBot="1">
      <c r="A1144" s="277">
        <v>16</v>
      </c>
      <c r="B1144" s="277">
        <v>1224243113</v>
      </c>
      <c r="C1144" s="278" t="s">
        <v>4300</v>
      </c>
      <c r="D1144" s="279">
        <v>1030</v>
      </c>
      <c r="E1144" s="277" t="s">
        <v>2770</v>
      </c>
      <c r="F1144" s="277">
        <v>1</v>
      </c>
      <c r="G1144" s="280" t="s">
        <v>3665</v>
      </c>
      <c r="H1144" s="280" t="s">
        <v>2742</v>
      </c>
      <c r="I1144" s="280" t="s">
        <v>2727</v>
      </c>
      <c r="J1144">
        <v>8</v>
      </c>
    </row>
    <row r="1145" spans="1:10" ht="21.75" hidden="1" thickBot="1">
      <c r="A1145" s="277">
        <v>17</v>
      </c>
      <c r="B1145" s="277">
        <v>1212968478</v>
      </c>
      <c r="C1145" s="278" t="s">
        <v>4301</v>
      </c>
      <c r="D1145" s="279">
        <v>990</v>
      </c>
      <c r="E1145" s="277" t="s">
        <v>4234</v>
      </c>
      <c r="F1145" s="277">
        <v>1</v>
      </c>
      <c r="G1145" s="280" t="s">
        <v>3736</v>
      </c>
      <c r="H1145" s="280" t="s">
        <v>2742</v>
      </c>
      <c r="I1145" s="280" t="s">
        <v>2727</v>
      </c>
      <c r="J1145">
        <v>8</v>
      </c>
    </row>
    <row r="1146" spans="1:10" ht="21.75" hidden="1" thickBot="1">
      <c r="A1146" s="277">
        <v>18</v>
      </c>
      <c r="B1146" s="277">
        <v>1221168064</v>
      </c>
      <c r="C1146" s="278" t="s">
        <v>4302</v>
      </c>
      <c r="D1146" s="279">
        <v>990</v>
      </c>
      <c r="E1146" s="277" t="s">
        <v>2936</v>
      </c>
      <c r="F1146" s="277">
        <v>1</v>
      </c>
      <c r="G1146" s="280" t="s">
        <v>3724</v>
      </c>
      <c r="H1146" s="280" t="s">
        <v>2742</v>
      </c>
      <c r="I1146" s="280" t="s">
        <v>2727</v>
      </c>
      <c r="J1146">
        <v>8</v>
      </c>
    </row>
    <row r="1147" spans="1:10" ht="13.5" hidden="1" thickBot="1">
      <c r="A1147" s="277">
        <v>19</v>
      </c>
      <c r="B1147" s="277">
        <v>1222042936</v>
      </c>
      <c r="C1147" s="278" t="s">
        <v>4303</v>
      </c>
      <c r="D1147" s="279">
        <v>930</v>
      </c>
      <c r="E1147" s="277" t="s">
        <v>2770</v>
      </c>
      <c r="F1147" s="277">
        <v>1</v>
      </c>
      <c r="G1147" s="280" t="s">
        <v>3665</v>
      </c>
      <c r="H1147" s="280" t="s">
        <v>2742</v>
      </c>
      <c r="I1147" s="280" t="s">
        <v>2727</v>
      </c>
      <c r="J1147">
        <v>8</v>
      </c>
    </row>
    <row r="1148" spans="1:10" ht="13.5" hidden="1" thickBot="1">
      <c r="A1148" s="277">
        <v>20</v>
      </c>
      <c r="B1148" s="277">
        <v>1223291960</v>
      </c>
      <c r="C1148" s="278" t="s">
        <v>4304</v>
      </c>
      <c r="D1148" s="279">
        <v>930</v>
      </c>
      <c r="E1148" s="277" t="s">
        <v>2770</v>
      </c>
      <c r="F1148" s="277">
        <v>1</v>
      </c>
      <c r="G1148" s="280" t="s">
        <v>3665</v>
      </c>
      <c r="H1148" s="280" t="s">
        <v>2742</v>
      </c>
      <c r="I1148" s="280" t="s">
        <v>2727</v>
      </c>
      <c r="J1148">
        <v>8</v>
      </c>
    </row>
    <row r="1149" spans="1:10" ht="21.75" hidden="1" thickBot="1">
      <c r="A1149" s="277">
        <v>21</v>
      </c>
      <c r="B1149" s="277">
        <v>1223560789</v>
      </c>
      <c r="C1149" s="278" t="s">
        <v>4305</v>
      </c>
      <c r="D1149" s="279">
        <v>890</v>
      </c>
      <c r="E1149" s="277" t="s">
        <v>2770</v>
      </c>
      <c r="F1149" s="277">
        <v>1</v>
      </c>
      <c r="G1149" s="280" t="s">
        <v>3734</v>
      </c>
      <c r="H1149" s="280" t="s">
        <v>2742</v>
      </c>
      <c r="I1149" s="280" t="s">
        <v>2727</v>
      </c>
      <c r="J1149">
        <v>8</v>
      </c>
    </row>
    <row r="1150" spans="1:10" ht="13.5" hidden="1" thickBot="1">
      <c r="A1150" s="277">
        <v>22</v>
      </c>
      <c r="B1150" s="277">
        <v>1222280675</v>
      </c>
      <c r="C1150" s="278" t="s">
        <v>4306</v>
      </c>
      <c r="D1150" s="279">
        <v>890</v>
      </c>
      <c r="E1150" s="277" t="s">
        <v>2770</v>
      </c>
      <c r="F1150" s="277">
        <v>1</v>
      </c>
      <c r="G1150" s="280" t="s">
        <v>3665</v>
      </c>
      <c r="H1150" s="280" t="s">
        <v>2742</v>
      </c>
      <c r="I1150" s="280" t="s">
        <v>2727</v>
      </c>
      <c r="J1150">
        <v>8</v>
      </c>
    </row>
    <row r="1151" spans="1:10" ht="13.5" hidden="1" thickBot="1">
      <c r="A1151" s="277">
        <v>23</v>
      </c>
      <c r="B1151" s="277">
        <v>1225527514</v>
      </c>
      <c r="C1151" s="278" t="s">
        <v>4307</v>
      </c>
      <c r="D1151" s="279">
        <v>870</v>
      </c>
      <c r="E1151" s="277" t="s">
        <v>2770</v>
      </c>
      <c r="F1151" s="277">
        <v>1</v>
      </c>
      <c r="G1151" s="280" t="s">
        <v>3665</v>
      </c>
      <c r="H1151" s="280" t="s">
        <v>2742</v>
      </c>
      <c r="I1151" s="280" t="s">
        <v>2727</v>
      </c>
      <c r="J1151">
        <v>8</v>
      </c>
    </row>
    <row r="1152" spans="1:10" ht="13.5" hidden="1" thickBot="1">
      <c r="A1152" s="277">
        <v>24</v>
      </c>
      <c r="B1152" s="277">
        <v>1222542616</v>
      </c>
      <c r="C1152" s="278" t="s">
        <v>4308</v>
      </c>
      <c r="D1152" s="279">
        <v>840</v>
      </c>
      <c r="E1152" s="277" t="s">
        <v>2770</v>
      </c>
      <c r="F1152" s="277">
        <v>1</v>
      </c>
      <c r="G1152" s="280" t="s">
        <v>3665</v>
      </c>
      <c r="H1152" s="280" t="s">
        <v>2742</v>
      </c>
      <c r="I1152" s="280" t="s">
        <v>2727</v>
      </c>
      <c r="J1152">
        <v>8</v>
      </c>
    </row>
    <row r="1153" spans="1:10" ht="21.75" hidden="1" thickBot="1">
      <c r="A1153" s="277">
        <v>25</v>
      </c>
      <c r="B1153" s="277">
        <v>1223054087</v>
      </c>
      <c r="C1153" s="278" t="s">
        <v>4309</v>
      </c>
      <c r="D1153" s="279">
        <v>830</v>
      </c>
      <c r="E1153" s="277" t="s">
        <v>2770</v>
      </c>
      <c r="F1153" s="277">
        <v>1</v>
      </c>
      <c r="G1153" s="280" t="s">
        <v>3707</v>
      </c>
      <c r="H1153" s="280" t="s">
        <v>2742</v>
      </c>
      <c r="I1153" s="280" t="s">
        <v>2727</v>
      </c>
      <c r="J1153">
        <v>8</v>
      </c>
    </row>
    <row r="1154" spans="1:10" ht="13.5" hidden="1" thickBot="1">
      <c r="A1154" s="277">
        <v>26</v>
      </c>
      <c r="B1154" s="277">
        <v>1228367021</v>
      </c>
      <c r="C1154" s="278" t="s">
        <v>4310</v>
      </c>
      <c r="D1154" s="279">
        <v>830</v>
      </c>
      <c r="E1154" s="277" t="s">
        <v>2770</v>
      </c>
      <c r="F1154" s="277">
        <v>1</v>
      </c>
      <c r="G1154" s="280" t="s">
        <v>3665</v>
      </c>
      <c r="H1154" s="280" t="s">
        <v>2742</v>
      </c>
      <c r="I1154" s="280" t="s">
        <v>2727</v>
      </c>
      <c r="J1154">
        <v>8</v>
      </c>
    </row>
    <row r="1155" spans="1:10" ht="13.5" hidden="1" thickBot="1">
      <c r="A1155" s="277">
        <v>27</v>
      </c>
      <c r="B1155" s="277">
        <v>1228544337</v>
      </c>
      <c r="C1155" s="278" t="s">
        <v>4311</v>
      </c>
      <c r="D1155" s="279">
        <v>820</v>
      </c>
      <c r="E1155" s="277" t="s">
        <v>2770</v>
      </c>
      <c r="F1155" s="277">
        <v>1</v>
      </c>
      <c r="G1155" s="280" t="s">
        <v>3665</v>
      </c>
      <c r="H1155" s="280" t="s">
        <v>2742</v>
      </c>
      <c r="I1155" s="280" t="s">
        <v>2727</v>
      </c>
      <c r="J1155">
        <v>8</v>
      </c>
    </row>
    <row r="1156" spans="1:10" ht="21.75" hidden="1" thickBot="1">
      <c r="A1156" s="277">
        <v>28</v>
      </c>
      <c r="B1156" s="277">
        <v>1225320029</v>
      </c>
      <c r="C1156" s="278" t="s">
        <v>4312</v>
      </c>
      <c r="D1156" s="279">
        <v>820</v>
      </c>
      <c r="E1156" s="277" t="s">
        <v>2770</v>
      </c>
      <c r="F1156" s="277">
        <v>1</v>
      </c>
      <c r="G1156" s="280" t="s">
        <v>3707</v>
      </c>
      <c r="H1156" s="280" t="s">
        <v>2742</v>
      </c>
      <c r="I1156" s="280" t="s">
        <v>2727</v>
      </c>
      <c r="J1156">
        <v>8</v>
      </c>
    </row>
    <row r="1157" spans="1:10" ht="21.75" hidden="1" thickBot="1">
      <c r="A1157" s="277">
        <v>29</v>
      </c>
      <c r="B1157" s="277">
        <v>1229093688</v>
      </c>
      <c r="C1157" s="278" t="s">
        <v>4313</v>
      </c>
      <c r="D1157" s="279">
        <v>810</v>
      </c>
      <c r="E1157" s="277" t="s">
        <v>2770</v>
      </c>
      <c r="F1157" s="277">
        <v>1</v>
      </c>
      <c r="G1157" s="280" t="s">
        <v>3665</v>
      </c>
      <c r="H1157" s="280" t="s">
        <v>2742</v>
      </c>
      <c r="I1157" s="280" t="s">
        <v>2727</v>
      </c>
      <c r="J1157">
        <v>8</v>
      </c>
    </row>
    <row r="1158" spans="1:10" ht="21.75" hidden="1" thickBot="1">
      <c r="A1158" s="277">
        <v>30</v>
      </c>
      <c r="B1158" s="277">
        <v>1221896264</v>
      </c>
      <c r="C1158" s="278" t="s">
        <v>4314</v>
      </c>
      <c r="D1158" s="279">
        <v>770</v>
      </c>
      <c r="E1158" s="277" t="s">
        <v>2770</v>
      </c>
      <c r="F1158" s="277">
        <v>1</v>
      </c>
      <c r="G1158" s="280" t="s">
        <v>3724</v>
      </c>
      <c r="H1158" s="280" t="s">
        <v>2742</v>
      </c>
      <c r="I1158" s="280" t="s">
        <v>2727</v>
      </c>
      <c r="J1158">
        <v>8</v>
      </c>
    </row>
    <row r="1159" spans="1:10" ht="21.75" hidden="1" thickBot="1">
      <c r="A1159" s="277">
        <v>31</v>
      </c>
      <c r="B1159" s="277">
        <v>1225689216</v>
      </c>
      <c r="C1159" s="278" t="s">
        <v>4315</v>
      </c>
      <c r="D1159" s="279">
        <v>760</v>
      </c>
      <c r="E1159" s="277" t="s">
        <v>2936</v>
      </c>
      <c r="F1159" s="277">
        <v>1</v>
      </c>
      <c r="G1159" s="280" t="s">
        <v>3792</v>
      </c>
      <c r="H1159" s="280" t="s">
        <v>2742</v>
      </c>
      <c r="I1159" s="280" t="s">
        <v>2727</v>
      </c>
      <c r="J1159">
        <v>8</v>
      </c>
    </row>
    <row r="1160" spans="1:10" ht="21.75" hidden="1" thickBot="1">
      <c r="A1160" s="277">
        <v>32</v>
      </c>
      <c r="B1160" s="277">
        <v>1222152979</v>
      </c>
      <c r="C1160" s="278" t="s">
        <v>4316</v>
      </c>
      <c r="D1160" s="279">
        <v>760</v>
      </c>
      <c r="E1160" s="277" t="s">
        <v>2770</v>
      </c>
      <c r="F1160" s="277">
        <v>1</v>
      </c>
      <c r="G1160" s="280" t="s">
        <v>3707</v>
      </c>
      <c r="H1160" s="280" t="s">
        <v>2742</v>
      </c>
      <c r="I1160" s="280" t="s">
        <v>2727</v>
      </c>
      <c r="J1160">
        <v>8</v>
      </c>
    </row>
    <row r="1161" spans="1:10" ht="21.75" hidden="1" thickBot="1">
      <c r="A1161" s="277">
        <v>33</v>
      </c>
      <c r="B1161" s="277">
        <v>1226615581</v>
      </c>
      <c r="C1161" s="278" t="s">
        <v>4317</v>
      </c>
      <c r="D1161" s="279">
        <v>760</v>
      </c>
      <c r="E1161" s="277" t="s">
        <v>2770</v>
      </c>
      <c r="F1161" s="277">
        <v>1</v>
      </c>
      <c r="G1161" s="280" t="s">
        <v>3724</v>
      </c>
      <c r="H1161" s="280" t="s">
        <v>2742</v>
      </c>
      <c r="I1161" s="280" t="s">
        <v>2727</v>
      </c>
      <c r="J1161">
        <v>8</v>
      </c>
    </row>
    <row r="1162" spans="1:10" ht="21.75" hidden="1" thickBot="1">
      <c r="A1162" s="277">
        <v>34</v>
      </c>
      <c r="B1162" s="277">
        <v>1224968657</v>
      </c>
      <c r="C1162" s="278" t="s">
        <v>4318</v>
      </c>
      <c r="D1162" s="279">
        <v>750</v>
      </c>
      <c r="E1162" s="277" t="s">
        <v>2770</v>
      </c>
      <c r="F1162" s="277">
        <v>1</v>
      </c>
      <c r="G1162" s="280" t="s">
        <v>3807</v>
      </c>
      <c r="H1162" s="280" t="s">
        <v>2742</v>
      </c>
      <c r="I1162" s="280" t="s">
        <v>2727</v>
      </c>
      <c r="J1162">
        <v>8</v>
      </c>
    </row>
    <row r="1163" spans="1:10" ht="13.5" hidden="1" thickBot="1">
      <c r="A1163" s="277">
        <v>35</v>
      </c>
      <c r="B1163" s="277">
        <v>1222229311</v>
      </c>
      <c r="C1163" s="278" t="s">
        <v>4319</v>
      </c>
      <c r="D1163" s="279">
        <v>720</v>
      </c>
      <c r="E1163" s="277" t="s">
        <v>2770</v>
      </c>
      <c r="F1163" s="277">
        <v>1</v>
      </c>
      <c r="G1163" s="280" t="s">
        <v>3665</v>
      </c>
      <c r="H1163" s="280" t="s">
        <v>2742</v>
      </c>
      <c r="I1163" s="280" t="s">
        <v>2727</v>
      </c>
      <c r="J1163">
        <v>8</v>
      </c>
    </row>
    <row r="1164" spans="1:10" ht="13.5" hidden="1" thickBot="1">
      <c r="A1164" s="277">
        <v>36</v>
      </c>
      <c r="B1164" s="277">
        <v>1222856133</v>
      </c>
      <c r="C1164" s="278" t="s">
        <v>4320</v>
      </c>
      <c r="D1164" s="279">
        <v>720</v>
      </c>
      <c r="E1164" s="277" t="s">
        <v>2770</v>
      </c>
      <c r="F1164" s="277">
        <v>1</v>
      </c>
      <c r="G1164" s="280" t="s">
        <v>3665</v>
      </c>
      <c r="H1164" s="280" t="s">
        <v>2742</v>
      </c>
      <c r="I1164" s="280" t="s">
        <v>2727</v>
      </c>
      <c r="J1164">
        <v>8</v>
      </c>
    </row>
    <row r="1165" spans="1:10" ht="13.5" hidden="1" thickBot="1">
      <c r="A1165" s="277">
        <v>37</v>
      </c>
      <c r="B1165" s="277">
        <v>1223029428</v>
      </c>
      <c r="C1165" s="278" t="s">
        <v>4321</v>
      </c>
      <c r="D1165" s="279">
        <v>700</v>
      </c>
      <c r="E1165" s="277" t="s">
        <v>2770</v>
      </c>
      <c r="F1165" s="277">
        <v>1</v>
      </c>
      <c r="G1165" s="280" t="s">
        <v>3665</v>
      </c>
      <c r="H1165" s="280" t="s">
        <v>2742</v>
      </c>
      <c r="I1165" s="280" t="s">
        <v>2727</v>
      </c>
      <c r="J1165">
        <v>8</v>
      </c>
    </row>
    <row r="1166" spans="1:10" ht="13.5" hidden="1" thickBot="1">
      <c r="A1166" s="277">
        <v>38</v>
      </c>
      <c r="B1166" s="277">
        <v>1222623938</v>
      </c>
      <c r="C1166" s="278" t="s">
        <v>4322</v>
      </c>
      <c r="D1166" s="279">
        <v>700</v>
      </c>
      <c r="E1166" s="277" t="s">
        <v>2770</v>
      </c>
      <c r="F1166" s="277">
        <v>1</v>
      </c>
      <c r="G1166" s="280" t="s">
        <v>3665</v>
      </c>
      <c r="H1166" s="280" t="s">
        <v>2742</v>
      </c>
      <c r="I1166" s="280" t="s">
        <v>2727</v>
      </c>
      <c r="J1166">
        <v>8</v>
      </c>
    </row>
    <row r="1167" spans="1:10" ht="21.75" hidden="1" thickBot="1">
      <c r="A1167" s="277">
        <v>39</v>
      </c>
      <c r="B1167" s="277">
        <v>1222016950</v>
      </c>
      <c r="C1167" s="278" t="s">
        <v>4323</v>
      </c>
      <c r="D1167" s="279">
        <v>690</v>
      </c>
      <c r="E1167" s="277" t="s">
        <v>2936</v>
      </c>
      <c r="F1167" s="277">
        <v>1</v>
      </c>
      <c r="G1167" s="280" t="s">
        <v>3707</v>
      </c>
      <c r="H1167" s="280" t="s">
        <v>2742</v>
      </c>
      <c r="I1167" s="280" t="s">
        <v>2727</v>
      </c>
      <c r="J1167">
        <v>8</v>
      </c>
    </row>
    <row r="1168" spans="1:10" ht="21.75" hidden="1" thickBot="1">
      <c r="A1168" s="277">
        <v>40</v>
      </c>
      <c r="B1168" s="277">
        <v>1221472242</v>
      </c>
      <c r="C1168" s="278" t="s">
        <v>4324</v>
      </c>
      <c r="D1168" s="279">
        <v>670</v>
      </c>
      <c r="E1168" s="277" t="s">
        <v>2770</v>
      </c>
      <c r="F1168" s="277">
        <v>1</v>
      </c>
      <c r="G1168" s="280" t="s">
        <v>3707</v>
      </c>
      <c r="H1168" s="280" t="s">
        <v>2742</v>
      </c>
      <c r="I1168" s="280" t="s">
        <v>2727</v>
      </c>
      <c r="J1168">
        <v>8</v>
      </c>
    </row>
    <row r="1169" spans="1:10" ht="21.75" hidden="1" thickBot="1">
      <c r="A1169" s="277">
        <v>41</v>
      </c>
      <c r="B1169" s="277">
        <v>1225701379</v>
      </c>
      <c r="C1169" s="278" t="s">
        <v>4325</v>
      </c>
      <c r="D1169" s="279">
        <v>650</v>
      </c>
      <c r="E1169" s="277" t="s">
        <v>2770</v>
      </c>
      <c r="F1169" s="277">
        <v>1</v>
      </c>
      <c r="G1169" s="280" t="s">
        <v>3724</v>
      </c>
      <c r="H1169" s="280" t="s">
        <v>2742</v>
      </c>
      <c r="I1169" s="280" t="s">
        <v>2727</v>
      </c>
      <c r="J1169">
        <v>8</v>
      </c>
    </row>
    <row r="1170" spans="1:10" ht="13.5" hidden="1" thickBot="1">
      <c r="A1170" s="277">
        <v>42</v>
      </c>
      <c r="B1170" s="277">
        <v>1222216805</v>
      </c>
      <c r="C1170" s="278" t="s">
        <v>4326</v>
      </c>
      <c r="D1170" s="279">
        <v>640</v>
      </c>
      <c r="E1170" s="277" t="s">
        <v>2770</v>
      </c>
      <c r="F1170" s="277">
        <v>1</v>
      </c>
      <c r="G1170" s="280" t="s">
        <v>3665</v>
      </c>
      <c r="H1170" s="280" t="s">
        <v>2742</v>
      </c>
      <c r="I1170" s="280" t="s">
        <v>2727</v>
      </c>
      <c r="J1170">
        <v>8</v>
      </c>
    </row>
    <row r="1171" spans="1:10" ht="21.75" hidden="1" thickBot="1">
      <c r="A1171" s="277">
        <v>43</v>
      </c>
      <c r="B1171" s="277">
        <v>1227485388</v>
      </c>
      <c r="C1171" s="278" t="s">
        <v>4327</v>
      </c>
      <c r="D1171" s="279">
        <v>640</v>
      </c>
      <c r="E1171" s="277" t="s">
        <v>2770</v>
      </c>
      <c r="F1171" s="277">
        <v>1</v>
      </c>
      <c r="G1171" s="280" t="s">
        <v>3734</v>
      </c>
      <c r="H1171" s="280" t="s">
        <v>2742</v>
      </c>
      <c r="I1171" s="280" t="s">
        <v>2727</v>
      </c>
      <c r="J1171">
        <v>8</v>
      </c>
    </row>
    <row r="1172" spans="1:10" ht="13.5" hidden="1" thickBot="1">
      <c r="A1172" s="277">
        <v>44</v>
      </c>
      <c r="B1172" s="277">
        <v>1222428902</v>
      </c>
      <c r="C1172" s="278" t="s">
        <v>2846</v>
      </c>
      <c r="D1172" s="279">
        <v>590</v>
      </c>
      <c r="E1172" s="277" t="s">
        <v>2770</v>
      </c>
      <c r="F1172" s="277">
        <v>1</v>
      </c>
      <c r="G1172" s="280" t="s">
        <v>3665</v>
      </c>
      <c r="H1172" s="280" t="s">
        <v>2742</v>
      </c>
      <c r="I1172" s="280" t="s">
        <v>2727</v>
      </c>
      <c r="J1172">
        <v>8</v>
      </c>
    </row>
    <row r="1173" spans="1:10" ht="13.5" hidden="1" thickBot="1">
      <c r="A1173" s="277">
        <v>45</v>
      </c>
      <c r="B1173" s="277">
        <v>1222017306</v>
      </c>
      <c r="C1173" s="278" t="s">
        <v>4328</v>
      </c>
      <c r="D1173" s="279">
        <v>580</v>
      </c>
      <c r="E1173" s="277" t="s">
        <v>2770</v>
      </c>
      <c r="F1173" s="277">
        <v>1</v>
      </c>
      <c r="G1173" s="280" t="s">
        <v>3665</v>
      </c>
      <c r="H1173" s="280" t="s">
        <v>2742</v>
      </c>
      <c r="I1173" s="280" t="s">
        <v>2727</v>
      </c>
      <c r="J1173">
        <v>8</v>
      </c>
    </row>
    <row r="1174" spans="1:10" ht="13.5" hidden="1" thickBot="1">
      <c r="A1174" s="277">
        <v>46</v>
      </c>
      <c r="B1174" s="277">
        <v>1225746021</v>
      </c>
      <c r="C1174" s="278" t="s">
        <v>4329</v>
      </c>
      <c r="D1174" s="279">
        <v>570</v>
      </c>
      <c r="E1174" s="277" t="s">
        <v>2770</v>
      </c>
      <c r="F1174" s="277">
        <v>1</v>
      </c>
      <c r="G1174" s="280" t="s">
        <v>3665</v>
      </c>
      <c r="H1174" s="280" t="s">
        <v>2742</v>
      </c>
      <c r="I1174" s="280" t="s">
        <v>2727</v>
      </c>
      <c r="J1174">
        <v>8</v>
      </c>
    </row>
    <row r="1175" spans="1:10" ht="13.5" hidden="1" thickBot="1">
      <c r="A1175" s="277">
        <v>1</v>
      </c>
      <c r="B1175" s="277">
        <v>1222474727</v>
      </c>
      <c r="C1175" s="278" t="s">
        <v>4331</v>
      </c>
      <c r="D1175" s="279">
        <v>1480</v>
      </c>
      <c r="E1175" s="277" t="s">
        <v>2770</v>
      </c>
      <c r="F1175" s="277">
        <v>1</v>
      </c>
      <c r="G1175" s="280" t="s">
        <v>301</v>
      </c>
      <c r="H1175" s="280" t="s">
        <v>2742</v>
      </c>
      <c r="I1175" s="280" t="s">
        <v>2727</v>
      </c>
      <c r="J1175">
        <v>10</v>
      </c>
    </row>
    <row r="1176" spans="1:10" ht="21.75" hidden="1" thickBot="1">
      <c r="A1176" s="277">
        <v>2</v>
      </c>
      <c r="B1176" s="277">
        <v>1211722543</v>
      </c>
      <c r="C1176" s="278" t="s">
        <v>4332</v>
      </c>
      <c r="D1176" s="279">
        <v>1170</v>
      </c>
      <c r="E1176" s="277" t="s">
        <v>3361</v>
      </c>
      <c r="F1176" s="277">
        <v>1</v>
      </c>
      <c r="G1176" s="280" t="s">
        <v>301</v>
      </c>
      <c r="H1176" s="280" t="s">
        <v>2742</v>
      </c>
      <c r="I1176" s="280" t="s">
        <v>2727</v>
      </c>
      <c r="J1176">
        <v>10</v>
      </c>
    </row>
    <row r="1177" spans="1:10" ht="13.5" hidden="1" thickBot="1">
      <c r="A1177" s="277">
        <v>3</v>
      </c>
      <c r="B1177" s="277">
        <v>1222579306</v>
      </c>
      <c r="C1177" s="278" t="s">
        <v>4333</v>
      </c>
      <c r="D1177" s="279">
        <v>1150</v>
      </c>
      <c r="E1177" s="277" t="s">
        <v>2770</v>
      </c>
      <c r="F1177" s="277">
        <v>1</v>
      </c>
      <c r="G1177" s="280" t="s">
        <v>301</v>
      </c>
      <c r="H1177" s="280" t="s">
        <v>2742</v>
      </c>
      <c r="I1177" s="280" t="s">
        <v>2727</v>
      </c>
      <c r="J1177">
        <v>10</v>
      </c>
    </row>
    <row r="1178" spans="1:10" ht="13.5" hidden="1" thickBot="1">
      <c r="A1178" s="277">
        <v>4</v>
      </c>
      <c r="B1178" s="277">
        <v>1212955872</v>
      </c>
      <c r="C1178" s="278" t="s">
        <v>4334</v>
      </c>
      <c r="D1178" s="279">
        <v>940</v>
      </c>
      <c r="E1178" s="277" t="s">
        <v>2770</v>
      </c>
      <c r="F1178" s="277">
        <v>1</v>
      </c>
      <c r="G1178" s="280" t="s">
        <v>301</v>
      </c>
      <c r="H1178" s="280" t="s">
        <v>2742</v>
      </c>
      <c r="I1178" s="280" t="s">
        <v>2727</v>
      </c>
      <c r="J1178">
        <v>10</v>
      </c>
    </row>
    <row r="1179" spans="1:10" ht="13.5" hidden="1" thickBot="1">
      <c r="A1179" s="277">
        <v>5</v>
      </c>
      <c r="B1179" s="277">
        <v>1225572335</v>
      </c>
      <c r="C1179" s="278" t="s">
        <v>4335</v>
      </c>
      <c r="D1179" s="279">
        <v>940</v>
      </c>
      <c r="E1179" s="277" t="s">
        <v>2770</v>
      </c>
      <c r="F1179" s="277">
        <v>1</v>
      </c>
      <c r="G1179" s="280" t="s">
        <v>301</v>
      </c>
      <c r="H1179" s="280" t="s">
        <v>2742</v>
      </c>
      <c r="I1179" s="280" t="s">
        <v>2727</v>
      </c>
      <c r="J1179">
        <v>10</v>
      </c>
    </row>
    <row r="1180" spans="1:10" ht="21.75" hidden="1" thickBot="1">
      <c r="A1180" s="277">
        <v>6</v>
      </c>
      <c r="B1180" s="277">
        <v>1225669039</v>
      </c>
      <c r="C1180" s="278" t="s">
        <v>4336</v>
      </c>
      <c r="D1180" s="279">
        <v>920</v>
      </c>
      <c r="E1180" s="277" t="s">
        <v>2922</v>
      </c>
      <c r="F1180" s="277">
        <v>1</v>
      </c>
      <c r="G1180" s="280" t="s">
        <v>301</v>
      </c>
      <c r="H1180" s="280" t="s">
        <v>2742</v>
      </c>
      <c r="I1180" s="280" t="s">
        <v>2727</v>
      </c>
      <c r="J1180">
        <v>10</v>
      </c>
    </row>
    <row r="1181" spans="1:10" ht="13.5" hidden="1" thickBot="1">
      <c r="A1181" s="277">
        <v>7</v>
      </c>
      <c r="B1181" s="277">
        <v>1225007469</v>
      </c>
      <c r="C1181" s="278" t="s">
        <v>4337</v>
      </c>
      <c r="D1181" s="279">
        <v>920</v>
      </c>
      <c r="E1181" s="277" t="s">
        <v>2770</v>
      </c>
      <c r="F1181" s="277">
        <v>1</v>
      </c>
      <c r="G1181" s="280" t="s">
        <v>301</v>
      </c>
      <c r="H1181" s="280" t="s">
        <v>2742</v>
      </c>
      <c r="I1181" s="280" t="s">
        <v>2727</v>
      </c>
      <c r="J1181">
        <v>10</v>
      </c>
    </row>
    <row r="1182" spans="1:10" ht="13.5" hidden="1" thickBot="1">
      <c r="A1182" s="277">
        <v>8</v>
      </c>
      <c r="B1182" s="277">
        <v>1211801416</v>
      </c>
      <c r="C1182" s="278" t="s">
        <v>4338</v>
      </c>
      <c r="D1182" s="279">
        <v>900</v>
      </c>
      <c r="E1182" s="277" t="s">
        <v>2763</v>
      </c>
      <c r="F1182" s="277">
        <v>1</v>
      </c>
      <c r="G1182" s="280" t="s">
        <v>4339</v>
      </c>
      <c r="H1182" s="280" t="s">
        <v>2746</v>
      </c>
      <c r="I1182" s="280" t="s">
        <v>2727</v>
      </c>
      <c r="J1182">
        <v>10</v>
      </c>
    </row>
    <row r="1183" spans="1:10" ht="21.75" hidden="1" thickBot="1">
      <c r="A1183" s="277">
        <v>9</v>
      </c>
      <c r="B1183" s="277">
        <v>1224480980</v>
      </c>
      <c r="C1183" s="278" t="s">
        <v>4340</v>
      </c>
      <c r="D1183" s="279">
        <v>890</v>
      </c>
      <c r="E1183" s="277" t="s">
        <v>2770</v>
      </c>
      <c r="F1183" s="277">
        <v>1</v>
      </c>
      <c r="G1183" s="280" t="s">
        <v>301</v>
      </c>
      <c r="H1183" s="280" t="s">
        <v>2742</v>
      </c>
      <c r="I1183" s="280" t="s">
        <v>2727</v>
      </c>
      <c r="J1183">
        <v>10</v>
      </c>
    </row>
    <row r="1184" spans="1:10" ht="21.75" hidden="1" thickBot="1">
      <c r="A1184" s="277">
        <v>10</v>
      </c>
      <c r="B1184" s="277">
        <v>1225253266</v>
      </c>
      <c r="C1184" s="278" t="s">
        <v>4341</v>
      </c>
      <c r="D1184" s="279">
        <v>880</v>
      </c>
      <c r="E1184" s="277" t="s">
        <v>3402</v>
      </c>
      <c r="F1184" s="277">
        <v>1</v>
      </c>
      <c r="G1184" s="280" t="s">
        <v>301</v>
      </c>
      <c r="H1184" s="280" t="s">
        <v>2742</v>
      </c>
      <c r="I1184" s="280" t="s">
        <v>2727</v>
      </c>
      <c r="J1184">
        <v>10</v>
      </c>
    </row>
    <row r="1185" spans="1:10" ht="13.5" hidden="1" thickBot="1">
      <c r="A1185" s="277">
        <v>11</v>
      </c>
      <c r="B1185" s="277">
        <v>1222159887</v>
      </c>
      <c r="C1185" s="278" t="s">
        <v>4342</v>
      </c>
      <c r="D1185" s="279">
        <v>860</v>
      </c>
      <c r="E1185" s="277" t="s">
        <v>2770</v>
      </c>
      <c r="F1185" s="277">
        <v>1</v>
      </c>
      <c r="G1185" s="280" t="s">
        <v>301</v>
      </c>
      <c r="H1185" s="280" t="s">
        <v>2742</v>
      </c>
      <c r="I1185" s="280" t="s">
        <v>2727</v>
      </c>
      <c r="J1185">
        <v>10</v>
      </c>
    </row>
    <row r="1186" spans="1:10" ht="13.5" hidden="1" thickBot="1">
      <c r="A1186" s="277">
        <v>12</v>
      </c>
      <c r="B1186" s="277">
        <v>1225439396</v>
      </c>
      <c r="C1186" s="278" t="s">
        <v>4343</v>
      </c>
      <c r="D1186" s="279">
        <v>830</v>
      </c>
      <c r="E1186" s="277" t="s">
        <v>2770</v>
      </c>
      <c r="F1186" s="277">
        <v>1</v>
      </c>
      <c r="G1186" s="280" t="s">
        <v>301</v>
      </c>
      <c r="H1186" s="280" t="s">
        <v>2742</v>
      </c>
      <c r="I1186" s="280" t="s">
        <v>2727</v>
      </c>
      <c r="J1186">
        <v>10</v>
      </c>
    </row>
    <row r="1187" spans="1:10" ht="21.75" hidden="1" thickBot="1">
      <c r="A1187" s="277">
        <v>13</v>
      </c>
      <c r="B1187" s="277">
        <v>1225009341</v>
      </c>
      <c r="C1187" s="278" t="s">
        <v>4344</v>
      </c>
      <c r="D1187" s="279">
        <v>780</v>
      </c>
      <c r="E1187" s="277" t="s">
        <v>2770</v>
      </c>
      <c r="F1187" s="277">
        <v>1</v>
      </c>
      <c r="G1187" s="280" t="s">
        <v>301</v>
      </c>
      <c r="H1187" s="280" t="s">
        <v>2742</v>
      </c>
      <c r="I1187" s="280" t="s">
        <v>2727</v>
      </c>
      <c r="J1187">
        <v>10</v>
      </c>
    </row>
    <row r="1188" spans="1:10" ht="21.75" hidden="1" thickBot="1">
      <c r="A1188" s="277">
        <v>14</v>
      </c>
      <c r="B1188" s="277">
        <v>1225096184</v>
      </c>
      <c r="C1188" s="278" t="s">
        <v>4345</v>
      </c>
      <c r="D1188" s="279">
        <v>770</v>
      </c>
      <c r="E1188" s="277" t="s">
        <v>2770</v>
      </c>
      <c r="F1188" s="277">
        <v>1</v>
      </c>
      <c r="G1188" s="280" t="s">
        <v>301</v>
      </c>
      <c r="H1188" s="280" t="s">
        <v>2742</v>
      </c>
      <c r="I1188" s="280" t="s">
        <v>2727</v>
      </c>
      <c r="J1188">
        <v>10</v>
      </c>
    </row>
    <row r="1189" spans="1:10" ht="21.75" hidden="1" thickBot="1">
      <c r="A1189" s="277">
        <v>15</v>
      </c>
      <c r="B1189" s="277">
        <v>1209474566</v>
      </c>
      <c r="C1189" s="278" t="s">
        <v>4346</v>
      </c>
      <c r="D1189" s="279">
        <v>770</v>
      </c>
      <c r="E1189" s="277" t="s">
        <v>2770</v>
      </c>
      <c r="F1189" s="277">
        <v>1</v>
      </c>
      <c r="G1189" s="280" t="s">
        <v>301</v>
      </c>
      <c r="H1189" s="280" t="s">
        <v>2742</v>
      </c>
      <c r="I1189" s="280" t="s">
        <v>2727</v>
      </c>
      <c r="J1189">
        <v>10</v>
      </c>
    </row>
    <row r="1190" spans="1:10" ht="21.75" hidden="1" thickBot="1">
      <c r="A1190" s="277">
        <v>16</v>
      </c>
      <c r="B1190" s="277">
        <v>1222541172</v>
      </c>
      <c r="C1190" s="278" t="s">
        <v>4347</v>
      </c>
      <c r="D1190" s="279">
        <v>770</v>
      </c>
      <c r="E1190" s="277" t="s">
        <v>2770</v>
      </c>
      <c r="F1190" s="277">
        <v>1</v>
      </c>
      <c r="G1190" s="280" t="s">
        <v>301</v>
      </c>
      <c r="H1190" s="280" t="s">
        <v>2742</v>
      </c>
      <c r="I1190" s="280" t="s">
        <v>2727</v>
      </c>
      <c r="J1190">
        <v>10</v>
      </c>
    </row>
    <row r="1191" spans="1:10" ht="21.75" hidden="1" thickBot="1">
      <c r="A1191" s="277">
        <v>17</v>
      </c>
      <c r="B1191" s="277">
        <v>1224539606</v>
      </c>
      <c r="C1191" s="278" t="s">
        <v>4348</v>
      </c>
      <c r="D1191" s="279">
        <v>760</v>
      </c>
      <c r="E1191" s="277" t="s">
        <v>3511</v>
      </c>
      <c r="F1191" s="277">
        <v>1</v>
      </c>
      <c r="G1191" s="280" t="s">
        <v>9</v>
      </c>
      <c r="H1191" s="280" t="s">
        <v>2746</v>
      </c>
      <c r="I1191" s="280" t="s">
        <v>2727</v>
      </c>
      <c r="J1191">
        <v>10</v>
      </c>
    </row>
    <row r="1192" spans="1:10" ht="21.75" hidden="1" thickBot="1">
      <c r="A1192" s="277">
        <v>18</v>
      </c>
      <c r="B1192" s="277">
        <v>1223238450</v>
      </c>
      <c r="C1192" s="278" t="s">
        <v>4349</v>
      </c>
      <c r="D1192" s="279">
        <v>760</v>
      </c>
      <c r="E1192" s="277" t="s">
        <v>2770</v>
      </c>
      <c r="F1192" s="277">
        <v>1</v>
      </c>
      <c r="G1192" s="280" t="s">
        <v>301</v>
      </c>
      <c r="H1192" s="280" t="s">
        <v>2742</v>
      </c>
      <c r="I1192" s="280" t="s">
        <v>2727</v>
      </c>
      <c r="J1192">
        <v>10</v>
      </c>
    </row>
    <row r="1193" spans="1:10" ht="21.75" hidden="1" thickBot="1">
      <c r="A1193" s="277">
        <v>19</v>
      </c>
      <c r="B1193" s="277">
        <v>1222600236</v>
      </c>
      <c r="C1193" s="278" t="s">
        <v>4350</v>
      </c>
      <c r="D1193" s="279">
        <v>710</v>
      </c>
      <c r="E1193" s="277" t="s">
        <v>3930</v>
      </c>
      <c r="F1193" s="277">
        <v>1</v>
      </c>
      <c r="G1193" s="280" t="s">
        <v>301</v>
      </c>
      <c r="H1193" s="280" t="s">
        <v>2742</v>
      </c>
      <c r="I1193" s="280" t="s">
        <v>2727</v>
      </c>
      <c r="J1193">
        <v>10</v>
      </c>
    </row>
    <row r="1194" spans="1:10" ht="21.75" hidden="1" thickBot="1">
      <c r="A1194" s="277">
        <v>20</v>
      </c>
      <c r="B1194" s="277">
        <v>1224191201</v>
      </c>
      <c r="C1194" s="278" t="s">
        <v>4351</v>
      </c>
      <c r="D1194" s="279">
        <v>700</v>
      </c>
      <c r="E1194" s="277" t="s">
        <v>2941</v>
      </c>
      <c r="F1194" s="277">
        <v>1</v>
      </c>
      <c r="G1194" s="280" t="s">
        <v>301</v>
      </c>
      <c r="H1194" s="280" t="s">
        <v>2726</v>
      </c>
      <c r="I1194" s="280" t="s">
        <v>2727</v>
      </c>
      <c r="J1194">
        <v>10</v>
      </c>
    </row>
    <row r="1195" spans="1:10" ht="21.75" hidden="1" thickBot="1">
      <c r="A1195" s="277">
        <v>21</v>
      </c>
      <c r="B1195" s="277">
        <v>1222474188</v>
      </c>
      <c r="C1195" s="278" t="s">
        <v>4352</v>
      </c>
      <c r="D1195" s="279">
        <v>670</v>
      </c>
      <c r="E1195" s="277" t="s">
        <v>3869</v>
      </c>
      <c r="F1195" s="277">
        <v>1</v>
      </c>
      <c r="G1195" s="280" t="s">
        <v>301</v>
      </c>
      <c r="H1195" s="280" t="s">
        <v>2742</v>
      </c>
      <c r="I1195" s="280" t="s">
        <v>2727</v>
      </c>
      <c r="J1195">
        <v>10</v>
      </c>
    </row>
    <row r="1196" spans="1:10" ht="21.75" hidden="1" thickBot="1">
      <c r="A1196" s="277">
        <v>22</v>
      </c>
      <c r="B1196" s="277">
        <v>1225535795</v>
      </c>
      <c r="C1196" s="278" t="s">
        <v>4353</v>
      </c>
      <c r="D1196" s="279">
        <v>660</v>
      </c>
      <c r="E1196" s="277" t="s">
        <v>2984</v>
      </c>
      <c r="F1196" s="277">
        <v>1</v>
      </c>
      <c r="G1196" s="280" t="s">
        <v>301</v>
      </c>
      <c r="H1196" s="280" t="s">
        <v>2742</v>
      </c>
      <c r="I1196" s="280" t="s">
        <v>2727</v>
      </c>
      <c r="J1196">
        <v>10</v>
      </c>
    </row>
    <row r="1197" spans="1:10" ht="21.75" hidden="1" thickBot="1">
      <c r="A1197" s="277">
        <v>23</v>
      </c>
      <c r="B1197" s="277">
        <v>1224189233</v>
      </c>
      <c r="C1197" s="278" t="s">
        <v>4354</v>
      </c>
      <c r="D1197" s="279">
        <v>660</v>
      </c>
      <c r="E1197" s="277" t="s">
        <v>4355</v>
      </c>
      <c r="F1197" s="277">
        <v>1</v>
      </c>
      <c r="G1197" s="280" t="s">
        <v>301</v>
      </c>
      <c r="H1197" s="280" t="s">
        <v>2742</v>
      </c>
      <c r="I1197" s="280" t="s">
        <v>2727</v>
      </c>
      <c r="J1197">
        <v>10</v>
      </c>
    </row>
    <row r="1198" spans="1:10" ht="21.75" hidden="1" thickBot="1">
      <c r="A1198" s="277">
        <v>24</v>
      </c>
      <c r="B1198" s="277">
        <v>1224290382</v>
      </c>
      <c r="C1198" s="278" t="s">
        <v>4356</v>
      </c>
      <c r="D1198" s="279">
        <v>660</v>
      </c>
      <c r="E1198" s="277" t="s">
        <v>3163</v>
      </c>
      <c r="F1198" s="277">
        <v>1</v>
      </c>
      <c r="G1198" s="280" t="s">
        <v>4339</v>
      </c>
      <c r="H1198" s="280" t="s">
        <v>2746</v>
      </c>
      <c r="I1198" s="280" t="s">
        <v>2727</v>
      </c>
      <c r="J1198">
        <v>10</v>
      </c>
    </row>
    <row r="1199" spans="1:10" ht="21.75" hidden="1" thickBot="1">
      <c r="A1199" s="277">
        <v>25</v>
      </c>
      <c r="B1199" s="277">
        <v>1222483953</v>
      </c>
      <c r="C1199" s="278" t="s">
        <v>4357</v>
      </c>
      <c r="D1199" s="279">
        <v>650</v>
      </c>
      <c r="E1199" s="277" t="s">
        <v>2996</v>
      </c>
      <c r="F1199" s="277">
        <v>1</v>
      </c>
      <c r="G1199" s="280" t="s">
        <v>301</v>
      </c>
      <c r="H1199" s="280" t="s">
        <v>2742</v>
      </c>
      <c r="I1199" s="280" t="s">
        <v>2727</v>
      </c>
      <c r="J1199">
        <v>10</v>
      </c>
    </row>
    <row r="1200" spans="1:10" ht="21.75" hidden="1" thickBot="1">
      <c r="A1200" s="277">
        <v>26</v>
      </c>
      <c r="B1200" s="277">
        <v>1232305456</v>
      </c>
      <c r="C1200" s="278" t="s">
        <v>4358</v>
      </c>
      <c r="D1200" s="279">
        <v>640</v>
      </c>
      <c r="E1200" s="277" t="s">
        <v>3257</v>
      </c>
      <c r="F1200" s="277">
        <v>1</v>
      </c>
      <c r="G1200" s="280" t="s">
        <v>4359</v>
      </c>
      <c r="H1200" s="280" t="s">
        <v>2912</v>
      </c>
      <c r="I1200" s="280" t="s">
        <v>2727</v>
      </c>
      <c r="J1200">
        <v>10</v>
      </c>
    </row>
    <row r="1201" spans="1:10" ht="13.5" hidden="1" thickBot="1">
      <c r="A1201" s="277">
        <v>27</v>
      </c>
      <c r="B1201" s="277">
        <v>1229664789</v>
      </c>
      <c r="C1201" s="278" t="s">
        <v>4360</v>
      </c>
      <c r="D1201" s="279">
        <v>640</v>
      </c>
      <c r="E1201" s="277" t="s">
        <v>2770</v>
      </c>
      <c r="F1201" s="277">
        <v>1</v>
      </c>
      <c r="G1201" s="280" t="s">
        <v>301</v>
      </c>
      <c r="H1201" s="280" t="s">
        <v>2742</v>
      </c>
      <c r="I1201" s="280" t="s">
        <v>2727</v>
      </c>
      <c r="J1201">
        <v>10</v>
      </c>
    </row>
    <row r="1202" spans="1:10" ht="13.5" hidden="1" thickBot="1">
      <c r="A1202" s="277">
        <v>28</v>
      </c>
      <c r="B1202" s="277">
        <v>1223552238</v>
      </c>
      <c r="C1202" s="278" t="s">
        <v>4361</v>
      </c>
      <c r="D1202" s="279">
        <v>640</v>
      </c>
      <c r="E1202" s="277" t="s">
        <v>2770</v>
      </c>
      <c r="F1202" s="277">
        <v>1</v>
      </c>
      <c r="G1202" s="280" t="s">
        <v>301</v>
      </c>
      <c r="H1202" s="280" t="s">
        <v>2742</v>
      </c>
      <c r="I1202" s="280" t="s">
        <v>2727</v>
      </c>
      <c r="J1202">
        <v>10</v>
      </c>
    </row>
    <row r="1203" spans="1:10" ht="21.75" hidden="1" thickBot="1">
      <c r="A1203" s="277">
        <v>29</v>
      </c>
      <c r="B1203" s="277">
        <v>1224384482</v>
      </c>
      <c r="C1203" s="278" t="s">
        <v>4362</v>
      </c>
      <c r="D1203" s="279">
        <v>620</v>
      </c>
      <c r="E1203" s="277" t="s">
        <v>4363</v>
      </c>
      <c r="F1203" s="277">
        <v>1</v>
      </c>
      <c r="G1203" s="280" t="s">
        <v>4339</v>
      </c>
      <c r="H1203" s="280" t="s">
        <v>2746</v>
      </c>
      <c r="I1203" s="280" t="s">
        <v>2727</v>
      </c>
      <c r="J1203">
        <v>10</v>
      </c>
    </row>
    <row r="1204" spans="1:10" ht="21.75" hidden="1" thickBot="1">
      <c r="A1204" s="277">
        <v>30</v>
      </c>
      <c r="B1204" s="277">
        <v>1227221261</v>
      </c>
      <c r="C1204" s="278" t="s">
        <v>4364</v>
      </c>
      <c r="D1204" s="279">
        <v>620</v>
      </c>
      <c r="E1204" s="277" t="s">
        <v>3764</v>
      </c>
      <c r="F1204" s="277">
        <v>1</v>
      </c>
      <c r="G1204" s="280" t="s">
        <v>301</v>
      </c>
      <c r="H1204" s="280" t="s">
        <v>2742</v>
      </c>
      <c r="I1204" s="280" t="s">
        <v>2727</v>
      </c>
      <c r="J1204">
        <v>10</v>
      </c>
    </row>
    <row r="1205" spans="1:10" ht="21.75" hidden="1" thickBot="1">
      <c r="A1205" s="277">
        <v>31</v>
      </c>
      <c r="B1205" s="277">
        <v>1224290288</v>
      </c>
      <c r="C1205" s="278" t="s">
        <v>4365</v>
      </c>
      <c r="D1205" s="279">
        <v>590</v>
      </c>
      <c r="E1205" s="277" t="s">
        <v>3519</v>
      </c>
      <c r="F1205" s="277">
        <v>1</v>
      </c>
      <c r="G1205" s="280" t="s">
        <v>4339</v>
      </c>
      <c r="H1205" s="280" t="s">
        <v>2731</v>
      </c>
      <c r="I1205" s="280" t="s">
        <v>2727</v>
      </c>
      <c r="J1205">
        <v>10</v>
      </c>
    </row>
    <row r="1206" spans="1:10" ht="13.5" hidden="1" thickBot="1">
      <c r="A1206" s="277">
        <v>32</v>
      </c>
      <c r="B1206" s="277">
        <v>1222912558</v>
      </c>
      <c r="C1206" s="278" t="s">
        <v>4366</v>
      </c>
      <c r="D1206" s="279">
        <v>590</v>
      </c>
      <c r="E1206" s="277" t="s">
        <v>2770</v>
      </c>
      <c r="F1206" s="277">
        <v>1</v>
      </c>
      <c r="G1206" s="280" t="s">
        <v>301</v>
      </c>
      <c r="H1206" s="280" t="s">
        <v>2742</v>
      </c>
      <c r="I1206" s="280" t="s">
        <v>2727</v>
      </c>
      <c r="J1206">
        <v>10</v>
      </c>
    </row>
    <row r="1207" spans="1:10" ht="21.75" hidden="1" thickBot="1">
      <c r="A1207" s="277">
        <v>33</v>
      </c>
      <c r="B1207" s="277">
        <v>1224661296</v>
      </c>
      <c r="C1207" s="278" t="s">
        <v>4367</v>
      </c>
      <c r="D1207" s="279">
        <v>580</v>
      </c>
      <c r="E1207" s="277" t="s">
        <v>2770</v>
      </c>
      <c r="F1207" s="277">
        <v>1</v>
      </c>
      <c r="G1207" s="280" t="s">
        <v>301</v>
      </c>
      <c r="H1207" s="280" t="s">
        <v>2742</v>
      </c>
      <c r="I1207" s="280" t="s">
        <v>2727</v>
      </c>
      <c r="J1207">
        <v>10</v>
      </c>
    </row>
    <row r="1208" spans="1:10" ht="13.5" hidden="1" thickBot="1">
      <c r="A1208" s="277">
        <v>34</v>
      </c>
      <c r="B1208" s="277">
        <v>1230490035</v>
      </c>
      <c r="C1208" s="278" t="s">
        <v>4368</v>
      </c>
      <c r="D1208" s="279">
        <v>580</v>
      </c>
      <c r="E1208" s="277" t="s">
        <v>2770</v>
      </c>
      <c r="F1208" s="277">
        <v>1</v>
      </c>
      <c r="G1208" s="280" t="s">
        <v>301</v>
      </c>
      <c r="H1208" s="280" t="s">
        <v>2742</v>
      </c>
      <c r="I1208" s="280" t="s">
        <v>2727</v>
      </c>
      <c r="J1208">
        <v>10</v>
      </c>
    </row>
    <row r="1209" spans="1:10" ht="21.75" hidden="1" thickBot="1">
      <c r="A1209" s="277">
        <v>35</v>
      </c>
      <c r="B1209" s="277">
        <v>1224290352</v>
      </c>
      <c r="C1209" s="278" t="s">
        <v>4369</v>
      </c>
      <c r="D1209" s="279">
        <v>570</v>
      </c>
      <c r="E1209" s="277" t="s">
        <v>3224</v>
      </c>
      <c r="F1209" s="277">
        <v>1</v>
      </c>
      <c r="G1209" s="280" t="s">
        <v>4339</v>
      </c>
      <c r="H1209" s="280" t="s">
        <v>2746</v>
      </c>
      <c r="I1209" s="280" t="s">
        <v>2727</v>
      </c>
      <c r="J1209">
        <v>10</v>
      </c>
    </row>
    <row r="1210" spans="1:10" ht="13.5" hidden="1" thickBot="1">
      <c r="A1210" s="277">
        <v>36</v>
      </c>
      <c r="B1210" s="277">
        <v>1222295996</v>
      </c>
      <c r="C1210" s="278" t="s">
        <v>4370</v>
      </c>
      <c r="D1210" s="279">
        <v>570</v>
      </c>
      <c r="E1210" s="277" t="s">
        <v>2770</v>
      </c>
      <c r="F1210" s="277">
        <v>1</v>
      </c>
      <c r="G1210" s="280" t="s">
        <v>301</v>
      </c>
      <c r="H1210" s="280" t="s">
        <v>2742</v>
      </c>
      <c r="I1210" s="280" t="s">
        <v>2727</v>
      </c>
      <c r="J1210">
        <v>10</v>
      </c>
    </row>
    <row r="1211" spans="1:10" ht="21.75" hidden="1" thickBot="1">
      <c r="A1211" s="277">
        <v>37</v>
      </c>
      <c r="B1211" s="277">
        <v>1223740044</v>
      </c>
      <c r="C1211" s="278" t="s">
        <v>4371</v>
      </c>
      <c r="D1211" s="279">
        <v>560</v>
      </c>
      <c r="E1211" s="277" t="s">
        <v>3217</v>
      </c>
      <c r="F1211" s="277">
        <v>1</v>
      </c>
      <c r="G1211" s="280" t="s">
        <v>301</v>
      </c>
      <c r="H1211" s="280" t="s">
        <v>2742</v>
      </c>
      <c r="I1211" s="280" t="s">
        <v>2727</v>
      </c>
      <c r="J1211">
        <v>10</v>
      </c>
    </row>
    <row r="1212" spans="1:10" ht="13.5" hidden="1" thickBot="1">
      <c r="A1212" s="277">
        <v>38</v>
      </c>
      <c r="B1212" s="277">
        <v>1226134356</v>
      </c>
      <c r="C1212" s="278" t="s">
        <v>4372</v>
      </c>
      <c r="D1212" s="279">
        <v>550</v>
      </c>
      <c r="E1212" s="277" t="s">
        <v>2770</v>
      </c>
      <c r="F1212" s="277">
        <v>1</v>
      </c>
      <c r="G1212" s="280" t="s">
        <v>301</v>
      </c>
      <c r="H1212" s="280" t="s">
        <v>2742</v>
      </c>
      <c r="I1212" s="280" t="s">
        <v>2727</v>
      </c>
      <c r="J1212">
        <v>10</v>
      </c>
    </row>
    <row r="1213" spans="1:10" ht="13.5" hidden="1" thickBot="1">
      <c r="A1213" s="277">
        <v>39</v>
      </c>
      <c r="B1213" s="277">
        <v>1224291201</v>
      </c>
      <c r="C1213" s="278" t="s">
        <v>4373</v>
      </c>
      <c r="D1213" s="279">
        <v>540</v>
      </c>
      <c r="E1213" s="277" t="s">
        <v>2982</v>
      </c>
      <c r="F1213" s="277">
        <v>1</v>
      </c>
      <c r="G1213" s="280" t="s">
        <v>4339</v>
      </c>
      <c r="H1213" s="280" t="s">
        <v>2746</v>
      </c>
      <c r="I1213" s="280" t="s">
        <v>2727</v>
      </c>
      <c r="J1213">
        <v>10</v>
      </c>
    </row>
    <row r="1214" spans="1:10" ht="13.5" hidden="1" thickBot="1">
      <c r="A1214" s="277">
        <v>40</v>
      </c>
      <c r="B1214" s="277">
        <v>1222575203</v>
      </c>
      <c r="C1214" s="278" t="s">
        <v>4374</v>
      </c>
      <c r="D1214" s="279">
        <v>530</v>
      </c>
      <c r="E1214" s="277" t="s">
        <v>2770</v>
      </c>
      <c r="F1214" s="277">
        <v>1</v>
      </c>
      <c r="G1214" s="280" t="s">
        <v>301</v>
      </c>
      <c r="H1214" s="280" t="s">
        <v>2742</v>
      </c>
      <c r="I1214" s="280" t="s">
        <v>2727</v>
      </c>
      <c r="J1214">
        <v>10</v>
      </c>
    </row>
    <row r="1215" spans="1:10" ht="21.75" hidden="1" thickBot="1">
      <c r="A1215" s="277">
        <v>41</v>
      </c>
      <c r="B1215" s="277">
        <v>1232304787</v>
      </c>
      <c r="C1215" s="278" t="s">
        <v>4375</v>
      </c>
      <c r="D1215" s="279">
        <v>520</v>
      </c>
      <c r="E1215" s="277" t="s">
        <v>3006</v>
      </c>
      <c r="F1215" s="277">
        <v>1</v>
      </c>
      <c r="G1215" s="280" t="s">
        <v>4359</v>
      </c>
      <c r="H1215" s="280" t="s">
        <v>2912</v>
      </c>
      <c r="I1215" s="280" t="s">
        <v>2727</v>
      </c>
      <c r="J1215">
        <v>10</v>
      </c>
    </row>
    <row r="1216" spans="1:10" ht="13.5" hidden="1" thickBot="1">
      <c r="A1216" s="277">
        <v>42</v>
      </c>
      <c r="B1216" s="277">
        <v>1224893752</v>
      </c>
      <c r="C1216" s="278" t="s">
        <v>4376</v>
      </c>
      <c r="D1216" s="279">
        <v>490</v>
      </c>
      <c r="E1216" s="277" t="s">
        <v>2770</v>
      </c>
      <c r="F1216" s="277">
        <v>1</v>
      </c>
      <c r="G1216" s="280" t="s">
        <v>4377</v>
      </c>
      <c r="H1216" s="280" t="s">
        <v>2742</v>
      </c>
      <c r="I1216" s="280" t="s">
        <v>2727</v>
      </c>
      <c r="J1216">
        <v>10</v>
      </c>
    </row>
    <row r="1217" spans="1:10" ht="21.75" hidden="1" thickBot="1">
      <c r="A1217" s="277">
        <v>43</v>
      </c>
      <c r="B1217" s="277">
        <v>1232305218</v>
      </c>
      <c r="C1217" s="278" t="s">
        <v>4378</v>
      </c>
      <c r="D1217" s="279">
        <v>480</v>
      </c>
      <c r="E1217" s="277" t="s">
        <v>4379</v>
      </c>
      <c r="F1217" s="277">
        <v>1</v>
      </c>
      <c r="G1217" s="280" t="s">
        <v>4359</v>
      </c>
      <c r="H1217" s="280" t="s">
        <v>2912</v>
      </c>
      <c r="I1217" s="280" t="s">
        <v>2727</v>
      </c>
      <c r="J1217">
        <v>10</v>
      </c>
    </row>
    <row r="1218" spans="1:10" ht="21.75" hidden="1" thickBot="1">
      <c r="A1218" s="277">
        <v>44</v>
      </c>
      <c r="B1218" s="277">
        <v>1224898237</v>
      </c>
      <c r="C1218" s="278" t="s">
        <v>4380</v>
      </c>
      <c r="D1218" s="279">
        <v>460</v>
      </c>
      <c r="E1218" s="277" t="s">
        <v>4108</v>
      </c>
      <c r="F1218" s="277">
        <v>1</v>
      </c>
      <c r="G1218" s="280" t="s">
        <v>301</v>
      </c>
      <c r="H1218" s="280" t="s">
        <v>2742</v>
      </c>
      <c r="I1218" s="280" t="s">
        <v>2727</v>
      </c>
      <c r="J1218">
        <v>10</v>
      </c>
    </row>
    <row r="1219" spans="1:10" ht="21.75" hidden="1" thickBot="1">
      <c r="A1219" s="277">
        <v>45</v>
      </c>
      <c r="B1219" s="277">
        <v>1222443136</v>
      </c>
      <c r="C1219" s="278" t="s">
        <v>4381</v>
      </c>
      <c r="D1219" s="279">
        <v>460</v>
      </c>
      <c r="E1219" s="277" t="s">
        <v>4382</v>
      </c>
      <c r="F1219" s="277">
        <v>1</v>
      </c>
      <c r="G1219" s="280" t="s">
        <v>301</v>
      </c>
      <c r="H1219" s="280" t="s">
        <v>2742</v>
      </c>
      <c r="I1219" s="280" t="s">
        <v>2727</v>
      </c>
      <c r="J1219">
        <v>10</v>
      </c>
    </row>
    <row r="1220" spans="1:10" ht="21.75" hidden="1" thickBot="1">
      <c r="A1220" s="277">
        <v>46</v>
      </c>
      <c r="B1220" s="277">
        <v>1227437366</v>
      </c>
      <c r="C1220" s="278" t="s">
        <v>4383</v>
      </c>
      <c r="D1220" s="279">
        <v>450</v>
      </c>
      <c r="E1220" s="277" t="s">
        <v>3519</v>
      </c>
      <c r="F1220" s="277">
        <v>1</v>
      </c>
      <c r="G1220" s="280" t="s">
        <v>301</v>
      </c>
      <c r="H1220" s="280" t="s">
        <v>2742</v>
      </c>
      <c r="I1220" s="280" t="s">
        <v>2727</v>
      </c>
      <c r="J1220">
        <v>10</v>
      </c>
    </row>
    <row r="1221" spans="1:10" ht="21.75" hidden="1" thickBot="1">
      <c r="A1221" s="277">
        <v>47</v>
      </c>
      <c r="B1221" s="277">
        <v>1232305943</v>
      </c>
      <c r="C1221" s="278" t="s">
        <v>4384</v>
      </c>
      <c r="D1221" s="279">
        <v>410</v>
      </c>
      <c r="E1221" s="277" t="s">
        <v>3493</v>
      </c>
      <c r="F1221" s="277">
        <v>1</v>
      </c>
      <c r="G1221" s="280" t="s">
        <v>4359</v>
      </c>
      <c r="H1221" s="280" t="s">
        <v>2912</v>
      </c>
      <c r="I1221" s="280" t="s">
        <v>2727</v>
      </c>
      <c r="J1221">
        <v>10</v>
      </c>
    </row>
    <row r="1222" spans="1:10" ht="13.5" hidden="1" thickBot="1">
      <c r="A1222" s="277">
        <v>48</v>
      </c>
      <c r="B1222" s="277">
        <v>1225241237</v>
      </c>
      <c r="C1222" s="278" t="s">
        <v>4385</v>
      </c>
      <c r="D1222" s="279">
        <v>360</v>
      </c>
      <c r="E1222" s="277" t="s">
        <v>2770</v>
      </c>
      <c r="F1222" s="277">
        <v>1</v>
      </c>
      <c r="G1222" s="280" t="s">
        <v>4377</v>
      </c>
      <c r="H1222" s="280" t="s">
        <v>2742</v>
      </c>
      <c r="I1222" s="280" t="s">
        <v>2727</v>
      </c>
      <c r="J1222">
        <v>10</v>
      </c>
    </row>
    <row r="1223" spans="1:10" ht="21.75" hidden="1" thickBot="1">
      <c r="A1223" s="277">
        <v>49</v>
      </c>
      <c r="B1223" s="277">
        <v>1232306212</v>
      </c>
      <c r="C1223" s="278" t="s">
        <v>4386</v>
      </c>
      <c r="D1223" s="279">
        <v>290</v>
      </c>
      <c r="E1223" s="277" t="s">
        <v>3006</v>
      </c>
      <c r="F1223" s="277">
        <v>1</v>
      </c>
      <c r="G1223" s="280" t="s">
        <v>4359</v>
      </c>
      <c r="H1223" s="280" t="s">
        <v>2912</v>
      </c>
      <c r="I1223" s="280" t="s">
        <v>2727</v>
      </c>
      <c r="J1223">
        <v>10</v>
      </c>
    </row>
    <row r="1224" spans="1:10" ht="13.5" hidden="1" thickBot="1">
      <c r="A1224" s="277">
        <v>50</v>
      </c>
      <c r="B1224" s="277">
        <v>1224896844</v>
      </c>
      <c r="C1224" s="278" t="s">
        <v>4387</v>
      </c>
      <c r="D1224" s="279">
        <v>290</v>
      </c>
      <c r="E1224" s="277" t="s">
        <v>2770</v>
      </c>
      <c r="F1224" s="277">
        <v>1</v>
      </c>
      <c r="G1224" s="280" t="s">
        <v>4377</v>
      </c>
      <c r="H1224" s="280" t="s">
        <v>2742</v>
      </c>
      <c r="I1224" s="280" t="s">
        <v>2727</v>
      </c>
      <c r="J1224">
        <v>10</v>
      </c>
    </row>
    <row r="1225" spans="1:10" ht="21.75" hidden="1" thickBot="1">
      <c r="A1225" s="277">
        <v>1</v>
      </c>
      <c r="B1225" s="277">
        <v>1232306732</v>
      </c>
      <c r="C1225" s="278" t="s">
        <v>4388</v>
      </c>
      <c r="D1225" s="279">
        <v>1290</v>
      </c>
      <c r="E1225" s="277" t="s">
        <v>4389</v>
      </c>
      <c r="F1225" s="277">
        <v>1</v>
      </c>
      <c r="G1225" s="280" t="s">
        <v>4359</v>
      </c>
      <c r="H1225" s="280" t="s">
        <v>2912</v>
      </c>
      <c r="I1225" s="280" t="s">
        <v>2727</v>
      </c>
      <c r="J1225">
        <v>12</v>
      </c>
    </row>
    <row r="1226" spans="1:10" ht="21.75" hidden="1" thickBot="1">
      <c r="A1226" s="277">
        <v>2</v>
      </c>
      <c r="B1226" s="277">
        <v>1225243943</v>
      </c>
      <c r="C1226" s="278" t="s">
        <v>4390</v>
      </c>
      <c r="D1226" s="279">
        <v>930</v>
      </c>
      <c r="E1226" s="277" t="s">
        <v>4391</v>
      </c>
      <c r="F1226" s="277">
        <v>1</v>
      </c>
      <c r="G1226" s="280" t="s">
        <v>4339</v>
      </c>
      <c r="H1226" s="280" t="s">
        <v>2746</v>
      </c>
      <c r="I1226" s="280" t="s">
        <v>2727</v>
      </c>
      <c r="J1226">
        <v>12</v>
      </c>
    </row>
    <row r="1227" spans="1:10" ht="21.75" hidden="1" thickBot="1">
      <c r="A1227" s="277">
        <v>3</v>
      </c>
      <c r="B1227" s="277">
        <v>1232307131</v>
      </c>
      <c r="C1227" s="278" t="s">
        <v>4392</v>
      </c>
      <c r="D1227" s="279">
        <v>930</v>
      </c>
      <c r="E1227" s="277" t="s">
        <v>3774</v>
      </c>
      <c r="F1227" s="277">
        <v>1</v>
      </c>
      <c r="G1227" s="280" t="s">
        <v>4359</v>
      </c>
      <c r="H1227" s="280" t="s">
        <v>2912</v>
      </c>
      <c r="I1227" s="280" t="s">
        <v>2727</v>
      </c>
      <c r="J1227">
        <v>12</v>
      </c>
    </row>
    <row r="1228" spans="1:10" ht="21.75" hidden="1" thickBot="1">
      <c r="A1228" s="277">
        <v>4</v>
      </c>
      <c r="B1228" s="277">
        <v>1232463279</v>
      </c>
      <c r="C1228" s="278" t="s">
        <v>4393</v>
      </c>
      <c r="D1228" s="279">
        <v>880</v>
      </c>
      <c r="E1228" s="277" t="s">
        <v>3718</v>
      </c>
      <c r="F1228" s="277">
        <v>1</v>
      </c>
      <c r="G1228" s="280" t="s">
        <v>4359</v>
      </c>
      <c r="H1228" s="280" t="s">
        <v>2912</v>
      </c>
      <c r="I1228" s="280" t="s">
        <v>2727</v>
      </c>
      <c r="J1228">
        <v>12</v>
      </c>
    </row>
    <row r="1229" spans="1:10" ht="21.75" hidden="1" thickBot="1">
      <c r="A1229" s="277">
        <v>5</v>
      </c>
      <c r="B1229" s="277">
        <v>1232307380</v>
      </c>
      <c r="C1229" s="278" t="s">
        <v>4394</v>
      </c>
      <c r="D1229" s="279">
        <v>720</v>
      </c>
      <c r="E1229" s="277" t="s">
        <v>3812</v>
      </c>
      <c r="F1229" s="277">
        <v>1</v>
      </c>
      <c r="G1229" s="280" t="s">
        <v>4359</v>
      </c>
      <c r="H1229" s="280" t="s">
        <v>2912</v>
      </c>
      <c r="I1229" s="280" t="s">
        <v>2727</v>
      </c>
      <c r="J1229">
        <v>12</v>
      </c>
    </row>
    <row r="1230" spans="1:10" ht="13.5" hidden="1" thickBot="1">
      <c r="A1230" s="277">
        <v>6</v>
      </c>
      <c r="B1230" s="277">
        <v>1225244154</v>
      </c>
      <c r="C1230" s="278" t="s">
        <v>4395</v>
      </c>
      <c r="D1230" s="279">
        <v>550</v>
      </c>
      <c r="E1230" s="277" t="s">
        <v>2763</v>
      </c>
      <c r="F1230" s="277">
        <v>1</v>
      </c>
      <c r="G1230" s="280" t="s">
        <v>4339</v>
      </c>
      <c r="H1230" s="280" t="s">
        <v>2746</v>
      </c>
      <c r="I1230" s="280" t="s">
        <v>2727</v>
      </c>
      <c r="J1230">
        <v>12</v>
      </c>
    </row>
    <row r="1231" spans="1:10" ht="21.75" thickBot="1">
      <c r="A1231" s="277">
        <v>1</v>
      </c>
      <c r="B1231" s="277">
        <v>1232585234</v>
      </c>
      <c r="C1231" s="278" t="s">
        <v>4396</v>
      </c>
      <c r="D1231" s="279">
        <v>1600</v>
      </c>
      <c r="E1231" s="277" t="s">
        <v>3952</v>
      </c>
      <c r="F1231" s="277">
        <v>1</v>
      </c>
      <c r="G1231" s="280" t="s">
        <v>553</v>
      </c>
      <c r="H1231" s="280" t="s">
        <v>2742</v>
      </c>
      <c r="I1231" s="280" t="s">
        <v>2727</v>
      </c>
      <c r="J1231">
        <v>11</v>
      </c>
    </row>
    <row r="1232" spans="1:10" ht="21.75" hidden="1" thickBot="1">
      <c r="A1232" s="277">
        <v>2</v>
      </c>
      <c r="B1232" s="277">
        <v>1222077602</v>
      </c>
      <c r="C1232" s="278" t="s">
        <v>4397</v>
      </c>
      <c r="D1232" s="279">
        <v>1590</v>
      </c>
      <c r="E1232" s="277" t="s">
        <v>4398</v>
      </c>
      <c r="F1232" s="277">
        <v>1</v>
      </c>
      <c r="G1232" s="280" t="s">
        <v>90</v>
      </c>
      <c r="H1232" s="280" t="s">
        <v>2735</v>
      </c>
      <c r="I1232" s="280" t="s">
        <v>2727</v>
      </c>
      <c r="J1232">
        <v>11</v>
      </c>
    </row>
    <row r="1233" spans="1:10" ht="21.75" thickBot="1">
      <c r="A1233" s="277">
        <v>3</v>
      </c>
      <c r="B1233" s="277">
        <v>1222309776</v>
      </c>
      <c r="C1233" s="278" t="s">
        <v>4399</v>
      </c>
      <c r="D1233" s="279">
        <v>1520</v>
      </c>
      <c r="E1233" s="277" t="s">
        <v>3244</v>
      </c>
      <c r="F1233" s="277">
        <v>1</v>
      </c>
      <c r="G1233" s="280" t="s">
        <v>553</v>
      </c>
      <c r="H1233" s="280" t="s">
        <v>2742</v>
      </c>
      <c r="I1233" s="280" t="s">
        <v>2727</v>
      </c>
      <c r="J1233">
        <v>11</v>
      </c>
    </row>
    <row r="1234" spans="1:10" ht="13.5" hidden="1" thickBot="1">
      <c r="A1234" s="277">
        <v>4</v>
      </c>
      <c r="B1234" s="277">
        <v>1223307030</v>
      </c>
      <c r="C1234" s="278" t="s">
        <v>4400</v>
      </c>
      <c r="D1234" s="279">
        <v>1520</v>
      </c>
      <c r="E1234" s="277" t="s">
        <v>2770</v>
      </c>
      <c r="F1234" s="277">
        <v>1</v>
      </c>
      <c r="G1234" s="280" t="s">
        <v>561</v>
      </c>
      <c r="H1234" s="280" t="s">
        <v>2731</v>
      </c>
      <c r="I1234" s="280" t="s">
        <v>2727</v>
      </c>
      <c r="J1234">
        <v>11</v>
      </c>
    </row>
    <row r="1235" spans="1:10" ht="21.75" hidden="1" thickBot="1">
      <c r="A1235" s="277">
        <v>5</v>
      </c>
      <c r="B1235" s="277">
        <v>1224524970</v>
      </c>
      <c r="C1235" s="278" t="s">
        <v>4401</v>
      </c>
      <c r="D1235" s="279">
        <v>1500</v>
      </c>
      <c r="E1235" s="277" t="s">
        <v>3384</v>
      </c>
      <c r="F1235" s="277">
        <v>1</v>
      </c>
      <c r="G1235" s="280" t="s">
        <v>560</v>
      </c>
      <c r="H1235" s="280" t="s">
        <v>2731</v>
      </c>
      <c r="I1235" s="280" t="s">
        <v>2727</v>
      </c>
      <c r="J1235">
        <v>11</v>
      </c>
    </row>
    <row r="1236" spans="1:10" ht="21.75" thickBot="1">
      <c r="A1236" s="277">
        <v>6</v>
      </c>
      <c r="B1236" s="277">
        <v>1221744406</v>
      </c>
      <c r="C1236" s="278" t="s">
        <v>4402</v>
      </c>
      <c r="D1236" s="279">
        <v>1470</v>
      </c>
      <c r="E1236" s="277" t="s">
        <v>2922</v>
      </c>
      <c r="F1236" s="277">
        <v>1</v>
      </c>
      <c r="G1236" s="280" t="s">
        <v>553</v>
      </c>
      <c r="H1236" s="280" t="s">
        <v>2742</v>
      </c>
      <c r="I1236" s="280" t="s">
        <v>2727</v>
      </c>
      <c r="J1236">
        <v>11</v>
      </c>
    </row>
    <row r="1237" spans="1:10" ht="21.75" hidden="1" thickBot="1">
      <c r="A1237" s="277">
        <v>7</v>
      </c>
      <c r="B1237" s="277">
        <v>1213034544</v>
      </c>
      <c r="C1237" s="278" t="s">
        <v>4403</v>
      </c>
      <c r="D1237" s="279">
        <v>1420</v>
      </c>
      <c r="E1237" s="277" t="s">
        <v>3374</v>
      </c>
      <c r="F1237" s="277">
        <v>1</v>
      </c>
      <c r="G1237" s="280" t="s">
        <v>90</v>
      </c>
      <c r="H1237" s="280" t="s">
        <v>2735</v>
      </c>
      <c r="I1237" s="280" t="s">
        <v>2727</v>
      </c>
      <c r="J1237">
        <v>11</v>
      </c>
    </row>
    <row r="1238" spans="1:10" ht="21.75" thickBot="1">
      <c r="A1238" s="277">
        <v>8</v>
      </c>
      <c r="B1238" s="277">
        <v>1227103511</v>
      </c>
      <c r="C1238" s="278" t="s">
        <v>4404</v>
      </c>
      <c r="D1238" s="279">
        <v>1420</v>
      </c>
      <c r="E1238" s="277" t="s">
        <v>3244</v>
      </c>
      <c r="F1238" s="277">
        <v>1</v>
      </c>
      <c r="G1238" s="280" t="s">
        <v>553</v>
      </c>
      <c r="H1238" s="280" t="s">
        <v>2742</v>
      </c>
      <c r="I1238" s="280" t="s">
        <v>2727</v>
      </c>
      <c r="J1238">
        <v>11</v>
      </c>
    </row>
    <row r="1239" spans="1:10" ht="21.75" hidden="1" thickBot="1">
      <c r="A1239" s="277">
        <v>9</v>
      </c>
      <c r="B1239" s="277">
        <v>1232256522</v>
      </c>
      <c r="C1239" s="278" t="s">
        <v>4405</v>
      </c>
      <c r="D1239" s="279">
        <v>1410</v>
      </c>
      <c r="E1239" s="277" t="s">
        <v>2770</v>
      </c>
      <c r="F1239" s="277">
        <v>1</v>
      </c>
      <c r="G1239" s="280" t="s">
        <v>550</v>
      </c>
      <c r="H1239" s="280" t="s">
        <v>2746</v>
      </c>
      <c r="I1239" s="280" t="s">
        <v>2727</v>
      </c>
      <c r="J1239">
        <v>11</v>
      </c>
    </row>
    <row r="1240" spans="1:10" ht="21.75" thickBot="1">
      <c r="A1240" s="277">
        <v>10</v>
      </c>
      <c r="B1240" s="277">
        <v>1223299661</v>
      </c>
      <c r="C1240" s="278" t="s">
        <v>4406</v>
      </c>
      <c r="D1240" s="279">
        <v>1360</v>
      </c>
      <c r="E1240" s="277" t="s">
        <v>4407</v>
      </c>
      <c r="F1240" s="277">
        <v>1</v>
      </c>
      <c r="G1240" s="280" t="s">
        <v>553</v>
      </c>
      <c r="H1240" s="280" t="s">
        <v>2742</v>
      </c>
      <c r="I1240" s="280" t="s">
        <v>2727</v>
      </c>
      <c r="J1240">
        <v>11</v>
      </c>
    </row>
    <row r="1241" spans="1:10" ht="21.75" hidden="1" thickBot="1">
      <c r="A1241" s="277">
        <v>11</v>
      </c>
      <c r="B1241" s="277">
        <v>87589820</v>
      </c>
      <c r="C1241" s="278" t="s">
        <v>4408</v>
      </c>
      <c r="D1241" s="279">
        <v>1360</v>
      </c>
      <c r="E1241" s="277" t="s">
        <v>2936</v>
      </c>
      <c r="F1241" s="277">
        <v>1</v>
      </c>
      <c r="G1241" s="280" t="s">
        <v>550</v>
      </c>
      <c r="H1241" s="280" t="s">
        <v>2746</v>
      </c>
      <c r="I1241" s="280" t="s">
        <v>2727</v>
      </c>
      <c r="J1241">
        <v>11</v>
      </c>
    </row>
    <row r="1242" spans="1:10" ht="21.75" hidden="1" thickBot="1">
      <c r="A1242" s="277">
        <v>12</v>
      </c>
      <c r="B1242" s="277">
        <v>73921759</v>
      </c>
      <c r="C1242" s="278" t="s">
        <v>4409</v>
      </c>
      <c r="D1242" s="279">
        <v>1350</v>
      </c>
      <c r="E1242" s="277" t="s">
        <v>2770</v>
      </c>
      <c r="F1242" s="277">
        <v>1</v>
      </c>
      <c r="G1242" s="280" t="s">
        <v>550</v>
      </c>
      <c r="H1242" s="280" t="s">
        <v>2746</v>
      </c>
      <c r="I1242" s="280" t="s">
        <v>2727</v>
      </c>
      <c r="J1242">
        <v>11</v>
      </c>
    </row>
    <row r="1243" spans="1:10" ht="13.5" hidden="1" thickBot="1">
      <c r="A1243" s="277">
        <v>13</v>
      </c>
      <c r="B1243" s="277">
        <v>1221609856</v>
      </c>
      <c r="C1243" s="278" t="s">
        <v>4410</v>
      </c>
      <c r="D1243" s="279">
        <v>1320</v>
      </c>
      <c r="E1243" s="277" t="s">
        <v>2770</v>
      </c>
      <c r="F1243" s="277">
        <v>1</v>
      </c>
      <c r="G1243" s="280" t="s">
        <v>560</v>
      </c>
      <c r="H1243" s="280" t="s">
        <v>2731</v>
      </c>
      <c r="I1243" s="280" t="s">
        <v>2727</v>
      </c>
      <c r="J1243">
        <v>11</v>
      </c>
    </row>
    <row r="1244" spans="1:10" ht="21.75" hidden="1" thickBot="1">
      <c r="A1244" s="277">
        <v>14</v>
      </c>
      <c r="B1244" s="277">
        <v>106715363</v>
      </c>
      <c r="C1244" s="278" t="s">
        <v>4411</v>
      </c>
      <c r="D1244" s="279">
        <v>1300</v>
      </c>
      <c r="E1244" s="277" t="s">
        <v>3690</v>
      </c>
      <c r="F1244" s="277">
        <v>1</v>
      </c>
      <c r="G1244" s="280" t="s">
        <v>560</v>
      </c>
      <c r="H1244" s="280" t="s">
        <v>2731</v>
      </c>
      <c r="I1244" s="280" t="s">
        <v>2727</v>
      </c>
      <c r="J1244">
        <v>11</v>
      </c>
    </row>
    <row r="1245" spans="1:10" ht="21.75" hidden="1" thickBot="1">
      <c r="A1245" s="277">
        <v>15</v>
      </c>
      <c r="B1245" s="277">
        <v>1212017910</v>
      </c>
      <c r="C1245" s="278" t="s">
        <v>3516</v>
      </c>
      <c r="D1245" s="279">
        <v>1300</v>
      </c>
      <c r="E1245" s="277" t="s">
        <v>2830</v>
      </c>
      <c r="F1245" s="277">
        <v>1</v>
      </c>
      <c r="G1245" s="280" t="s">
        <v>563</v>
      </c>
      <c r="H1245" s="280" t="s">
        <v>2774</v>
      </c>
      <c r="I1245" s="280" t="s">
        <v>2727</v>
      </c>
      <c r="J1245">
        <v>11</v>
      </c>
    </row>
    <row r="1246" spans="1:10" ht="13.5" hidden="1" thickBot="1">
      <c r="A1246" s="277">
        <v>16</v>
      </c>
      <c r="B1246" s="277">
        <v>1201145346</v>
      </c>
      <c r="C1246" s="278" t="s">
        <v>4412</v>
      </c>
      <c r="D1246" s="279">
        <v>1290</v>
      </c>
      <c r="E1246" s="277" t="s">
        <v>2770</v>
      </c>
      <c r="F1246" s="277">
        <v>1</v>
      </c>
      <c r="G1246" s="280" t="s">
        <v>417</v>
      </c>
      <c r="H1246" s="280" t="s">
        <v>2735</v>
      </c>
      <c r="I1246" s="280" t="s">
        <v>2727</v>
      </c>
      <c r="J1246">
        <v>11</v>
      </c>
    </row>
    <row r="1247" spans="1:10" ht="21.75" hidden="1" thickBot="1">
      <c r="A1247" s="277">
        <v>17</v>
      </c>
      <c r="B1247" s="277">
        <v>1210100081</v>
      </c>
      <c r="C1247" s="278" t="s">
        <v>4413</v>
      </c>
      <c r="D1247" s="279">
        <v>1280</v>
      </c>
      <c r="E1247" s="277" t="s">
        <v>2770</v>
      </c>
      <c r="F1247" s="277">
        <v>1</v>
      </c>
      <c r="G1247" s="280" t="s">
        <v>550</v>
      </c>
      <c r="H1247" s="280" t="s">
        <v>2746</v>
      </c>
      <c r="I1247" s="280" t="s">
        <v>2727</v>
      </c>
      <c r="J1247">
        <v>11</v>
      </c>
    </row>
    <row r="1248" spans="1:10" ht="21.75" hidden="1" thickBot="1">
      <c r="A1248" s="277">
        <v>18</v>
      </c>
      <c r="B1248" s="277">
        <v>1227621512</v>
      </c>
      <c r="C1248" s="278" t="s">
        <v>4229</v>
      </c>
      <c r="D1248" s="279">
        <v>1270</v>
      </c>
      <c r="E1248" s="277" t="s">
        <v>4414</v>
      </c>
      <c r="F1248" s="277">
        <v>1</v>
      </c>
      <c r="G1248" s="280" t="s">
        <v>550</v>
      </c>
      <c r="H1248" s="280" t="s">
        <v>2746</v>
      </c>
      <c r="I1248" s="280" t="s">
        <v>2727</v>
      </c>
      <c r="J1248">
        <v>11</v>
      </c>
    </row>
    <row r="1249" spans="1:10" ht="21.75" hidden="1" thickBot="1">
      <c r="A1249" s="277">
        <v>19</v>
      </c>
      <c r="B1249" s="277">
        <v>1232202852</v>
      </c>
      <c r="C1249" s="278" t="s">
        <v>4415</v>
      </c>
      <c r="D1249" s="279">
        <v>1270</v>
      </c>
      <c r="E1249" s="277" t="s">
        <v>4416</v>
      </c>
      <c r="F1249" s="277">
        <v>1</v>
      </c>
      <c r="G1249" s="280" t="s">
        <v>550</v>
      </c>
      <c r="H1249" s="280" t="s">
        <v>2746</v>
      </c>
      <c r="I1249" s="280" t="s">
        <v>2727</v>
      </c>
      <c r="J1249">
        <v>11</v>
      </c>
    </row>
    <row r="1250" spans="1:10" ht="21.75" hidden="1" thickBot="1">
      <c r="A1250" s="277">
        <v>20</v>
      </c>
      <c r="B1250" s="277">
        <v>1209777352</v>
      </c>
      <c r="C1250" s="278" t="s">
        <v>4417</v>
      </c>
      <c r="D1250" s="279">
        <v>1270</v>
      </c>
      <c r="E1250" s="277" t="s">
        <v>3589</v>
      </c>
      <c r="F1250" s="277">
        <v>1</v>
      </c>
      <c r="G1250" s="280" t="s">
        <v>90</v>
      </c>
      <c r="H1250" s="280" t="s">
        <v>2735</v>
      </c>
      <c r="I1250" s="280" t="s">
        <v>2727</v>
      </c>
      <c r="J1250">
        <v>11</v>
      </c>
    </row>
    <row r="1251" spans="1:10" ht="13.5" hidden="1" thickBot="1">
      <c r="A1251" s="277">
        <v>21</v>
      </c>
      <c r="B1251" s="277">
        <v>1200906072</v>
      </c>
      <c r="C1251" s="278" t="s">
        <v>4418</v>
      </c>
      <c r="D1251" s="279">
        <v>1250</v>
      </c>
      <c r="E1251" s="277" t="s">
        <v>2770</v>
      </c>
      <c r="F1251" s="277">
        <v>1</v>
      </c>
      <c r="G1251" s="280" t="s">
        <v>301</v>
      </c>
      <c r="H1251" s="280" t="s">
        <v>2742</v>
      </c>
      <c r="I1251" s="280" t="s">
        <v>2727</v>
      </c>
      <c r="J1251">
        <v>11</v>
      </c>
    </row>
    <row r="1252" spans="1:10" ht="21.75" hidden="1" thickBot="1">
      <c r="A1252" s="277">
        <v>22</v>
      </c>
      <c r="B1252" s="277">
        <v>70060400</v>
      </c>
      <c r="C1252" s="278" t="s">
        <v>4419</v>
      </c>
      <c r="D1252" s="279">
        <v>1250</v>
      </c>
      <c r="E1252" s="277" t="s">
        <v>2770</v>
      </c>
      <c r="F1252" s="277">
        <v>1</v>
      </c>
      <c r="G1252" s="280" t="s">
        <v>550</v>
      </c>
      <c r="H1252" s="280" t="s">
        <v>2746</v>
      </c>
      <c r="I1252" s="280" t="s">
        <v>2727</v>
      </c>
      <c r="J1252">
        <v>11</v>
      </c>
    </row>
    <row r="1253" spans="1:10" ht="21.75" hidden="1" thickBot="1">
      <c r="A1253" s="277">
        <v>23</v>
      </c>
      <c r="B1253" s="277">
        <v>1209882987</v>
      </c>
      <c r="C1253" s="278" t="s">
        <v>4420</v>
      </c>
      <c r="D1253" s="279">
        <v>1210</v>
      </c>
      <c r="E1253" s="277" t="s">
        <v>3938</v>
      </c>
      <c r="F1253" s="277">
        <v>1</v>
      </c>
      <c r="G1253" s="280" t="s">
        <v>90</v>
      </c>
      <c r="H1253" s="280" t="s">
        <v>2735</v>
      </c>
      <c r="I1253" s="280" t="s">
        <v>2727</v>
      </c>
      <c r="J1253">
        <v>11</v>
      </c>
    </row>
    <row r="1254" spans="1:10" ht="13.5" hidden="1" thickBot="1">
      <c r="A1254" s="277">
        <v>24</v>
      </c>
      <c r="B1254" s="277">
        <v>104675319</v>
      </c>
      <c r="C1254" s="278" t="s">
        <v>4421</v>
      </c>
      <c r="D1254" s="279">
        <v>1200</v>
      </c>
      <c r="E1254" s="277" t="s">
        <v>2770</v>
      </c>
      <c r="F1254" s="277">
        <v>1</v>
      </c>
      <c r="G1254" s="280" t="s">
        <v>301</v>
      </c>
      <c r="H1254" s="280" t="s">
        <v>2742</v>
      </c>
      <c r="I1254" s="280" t="s">
        <v>2727</v>
      </c>
      <c r="J1254">
        <v>11</v>
      </c>
    </row>
    <row r="1255" spans="1:10" ht="21.75" hidden="1" thickBot="1">
      <c r="A1255" s="277">
        <v>25</v>
      </c>
      <c r="B1255" s="277">
        <v>108080552</v>
      </c>
      <c r="C1255" s="278" t="s">
        <v>4422</v>
      </c>
      <c r="D1255" s="279">
        <v>1170</v>
      </c>
      <c r="E1255" s="277" t="s">
        <v>2770</v>
      </c>
      <c r="F1255" s="277">
        <v>1</v>
      </c>
      <c r="G1255" s="280" t="s">
        <v>550</v>
      </c>
      <c r="H1255" s="280" t="s">
        <v>2746</v>
      </c>
      <c r="I1255" s="280" t="s">
        <v>2727</v>
      </c>
      <c r="J1255">
        <v>11</v>
      </c>
    </row>
    <row r="1256" spans="1:10" ht="13.5" hidden="1" thickBot="1">
      <c r="A1256" s="277">
        <v>26</v>
      </c>
      <c r="B1256" s="277">
        <v>1209858380</v>
      </c>
      <c r="C1256" s="278" t="s">
        <v>4423</v>
      </c>
      <c r="D1256" s="279">
        <v>1150</v>
      </c>
      <c r="E1256" s="277" t="s">
        <v>2770</v>
      </c>
      <c r="F1256" s="277">
        <v>1</v>
      </c>
      <c r="G1256" s="280" t="s">
        <v>551</v>
      </c>
      <c r="H1256" s="280" t="s">
        <v>2742</v>
      </c>
      <c r="I1256" s="280" t="s">
        <v>2727</v>
      </c>
      <c r="J1256">
        <v>11</v>
      </c>
    </row>
    <row r="1257" spans="1:10" ht="21.75" hidden="1" thickBot="1">
      <c r="A1257" s="277">
        <v>27</v>
      </c>
      <c r="B1257" s="277">
        <v>1228488071</v>
      </c>
      <c r="C1257" s="278" t="s">
        <v>4424</v>
      </c>
      <c r="D1257" s="279">
        <v>1140</v>
      </c>
      <c r="E1257" s="277" t="s">
        <v>3260</v>
      </c>
      <c r="F1257" s="277">
        <v>1</v>
      </c>
      <c r="G1257" s="280" t="s">
        <v>550</v>
      </c>
      <c r="H1257" s="280" t="s">
        <v>2746</v>
      </c>
      <c r="I1257" s="280" t="s">
        <v>2727</v>
      </c>
      <c r="J1257">
        <v>11</v>
      </c>
    </row>
    <row r="1258" spans="1:10" ht="21.75" hidden="1" thickBot="1">
      <c r="A1258" s="277">
        <v>28</v>
      </c>
      <c r="B1258" s="277">
        <v>46293318</v>
      </c>
      <c r="C1258" s="278" t="s">
        <v>4425</v>
      </c>
      <c r="D1258" s="279">
        <v>1140</v>
      </c>
      <c r="E1258" s="277" t="s">
        <v>2770</v>
      </c>
      <c r="F1258" s="277">
        <v>1</v>
      </c>
      <c r="G1258" s="280" t="s">
        <v>550</v>
      </c>
      <c r="H1258" s="280" t="s">
        <v>2746</v>
      </c>
      <c r="I1258" s="280" t="s">
        <v>2727</v>
      </c>
      <c r="J1258">
        <v>11</v>
      </c>
    </row>
    <row r="1259" spans="1:10" ht="21.75" hidden="1" thickBot="1">
      <c r="A1259" s="277">
        <v>29</v>
      </c>
      <c r="B1259" s="277">
        <v>1214933894</v>
      </c>
      <c r="C1259" s="278" t="s">
        <v>4426</v>
      </c>
      <c r="D1259" s="279">
        <v>1130</v>
      </c>
      <c r="E1259" s="277" t="s">
        <v>2770</v>
      </c>
      <c r="F1259" s="277">
        <v>1</v>
      </c>
      <c r="G1259" s="280" t="s">
        <v>550</v>
      </c>
      <c r="H1259" s="280" t="s">
        <v>2746</v>
      </c>
      <c r="I1259" s="280" t="s">
        <v>2727</v>
      </c>
      <c r="J1259">
        <v>11</v>
      </c>
    </row>
    <row r="1260" spans="1:10" ht="21.75" hidden="1" thickBot="1">
      <c r="A1260" s="277">
        <v>30</v>
      </c>
      <c r="B1260" s="277">
        <v>1229114962</v>
      </c>
      <c r="C1260" s="278" t="s">
        <v>4427</v>
      </c>
      <c r="D1260" s="279">
        <v>1120</v>
      </c>
      <c r="E1260" s="277" t="s">
        <v>3950</v>
      </c>
      <c r="F1260" s="277">
        <v>1</v>
      </c>
      <c r="G1260" s="280" t="s">
        <v>9</v>
      </c>
      <c r="H1260" s="280" t="s">
        <v>2746</v>
      </c>
      <c r="I1260" s="280" t="s">
        <v>2727</v>
      </c>
      <c r="J1260">
        <v>11</v>
      </c>
    </row>
    <row r="1261" spans="1:10" ht="21.75" hidden="1" thickBot="1">
      <c r="A1261" s="277">
        <v>31</v>
      </c>
      <c r="B1261" s="277">
        <v>1211934005</v>
      </c>
      <c r="C1261" s="278" t="s">
        <v>4428</v>
      </c>
      <c r="D1261" s="279">
        <v>1120</v>
      </c>
      <c r="E1261" s="277" t="s">
        <v>4429</v>
      </c>
      <c r="F1261" s="277">
        <v>1</v>
      </c>
      <c r="G1261" s="280" t="s">
        <v>563</v>
      </c>
      <c r="H1261" s="280" t="s">
        <v>2774</v>
      </c>
      <c r="I1261" s="280" t="s">
        <v>2727</v>
      </c>
      <c r="J1261">
        <v>11</v>
      </c>
    </row>
    <row r="1262" spans="1:10" ht="21.75" hidden="1" thickBot="1">
      <c r="A1262" s="277">
        <v>32</v>
      </c>
      <c r="B1262" s="277">
        <v>1222193715</v>
      </c>
      <c r="C1262" s="278" t="s">
        <v>4430</v>
      </c>
      <c r="D1262" s="279">
        <v>1120</v>
      </c>
      <c r="E1262" s="277" t="s">
        <v>2763</v>
      </c>
      <c r="F1262" s="277">
        <v>1</v>
      </c>
      <c r="G1262" s="280" t="s">
        <v>90</v>
      </c>
      <c r="H1262" s="280" t="s">
        <v>2735</v>
      </c>
      <c r="I1262" s="280" t="s">
        <v>2727</v>
      </c>
      <c r="J1262">
        <v>11</v>
      </c>
    </row>
    <row r="1263" spans="1:10" ht="21.75" hidden="1" thickBot="1">
      <c r="A1263" s="277">
        <v>33</v>
      </c>
      <c r="B1263" s="277">
        <v>1227696328</v>
      </c>
      <c r="C1263" s="278" t="s">
        <v>4431</v>
      </c>
      <c r="D1263" s="279">
        <v>1110</v>
      </c>
      <c r="E1263" s="277" t="s">
        <v>2796</v>
      </c>
      <c r="F1263" s="277">
        <v>1</v>
      </c>
      <c r="G1263" s="280" t="s">
        <v>550</v>
      </c>
      <c r="H1263" s="280" t="s">
        <v>2746</v>
      </c>
      <c r="I1263" s="280" t="s">
        <v>2727</v>
      </c>
      <c r="J1263">
        <v>11</v>
      </c>
    </row>
    <row r="1264" spans="1:10" ht="21.75" hidden="1" thickBot="1">
      <c r="A1264" s="277">
        <v>34</v>
      </c>
      <c r="B1264" s="277">
        <v>1224211441</v>
      </c>
      <c r="C1264" s="278" t="s">
        <v>4432</v>
      </c>
      <c r="D1264" s="279">
        <v>1110</v>
      </c>
      <c r="E1264" s="277" t="s">
        <v>3072</v>
      </c>
      <c r="F1264" s="277">
        <v>1</v>
      </c>
      <c r="G1264" s="280" t="s">
        <v>417</v>
      </c>
      <c r="H1264" s="280" t="s">
        <v>2735</v>
      </c>
      <c r="I1264" s="280" t="s">
        <v>2727</v>
      </c>
      <c r="J1264">
        <v>11</v>
      </c>
    </row>
    <row r="1265" spans="1:10" ht="21.75" hidden="1" thickBot="1">
      <c r="A1265" s="277">
        <v>35</v>
      </c>
      <c r="B1265" s="277">
        <v>1226339668</v>
      </c>
      <c r="C1265" s="278" t="s">
        <v>4433</v>
      </c>
      <c r="D1265" s="279">
        <v>1110</v>
      </c>
      <c r="E1265" s="277" t="s">
        <v>3633</v>
      </c>
      <c r="F1265" s="277">
        <v>1</v>
      </c>
      <c r="G1265" s="280" t="s">
        <v>550</v>
      </c>
      <c r="H1265" s="280" t="s">
        <v>2746</v>
      </c>
      <c r="I1265" s="280" t="s">
        <v>2727</v>
      </c>
      <c r="J1265">
        <v>11</v>
      </c>
    </row>
    <row r="1266" spans="1:10" ht="21.75" hidden="1" thickBot="1">
      <c r="A1266" s="277">
        <v>36</v>
      </c>
      <c r="B1266" s="277">
        <v>1224974650</v>
      </c>
      <c r="C1266" s="278" t="s">
        <v>4434</v>
      </c>
      <c r="D1266" s="279">
        <v>1090</v>
      </c>
      <c r="E1266" s="277" t="s">
        <v>3260</v>
      </c>
      <c r="F1266" s="277">
        <v>1</v>
      </c>
      <c r="G1266" s="280" t="s">
        <v>417</v>
      </c>
      <c r="H1266" s="280" t="s">
        <v>2735</v>
      </c>
      <c r="I1266" s="280" t="s">
        <v>2727</v>
      </c>
      <c r="J1266">
        <v>11</v>
      </c>
    </row>
    <row r="1267" spans="1:10" ht="21.75" hidden="1" thickBot="1">
      <c r="A1267" s="277">
        <v>37</v>
      </c>
      <c r="B1267" s="277">
        <v>1224067088</v>
      </c>
      <c r="C1267" s="278" t="s">
        <v>4435</v>
      </c>
      <c r="D1267" s="279">
        <v>1090</v>
      </c>
      <c r="E1267" s="277" t="s">
        <v>3072</v>
      </c>
      <c r="F1267" s="277">
        <v>1</v>
      </c>
      <c r="G1267" s="280" t="s">
        <v>417</v>
      </c>
      <c r="H1267" s="280" t="s">
        <v>2735</v>
      </c>
      <c r="I1267" s="280" t="s">
        <v>2727</v>
      </c>
      <c r="J1267">
        <v>11</v>
      </c>
    </row>
    <row r="1268" spans="1:10" ht="13.5" thickBot="1">
      <c r="A1268" s="277">
        <v>38</v>
      </c>
      <c r="B1268" s="277">
        <v>1223345096</v>
      </c>
      <c r="C1268" s="278" t="s">
        <v>4436</v>
      </c>
      <c r="D1268" s="279">
        <v>1090</v>
      </c>
      <c r="E1268" s="277" t="s">
        <v>2770</v>
      </c>
      <c r="F1268" s="277">
        <v>1</v>
      </c>
      <c r="G1268" s="280" t="s">
        <v>553</v>
      </c>
      <c r="H1268" s="280" t="s">
        <v>2742</v>
      </c>
      <c r="I1268" s="280" t="s">
        <v>2727</v>
      </c>
      <c r="J1268">
        <v>11</v>
      </c>
    </row>
    <row r="1269" spans="1:10" ht="21.75" hidden="1" thickBot="1">
      <c r="A1269" s="277">
        <v>39</v>
      </c>
      <c r="B1269" s="277">
        <v>1224931466</v>
      </c>
      <c r="C1269" s="278" t="s">
        <v>4437</v>
      </c>
      <c r="D1269" s="279">
        <v>1090</v>
      </c>
      <c r="E1269" s="277" t="s">
        <v>2770</v>
      </c>
      <c r="F1269" s="277">
        <v>1</v>
      </c>
      <c r="G1269" s="280" t="s">
        <v>550</v>
      </c>
      <c r="H1269" s="280" t="s">
        <v>2746</v>
      </c>
      <c r="I1269" s="280" t="s">
        <v>2727</v>
      </c>
      <c r="J1269">
        <v>11</v>
      </c>
    </row>
    <row r="1270" spans="1:10" ht="13.5" hidden="1" thickBot="1">
      <c r="A1270" s="277">
        <v>40</v>
      </c>
      <c r="B1270" s="277">
        <v>1225505177</v>
      </c>
      <c r="C1270" s="278" t="s">
        <v>3701</v>
      </c>
      <c r="D1270" s="279">
        <v>1090</v>
      </c>
      <c r="E1270" s="277" t="s">
        <v>2770</v>
      </c>
      <c r="F1270" s="277">
        <v>1</v>
      </c>
      <c r="G1270" s="280" t="s">
        <v>561</v>
      </c>
      <c r="H1270" s="280" t="s">
        <v>2731</v>
      </c>
      <c r="I1270" s="280" t="s">
        <v>2727</v>
      </c>
      <c r="J1270">
        <v>11</v>
      </c>
    </row>
    <row r="1271" spans="1:10" ht="21.75" thickBot="1">
      <c r="A1271" s="277">
        <v>41</v>
      </c>
      <c r="B1271" s="277">
        <v>1226536799</v>
      </c>
      <c r="C1271" s="278" t="s">
        <v>4438</v>
      </c>
      <c r="D1271" s="279">
        <v>1080</v>
      </c>
      <c r="E1271" s="277" t="s">
        <v>3244</v>
      </c>
      <c r="F1271" s="277">
        <v>1</v>
      </c>
      <c r="G1271" s="280" t="s">
        <v>553</v>
      </c>
      <c r="H1271" s="280" t="s">
        <v>2742</v>
      </c>
      <c r="I1271" s="280" t="s">
        <v>2727</v>
      </c>
      <c r="J1271">
        <v>11</v>
      </c>
    </row>
    <row r="1272" spans="1:10" ht="21.75" hidden="1" thickBot="1">
      <c r="A1272" s="277">
        <v>42</v>
      </c>
      <c r="B1272" s="277">
        <v>1226083143</v>
      </c>
      <c r="C1272" s="278" t="s">
        <v>4439</v>
      </c>
      <c r="D1272" s="279">
        <v>1080</v>
      </c>
      <c r="E1272" s="277" t="s">
        <v>2936</v>
      </c>
      <c r="F1272" s="277">
        <v>1</v>
      </c>
      <c r="G1272" s="280" t="s">
        <v>550</v>
      </c>
      <c r="H1272" s="280" t="s">
        <v>2746</v>
      </c>
      <c r="I1272" s="280" t="s">
        <v>2727</v>
      </c>
      <c r="J1272">
        <v>11</v>
      </c>
    </row>
    <row r="1273" spans="1:10" ht="21.75" hidden="1" thickBot="1">
      <c r="A1273" s="277">
        <v>43</v>
      </c>
      <c r="B1273" s="277">
        <v>1210010332</v>
      </c>
      <c r="C1273" s="278" t="s">
        <v>4440</v>
      </c>
      <c r="D1273" s="279">
        <v>1080</v>
      </c>
      <c r="E1273" s="277" t="s">
        <v>2770</v>
      </c>
      <c r="F1273" s="277">
        <v>1</v>
      </c>
      <c r="G1273" s="280" t="s">
        <v>560</v>
      </c>
      <c r="H1273" s="280" t="s">
        <v>2731</v>
      </c>
      <c r="I1273" s="280" t="s">
        <v>2727</v>
      </c>
      <c r="J1273">
        <v>11</v>
      </c>
    </row>
    <row r="1274" spans="1:10" ht="21.75" hidden="1" thickBot="1">
      <c r="A1274" s="277">
        <v>44</v>
      </c>
      <c r="B1274" s="277">
        <v>1222562896</v>
      </c>
      <c r="C1274" s="278" t="s">
        <v>4441</v>
      </c>
      <c r="D1274" s="279">
        <v>1070</v>
      </c>
      <c r="E1274" s="277" t="s">
        <v>4442</v>
      </c>
      <c r="F1274" s="277">
        <v>1</v>
      </c>
      <c r="G1274" s="280" t="s">
        <v>417</v>
      </c>
      <c r="H1274" s="280" t="s">
        <v>2735</v>
      </c>
      <c r="I1274" s="280" t="s">
        <v>2727</v>
      </c>
      <c r="J1274">
        <v>11</v>
      </c>
    </row>
    <row r="1275" spans="1:10" ht="21.75" hidden="1" thickBot="1">
      <c r="A1275" s="277">
        <v>45</v>
      </c>
      <c r="B1275" s="277">
        <v>1230093203</v>
      </c>
      <c r="C1275" s="278" t="s">
        <v>4443</v>
      </c>
      <c r="D1275" s="279">
        <v>1070</v>
      </c>
      <c r="E1275" s="277" t="s">
        <v>2941</v>
      </c>
      <c r="F1275" s="277">
        <v>1</v>
      </c>
      <c r="G1275" s="280" t="s">
        <v>90</v>
      </c>
      <c r="H1275" s="280" t="s">
        <v>2735</v>
      </c>
      <c r="I1275" s="280" t="s">
        <v>2727</v>
      </c>
      <c r="J1275">
        <v>11</v>
      </c>
    </row>
    <row r="1276" spans="1:10" ht="21.75" hidden="1" thickBot="1">
      <c r="A1276" s="277">
        <v>46</v>
      </c>
      <c r="B1276" s="277">
        <v>106445592</v>
      </c>
      <c r="C1276" s="278" t="s">
        <v>4444</v>
      </c>
      <c r="D1276" s="279">
        <v>1060</v>
      </c>
      <c r="E1276" s="277" t="s">
        <v>2770</v>
      </c>
      <c r="F1276" s="277">
        <v>1</v>
      </c>
      <c r="G1276" s="280" t="s">
        <v>551</v>
      </c>
      <c r="H1276" s="280" t="s">
        <v>2742</v>
      </c>
      <c r="I1276" s="280" t="s">
        <v>2727</v>
      </c>
      <c r="J1276">
        <v>11</v>
      </c>
    </row>
    <row r="1277" spans="1:10" ht="21.75" hidden="1" thickBot="1">
      <c r="A1277" s="277">
        <v>47</v>
      </c>
      <c r="B1277" s="277">
        <v>1215622286</v>
      </c>
      <c r="C1277" s="278" t="s">
        <v>4445</v>
      </c>
      <c r="D1277" s="279">
        <v>1060</v>
      </c>
      <c r="E1277" s="277" t="s">
        <v>2770</v>
      </c>
      <c r="F1277" s="277">
        <v>1</v>
      </c>
      <c r="G1277" s="280" t="s">
        <v>550</v>
      </c>
      <c r="H1277" s="280" t="s">
        <v>2746</v>
      </c>
      <c r="I1277" s="280" t="s">
        <v>2727</v>
      </c>
      <c r="J1277">
        <v>11</v>
      </c>
    </row>
    <row r="1278" spans="1:10" ht="21.75" hidden="1" thickBot="1">
      <c r="A1278" s="277">
        <v>48</v>
      </c>
      <c r="B1278" s="277">
        <v>1223028863</v>
      </c>
      <c r="C1278" s="278" t="s">
        <v>4446</v>
      </c>
      <c r="D1278" s="279">
        <v>1050</v>
      </c>
      <c r="E1278" s="277" t="s">
        <v>3244</v>
      </c>
      <c r="F1278" s="277">
        <v>1</v>
      </c>
      <c r="G1278" s="280" t="s">
        <v>560</v>
      </c>
      <c r="H1278" s="280" t="s">
        <v>2731</v>
      </c>
      <c r="I1278" s="280" t="s">
        <v>2727</v>
      </c>
      <c r="J1278">
        <v>11</v>
      </c>
    </row>
    <row r="1279" spans="1:10" ht="21.75" hidden="1" thickBot="1">
      <c r="A1279" s="277">
        <v>49</v>
      </c>
      <c r="B1279" s="277">
        <v>1222541391</v>
      </c>
      <c r="C1279" s="278" t="s">
        <v>4447</v>
      </c>
      <c r="D1279" s="279">
        <v>1030</v>
      </c>
      <c r="E1279" s="277" t="s">
        <v>3718</v>
      </c>
      <c r="F1279" s="277">
        <v>1</v>
      </c>
      <c r="G1279" s="280" t="s">
        <v>90</v>
      </c>
      <c r="H1279" s="280" t="s">
        <v>2735</v>
      </c>
      <c r="I1279" s="280" t="s">
        <v>2727</v>
      </c>
      <c r="J1279">
        <v>11</v>
      </c>
    </row>
    <row r="1280" spans="1:10" ht="21.75" hidden="1" thickBot="1">
      <c r="A1280" s="277">
        <v>50</v>
      </c>
      <c r="B1280" s="277">
        <v>1221636307</v>
      </c>
      <c r="C1280" s="278" t="s">
        <v>4448</v>
      </c>
      <c r="D1280" s="279">
        <v>1020</v>
      </c>
      <c r="E1280" s="277" t="s">
        <v>3111</v>
      </c>
      <c r="F1280" s="277">
        <v>1</v>
      </c>
      <c r="G1280" s="280" t="s">
        <v>9</v>
      </c>
      <c r="H1280" s="280" t="s">
        <v>2746</v>
      </c>
      <c r="I1280" s="280" t="s">
        <v>2727</v>
      </c>
      <c r="J1280">
        <v>11</v>
      </c>
    </row>
    <row r="1281" spans="1:10" ht="21.75" hidden="1" thickBot="1">
      <c r="A1281" s="277">
        <v>51</v>
      </c>
      <c r="B1281" s="277">
        <v>1225371346</v>
      </c>
      <c r="C1281" s="278" t="s">
        <v>4449</v>
      </c>
      <c r="D1281" s="279">
        <v>1020</v>
      </c>
      <c r="E1281" s="277" t="s">
        <v>3361</v>
      </c>
      <c r="F1281" s="277">
        <v>1</v>
      </c>
      <c r="G1281" s="280" t="s">
        <v>9</v>
      </c>
      <c r="H1281" s="280" t="s">
        <v>2746</v>
      </c>
      <c r="I1281" s="280" t="s">
        <v>2727</v>
      </c>
      <c r="J1281">
        <v>11</v>
      </c>
    </row>
    <row r="1282" spans="1:10" ht="13.5" hidden="1" thickBot="1">
      <c r="A1282" s="277">
        <v>52</v>
      </c>
      <c r="B1282" s="277">
        <v>1209908965</v>
      </c>
      <c r="C1282" s="278" t="s">
        <v>4450</v>
      </c>
      <c r="D1282" s="279">
        <v>1000</v>
      </c>
      <c r="E1282" s="277" t="s">
        <v>2770</v>
      </c>
      <c r="F1282" s="277">
        <v>1</v>
      </c>
      <c r="G1282" s="280" t="s">
        <v>551</v>
      </c>
      <c r="H1282" s="280" t="s">
        <v>2746</v>
      </c>
      <c r="I1282" s="280" t="s">
        <v>2727</v>
      </c>
      <c r="J1282">
        <v>11</v>
      </c>
    </row>
    <row r="1283" spans="1:10" ht="21.75" hidden="1" thickBot="1">
      <c r="A1283" s="277">
        <v>53</v>
      </c>
      <c r="B1283" s="277">
        <v>104644582</v>
      </c>
      <c r="C1283" s="278" t="s">
        <v>4451</v>
      </c>
      <c r="D1283" s="279">
        <v>980</v>
      </c>
      <c r="E1283" s="277" t="s">
        <v>2958</v>
      </c>
      <c r="F1283" s="277">
        <v>1</v>
      </c>
      <c r="G1283" s="280" t="s">
        <v>560</v>
      </c>
      <c r="H1283" s="280" t="s">
        <v>2731</v>
      </c>
      <c r="I1283" s="280" t="s">
        <v>2727</v>
      </c>
      <c r="J1283">
        <v>11</v>
      </c>
    </row>
    <row r="1284" spans="1:10" ht="13.5" hidden="1" thickBot="1">
      <c r="A1284" s="277">
        <v>54</v>
      </c>
      <c r="B1284" s="277">
        <v>1230530447</v>
      </c>
      <c r="C1284" s="278" t="s">
        <v>4452</v>
      </c>
      <c r="D1284" s="279">
        <v>980</v>
      </c>
      <c r="E1284" s="277" t="s">
        <v>2770</v>
      </c>
      <c r="F1284" s="277">
        <v>1</v>
      </c>
      <c r="G1284" s="280" t="s">
        <v>561</v>
      </c>
      <c r="H1284" s="280" t="s">
        <v>2731</v>
      </c>
      <c r="I1284" s="280" t="s">
        <v>2727</v>
      </c>
      <c r="J1284">
        <v>11</v>
      </c>
    </row>
    <row r="1285" spans="1:10" ht="21.75" hidden="1" thickBot="1">
      <c r="A1285" s="277">
        <v>55</v>
      </c>
      <c r="B1285" s="277">
        <v>1211607015</v>
      </c>
      <c r="C1285" s="278" t="s">
        <v>4453</v>
      </c>
      <c r="D1285" s="279">
        <v>970</v>
      </c>
      <c r="E1285" s="277" t="s">
        <v>3938</v>
      </c>
      <c r="F1285" s="277">
        <v>1</v>
      </c>
      <c r="G1285" s="280" t="s">
        <v>9</v>
      </c>
      <c r="H1285" s="280" t="s">
        <v>2746</v>
      </c>
      <c r="I1285" s="280" t="s">
        <v>2727</v>
      </c>
      <c r="J1285">
        <v>11</v>
      </c>
    </row>
    <row r="1286" spans="1:10" ht="21.75" hidden="1" thickBot="1">
      <c r="A1286" s="277">
        <v>56</v>
      </c>
      <c r="B1286" s="277">
        <v>1223844590</v>
      </c>
      <c r="C1286" s="278" t="s">
        <v>4454</v>
      </c>
      <c r="D1286" s="279">
        <v>970</v>
      </c>
      <c r="E1286" s="277" t="s">
        <v>2962</v>
      </c>
      <c r="F1286" s="277">
        <v>1</v>
      </c>
      <c r="G1286" s="280" t="s">
        <v>417</v>
      </c>
      <c r="H1286" s="280" t="s">
        <v>2735</v>
      </c>
      <c r="I1286" s="280" t="s">
        <v>2727</v>
      </c>
      <c r="J1286">
        <v>11</v>
      </c>
    </row>
    <row r="1287" spans="1:10" ht="21.75" hidden="1" thickBot="1">
      <c r="A1287" s="277">
        <v>57</v>
      </c>
      <c r="B1287" s="277">
        <v>87930044</v>
      </c>
      <c r="C1287" s="278" t="s">
        <v>4455</v>
      </c>
      <c r="D1287" s="279">
        <v>960</v>
      </c>
      <c r="E1287" s="277" t="s">
        <v>3554</v>
      </c>
      <c r="F1287" s="277">
        <v>1</v>
      </c>
      <c r="G1287" s="280" t="s">
        <v>9</v>
      </c>
      <c r="H1287" s="280" t="s">
        <v>2746</v>
      </c>
      <c r="I1287" s="280" t="s">
        <v>2727</v>
      </c>
      <c r="J1287">
        <v>11</v>
      </c>
    </row>
    <row r="1288" spans="1:10" ht="21.75" hidden="1" thickBot="1">
      <c r="A1288" s="277">
        <v>58</v>
      </c>
      <c r="B1288" s="277">
        <v>1224436214</v>
      </c>
      <c r="C1288" s="278" t="s">
        <v>4456</v>
      </c>
      <c r="D1288" s="279">
        <v>960</v>
      </c>
      <c r="E1288" s="277" t="s">
        <v>3690</v>
      </c>
      <c r="F1288" s="277">
        <v>1</v>
      </c>
      <c r="G1288" s="280" t="s">
        <v>417</v>
      </c>
      <c r="H1288" s="280" t="s">
        <v>2735</v>
      </c>
      <c r="I1288" s="280" t="s">
        <v>2727</v>
      </c>
      <c r="J1288">
        <v>11</v>
      </c>
    </row>
    <row r="1289" spans="1:10" ht="21.75" hidden="1" thickBot="1">
      <c r="A1289" s="277">
        <v>59</v>
      </c>
      <c r="B1289" s="277">
        <v>1212000863</v>
      </c>
      <c r="C1289" s="278" t="s">
        <v>4457</v>
      </c>
      <c r="D1289" s="279">
        <v>960</v>
      </c>
      <c r="E1289" s="277" t="s">
        <v>3330</v>
      </c>
      <c r="F1289" s="277">
        <v>1</v>
      </c>
      <c r="G1289" s="280" t="s">
        <v>563</v>
      </c>
      <c r="H1289" s="280" t="s">
        <v>2774</v>
      </c>
      <c r="I1289" s="280" t="s">
        <v>2727</v>
      </c>
      <c r="J1289">
        <v>11</v>
      </c>
    </row>
    <row r="1290" spans="1:10" ht="13.5" hidden="1" thickBot="1">
      <c r="A1290" s="277">
        <v>60</v>
      </c>
      <c r="B1290" s="277">
        <v>1230362140</v>
      </c>
      <c r="C1290" s="278" t="s">
        <v>4458</v>
      </c>
      <c r="D1290" s="279">
        <v>960</v>
      </c>
      <c r="E1290" s="277" t="s">
        <v>2770</v>
      </c>
      <c r="F1290" s="277">
        <v>1</v>
      </c>
      <c r="G1290" s="280" t="s">
        <v>388</v>
      </c>
      <c r="H1290" s="280" t="s">
        <v>2735</v>
      </c>
      <c r="I1290" s="280" t="s">
        <v>2727</v>
      </c>
      <c r="J1290">
        <v>11</v>
      </c>
    </row>
    <row r="1291" spans="1:10" ht="21.75" hidden="1" thickBot="1">
      <c r="A1291" s="277">
        <v>61</v>
      </c>
      <c r="B1291" s="277">
        <v>1225398455</v>
      </c>
      <c r="C1291" s="278" t="s">
        <v>4459</v>
      </c>
      <c r="D1291" s="279">
        <v>950</v>
      </c>
      <c r="E1291" s="277" t="s">
        <v>4039</v>
      </c>
      <c r="F1291" s="277">
        <v>1</v>
      </c>
      <c r="G1291" s="280" t="s">
        <v>417</v>
      </c>
      <c r="H1291" s="280" t="s">
        <v>2735</v>
      </c>
      <c r="I1291" s="280" t="s">
        <v>2727</v>
      </c>
      <c r="J1291">
        <v>11</v>
      </c>
    </row>
    <row r="1292" spans="1:10" ht="21.75" hidden="1" thickBot="1">
      <c r="A1292" s="277">
        <v>62</v>
      </c>
      <c r="B1292" s="277">
        <v>1226703689</v>
      </c>
      <c r="C1292" s="278" t="s">
        <v>4460</v>
      </c>
      <c r="D1292" s="279">
        <v>950</v>
      </c>
      <c r="E1292" s="277" t="s">
        <v>2924</v>
      </c>
      <c r="F1292" s="277">
        <v>1</v>
      </c>
      <c r="G1292" s="280" t="s">
        <v>560</v>
      </c>
      <c r="H1292" s="280" t="s">
        <v>2731</v>
      </c>
      <c r="I1292" s="280" t="s">
        <v>2727</v>
      </c>
      <c r="J1292">
        <v>11</v>
      </c>
    </row>
    <row r="1293" spans="1:10" ht="13.5" hidden="1" thickBot="1">
      <c r="A1293" s="277">
        <v>63</v>
      </c>
      <c r="B1293" s="277">
        <v>1224695797</v>
      </c>
      <c r="C1293" s="278" t="s">
        <v>4461</v>
      </c>
      <c r="D1293" s="279">
        <v>950</v>
      </c>
      <c r="E1293" s="277" t="s">
        <v>2770</v>
      </c>
      <c r="F1293" s="277">
        <v>1</v>
      </c>
      <c r="G1293" s="280" t="s">
        <v>561</v>
      </c>
      <c r="H1293" s="280" t="s">
        <v>2731</v>
      </c>
      <c r="I1293" s="280" t="s">
        <v>2727</v>
      </c>
      <c r="J1293">
        <v>11</v>
      </c>
    </row>
    <row r="1294" spans="1:10" ht="13.5" hidden="1" thickBot="1">
      <c r="A1294" s="277">
        <v>64</v>
      </c>
      <c r="B1294" s="277">
        <v>1223681609</v>
      </c>
      <c r="C1294" s="278" t="s">
        <v>4462</v>
      </c>
      <c r="D1294" s="279">
        <v>950</v>
      </c>
      <c r="E1294" s="277" t="s">
        <v>2770</v>
      </c>
      <c r="F1294" s="277">
        <v>1</v>
      </c>
      <c r="G1294" s="280" t="s">
        <v>417</v>
      </c>
      <c r="H1294" s="280" t="s">
        <v>2735</v>
      </c>
      <c r="I1294" s="280" t="s">
        <v>2727</v>
      </c>
      <c r="J1294">
        <v>11</v>
      </c>
    </row>
    <row r="1295" spans="1:10" ht="21.75" hidden="1" thickBot="1">
      <c r="A1295" s="277">
        <v>65</v>
      </c>
      <c r="B1295" s="277">
        <v>1222936253</v>
      </c>
      <c r="C1295" s="278" t="s">
        <v>4463</v>
      </c>
      <c r="D1295" s="279">
        <v>940</v>
      </c>
      <c r="E1295" s="277" t="s">
        <v>3251</v>
      </c>
      <c r="F1295" s="277">
        <v>1</v>
      </c>
      <c r="G1295" s="280" t="s">
        <v>9</v>
      </c>
      <c r="H1295" s="280" t="s">
        <v>2746</v>
      </c>
      <c r="I1295" s="280" t="s">
        <v>2727</v>
      </c>
      <c r="J1295">
        <v>11</v>
      </c>
    </row>
    <row r="1296" spans="1:10" ht="21.75" hidden="1" thickBot="1">
      <c r="A1296" s="277">
        <v>66</v>
      </c>
      <c r="B1296" s="277">
        <v>1229285654</v>
      </c>
      <c r="C1296" s="278" t="s">
        <v>4464</v>
      </c>
      <c r="D1296" s="279">
        <v>940</v>
      </c>
      <c r="E1296" s="277" t="s">
        <v>2770</v>
      </c>
      <c r="F1296" s="277">
        <v>1</v>
      </c>
      <c r="G1296" s="280" t="s">
        <v>550</v>
      </c>
      <c r="H1296" s="280" t="s">
        <v>2746</v>
      </c>
      <c r="I1296" s="280" t="s">
        <v>2727</v>
      </c>
      <c r="J1296">
        <v>11</v>
      </c>
    </row>
    <row r="1297" spans="1:10" ht="13.5" hidden="1" thickBot="1">
      <c r="A1297" s="277">
        <v>67</v>
      </c>
      <c r="B1297" s="277">
        <v>1232132216</v>
      </c>
      <c r="C1297" s="278" t="s">
        <v>4465</v>
      </c>
      <c r="D1297" s="279">
        <v>940</v>
      </c>
      <c r="E1297" s="277" t="s">
        <v>2770</v>
      </c>
      <c r="F1297" s="277">
        <v>1</v>
      </c>
      <c r="G1297" s="280" t="s">
        <v>561</v>
      </c>
      <c r="H1297" s="280" t="s">
        <v>2731</v>
      </c>
      <c r="I1297" s="280" t="s">
        <v>2727</v>
      </c>
      <c r="J1297">
        <v>11</v>
      </c>
    </row>
    <row r="1298" spans="1:10" ht="21.75" hidden="1" thickBot="1">
      <c r="A1298" s="277">
        <v>68</v>
      </c>
      <c r="B1298" s="277">
        <v>1225663775</v>
      </c>
      <c r="C1298" s="278" t="s">
        <v>4466</v>
      </c>
      <c r="D1298" s="279">
        <v>930</v>
      </c>
      <c r="E1298" s="277" t="s">
        <v>3702</v>
      </c>
      <c r="F1298" s="277">
        <v>1</v>
      </c>
      <c r="G1298" s="280" t="s">
        <v>550</v>
      </c>
      <c r="H1298" s="280" t="s">
        <v>2746</v>
      </c>
      <c r="I1298" s="280" t="s">
        <v>2727</v>
      </c>
      <c r="J1298">
        <v>11</v>
      </c>
    </row>
    <row r="1299" spans="1:10" ht="21.75" hidden="1" thickBot="1">
      <c r="A1299" s="277">
        <v>69</v>
      </c>
      <c r="B1299" s="277">
        <v>1224666745</v>
      </c>
      <c r="C1299" s="278" t="s">
        <v>4467</v>
      </c>
      <c r="D1299" s="279">
        <v>920</v>
      </c>
      <c r="E1299" s="277" t="s">
        <v>3738</v>
      </c>
      <c r="F1299" s="277">
        <v>1</v>
      </c>
      <c r="G1299" s="280" t="s">
        <v>9</v>
      </c>
      <c r="H1299" s="280" t="s">
        <v>2746</v>
      </c>
      <c r="I1299" s="280" t="s">
        <v>2727</v>
      </c>
      <c r="J1299">
        <v>11</v>
      </c>
    </row>
    <row r="1300" spans="1:10" ht="21.75" hidden="1" thickBot="1">
      <c r="A1300" s="277">
        <v>70</v>
      </c>
      <c r="B1300" s="277">
        <v>1225277334</v>
      </c>
      <c r="C1300" s="278" t="s">
        <v>4468</v>
      </c>
      <c r="D1300" s="279">
        <v>920</v>
      </c>
      <c r="E1300" s="277" t="s">
        <v>2947</v>
      </c>
      <c r="F1300" s="277">
        <v>1</v>
      </c>
      <c r="G1300" s="280" t="s">
        <v>564</v>
      </c>
      <c r="H1300" s="280" t="s">
        <v>2774</v>
      </c>
      <c r="I1300" s="280" t="s">
        <v>2727</v>
      </c>
      <c r="J1300">
        <v>11</v>
      </c>
    </row>
    <row r="1301" spans="1:10" ht="21.75" hidden="1" thickBot="1">
      <c r="A1301" s="277">
        <v>71</v>
      </c>
      <c r="B1301" s="277">
        <v>1225621935</v>
      </c>
      <c r="C1301" s="278" t="s">
        <v>4469</v>
      </c>
      <c r="D1301" s="279">
        <v>920</v>
      </c>
      <c r="E1301" s="277" t="s">
        <v>2803</v>
      </c>
      <c r="F1301" s="277">
        <v>1</v>
      </c>
      <c r="G1301" s="280" t="s">
        <v>301</v>
      </c>
      <c r="H1301" s="280" t="s">
        <v>2742</v>
      </c>
      <c r="I1301" s="280" t="s">
        <v>2727</v>
      </c>
      <c r="J1301">
        <v>11</v>
      </c>
    </row>
    <row r="1302" spans="1:10" ht="21.75" hidden="1" thickBot="1">
      <c r="A1302" s="277">
        <v>72</v>
      </c>
      <c r="B1302" s="277">
        <v>1212125123</v>
      </c>
      <c r="C1302" s="278" t="s">
        <v>4470</v>
      </c>
      <c r="D1302" s="279">
        <v>910</v>
      </c>
      <c r="E1302" s="277" t="s">
        <v>3695</v>
      </c>
      <c r="F1302" s="277">
        <v>1</v>
      </c>
      <c r="G1302" s="280" t="s">
        <v>563</v>
      </c>
      <c r="H1302" s="280" t="s">
        <v>2774</v>
      </c>
      <c r="I1302" s="280" t="s">
        <v>2727</v>
      </c>
      <c r="J1302">
        <v>11</v>
      </c>
    </row>
    <row r="1303" spans="1:10" ht="21.75" hidden="1" thickBot="1">
      <c r="A1303" s="277">
        <v>73</v>
      </c>
      <c r="B1303" s="277">
        <v>1224664571</v>
      </c>
      <c r="C1303" s="278" t="s">
        <v>4471</v>
      </c>
      <c r="D1303" s="279">
        <v>900</v>
      </c>
      <c r="E1303" s="277" t="s">
        <v>3247</v>
      </c>
      <c r="F1303" s="277">
        <v>1</v>
      </c>
      <c r="G1303" s="280" t="s">
        <v>301</v>
      </c>
      <c r="H1303" s="280" t="s">
        <v>2742</v>
      </c>
      <c r="I1303" s="280" t="s">
        <v>2727</v>
      </c>
      <c r="J1303">
        <v>11</v>
      </c>
    </row>
    <row r="1304" spans="1:10" ht="21.75" hidden="1" thickBot="1">
      <c r="A1304" s="277">
        <v>74</v>
      </c>
      <c r="B1304" s="277">
        <v>1225432597</v>
      </c>
      <c r="C1304" s="278" t="s">
        <v>4472</v>
      </c>
      <c r="D1304" s="279">
        <v>900</v>
      </c>
      <c r="E1304" s="277" t="s">
        <v>2770</v>
      </c>
      <c r="F1304" s="277">
        <v>1</v>
      </c>
      <c r="G1304" s="280" t="s">
        <v>388</v>
      </c>
      <c r="H1304" s="280" t="s">
        <v>2735</v>
      </c>
      <c r="I1304" s="280" t="s">
        <v>2727</v>
      </c>
      <c r="J1304">
        <v>11</v>
      </c>
    </row>
    <row r="1305" spans="1:10" ht="13.5" hidden="1" thickBot="1">
      <c r="A1305" s="277">
        <v>75</v>
      </c>
      <c r="B1305" s="277">
        <v>1210715332</v>
      </c>
      <c r="C1305" s="278" t="s">
        <v>4473</v>
      </c>
      <c r="D1305" s="279">
        <v>900</v>
      </c>
      <c r="E1305" s="277" t="s">
        <v>2770</v>
      </c>
      <c r="F1305" s="277">
        <v>1</v>
      </c>
      <c r="G1305" s="280" t="s">
        <v>187</v>
      </c>
      <c r="H1305" s="280" t="s">
        <v>2731</v>
      </c>
      <c r="I1305" s="280" t="s">
        <v>2727</v>
      </c>
      <c r="J1305">
        <v>11</v>
      </c>
    </row>
    <row r="1306" spans="1:10" ht="13.5" hidden="1" thickBot="1">
      <c r="A1306" s="277">
        <v>76</v>
      </c>
      <c r="B1306" s="277">
        <v>1222983858</v>
      </c>
      <c r="C1306" s="278" t="s">
        <v>4474</v>
      </c>
      <c r="D1306" s="279">
        <v>890</v>
      </c>
      <c r="E1306" s="277" t="s">
        <v>2770</v>
      </c>
      <c r="F1306" s="277">
        <v>1</v>
      </c>
      <c r="G1306" s="280" t="s">
        <v>417</v>
      </c>
      <c r="H1306" s="280" t="s">
        <v>2735</v>
      </c>
      <c r="I1306" s="280" t="s">
        <v>2727</v>
      </c>
      <c r="J1306">
        <v>11</v>
      </c>
    </row>
    <row r="1307" spans="1:10" ht="13.5" hidden="1" thickBot="1">
      <c r="A1307" s="277">
        <v>77</v>
      </c>
      <c r="B1307" s="277">
        <v>1226969931</v>
      </c>
      <c r="C1307" s="278" t="s">
        <v>4475</v>
      </c>
      <c r="D1307" s="279">
        <v>890</v>
      </c>
      <c r="E1307" s="277" t="s">
        <v>2770</v>
      </c>
      <c r="F1307" s="277">
        <v>1</v>
      </c>
      <c r="G1307" s="280" t="s">
        <v>561</v>
      </c>
      <c r="H1307" s="280" t="s">
        <v>2731</v>
      </c>
      <c r="I1307" s="280" t="s">
        <v>2727</v>
      </c>
      <c r="J1307">
        <v>11</v>
      </c>
    </row>
    <row r="1308" spans="1:10" ht="21.75" hidden="1" thickBot="1">
      <c r="A1308" s="277">
        <v>78</v>
      </c>
      <c r="B1308" s="277">
        <v>104978745</v>
      </c>
      <c r="C1308" s="278" t="s">
        <v>4476</v>
      </c>
      <c r="D1308" s="279">
        <v>880</v>
      </c>
      <c r="E1308" s="277" t="s">
        <v>3342</v>
      </c>
      <c r="F1308" s="277">
        <v>1</v>
      </c>
      <c r="G1308" s="280" t="s">
        <v>417</v>
      </c>
      <c r="H1308" s="280" t="s">
        <v>2735</v>
      </c>
      <c r="I1308" s="280" t="s">
        <v>2727</v>
      </c>
      <c r="J1308">
        <v>11</v>
      </c>
    </row>
    <row r="1309" spans="1:10" ht="13.5" hidden="1" thickBot="1">
      <c r="A1309" s="277">
        <v>79</v>
      </c>
      <c r="B1309" s="277">
        <v>1210152815</v>
      </c>
      <c r="C1309" s="278" t="s">
        <v>4477</v>
      </c>
      <c r="D1309" s="279">
        <v>880</v>
      </c>
      <c r="E1309" s="277" t="s">
        <v>2770</v>
      </c>
      <c r="F1309" s="277">
        <v>1</v>
      </c>
      <c r="G1309" s="280" t="s">
        <v>301</v>
      </c>
      <c r="H1309" s="280" t="s">
        <v>2742</v>
      </c>
      <c r="I1309" s="280" t="s">
        <v>2727</v>
      </c>
      <c r="J1309">
        <v>11</v>
      </c>
    </row>
    <row r="1310" spans="1:10" ht="21.75" hidden="1" thickBot="1">
      <c r="A1310" s="277">
        <v>80</v>
      </c>
      <c r="B1310" s="277">
        <v>1227111491</v>
      </c>
      <c r="C1310" s="278" t="s">
        <v>4478</v>
      </c>
      <c r="D1310" s="279">
        <v>880</v>
      </c>
      <c r="E1310" s="277" t="s">
        <v>2770</v>
      </c>
      <c r="F1310" s="277">
        <v>1</v>
      </c>
      <c r="G1310" s="280" t="s">
        <v>550</v>
      </c>
      <c r="H1310" s="280" t="s">
        <v>2746</v>
      </c>
      <c r="I1310" s="280" t="s">
        <v>2727</v>
      </c>
      <c r="J1310">
        <v>11</v>
      </c>
    </row>
    <row r="1311" spans="1:10" ht="21.75" hidden="1" thickBot="1">
      <c r="A1311" s="277">
        <v>81</v>
      </c>
      <c r="B1311" s="277">
        <v>1209909206</v>
      </c>
      <c r="C1311" s="278" t="s">
        <v>4479</v>
      </c>
      <c r="D1311" s="279">
        <v>870</v>
      </c>
      <c r="E1311" s="277" t="s">
        <v>4416</v>
      </c>
      <c r="F1311" s="277">
        <v>1</v>
      </c>
      <c r="G1311" s="280" t="s">
        <v>557</v>
      </c>
      <c r="H1311" s="280" t="s">
        <v>2848</v>
      </c>
      <c r="I1311" s="280" t="s">
        <v>2727</v>
      </c>
      <c r="J1311">
        <v>11</v>
      </c>
    </row>
    <row r="1312" spans="1:10" ht="13.5" hidden="1" thickBot="1">
      <c r="A1312" s="277">
        <v>82</v>
      </c>
      <c r="B1312" s="277">
        <v>1223300973</v>
      </c>
      <c r="C1312" s="278" t="s">
        <v>4480</v>
      </c>
      <c r="D1312" s="279">
        <v>870</v>
      </c>
      <c r="E1312" s="277" t="s">
        <v>2770</v>
      </c>
      <c r="F1312" s="277">
        <v>1</v>
      </c>
      <c r="G1312" s="280" t="s">
        <v>551</v>
      </c>
      <c r="H1312" s="280" t="s">
        <v>2742</v>
      </c>
      <c r="I1312" s="280" t="s">
        <v>2727</v>
      </c>
      <c r="J1312">
        <v>11</v>
      </c>
    </row>
    <row r="1313" spans="1:10" ht="21.75" hidden="1" thickBot="1">
      <c r="A1313" s="277">
        <v>83</v>
      </c>
      <c r="B1313" s="277">
        <v>1229850591</v>
      </c>
      <c r="C1313" s="278" t="s">
        <v>4481</v>
      </c>
      <c r="D1313" s="279">
        <v>870</v>
      </c>
      <c r="E1313" s="277" t="s">
        <v>2770</v>
      </c>
      <c r="F1313" s="277">
        <v>1</v>
      </c>
      <c r="G1313" s="280" t="s">
        <v>388</v>
      </c>
      <c r="H1313" s="280" t="s">
        <v>2735</v>
      </c>
      <c r="I1313" s="280" t="s">
        <v>2727</v>
      </c>
      <c r="J1313">
        <v>11</v>
      </c>
    </row>
    <row r="1314" spans="1:10" ht="13.5" hidden="1" thickBot="1">
      <c r="A1314" s="277">
        <v>84</v>
      </c>
      <c r="B1314" s="277">
        <v>1225745250</v>
      </c>
      <c r="C1314" s="278" t="s">
        <v>4482</v>
      </c>
      <c r="D1314" s="279">
        <v>870</v>
      </c>
      <c r="E1314" s="277" t="s">
        <v>2770</v>
      </c>
      <c r="F1314" s="277">
        <v>1</v>
      </c>
      <c r="G1314" s="280" t="s">
        <v>561</v>
      </c>
      <c r="H1314" s="280" t="s">
        <v>2731</v>
      </c>
      <c r="I1314" s="280" t="s">
        <v>2727</v>
      </c>
      <c r="J1314">
        <v>11</v>
      </c>
    </row>
    <row r="1315" spans="1:10" ht="21.75" hidden="1" thickBot="1">
      <c r="A1315" s="277">
        <v>85</v>
      </c>
      <c r="B1315" s="277">
        <v>1221946387</v>
      </c>
      <c r="C1315" s="278" t="s">
        <v>3645</v>
      </c>
      <c r="D1315" s="279">
        <v>860</v>
      </c>
      <c r="E1315" s="277" t="s">
        <v>3203</v>
      </c>
      <c r="F1315" s="277">
        <v>1</v>
      </c>
      <c r="G1315" s="280" t="s">
        <v>563</v>
      </c>
      <c r="H1315" s="280" t="s">
        <v>2774</v>
      </c>
      <c r="I1315" s="280" t="s">
        <v>2727</v>
      </c>
      <c r="J1315">
        <v>11</v>
      </c>
    </row>
    <row r="1316" spans="1:10" ht="21.75" hidden="1" thickBot="1">
      <c r="A1316" s="277">
        <v>86</v>
      </c>
      <c r="B1316" s="277">
        <v>1224538591</v>
      </c>
      <c r="C1316" s="278" t="s">
        <v>4483</v>
      </c>
      <c r="D1316" s="279">
        <v>860</v>
      </c>
      <c r="E1316" s="277" t="s">
        <v>2958</v>
      </c>
      <c r="F1316" s="277">
        <v>1</v>
      </c>
      <c r="G1316" s="280" t="s">
        <v>564</v>
      </c>
      <c r="H1316" s="280" t="s">
        <v>2774</v>
      </c>
      <c r="I1316" s="280" t="s">
        <v>2727</v>
      </c>
      <c r="J1316">
        <v>11</v>
      </c>
    </row>
    <row r="1317" spans="1:10" ht="13.5" hidden="1" thickBot="1">
      <c r="A1317" s="277">
        <v>87</v>
      </c>
      <c r="B1317" s="277">
        <v>1224973647</v>
      </c>
      <c r="C1317" s="278" t="s">
        <v>4484</v>
      </c>
      <c r="D1317" s="279">
        <v>860</v>
      </c>
      <c r="E1317" s="277" t="s">
        <v>2770</v>
      </c>
      <c r="F1317" s="277">
        <v>1</v>
      </c>
      <c r="G1317" s="280" t="s">
        <v>563</v>
      </c>
      <c r="H1317" s="280" t="s">
        <v>2774</v>
      </c>
      <c r="I1317" s="280" t="s">
        <v>2727</v>
      </c>
      <c r="J1317">
        <v>11</v>
      </c>
    </row>
    <row r="1318" spans="1:10" ht="21.75" hidden="1" thickBot="1">
      <c r="A1318" s="277">
        <v>88</v>
      </c>
      <c r="B1318" s="277">
        <v>1226133318</v>
      </c>
      <c r="C1318" s="278" t="s">
        <v>4485</v>
      </c>
      <c r="D1318" s="279">
        <v>840</v>
      </c>
      <c r="E1318" s="277" t="s">
        <v>3165</v>
      </c>
      <c r="F1318" s="277">
        <v>1</v>
      </c>
      <c r="G1318" s="280" t="s">
        <v>417</v>
      </c>
      <c r="H1318" s="280" t="s">
        <v>2735</v>
      </c>
      <c r="I1318" s="280" t="s">
        <v>2727</v>
      </c>
      <c r="J1318">
        <v>11</v>
      </c>
    </row>
    <row r="1319" spans="1:10" ht="21.75" hidden="1" thickBot="1">
      <c r="A1319" s="277">
        <v>89</v>
      </c>
      <c r="B1319" s="277">
        <v>1232645663</v>
      </c>
      <c r="C1319" s="278" t="s">
        <v>4486</v>
      </c>
      <c r="D1319" s="279">
        <v>840</v>
      </c>
      <c r="E1319" s="277" t="s">
        <v>3563</v>
      </c>
      <c r="F1319" s="277">
        <v>1</v>
      </c>
      <c r="G1319" s="280" t="s">
        <v>417</v>
      </c>
      <c r="H1319" s="280" t="s">
        <v>2735</v>
      </c>
      <c r="I1319" s="280" t="s">
        <v>2727</v>
      </c>
      <c r="J1319">
        <v>11</v>
      </c>
    </row>
    <row r="1320" spans="1:10" ht="21.75" hidden="1" thickBot="1">
      <c r="A1320" s="277">
        <v>90</v>
      </c>
      <c r="B1320" s="277">
        <v>1224153233</v>
      </c>
      <c r="C1320" s="278" t="s">
        <v>4487</v>
      </c>
      <c r="D1320" s="279">
        <v>830</v>
      </c>
      <c r="E1320" s="277" t="s">
        <v>4488</v>
      </c>
      <c r="F1320" s="277">
        <v>1</v>
      </c>
      <c r="G1320" s="280" t="s">
        <v>417</v>
      </c>
      <c r="H1320" s="280" t="s">
        <v>2735</v>
      </c>
      <c r="I1320" s="280" t="s">
        <v>2727</v>
      </c>
      <c r="J1320">
        <v>11</v>
      </c>
    </row>
    <row r="1321" spans="1:10" ht="21.75" hidden="1" thickBot="1">
      <c r="A1321" s="277">
        <v>91</v>
      </c>
      <c r="B1321" s="277">
        <v>1222261239</v>
      </c>
      <c r="C1321" s="278" t="s">
        <v>4489</v>
      </c>
      <c r="D1321" s="279">
        <v>830</v>
      </c>
      <c r="E1321" s="277" t="s">
        <v>2888</v>
      </c>
      <c r="F1321" s="277">
        <v>1</v>
      </c>
      <c r="G1321" s="280" t="s">
        <v>90</v>
      </c>
      <c r="H1321" s="280" t="s">
        <v>2735</v>
      </c>
      <c r="I1321" s="280" t="s">
        <v>2727</v>
      </c>
      <c r="J1321">
        <v>11</v>
      </c>
    </row>
    <row r="1322" spans="1:10" ht="13.5" hidden="1" thickBot="1">
      <c r="A1322" s="277">
        <v>92</v>
      </c>
      <c r="B1322" s="277">
        <v>1223728313</v>
      </c>
      <c r="C1322" s="278" t="s">
        <v>4490</v>
      </c>
      <c r="D1322" s="279">
        <v>830</v>
      </c>
      <c r="E1322" s="277" t="s">
        <v>2770</v>
      </c>
      <c r="F1322" s="277">
        <v>1</v>
      </c>
      <c r="G1322" s="280" t="s">
        <v>551</v>
      </c>
      <c r="H1322" s="280" t="s">
        <v>2742</v>
      </c>
      <c r="I1322" s="280" t="s">
        <v>2727</v>
      </c>
      <c r="J1322">
        <v>11</v>
      </c>
    </row>
    <row r="1323" spans="1:10" ht="21.75" hidden="1" thickBot="1">
      <c r="A1323" s="277">
        <v>93</v>
      </c>
      <c r="B1323" s="277">
        <v>1224055972</v>
      </c>
      <c r="C1323" s="278" t="s">
        <v>4491</v>
      </c>
      <c r="D1323" s="279">
        <v>820</v>
      </c>
      <c r="E1323" s="277" t="s">
        <v>2873</v>
      </c>
      <c r="F1323" s="277">
        <v>1</v>
      </c>
      <c r="G1323" s="280" t="s">
        <v>557</v>
      </c>
      <c r="H1323" s="280" t="s">
        <v>2848</v>
      </c>
      <c r="I1323" s="280" t="s">
        <v>2727</v>
      </c>
      <c r="J1323">
        <v>11</v>
      </c>
    </row>
    <row r="1324" spans="1:10" ht="21.75" hidden="1" thickBot="1">
      <c r="A1324" s="277">
        <v>94</v>
      </c>
      <c r="B1324" s="277">
        <v>1223425521</v>
      </c>
      <c r="C1324" s="278" t="s">
        <v>4492</v>
      </c>
      <c r="D1324" s="279">
        <v>820</v>
      </c>
      <c r="E1324" s="277" t="s">
        <v>3589</v>
      </c>
      <c r="F1324" s="277">
        <v>1</v>
      </c>
      <c r="G1324" s="280" t="s">
        <v>417</v>
      </c>
      <c r="H1324" s="280" t="s">
        <v>2735</v>
      </c>
      <c r="I1324" s="280" t="s">
        <v>2727</v>
      </c>
      <c r="J1324">
        <v>11</v>
      </c>
    </row>
    <row r="1325" spans="1:10" ht="21.75" hidden="1" thickBot="1">
      <c r="A1325" s="277">
        <v>95</v>
      </c>
      <c r="B1325" s="277">
        <v>1227646494</v>
      </c>
      <c r="C1325" s="278" t="s">
        <v>4493</v>
      </c>
      <c r="D1325" s="279">
        <v>820</v>
      </c>
      <c r="E1325" s="277" t="s">
        <v>4115</v>
      </c>
      <c r="F1325" s="277">
        <v>1</v>
      </c>
      <c r="G1325" s="280" t="s">
        <v>417</v>
      </c>
      <c r="H1325" s="280" t="s">
        <v>2735</v>
      </c>
      <c r="I1325" s="280" t="s">
        <v>2727</v>
      </c>
      <c r="J1325">
        <v>11</v>
      </c>
    </row>
    <row r="1326" spans="1:10" ht="13.5" hidden="1" thickBot="1">
      <c r="A1326" s="277">
        <v>96</v>
      </c>
      <c r="B1326" s="277">
        <v>1222545762</v>
      </c>
      <c r="C1326" s="278" t="s">
        <v>4494</v>
      </c>
      <c r="D1326" s="279">
        <v>820</v>
      </c>
      <c r="E1326" s="277" t="s">
        <v>2770</v>
      </c>
      <c r="F1326" s="277">
        <v>1</v>
      </c>
      <c r="G1326" s="280" t="s">
        <v>551</v>
      </c>
      <c r="H1326" s="280" t="s">
        <v>2742</v>
      </c>
      <c r="I1326" s="280" t="s">
        <v>2727</v>
      </c>
      <c r="J1326">
        <v>11</v>
      </c>
    </row>
    <row r="1327" spans="1:10" ht="21.75" hidden="1" thickBot="1">
      <c r="A1327" s="277">
        <v>97</v>
      </c>
      <c r="B1327" s="277">
        <v>1224604812</v>
      </c>
      <c r="C1327" s="278" t="s">
        <v>4495</v>
      </c>
      <c r="D1327" s="279">
        <v>810</v>
      </c>
      <c r="E1327" s="277" t="s">
        <v>3257</v>
      </c>
      <c r="F1327" s="277">
        <v>1</v>
      </c>
      <c r="G1327" s="280" t="s">
        <v>90</v>
      </c>
      <c r="H1327" s="280" t="s">
        <v>2735</v>
      </c>
      <c r="I1327" s="280" t="s">
        <v>2727</v>
      </c>
      <c r="J1327">
        <v>11</v>
      </c>
    </row>
    <row r="1328" spans="1:10" ht="13.5" hidden="1" thickBot="1">
      <c r="A1328" s="277">
        <v>98</v>
      </c>
      <c r="B1328" s="277">
        <v>1225087863</v>
      </c>
      <c r="C1328" s="278" t="s">
        <v>4496</v>
      </c>
      <c r="D1328" s="279">
        <v>810</v>
      </c>
      <c r="E1328" s="277" t="s">
        <v>2770</v>
      </c>
      <c r="F1328" s="277">
        <v>1</v>
      </c>
      <c r="G1328" s="280" t="s">
        <v>185</v>
      </c>
      <c r="H1328" s="280" t="s">
        <v>2774</v>
      </c>
      <c r="I1328" s="280" t="s">
        <v>2727</v>
      </c>
      <c r="J1328">
        <v>11</v>
      </c>
    </row>
    <row r="1329" spans="1:10" ht="13.5" hidden="1" thickBot="1">
      <c r="A1329" s="277">
        <v>99</v>
      </c>
      <c r="B1329" s="277">
        <v>1226953133</v>
      </c>
      <c r="C1329" s="278" t="s">
        <v>4497</v>
      </c>
      <c r="D1329" s="279">
        <v>810</v>
      </c>
      <c r="E1329" s="277" t="s">
        <v>2770</v>
      </c>
      <c r="F1329" s="277">
        <v>1</v>
      </c>
      <c r="G1329" s="280" t="s">
        <v>561</v>
      </c>
      <c r="H1329" s="280" t="s">
        <v>2731</v>
      </c>
      <c r="I1329" s="280" t="s">
        <v>2727</v>
      </c>
      <c r="J1329">
        <v>11</v>
      </c>
    </row>
    <row r="1330" spans="1:10" ht="21.75" hidden="1" thickBot="1">
      <c r="A1330" s="277">
        <v>100</v>
      </c>
      <c r="B1330" s="277">
        <v>1212191651</v>
      </c>
      <c r="C1330" s="278" t="s">
        <v>4498</v>
      </c>
      <c r="D1330" s="279">
        <v>800</v>
      </c>
      <c r="E1330" s="277" t="s">
        <v>3681</v>
      </c>
      <c r="F1330" s="277">
        <v>1</v>
      </c>
      <c r="G1330" s="280" t="s">
        <v>551</v>
      </c>
      <c r="H1330" s="280" t="s">
        <v>2742</v>
      </c>
      <c r="I1330" s="280" t="s">
        <v>2727</v>
      </c>
      <c r="J1330">
        <v>11</v>
      </c>
    </row>
    <row r="1331" spans="1:10" ht="21.75" hidden="1" thickBot="1">
      <c r="A1331" s="277">
        <v>101</v>
      </c>
      <c r="B1331" s="277">
        <v>1210129793</v>
      </c>
      <c r="C1331" s="278" t="s">
        <v>3698</v>
      </c>
      <c r="D1331" s="279">
        <v>800</v>
      </c>
      <c r="E1331" s="277" t="s">
        <v>4414</v>
      </c>
      <c r="F1331" s="277">
        <v>1</v>
      </c>
      <c r="G1331" s="280" t="s">
        <v>9</v>
      </c>
      <c r="H1331" s="280" t="s">
        <v>2746</v>
      </c>
      <c r="I1331" s="280" t="s">
        <v>2727</v>
      </c>
      <c r="J1331">
        <v>11</v>
      </c>
    </row>
    <row r="1332" spans="1:10" ht="21.75" hidden="1" thickBot="1">
      <c r="A1332" s="277">
        <v>102</v>
      </c>
      <c r="B1332" s="277">
        <v>1222305319</v>
      </c>
      <c r="C1332" s="278" t="s">
        <v>4499</v>
      </c>
      <c r="D1332" s="279">
        <v>800</v>
      </c>
      <c r="E1332" s="277" t="s">
        <v>4500</v>
      </c>
      <c r="F1332" s="277">
        <v>1</v>
      </c>
      <c r="G1332" s="280" t="s">
        <v>90</v>
      </c>
      <c r="H1332" s="280" t="s">
        <v>2735</v>
      </c>
      <c r="I1332" s="280" t="s">
        <v>2727</v>
      </c>
      <c r="J1332">
        <v>11</v>
      </c>
    </row>
    <row r="1333" spans="1:10" ht="21.75" hidden="1" thickBot="1">
      <c r="A1333" s="277">
        <v>103</v>
      </c>
      <c r="B1333" s="277">
        <v>105946975</v>
      </c>
      <c r="C1333" s="278" t="s">
        <v>4501</v>
      </c>
      <c r="D1333" s="279">
        <v>800</v>
      </c>
      <c r="E1333" s="277" t="s">
        <v>2835</v>
      </c>
      <c r="F1333" s="277">
        <v>1</v>
      </c>
      <c r="G1333" s="280" t="s">
        <v>9</v>
      </c>
      <c r="H1333" s="280" t="s">
        <v>2746</v>
      </c>
      <c r="I1333" s="280" t="s">
        <v>2727</v>
      </c>
      <c r="J1333">
        <v>11</v>
      </c>
    </row>
    <row r="1334" spans="1:10" ht="21.75" hidden="1" thickBot="1">
      <c r="A1334" s="277">
        <v>104</v>
      </c>
      <c r="B1334" s="277">
        <v>1226179849</v>
      </c>
      <c r="C1334" s="278" t="s">
        <v>4502</v>
      </c>
      <c r="D1334" s="279">
        <v>800</v>
      </c>
      <c r="E1334" s="277" t="s">
        <v>3138</v>
      </c>
      <c r="F1334" s="277">
        <v>1</v>
      </c>
      <c r="G1334" s="280" t="s">
        <v>557</v>
      </c>
      <c r="H1334" s="280" t="s">
        <v>2848</v>
      </c>
      <c r="I1334" s="280" t="s">
        <v>2727</v>
      </c>
      <c r="J1334">
        <v>11</v>
      </c>
    </row>
    <row r="1335" spans="1:10" ht="13.5" hidden="1" thickBot="1">
      <c r="A1335" s="277">
        <v>105</v>
      </c>
      <c r="B1335" s="277">
        <v>1225747723</v>
      </c>
      <c r="C1335" s="278" t="s">
        <v>4503</v>
      </c>
      <c r="D1335" s="279">
        <v>800</v>
      </c>
      <c r="E1335" s="277" t="s">
        <v>2770</v>
      </c>
      <c r="F1335" s="277">
        <v>1</v>
      </c>
      <c r="G1335" s="280" t="s">
        <v>563</v>
      </c>
      <c r="H1335" s="280" t="s">
        <v>2774</v>
      </c>
      <c r="I1335" s="280" t="s">
        <v>2727</v>
      </c>
      <c r="J1335">
        <v>11</v>
      </c>
    </row>
    <row r="1336" spans="1:10" ht="13.5" hidden="1" thickBot="1">
      <c r="A1336" s="277">
        <v>106</v>
      </c>
      <c r="B1336" s="277">
        <v>1220767646</v>
      </c>
      <c r="C1336" s="278" t="s">
        <v>4504</v>
      </c>
      <c r="D1336" s="279">
        <v>800</v>
      </c>
      <c r="E1336" s="277" t="s">
        <v>2770</v>
      </c>
      <c r="F1336" s="277">
        <v>1</v>
      </c>
      <c r="G1336" s="280" t="s">
        <v>388</v>
      </c>
      <c r="H1336" s="280" t="s">
        <v>2735</v>
      </c>
      <c r="I1336" s="280" t="s">
        <v>2727</v>
      </c>
      <c r="J1336">
        <v>11</v>
      </c>
    </row>
    <row r="1337" spans="1:10" ht="13.5" hidden="1" thickBot="1">
      <c r="A1337" s="277">
        <v>107</v>
      </c>
      <c r="B1337" s="277">
        <v>1223463149</v>
      </c>
      <c r="C1337" s="278" t="s">
        <v>4505</v>
      </c>
      <c r="D1337" s="279">
        <v>800</v>
      </c>
      <c r="E1337" s="277" t="s">
        <v>2770</v>
      </c>
      <c r="F1337" s="277">
        <v>1</v>
      </c>
      <c r="G1337" s="280" t="s">
        <v>185</v>
      </c>
      <c r="H1337" s="280" t="s">
        <v>2774</v>
      </c>
      <c r="I1337" s="280" t="s">
        <v>2727</v>
      </c>
      <c r="J1337">
        <v>11</v>
      </c>
    </row>
    <row r="1338" spans="1:10" ht="21.75" hidden="1" thickBot="1">
      <c r="A1338" s="277">
        <v>108</v>
      </c>
      <c r="B1338" s="277">
        <v>1210311626</v>
      </c>
      <c r="C1338" s="278" t="s">
        <v>4506</v>
      </c>
      <c r="D1338" s="279">
        <v>790</v>
      </c>
      <c r="E1338" s="277" t="s">
        <v>2966</v>
      </c>
      <c r="F1338" s="277">
        <v>1</v>
      </c>
      <c r="G1338" s="280" t="s">
        <v>301</v>
      </c>
      <c r="H1338" s="280" t="s">
        <v>2742</v>
      </c>
      <c r="I1338" s="280" t="s">
        <v>2727</v>
      </c>
      <c r="J1338">
        <v>11</v>
      </c>
    </row>
    <row r="1339" spans="1:10" ht="21.75" hidden="1" thickBot="1">
      <c r="A1339" s="277">
        <v>109</v>
      </c>
      <c r="B1339" s="277">
        <v>1222617726</v>
      </c>
      <c r="C1339" s="278" t="s">
        <v>4507</v>
      </c>
      <c r="D1339" s="279">
        <v>790</v>
      </c>
      <c r="E1339" s="277" t="s">
        <v>3163</v>
      </c>
      <c r="F1339" s="277">
        <v>1</v>
      </c>
      <c r="G1339" s="280" t="s">
        <v>9</v>
      </c>
      <c r="H1339" s="280" t="s">
        <v>2746</v>
      </c>
      <c r="I1339" s="280" t="s">
        <v>2727</v>
      </c>
      <c r="J1339">
        <v>11</v>
      </c>
    </row>
    <row r="1340" spans="1:10" ht="21.75" hidden="1" thickBot="1">
      <c r="A1340" s="277">
        <v>110</v>
      </c>
      <c r="B1340" s="277">
        <v>1223339193</v>
      </c>
      <c r="C1340" s="278" t="s">
        <v>4508</v>
      </c>
      <c r="D1340" s="279">
        <v>790</v>
      </c>
      <c r="E1340" s="277" t="s">
        <v>3690</v>
      </c>
      <c r="F1340" s="277">
        <v>1</v>
      </c>
      <c r="G1340" s="280" t="s">
        <v>417</v>
      </c>
      <c r="H1340" s="280" t="s">
        <v>2735</v>
      </c>
      <c r="I1340" s="280" t="s">
        <v>2727</v>
      </c>
      <c r="J1340">
        <v>11</v>
      </c>
    </row>
    <row r="1341" spans="1:10" ht="21.75" hidden="1" thickBot="1">
      <c r="A1341" s="277">
        <v>111</v>
      </c>
      <c r="B1341" s="277">
        <v>1227707205</v>
      </c>
      <c r="C1341" s="278" t="s">
        <v>4344</v>
      </c>
      <c r="D1341" s="279">
        <v>790</v>
      </c>
      <c r="E1341" s="277" t="s">
        <v>2770</v>
      </c>
      <c r="F1341" s="277">
        <v>1</v>
      </c>
      <c r="G1341" s="280" t="s">
        <v>561</v>
      </c>
      <c r="H1341" s="280" t="s">
        <v>2731</v>
      </c>
      <c r="I1341" s="280" t="s">
        <v>2727</v>
      </c>
      <c r="J1341">
        <v>11</v>
      </c>
    </row>
    <row r="1342" spans="1:10" ht="21.75" hidden="1" thickBot="1">
      <c r="A1342" s="277">
        <v>112</v>
      </c>
      <c r="B1342" s="277">
        <v>1223385109</v>
      </c>
      <c r="C1342" s="278" t="s">
        <v>3725</v>
      </c>
      <c r="D1342" s="279">
        <v>780</v>
      </c>
      <c r="E1342" s="277" t="s">
        <v>3804</v>
      </c>
      <c r="F1342" s="277">
        <v>1</v>
      </c>
      <c r="G1342" s="280" t="s">
        <v>563</v>
      </c>
      <c r="H1342" s="280" t="s">
        <v>2774</v>
      </c>
      <c r="I1342" s="280" t="s">
        <v>2727</v>
      </c>
      <c r="J1342">
        <v>11</v>
      </c>
    </row>
    <row r="1343" spans="1:10" ht="21.75" hidden="1" thickBot="1">
      <c r="A1343" s="277">
        <v>113</v>
      </c>
      <c r="B1343" s="277">
        <v>1222681351</v>
      </c>
      <c r="C1343" s="278" t="s">
        <v>4509</v>
      </c>
      <c r="D1343" s="279">
        <v>780</v>
      </c>
      <c r="E1343" s="277" t="s">
        <v>2888</v>
      </c>
      <c r="F1343" s="277">
        <v>1</v>
      </c>
      <c r="G1343" s="280" t="s">
        <v>9</v>
      </c>
      <c r="H1343" s="280" t="s">
        <v>2746</v>
      </c>
      <c r="I1343" s="280" t="s">
        <v>2727</v>
      </c>
      <c r="J1343">
        <v>11</v>
      </c>
    </row>
    <row r="1344" spans="1:10" ht="13.5" hidden="1" thickBot="1">
      <c r="A1344" s="277">
        <v>114</v>
      </c>
      <c r="B1344" s="277">
        <v>1227479821</v>
      </c>
      <c r="C1344" s="278" t="s">
        <v>4510</v>
      </c>
      <c r="D1344" s="279">
        <v>780</v>
      </c>
      <c r="E1344" s="277" t="s">
        <v>2770</v>
      </c>
      <c r="F1344" s="277">
        <v>1</v>
      </c>
      <c r="G1344" s="280" t="s">
        <v>561</v>
      </c>
      <c r="H1344" s="280" t="s">
        <v>2731</v>
      </c>
      <c r="I1344" s="280" t="s">
        <v>2727</v>
      </c>
      <c r="J1344">
        <v>11</v>
      </c>
    </row>
    <row r="1345" spans="1:10" ht="21.75" hidden="1" thickBot="1">
      <c r="A1345" s="277">
        <v>115</v>
      </c>
      <c r="B1345" s="277">
        <v>1225390777</v>
      </c>
      <c r="C1345" s="278" t="s">
        <v>4511</v>
      </c>
      <c r="D1345" s="279">
        <v>780</v>
      </c>
      <c r="E1345" s="277" t="s">
        <v>2770</v>
      </c>
      <c r="F1345" s="277">
        <v>1</v>
      </c>
      <c r="G1345" s="280" t="s">
        <v>388</v>
      </c>
      <c r="H1345" s="280" t="s">
        <v>2735</v>
      </c>
      <c r="I1345" s="280" t="s">
        <v>2727</v>
      </c>
      <c r="J1345">
        <v>11</v>
      </c>
    </row>
    <row r="1346" spans="1:10" ht="13.5" hidden="1" thickBot="1">
      <c r="A1346" s="277">
        <v>116</v>
      </c>
      <c r="B1346" s="277">
        <v>1223162203</v>
      </c>
      <c r="C1346" s="278" t="s">
        <v>3859</v>
      </c>
      <c r="D1346" s="279">
        <v>770</v>
      </c>
      <c r="E1346" s="277" t="s">
        <v>2770</v>
      </c>
      <c r="F1346" s="277">
        <v>1</v>
      </c>
      <c r="G1346" s="280" t="s">
        <v>561</v>
      </c>
      <c r="H1346" s="280" t="s">
        <v>2731</v>
      </c>
      <c r="I1346" s="280" t="s">
        <v>2727</v>
      </c>
      <c r="J1346">
        <v>11</v>
      </c>
    </row>
    <row r="1347" spans="1:10" ht="21.75" hidden="1" thickBot="1">
      <c r="A1347" s="277">
        <v>117</v>
      </c>
      <c r="B1347" s="277">
        <v>1223739309</v>
      </c>
      <c r="C1347" s="278" t="s">
        <v>4512</v>
      </c>
      <c r="D1347" s="279">
        <v>760</v>
      </c>
      <c r="E1347" s="277" t="s">
        <v>4429</v>
      </c>
      <c r="F1347" s="277">
        <v>1</v>
      </c>
      <c r="G1347" s="280" t="s">
        <v>301</v>
      </c>
      <c r="H1347" s="280" t="s">
        <v>2742</v>
      </c>
      <c r="I1347" s="280" t="s">
        <v>2727</v>
      </c>
      <c r="J1347">
        <v>11</v>
      </c>
    </row>
    <row r="1348" spans="1:10" ht="21.75" hidden="1" thickBot="1">
      <c r="A1348" s="277">
        <v>118</v>
      </c>
      <c r="B1348" s="277">
        <v>1222791450</v>
      </c>
      <c r="C1348" s="278" t="s">
        <v>4513</v>
      </c>
      <c r="D1348" s="279">
        <v>760</v>
      </c>
      <c r="E1348" s="277" t="s">
        <v>3003</v>
      </c>
      <c r="F1348" s="277">
        <v>1</v>
      </c>
      <c r="G1348" s="280" t="s">
        <v>9</v>
      </c>
      <c r="H1348" s="280" t="s">
        <v>2746</v>
      </c>
      <c r="I1348" s="280" t="s">
        <v>2727</v>
      </c>
      <c r="J1348">
        <v>11</v>
      </c>
    </row>
    <row r="1349" spans="1:10" ht="13.5" hidden="1" thickBot="1">
      <c r="A1349" s="277">
        <v>119</v>
      </c>
      <c r="B1349" s="277">
        <v>1225273112</v>
      </c>
      <c r="C1349" s="278" t="s">
        <v>4514</v>
      </c>
      <c r="D1349" s="279">
        <v>760</v>
      </c>
      <c r="E1349" s="277" t="s">
        <v>2770</v>
      </c>
      <c r="F1349" s="277">
        <v>1</v>
      </c>
      <c r="G1349" s="280" t="s">
        <v>563</v>
      </c>
      <c r="H1349" s="280" t="s">
        <v>2774</v>
      </c>
      <c r="I1349" s="280" t="s">
        <v>2727</v>
      </c>
      <c r="J1349">
        <v>11</v>
      </c>
    </row>
    <row r="1350" spans="1:10" ht="21.75" hidden="1" thickBot="1">
      <c r="A1350" s="277">
        <v>120</v>
      </c>
      <c r="B1350" s="277">
        <v>1224992147</v>
      </c>
      <c r="C1350" s="278" t="s">
        <v>4515</v>
      </c>
      <c r="D1350" s="279">
        <v>750</v>
      </c>
      <c r="E1350" s="277" t="s">
        <v>3728</v>
      </c>
      <c r="F1350" s="277">
        <v>1</v>
      </c>
      <c r="G1350" s="280" t="s">
        <v>563</v>
      </c>
      <c r="H1350" s="280" t="s">
        <v>2774</v>
      </c>
      <c r="I1350" s="280" t="s">
        <v>2727</v>
      </c>
      <c r="J1350">
        <v>11</v>
      </c>
    </row>
    <row r="1351" spans="1:10" ht="21.75" hidden="1" thickBot="1">
      <c r="A1351" s="277">
        <v>121</v>
      </c>
      <c r="B1351" s="277">
        <v>87834874</v>
      </c>
      <c r="C1351" s="278" t="s">
        <v>4516</v>
      </c>
      <c r="D1351" s="279">
        <v>750</v>
      </c>
      <c r="E1351" s="277" t="s">
        <v>3804</v>
      </c>
      <c r="F1351" s="277">
        <v>1</v>
      </c>
      <c r="G1351" s="280" t="s">
        <v>557</v>
      </c>
      <c r="H1351" s="280" t="s">
        <v>2848</v>
      </c>
      <c r="I1351" s="280" t="s">
        <v>2727</v>
      </c>
      <c r="J1351">
        <v>11</v>
      </c>
    </row>
    <row r="1352" spans="1:10" ht="21.75" hidden="1" thickBot="1">
      <c r="A1352" s="277">
        <v>122</v>
      </c>
      <c r="B1352" s="277">
        <v>1225393862</v>
      </c>
      <c r="C1352" s="278" t="s">
        <v>4517</v>
      </c>
      <c r="D1352" s="279">
        <v>750</v>
      </c>
      <c r="E1352" s="277" t="s">
        <v>3944</v>
      </c>
      <c r="F1352" s="277">
        <v>1</v>
      </c>
      <c r="G1352" s="280" t="s">
        <v>417</v>
      </c>
      <c r="H1352" s="280" t="s">
        <v>2735</v>
      </c>
      <c r="I1352" s="280" t="s">
        <v>2727</v>
      </c>
      <c r="J1352">
        <v>11</v>
      </c>
    </row>
    <row r="1353" spans="1:10" ht="21.75" hidden="1" thickBot="1">
      <c r="A1353" s="277">
        <v>123</v>
      </c>
      <c r="B1353" s="277">
        <v>1226039092</v>
      </c>
      <c r="C1353" s="278" t="s">
        <v>4518</v>
      </c>
      <c r="D1353" s="279">
        <v>740</v>
      </c>
      <c r="E1353" s="277" t="s">
        <v>2924</v>
      </c>
      <c r="F1353" s="277">
        <v>1</v>
      </c>
      <c r="G1353" s="280" t="s">
        <v>563</v>
      </c>
      <c r="H1353" s="280" t="s">
        <v>2774</v>
      </c>
      <c r="I1353" s="280" t="s">
        <v>2727</v>
      </c>
      <c r="J1353">
        <v>11</v>
      </c>
    </row>
    <row r="1354" spans="1:10" ht="21.75" hidden="1" thickBot="1">
      <c r="A1354" s="277">
        <v>124</v>
      </c>
      <c r="B1354" s="277">
        <v>1211210131</v>
      </c>
      <c r="C1354" s="278" t="s">
        <v>3725</v>
      </c>
      <c r="D1354" s="279">
        <v>740</v>
      </c>
      <c r="E1354" s="277" t="s">
        <v>2842</v>
      </c>
      <c r="F1354" s="277">
        <v>1</v>
      </c>
      <c r="G1354" s="280" t="s">
        <v>9</v>
      </c>
      <c r="H1354" s="280" t="s">
        <v>2746</v>
      </c>
      <c r="I1354" s="280" t="s">
        <v>2727</v>
      </c>
      <c r="J1354">
        <v>11</v>
      </c>
    </row>
    <row r="1355" spans="1:10" ht="13.5" hidden="1" thickBot="1">
      <c r="A1355" s="277">
        <v>125</v>
      </c>
      <c r="B1355" s="277">
        <v>1225620695</v>
      </c>
      <c r="C1355" s="278" t="s">
        <v>4519</v>
      </c>
      <c r="D1355" s="279">
        <v>740</v>
      </c>
      <c r="E1355" s="277" t="s">
        <v>2770</v>
      </c>
      <c r="F1355" s="277">
        <v>1</v>
      </c>
      <c r="G1355" s="280" t="s">
        <v>301</v>
      </c>
      <c r="H1355" s="280" t="s">
        <v>2742</v>
      </c>
      <c r="I1355" s="280" t="s">
        <v>2727</v>
      </c>
      <c r="J1355">
        <v>11</v>
      </c>
    </row>
    <row r="1356" spans="1:10" ht="21.75" hidden="1" thickBot="1">
      <c r="A1356" s="277">
        <v>126</v>
      </c>
      <c r="B1356" s="277">
        <v>1222678420</v>
      </c>
      <c r="C1356" s="278" t="s">
        <v>3319</v>
      </c>
      <c r="D1356" s="279">
        <v>730</v>
      </c>
      <c r="E1356" s="277" t="s">
        <v>2756</v>
      </c>
      <c r="F1356" s="277">
        <v>1</v>
      </c>
      <c r="G1356" s="280" t="s">
        <v>557</v>
      </c>
      <c r="H1356" s="280" t="s">
        <v>2848</v>
      </c>
      <c r="I1356" s="280" t="s">
        <v>2727</v>
      </c>
      <c r="J1356">
        <v>11</v>
      </c>
    </row>
    <row r="1357" spans="1:10" ht="21.75" hidden="1" thickBot="1">
      <c r="A1357" s="277">
        <v>127</v>
      </c>
      <c r="B1357" s="277">
        <v>1224982426</v>
      </c>
      <c r="C1357" s="278" t="s">
        <v>4520</v>
      </c>
      <c r="D1357" s="279">
        <v>730</v>
      </c>
      <c r="E1357" s="277" t="s">
        <v>3257</v>
      </c>
      <c r="F1357" s="277">
        <v>1</v>
      </c>
      <c r="G1357" s="280" t="s">
        <v>301</v>
      </c>
      <c r="H1357" s="280" t="s">
        <v>2726</v>
      </c>
      <c r="I1357" s="280" t="s">
        <v>2727</v>
      </c>
      <c r="J1357">
        <v>11</v>
      </c>
    </row>
    <row r="1358" spans="1:10" ht="21.75" hidden="1" thickBot="1">
      <c r="A1358" s="277">
        <v>128</v>
      </c>
      <c r="B1358" s="277">
        <v>1223811974</v>
      </c>
      <c r="C1358" s="278" t="s">
        <v>4521</v>
      </c>
      <c r="D1358" s="279">
        <v>730</v>
      </c>
      <c r="E1358" s="277" t="s">
        <v>3145</v>
      </c>
      <c r="F1358" s="277">
        <v>1</v>
      </c>
      <c r="G1358" s="280" t="s">
        <v>417</v>
      </c>
      <c r="H1358" s="280" t="s">
        <v>2735</v>
      </c>
      <c r="I1358" s="280" t="s">
        <v>2727</v>
      </c>
      <c r="J1358">
        <v>11</v>
      </c>
    </row>
    <row r="1359" spans="1:10" ht="21.75" hidden="1" thickBot="1">
      <c r="A1359" s="277">
        <v>129</v>
      </c>
      <c r="B1359" s="277">
        <v>1224054083</v>
      </c>
      <c r="C1359" s="278" t="s">
        <v>4522</v>
      </c>
      <c r="D1359" s="279">
        <v>730</v>
      </c>
      <c r="E1359" s="277" t="s">
        <v>3186</v>
      </c>
      <c r="F1359" s="277">
        <v>1</v>
      </c>
      <c r="G1359" s="280" t="s">
        <v>417</v>
      </c>
      <c r="H1359" s="280" t="s">
        <v>2735</v>
      </c>
      <c r="I1359" s="280" t="s">
        <v>2727</v>
      </c>
      <c r="J1359">
        <v>11</v>
      </c>
    </row>
    <row r="1360" spans="1:10" ht="21.75" hidden="1" thickBot="1">
      <c r="A1360" s="277">
        <v>130</v>
      </c>
      <c r="B1360" s="277">
        <v>1232068578</v>
      </c>
      <c r="C1360" s="278" t="s">
        <v>4523</v>
      </c>
      <c r="D1360" s="279">
        <v>730</v>
      </c>
      <c r="E1360" s="277" t="s">
        <v>2830</v>
      </c>
      <c r="F1360" s="277">
        <v>1</v>
      </c>
      <c r="G1360" s="280" t="s">
        <v>563</v>
      </c>
      <c r="H1360" s="280" t="s">
        <v>2774</v>
      </c>
      <c r="I1360" s="280" t="s">
        <v>2727</v>
      </c>
      <c r="J1360">
        <v>11</v>
      </c>
    </row>
    <row r="1361" spans="1:10" ht="13.5" hidden="1" thickBot="1">
      <c r="A1361" s="277">
        <v>131</v>
      </c>
      <c r="B1361" s="277">
        <v>1226939408</v>
      </c>
      <c r="C1361" s="278" t="s">
        <v>4524</v>
      </c>
      <c r="D1361" s="279">
        <v>730</v>
      </c>
      <c r="E1361" s="277" t="s">
        <v>2770</v>
      </c>
      <c r="F1361" s="277">
        <v>1</v>
      </c>
      <c r="G1361" s="280" t="s">
        <v>388</v>
      </c>
      <c r="H1361" s="280" t="s">
        <v>2735</v>
      </c>
      <c r="I1361" s="280" t="s">
        <v>2727</v>
      </c>
      <c r="J1361">
        <v>11</v>
      </c>
    </row>
    <row r="1362" spans="1:10" ht="13.5" hidden="1" thickBot="1">
      <c r="A1362" s="277">
        <v>132</v>
      </c>
      <c r="B1362" s="277">
        <v>1223582413</v>
      </c>
      <c r="C1362" s="278" t="s">
        <v>4525</v>
      </c>
      <c r="D1362" s="279">
        <v>730</v>
      </c>
      <c r="E1362" s="277" t="s">
        <v>2770</v>
      </c>
      <c r="F1362" s="277">
        <v>1</v>
      </c>
      <c r="G1362" s="280" t="s">
        <v>563</v>
      </c>
      <c r="H1362" s="280" t="s">
        <v>2774</v>
      </c>
      <c r="I1362" s="280" t="s">
        <v>2727</v>
      </c>
      <c r="J1362">
        <v>11</v>
      </c>
    </row>
    <row r="1363" spans="1:10" ht="21.75" hidden="1" thickBot="1">
      <c r="A1363" s="277">
        <v>133</v>
      </c>
      <c r="B1363" s="277">
        <v>1222469172</v>
      </c>
      <c r="C1363" s="278" t="s">
        <v>4526</v>
      </c>
      <c r="D1363" s="279">
        <v>720</v>
      </c>
      <c r="E1363" s="277" t="s">
        <v>2801</v>
      </c>
      <c r="F1363" s="277">
        <v>1</v>
      </c>
      <c r="G1363" s="280" t="s">
        <v>557</v>
      </c>
      <c r="H1363" s="280" t="s">
        <v>2848</v>
      </c>
      <c r="I1363" s="280" t="s">
        <v>2727</v>
      </c>
      <c r="J1363">
        <v>11</v>
      </c>
    </row>
    <row r="1364" spans="1:10" ht="13.5" hidden="1" thickBot="1">
      <c r="A1364" s="277">
        <v>134</v>
      </c>
      <c r="B1364" s="277">
        <v>1225076878</v>
      </c>
      <c r="C1364" s="278" t="s">
        <v>4527</v>
      </c>
      <c r="D1364" s="279">
        <v>720</v>
      </c>
      <c r="E1364" s="277" t="s">
        <v>2770</v>
      </c>
      <c r="F1364" s="277">
        <v>1</v>
      </c>
      <c r="G1364" s="280" t="s">
        <v>563</v>
      </c>
      <c r="H1364" s="280" t="s">
        <v>2774</v>
      </c>
      <c r="I1364" s="280" t="s">
        <v>2727</v>
      </c>
      <c r="J1364">
        <v>11</v>
      </c>
    </row>
    <row r="1365" spans="1:10" ht="21.75" hidden="1" thickBot="1">
      <c r="A1365" s="277">
        <v>135</v>
      </c>
      <c r="B1365" s="277">
        <v>1221526752</v>
      </c>
      <c r="C1365" s="278" t="s">
        <v>4528</v>
      </c>
      <c r="D1365" s="279">
        <v>710</v>
      </c>
      <c r="E1365" s="277" t="s">
        <v>3674</v>
      </c>
      <c r="F1365" s="277">
        <v>1</v>
      </c>
      <c r="G1365" s="280" t="s">
        <v>9</v>
      </c>
      <c r="H1365" s="280" t="s">
        <v>2746</v>
      </c>
      <c r="I1365" s="280" t="s">
        <v>2727</v>
      </c>
      <c r="J1365">
        <v>11</v>
      </c>
    </row>
    <row r="1366" spans="1:10" ht="21.75" hidden="1" thickBot="1">
      <c r="A1366" s="277">
        <v>136</v>
      </c>
      <c r="B1366" s="277">
        <v>1221760513</v>
      </c>
      <c r="C1366" s="278" t="s">
        <v>4431</v>
      </c>
      <c r="D1366" s="279">
        <v>710</v>
      </c>
      <c r="E1366" s="277" t="s">
        <v>3767</v>
      </c>
      <c r="F1366" s="277">
        <v>1</v>
      </c>
      <c r="G1366" s="280" t="s">
        <v>9</v>
      </c>
      <c r="H1366" s="280" t="s">
        <v>2746</v>
      </c>
      <c r="I1366" s="280" t="s">
        <v>2727</v>
      </c>
      <c r="J1366">
        <v>11</v>
      </c>
    </row>
    <row r="1367" spans="1:10" ht="21.75" hidden="1" thickBot="1">
      <c r="A1367" s="277">
        <v>137</v>
      </c>
      <c r="B1367" s="277">
        <v>1223853390</v>
      </c>
      <c r="C1367" s="278" t="s">
        <v>3953</v>
      </c>
      <c r="D1367" s="279">
        <v>710</v>
      </c>
      <c r="E1367" s="277" t="s">
        <v>2962</v>
      </c>
      <c r="F1367" s="277">
        <v>1</v>
      </c>
      <c r="G1367" s="280" t="s">
        <v>557</v>
      </c>
      <c r="H1367" s="280" t="s">
        <v>2848</v>
      </c>
      <c r="I1367" s="280" t="s">
        <v>2727</v>
      </c>
      <c r="J1367">
        <v>11</v>
      </c>
    </row>
    <row r="1368" spans="1:10" ht="21.75" hidden="1" thickBot="1">
      <c r="A1368" s="277">
        <v>138</v>
      </c>
      <c r="B1368" s="277">
        <v>1224200595</v>
      </c>
      <c r="C1368" s="278" t="s">
        <v>4529</v>
      </c>
      <c r="D1368" s="279">
        <v>710</v>
      </c>
      <c r="E1368" s="277" t="s">
        <v>3342</v>
      </c>
      <c r="F1368" s="277">
        <v>1</v>
      </c>
      <c r="G1368" s="280" t="s">
        <v>557</v>
      </c>
      <c r="H1368" s="280" t="s">
        <v>2848</v>
      </c>
      <c r="I1368" s="280" t="s">
        <v>2727</v>
      </c>
      <c r="J1368">
        <v>11</v>
      </c>
    </row>
    <row r="1369" spans="1:10" ht="13.5" hidden="1" thickBot="1">
      <c r="A1369" s="277">
        <v>139</v>
      </c>
      <c r="B1369" s="277">
        <v>1224057790</v>
      </c>
      <c r="C1369" s="278" t="s">
        <v>4530</v>
      </c>
      <c r="D1369" s="279">
        <v>710</v>
      </c>
      <c r="E1369" s="277" t="s">
        <v>2770</v>
      </c>
      <c r="F1369" s="277">
        <v>1</v>
      </c>
      <c r="G1369" s="280" t="s">
        <v>417</v>
      </c>
      <c r="H1369" s="280" t="s">
        <v>2735</v>
      </c>
      <c r="I1369" s="280" t="s">
        <v>2727</v>
      </c>
      <c r="J1369">
        <v>11</v>
      </c>
    </row>
    <row r="1370" spans="1:10" ht="13.5" hidden="1" thickBot="1">
      <c r="A1370" s="277">
        <v>140</v>
      </c>
      <c r="B1370" s="277">
        <v>1222841937</v>
      </c>
      <c r="C1370" s="278" t="s">
        <v>4531</v>
      </c>
      <c r="D1370" s="279">
        <v>710</v>
      </c>
      <c r="E1370" s="277" t="s">
        <v>2770</v>
      </c>
      <c r="F1370" s="277">
        <v>1</v>
      </c>
      <c r="G1370" s="280" t="s">
        <v>564</v>
      </c>
      <c r="H1370" s="280" t="s">
        <v>2774</v>
      </c>
      <c r="I1370" s="280" t="s">
        <v>2727</v>
      </c>
      <c r="J1370">
        <v>11</v>
      </c>
    </row>
    <row r="1371" spans="1:10" ht="21.75" hidden="1" thickBot="1">
      <c r="A1371" s="277">
        <v>141</v>
      </c>
      <c r="B1371" s="277">
        <v>1212995608</v>
      </c>
      <c r="C1371" s="278" t="s">
        <v>4532</v>
      </c>
      <c r="D1371" s="279">
        <v>700</v>
      </c>
      <c r="E1371" s="277" t="s">
        <v>4414</v>
      </c>
      <c r="F1371" s="277">
        <v>1</v>
      </c>
      <c r="G1371" s="280" t="s">
        <v>187</v>
      </c>
      <c r="H1371" s="280" t="s">
        <v>2731</v>
      </c>
      <c r="I1371" s="280" t="s">
        <v>2727</v>
      </c>
      <c r="J1371">
        <v>11</v>
      </c>
    </row>
    <row r="1372" spans="1:10" ht="21.75" hidden="1" thickBot="1">
      <c r="A1372" s="277">
        <v>142</v>
      </c>
      <c r="B1372" s="277">
        <v>1222018840</v>
      </c>
      <c r="C1372" s="278" t="s">
        <v>3953</v>
      </c>
      <c r="D1372" s="279">
        <v>700</v>
      </c>
      <c r="E1372" s="277" t="s">
        <v>3930</v>
      </c>
      <c r="F1372" s="277">
        <v>1</v>
      </c>
      <c r="G1372" s="280" t="s">
        <v>9</v>
      </c>
      <c r="H1372" s="280" t="s">
        <v>2746</v>
      </c>
      <c r="I1372" s="280" t="s">
        <v>2727</v>
      </c>
      <c r="J1372">
        <v>11</v>
      </c>
    </row>
    <row r="1373" spans="1:10" ht="21.75" hidden="1" thickBot="1">
      <c r="A1373" s="277">
        <v>143</v>
      </c>
      <c r="B1373" s="277">
        <v>1225915957</v>
      </c>
      <c r="C1373" s="278" t="s">
        <v>4533</v>
      </c>
      <c r="D1373" s="279">
        <v>700</v>
      </c>
      <c r="E1373" s="277" t="s">
        <v>2888</v>
      </c>
      <c r="F1373" s="277">
        <v>1</v>
      </c>
      <c r="G1373" s="280" t="s">
        <v>9</v>
      </c>
      <c r="H1373" s="280" t="s">
        <v>2746</v>
      </c>
      <c r="I1373" s="280" t="s">
        <v>2727</v>
      </c>
      <c r="J1373">
        <v>11</v>
      </c>
    </row>
    <row r="1374" spans="1:10" ht="21.75" hidden="1" thickBot="1">
      <c r="A1374" s="277">
        <v>144</v>
      </c>
      <c r="B1374" s="277">
        <v>1211594423</v>
      </c>
      <c r="C1374" s="278" t="s">
        <v>4534</v>
      </c>
      <c r="D1374" s="279">
        <v>700</v>
      </c>
      <c r="E1374" s="277" t="s">
        <v>3186</v>
      </c>
      <c r="F1374" s="277">
        <v>1</v>
      </c>
      <c r="G1374" s="280" t="s">
        <v>417</v>
      </c>
      <c r="H1374" s="280" t="s">
        <v>2735</v>
      </c>
      <c r="I1374" s="280" t="s">
        <v>2727</v>
      </c>
      <c r="J1374">
        <v>11</v>
      </c>
    </row>
    <row r="1375" spans="1:10" ht="13.5" hidden="1" thickBot="1">
      <c r="A1375" s="277">
        <v>145</v>
      </c>
      <c r="B1375" s="277">
        <v>1223597335</v>
      </c>
      <c r="C1375" s="278" t="s">
        <v>4535</v>
      </c>
      <c r="D1375" s="279">
        <v>700</v>
      </c>
      <c r="E1375" s="277" t="s">
        <v>2770</v>
      </c>
      <c r="F1375" s="277">
        <v>1</v>
      </c>
      <c r="G1375" s="280" t="s">
        <v>551</v>
      </c>
      <c r="H1375" s="280" t="s">
        <v>2742</v>
      </c>
      <c r="I1375" s="280" t="s">
        <v>2727</v>
      </c>
      <c r="J1375">
        <v>11</v>
      </c>
    </row>
    <row r="1376" spans="1:10" ht="13.5" hidden="1" thickBot="1">
      <c r="A1376" s="277">
        <v>146</v>
      </c>
      <c r="B1376" s="277">
        <v>1229958711</v>
      </c>
      <c r="C1376" s="278" t="s">
        <v>4536</v>
      </c>
      <c r="D1376" s="279">
        <v>700</v>
      </c>
      <c r="E1376" s="277" t="s">
        <v>2770</v>
      </c>
      <c r="F1376" s="277">
        <v>1</v>
      </c>
      <c r="G1376" s="280" t="s">
        <v>187</v>
      </c>
      <c r="H1376" s="280" t="s">
        <v>2731</v>
      </c>
      <c r="I1376" s="280" t="s">
        <v>2727</v>
      </c>
      <c r="J1376">
        <v>11</v>
      </c>
    </row>
    <row r="1377" spans="1:10" ht="21.75" hidden="1" thickBot="1">
      <c r="A1377" s="277">
        <v>147</v>
      </c>
      <c r="B1377" s="277">
        <v>1223663041</v>
      </c>
      <c r="C1377" s="278" t="s">
        <v>4537</v>
      </c>
      <c r="D1377" s="279">
        <v>690</v>
      </c>
      <c r="E1377" s="277" t="s">
        <v>4538</v>
      </c>
      <c r="F1377" s="277">
        <v>1</v>
      </c>
      <c r="G1377" s="280" t="s">
        <v>563</v>
      </c>
      <c r="H1377" s="280" t="s">
        <v>2774</v>
      </c>
      <c r="I1377" s="280" t="s">
        <v>2727</v>
      </c>
      <c r="J1377">
        <v>11</v>
      </c>
    </row>
    <row r="1378" spans="1:10" ht="21.75" hidden="1" thickBot="1">
      <c r="A1378" s="277">
        <v>148</v>
      </c>
      <c r="B1378" s="277">
        <v>1225341610</v>
      </c>
      <c r="C1378" s="278" t="s">
        <v>4539</v>
      </c>
      <c r="D1378" s="279">
        <v>690</v>
      </c>
      <c r="E1378" s="277" t="s">
        <v>2863</v>
      </c>
      <c r="F1378" s="277">
        <v>1</v>
      </c>
      <c r="G1378" s="280" t="s">
        <v>417</v>
      </c>
      <c r="H1378" s="280" t="s">
        <v>2735</v>
      </c>
      <c r="I1378" s="280" t="s">
        <v>2727</v>
      </c>
      <c r="J1378">
        <v>11</v>
      </c>
    </row>
    <row r="1379" spans="1:10" ht="21.75" hidden="1" thickBot="1">
      <c r="A1379" s="277">
        <v>149</v>
      </c>
      <c r="B1379" s="277">
        <v>1223144422</v>
      </c>
      <c r="C1379" s="278" t="s">
        <v>4540</v>
      </c>
      <c r="D1379" s="279">
        <v>690</v>
      </c>
      <c r="E1379" s="277" t="s">
        <v>3546</v>
      </c>
      <c r="F1379" s="277">
        <v>1</v>
      </c>
      <c r="G1379" s="280" t="s">
        <v>417</v>
      </c>
      <c r="H1379" s="280" t="s">
        <v>2735</v>
      </c>
      <c r="I1379" s="280" t="s">
        <v>2727</v>
      </c>
      <c r="J1379">
        <v>11</v>
      </c>
    </row>
    <row r="1380" spans="1:10" ht="21.75" hidden="1" thickBot="1">
      <c r="A1380" s="277">
        <v>150</v>
      </c>
      <c r="B1380" s="277">
        <v>1224499546</v>
      </c>
      <c r="C1380" s="278" t="s">
        <v>4541</v>
      </c>
      <c r="D1380" s="279">
        <v>690</v>
      </c>
      <c r="E1380" s="277" t="s">
        <v>4191</v>
      </c>
      <c r="F1380" s="277">
        <v>1</v>
      </c>
      <c r="G1380" s="280" t="s">
        <v>9</v>
      </c>
      <c r="H1380" s="280" t="s">
        <v>2746</v>
      </c>
      <c r="I1380" s="280" t="s">
        <v>2727</v>
      </c>
      <c r="J1380">
        <v>11</v>
      </c>
    </row>
    <row r="1381" spans="1:10" ht="21.75" hidden="1" thickBot="1">
      <c r="A1381" s="277">
        <v>151</v>
      </c>
      <c r="B1381" s="277">
        <v>1226429408</v>
      </c>
      <c r="C1381" s="278" t="s">
        <v>4542</v>
      </c>
      <c r="D1381" s="279">
        <v>690</v>
      </c>
      <c r="E1381" s="277" t="s">
        <v>3274</v>
      </c>
      <c r="F1381" s="277">
        <v>1</v>
      </c>
      <c r="G1381" s="280" t="s">
        <v>557</v>
      </c>
      <c r="H1381" s="280" t="s">
        <v>2848</v>
      </c>
      <c r="I1381" s="280" t="s">
        <v>2727</v>
      </c>
      <c r="J1381">
        <v>11</v>
      </c>
    </row>
    <row r="1382" spans="1:10" ht="21.75" hidden="1" thickBot="1">
      <c r="A1382" s="277">
        <v>152</v>
      </c>
      <c r="B1382" s="277">
        <v>1222900777</v>
      </c>
      <c r="C1382" s="278" t="s">
        <v>4543</v>
      </c>
      <c r="D1382" s="279">
        <v>690</v>
      </c>
      <c r="E1382" s="277" t="s">
        <v>2982</v>
      </c>
      <c r="F1382" s="277">
        <v>1</v>
      </c>
      <c r="G1382" s="280" t="s">
        <v>9</v>
      </c>
      <c r="H1382" s="280" t="s">
        <v>2746</v>
      </c>
      <c r="I1382" s="280" t="s">
        <v>2727</v>
      </c>
      <c r="J1382">
        <v>11</v>
      </c>
    </row>
    <row r="1383" spans="1:10" ht="21.75" hidden="1" thickBot="1">
      <c r="A1383" s="277">
        <v>153</v>
      </c>
      <c r="B1383" s="277">
        <v>1222445679</v>
      </c>
      <c r="C1383" s="278" t="s">
        <v>4544</v>
      </c>
      <c r="D1383" s="279">
        <v>690</v>
      </c>
      <c r="E1383" s="277" t="s">
        <v>3235</v>
      </c>
      <c r="F1383" s="277">
        <v>1</v>
      </c>
      <c r="G1383" s="280" t="s">
        <v>90</v>
      </c>
      <c r="H1383" s="280" t="s">
        <v>2735</v>
      </c>
      <c r="I1383" s="280" t="s">
        <v>2727</v>
      </c>
      <c r="J1383">
        <v>11</v>
      </c>
    </row>
    <row r="1384" spans="1:10" ht="13.5" hidden="1" thickBot="1">
      <c r="A1384" s="277">
        <v>154</v>
      </c>
      <c r="B1384" s="277">
        <v>1225376537</v>
      </c>
      <c r="C1384" s="278" t="s">
        <v>4545</v>
      </c>
      <c r="D1384" s="279">
        <v>690</v>
      </c>
      <c r="E1384" s="277" t="s">
        <v>2770</v>
      </c>
      <c r="F1384" s="277">
        <v>1</v>
      </c>
      <c r="G1384" s="280" t="s">
        <v>187</v>
      </c>
      <c r="H1384" s="280" t="s">
        <v>2731</v>
      </c>
      <c r="I1384" s="280" t="s">
        <v>2727</v>
      </c>
      <c r="J1384">
        <v>11</v>
      </c>
    </row>
    <row r="1385" spans="1:10" ht="13.5" hidden="1" thickBot="1">
      <c r="A1385" s="277">
        <v>155</v>
      </c>
      <c r="B1385" s="277">
        <v>1232582395</v>
      </c>
      <c r="C1385" s="278" t="s">
        <v>4546</v>
      </c>
      <c r="D1385" s="279">
        <v>690</v>
      </c>
      <c r="E1385" s="277" t="s">
        <v>2770</v>
      </c>
      <c r="F1385" s="277">
        <v>1</v>
      </c>
      <c r="G1385" s="280" t="s">
        <v>187</v>
      </c>
      <c r="H1385" s="280" t="s">
        <v>2731</v>
      </c>
      <c r="I1385" s="280" t="s">
        <v>2727</v>
      </c>
      <c r="J1385">
        <v>11</v>
      </c>
    </row>
    <row r="1386" spans="1:10" ht="21.75" hidden="1" thickBot="1">
      <c r="A1386" s="277">
        <v>156</v>
      </c>
      <c r="B1386" s="277">
        <v>105935755</v>
      </c>
      <c r="C1386" s="278" t="s">
        <v>4547</v>
      </c>
      <c r="D1386" s="279">
        <v>680</v>
      </c>
      <c r="E1386" s="277" t="s">
        <v>4548</v>
      </c>
      <c r="F1386" s="277">
        <v>1</v>
      </c>
      <c r="G1386" s="280" t="s">
        <v>417</v>
      </c>
      <c r="H1386" s="280" t="s">
        <v>2735</v>
      </c>
      <c r="I1386" s="280" t="s">
        <v>2727</v>
      </c>
      <c r="J1386">
        <v>11</v>
      </c>
    </row>
    <row r="1387" spans="1:10" ht="21.75" hidden="1" thickBot="1">
      <c r="A1387" s="277">
        <v>157</v>
      </c>
      <c r="B1387" s="277">
        <v>1224300317</v>
      </c>
      <c r="C1387" s="278" t="s">
        <v>4549</v>
      </c>
      <c r="D1387" s="279">
        <v>680</v>
      </c>
      <c r="E1387" s="277" t="s">
        <v>3111</v>
      </c>
      <c r="F1387" s="277">
        <v>1</v>
      </c>
      <c r="G1387" s="280" t="s">
        <v>417</v>
      </c>
      <c r="H1387" s="280" t="s">
        <v>2735</v>
      </c>
      <c r="I1387" s="280" t="s">
        <v>2727</v>
      </c>
      <c r="J1387">
        <v>11</v>
      </c>
    </row>
    <row r="1388" spans="1:10" ht="21.75" hidden="1" thickBot="1">
      <c r="A1388" s="277">
        <v>158</v>
      </c>
      <c r="B1388" s="277">
        <v>1223679264</v>
      </c>
      <c r="C1388" s="278" t="s">
        <v>4550</v>
      </c>
      <c r="D1388" s="279">
        <v>680</v>
      </c>
      <c r="E1388" s="277" t="s">
        <v>2842</v>
      </c>
      <c r="F1388" s="277">
        <v>1</v>
      </c>
      <c r="G1388" s="280" t="s">
        <v>563</v>
      </c>
      <c r="H1388" s="280" t="s">
        <v>2774</v>
      </c>
      <c r="I1388" s="280" t="s">
        <v>2727</v>
      </c>
      <c r="J1388">
        <v>11</v>
      </c>
    </row>
    <row r="1389" spans="1:10" ht="21.75" hidden="1" thickBot="1">
      <c r="A1389" s="277">
        <v>159</v>
      </c>
      <c r="B1389" s="277">
        <v>1224577193</v>
      </c>
      <c r="C1389" s="278" t="s">
        <v>4551</v>
      </c>
      <c r="D1389" s="279">
        <v>680</v>
      </c>
      <c r="E1389" s="277" t="s">
        <v>3247</v>
      </c>
      <c r="F1389" s="277">
        <v>1</v>
      </c>
      <c r="G1389" s="280" t="s">
        <v>563</v>
      </c>
      <c r="H1389" s="280" t="s">
        <v>2774</v>
      </c>
      <c r="I1389" s="280" t="s">
        <v>2727</v>
      </c>
      <c r="J1389">
        <v>11</v>
      </c>
    </row>
    <row r="1390" spans="1:10" ht="21.75" hidden="1" thickBot="1">
      <c r="A1390" s="277">
        <v>160</v>
      </c>
      <c r="B1390" s="277">
        <v>1228145261</v>
      </c>
      <c r="C1390" s="278" t="s">
        <v>4552</v>
      </c>
      <c r="D1390" s="279">
        <v>680</v>
      </c>
      <c r="E1390" s="277" t="s">
        <v>2893</v>
      </c>
      <c r="F1390" s="277">
        <v>1</v>
      </c>
      <c r="G1390" s="280" t="s">
        <v>563</v>
      </c>
      <c r="H1390" s="280" t="s">
        <v>2774</v>
      </c>
      <c r="I1390" s="280" t="s">
        <v>2727</v>
      </c>
      <c r="J1390">
        <v>11</v>
      </c>
    </row>
    <row r="1391" spans="1:10" ht="13.5" hidden="1" thickBot="1">
      <c r="A1391" s="277">
        <v>161</v>
      </c>
      <c r="B1391" s="277">
        <v>1227187468</v>
      </c>
      <c r="C1391" s="278" t="s">
        <v>4553</v>
      </c>
      <c r="D1391" s="279">
        <v>680</v>
      </c>
      <c r="E1391" s="277" t="s">
        <v>2770</v>
      </c>
      <c r="F1391" s="277">
        <v>1</v>
      </c>
      <c r="G1391" s="280" t="s">
        <v>561</v>
      </c>
      <c r="H1391" s="280" t="s">
        <v>2731</v>
      </c>
      <c r="I1391" s="280" t="s">
        <v>2727</v>
      </c>
      <c r="J1391">
        <v>11</v>
      </c>
    </row>
    <row r="1392" spans="1:10" ht="13.5" hidden="1" thickBot="1">
      <c r="A1392" s="277">
        <v>162</v>
      </c>
      <c r="B1392" s="277">
        <v>1228769294</v>
      </c>
      <c r="C1392" s="278" t="s">
        <v>4554</v>
      </c>
      <c r="D1392" s="279">
        <v>680</v>
      </c>
      <c r="E1392" s="277" t="s">
        <v>2770</v>
      </c>
      <c r="F1392" s="277">
        <v>1</v>
      </c>
      <c r="G1392" s="280" t="s">
        <v>187</v>
      </c>
      <c r="H1392" s="280" t="s">
        <v>2731</v>
      </c>
      <c r="I1392" s="280" t="s">
        <v>2727</v>
      </c>
      <c r="J1392">
        <v>11</v>
      </c>
    </row>
    <row r="1393" spans="1:10" ht="13.5" hidden="1" thickBot="1">
      <c r="A1393" s="277">
        <v>163</v>
      </c>
      <c r="B1393" s="277">
        <v>1226170851</v>
      </c>
      <c r="C1393" s="278" t="s">
        <v>4555</v>
      </c>
      <c r="D1393" s="279">
        <v>680</v>
      </c>
      <c r="E1393" s="277" t="s">
        <v>2770</v>
      </c>
      <c r="F1393" s="277">
        <v>1</v>
      </c>
      <c r="G1393" s="280" t="s">
        <v>564</v>
      </c>
      <c r="H1393" s="280" t="s">
        <v>2774</v>
      </c>
      <c r="I1393" s="280" t="s">
        <v>2727</v>
      </c>
      <c r="J1393">
        <v>11</v>
      </c>
    </row>
    <row r="1394" spans="1:10" ht="21.75" hidden="1" thickBot="1">
      <c r="A1394" s="277">
        <v>164</v>
      </c>
      <c r="B1394" s="277">
        <v>1222154610</v>
      </c>
      <c r="C1394" s="278" t="s">
        <v>4556</v>
      </c>
      <c r="D1394" s="279">
        <v>670</v>
      </c>
      <c r="E1394" s="277" t="s">
        <v>3732</v>
      </c>
      <c r="F1394" s="277">
        <v>1</v>
      </c>
      <c r="G1394" s="280" t="s">
        <v>9</v>
      </c>
      <c r="H1394" s="280" t="s">
        <v>2746</v>
      </c>
      <c r="I1394" s="280" t="s">
        <v>2727</v>
      </c>
      <c r="J1394">
        <v>11</v>
      </c>
    </row>
    <row r="1395" spans="1:10" ht="21.75" hidden="1" thickBot="1">
      <c r="A1395" s="277">
        <v>165</v>
      </c>
      <c r="B1395" s="277">
        <v>1210067130</v>
      </c>
      <c r="C1395" s="278" t="s">
        <v>4557</v>
      </c>
      <c r="D1395" s="279">
        <v>670</v>
      </c>
      <c r="E1395" s="277" t="s">
        <v>3674</v>
      </c>
      <c r="F1395" s="277">
        <v>1</v>
      </c>
      <c r="G1395" s="280" t="s">
        <v>9</v>
      </c>
      <c r="H1395" s="280" t="s">
        <v>2746</v>
      </c>
      <c r="I1395" s="280" t="s">
        <v>2727</v>
      </c>
      <c r="J1395">
        <v>11</v>
      </c>
    </row>
    <row r="1396" spans="1:10" ht="21.75" hidden="1" thickBot="1">
      <c r="A1396" s="277">
        <v>166</v>
      </c>
      <c r="B1396" s="277">
        <v>1225237268</v>
      </c>
      <c r="C1396" s="278" t="s">
        <v>4139</v>
      </c>
      <c r="D1396" s="279">
        <v>670</v>
      </c>
      <c r="E1396" s="277" t="s">
        <v>3247</v>
      </c>
      <c r="F1396" s="277">
        <v>1</v>
      </c>
      <c r="G1396" s="280" t="s">
        <v>417</v>
      </c>
      <c r="H1396" s="280" t="s">
        <v>2735</v>
      </c>
      <c r="I1396" s="280" t="s">
        <v>2727</v>
      </c>
      <c r="J1396">
        <v>11</v>
      </c>
    </row>
    <row r="1397" spans="1:10" ht="13.5" hidden="1" thickBot="1">
      <c r="A1397" s="277">
        <v>167</v>
      </c>
      <c r="B1397" s="277">
        <v>1223467740</v>
      </c>
      <c r="C1397" s="278" t="s">
        <v>4558</v>
      </c>
      <c r="D1397" s="279">
        <v>670</v>
      </c>
      <c r="E1397" s="277" t="s">
        <v>2770</v>
      </c>
      <c r="F1397" s="277">
        <v>1</v>
      </c>
      <c r="G1397" s="280" t="s">
        <v>563</v>
      </c>
      <c r="H1397" s="280" t="s">
        <v>2774</v>
      </c>
      <c r="I1397" s="280" t="s">
        <v>2727</v>
      </c>
      <c r="J1397">
        <v>11</v>
      </c>
    </row>
    <row r="1398" spans="1:10" ht="21.75" hidden="1" thickBot="1">
      <c r="A1398" s="277">
        <v>168</v>
      </c>
      <c r="B1398" s="277">
        <v>1222231450</v>
      </c>
      <c r="C1398" s="278" t="s">
        <v>4559</v>
      </c>
      <c r="D1398" s="279">
        <v>660</v>
      </c>
      <c r="E1398" s="277" t="s">
        <v>4560</v>
      </c>
      <c r="F1398" s="277">
        <v>1</v>
      </c>
      <c r="G1398" s="280" t="s">
        <v>9</v>
      </c>
      <c r="H1398" s="280" t="s">
        <v>2746</v>
      </c>
      <c r="I1398" s="280" t="s">
        <v>2727</v>
      </c>
      <c r="J1398">
        <v>11</v>
      </c>
    </row>
    <row r="1399" spans="1:10" ht="21.75" hidden="1" thickBot="1">
      <c r="A1399" s="277">
        <v>169</v>
      </c>
      <c r="B1399" s="277">
        <v>1224942210</v>
      </c>
      <c r="C1399" s="278" t="s">
        <v>4561</v>
      </c>
      <c r="D1399" s="279">
        <v>660</v>
      </c>
      <c r="E1399" s="277" t="s">
        <v>3674</v>
      </c>
      <c r="F1399" s="277">
        <v>1</v>
      </c>
      <c r="G1399" s="280" t="s">
        <v>9</v>
      </c>
      <c r="H1399" s="280" t="s">
        <v>2746</v>
      </c>
      <c r="I1399" s="280" t="s">
        <v>2727</v>
      </c>
      <c r="J1399">
        <v>11</v>
      </c>
    </row>
    <row r="1400" spans="1:10" ht="21.75" hidden="1" thickBot="1">
      <c r="A1400" s="277">
        <v>170</v>
      </c>
      <c r="B1400" s="277">
        <v>1228074522</v>
      </c>
      <c r="C1400" s="278" t="s">
        <v>4562</v>
      </c>
      <c r="D1400" s="279">
        <v>660</v>
      </c>
      <c r="E1400" s="277" t="s">
        <v>2893</v>
      </c>
      <c r="F1400" s="277">
        <v>1</v>
      </c>
      <c r="G1400" s="280" t="s">
        <v>563</v>
      </c>
      <c r="H1400" s="280" t="s">
        <v>2774</v>
      </c>
      <c r="I1400" s="280" t="s">
        <v>2727</v>
      </c>
      <c r="J1400">
        <v>11</v>
      </c>
    </row>
    <row r="1401" spans="1:10" ht="13.5" hidden="1" thickBot="1">
      <c r="A1401" s="277">
        <v>171</v>
      </c>
      <c r="B1401" s="277">
        <v>1223534022</v>
      </c>
      <c r="C1401" s="278" t="s">
        <v>4563</v>
      </c>
      <c r="D1401" s="279">
        <v>660</v>
      </c>
      <c r="E1401" s="277" t="s">
        <v>2770</v>
      </c>
      <c r="F1401" s="277">
        <v>1</v>
      </c>
      <c r="G1401" s="280" t="s">
        <v>551</v>
      </c>
      <c r="H1401" s="280" t="s">
        <v>2742</v>
      </c>
      <c r="I1401" s="280" t="s">
        <v>2727</v>
      </c>
      <c r="J1401">
        <v>11</v>
      </c>
    </row>
    <row r="1402" spans="1:10" ht="13.5" hidden="1" thickBot="1">
      <c r="A1402" s="277">
        <v>172</v>
      </c>
      <c r="B1402" s="277">
        <v>1223447572</v>
      </c>
      <c r="C1402" s="278" t="s">
        <v>4564</v>
      </c>
      <c r="D1402" s="279">
        <v>660</v>
      </c>
      <c r="E1402" s="277" t="s">
        <v>2770</v>
      </c>
      <c r="F1402" s="277">
        <v>1</v>
      </c>
      <c r="G1402" s="280" t="s">
        <v>301</v>
      </c>
      <c r="H1402" s="280" t="s">
        <v>2742</v>
      </c>
      <c r="I1402" s="280" t="s">
        <v>2727</v>
      </c>
      <c r="J1402">
        <v>11</v>
      </c>
    </row>
    <row r="1403" spans="1:10" ht="21.75" hidden="1" thickBot="1">
      <c r="A1403" s="277">
        <v>173</v>
      </c>
      <c r="B1403" s="277">
        <v>1225444331</v>
      </c>
      <c r="C1403" s="278" t="s">
        <v>4565</v>
      </c>
      <c r="D1403" s="279">
        <v>650</v>
      </c>
      <c r="E1403" s="277" t="s">
        <v>3003</v>
      </c>
      <c r="F1403" s="277">
        <v>1</v>
      </c>
      <c r="G1403" s="280" t="s">
        <v>9</v>
      </c>
      <c r="H1403" s="280" t="s">
        <v>2746</v>
      </c>
      <c r="I1403" s="280" t="s">
        <v>2727</v>
      </c>
      <c r="J1403">
        <v>11</v>
      </c>
    </row>
    <row r="1404" spans="1:10" ht="21.75" hidden="1" thickBot="1">
      <c r="A1404" s="277">
        <v>174</v>
      </c>
      <c r="B1404" s="277">
        <v>1223257785</v>
      </c>
      <c r="C1404" s="278" t="s">
        <v>3564</v>
      </c>
      <c r="D1404" s="279">
        <v>650</v>
      </c>
      <c r="E1404" s="277" t="s">
        <v>3338</v>
      </c>
      <c r="F1404" s="277">
        <v>1</v>
      </c>
      <c r="G1404" s="280" t="s">
        <v>563</v>
      </c>
      <c r="H1404" s="280" t="s">
        <v>2774</v>
      </c>
      <c r="I1404" s="280" t="s">
        <v>2727</v>
      </c>
      <c r="J1404">
        <v>11</v>
      </c>
    </row>
    <row r="1405" spans="1:10" ht="13.5" hidden="1" thickBot="1">
      <c r="A1405" s="277">
        <v>175</v>
      </c>
      <c r="B1405" s="277">
        <v>1221637697</v>
      </c>
      <c r="C1405" s="278" t="s">
        <v>4566</v>
      </c>
      <c r="D1405" s="279">
        <v>650</v>
      </c>
      <c r="E1405" s="277" t="s">
        <v>2770</v>
      </c>
      <c r="F1405" s="277">
        <v>1</v>
      </c>
      <c r="G1405" s="280" t="s">
        <v>563</v>
      </c>
      <c r="H1405" s="280" t="s">
        <v>2774</v>
      </c>
      <c r="I1405" s="280" t="s">
        <v>2727</v>
      </c>
      <c r="J1405">
        <v>11</v>
      </c>
    </row>
    <row r="1406" spans="1:10" ht="13.5" hidden="1" thickBot="1">
      <c r="A1406" s="277">
        <v>176</v>
      </c>
      <c r="B1406" s="277">
        <v>1210059869</v>
      </c>
      <c r="C1406" s="278" t="s">
        <v>4567</v>
      </c>
      <c r="D1406" s="279">
        <v>650</v>
      </c>
      <c r="E1406" s="277" t="s">
        <v>2770</v>
      </c>
      <c r="F1406" s="277">
        <v>1</v>
      </c>
      <c r="G1406" s="280" t="s">
        <v>301</v>
      </c>
      <c r="H1406" s="280" t="s">
        <v>2742</v>
      </c>
      <c r="I1406" s="280" t="s">
        <v>2727</v>
      </c>
      <c r="J1406">
        <v>11</v>
      </c>
    </row>
    <row r="1407" spans="1:10" ht="21.75" hidden="1" thickBot="1">
      <c r="A1407" s="277">
        <v>177</v>
      </c>
      <c r="B1407" s="277">
        <v>1227742646</v>
      </c>
      <c r="C1407" s="278" t="s">
        <v>4568</v>
      </c>
      <c r="D1407" s="279">
        <v>640</v>
      </c>
      <c r="E1407" s="277" t="s">
        <v>3217</v>
      </c>
      <c r="F1407" s="277">
        <v>1</v>
      </c>
      <c r="G1407" s="280" t="s">
        <v>9</v>
      </c>
      <c r="H1407" s="280" t="s">
        <v>2746</v>
      </c>
      <c r="I1407" s="280" t="s">
        <v>2727</v>
      </c>
      <c r="J1407">
        <v>11</v>
      </c>
    </row>
    <row r="1408" spans="1:10" ht="21.75" hidden="1" thickBot="1">
      <c r="A1408" s="277">
        <v>178</v>
      </c>
      <c r="B1408" s="277">
        <v>1226468065</v>
      </c>
      <c r="C1408" s="278" t="s">
        <v>4569</v>
      </c>
      <c r="D1408" s="279">
        <v>640</v>
      </c>
      <c r="E1408" s="277" t="s">
        <v>2799</v>
      </c>
      <c r="F1408" s="277">
        <v>1</v>
      </c>
      <c r="G1408" s="280" t="s">
        <v>417</v>
      </c>
      <c r="H1408" s="280" t="s">
        <v>2735</v>
      </c>
      <c r="I1408" s="280" t="s">
        <v>2727</v>
      </c>
      <c r="J1408">
        <v>11</v>
      </c>
    </row>
    <row r="1409" spans="1:10" ht="21.75" hidden="1" thickBot="1">
      <c r="A1409" s="277">
        <v>179</v>
      </c>
      <c r="B1409" s="277">
        <v>1229773970</v>
      </c>
      <c r="C1409" s="278" t="s">
        <v>4570</v>
      </c>
      <c r="D1409" s="279">
        <v>640</v>
      </c>
      <c r="E1409" s="277" t="s">
        <v>3755</v>
      </c>
      <c r="F1409" s="277">
        <v>1</v>
      </c>
      <c r="G1409" s="280" t="s">
        <v>557</v>
      </c>
      <c r="H1409" s="280" t="s">
        <v>2848</v>
      </c>
      <c r="I1409" s="280" t="s">
        <v>2727</v>
      </c>
      <c r="J1409">
        <v>11</v>
      </c>
    </row>
    <row r="1410" spans="1:10" ht="21.75" hidden="1" thickBot="1">
      <c r="A1410" s="277">
        <v>180</v>
      </c>
      <c r="B1410" s="277">
        <v>1224258115</v>
      </c>
      <c r="C1410" s="278" t="s">
        <v>4571</v>
      </c>
      <c r="D1410" s="279">
        <v>640</v>
      </c>
      <c r="E1410" s="277" t="s">
        <v>3552</v>
      </c>
      <c r="F1410" s="277">
        <v>1</v>
      </c>
      <c r="G1410" s="280" t="s">
        <v>557</v>
      </c>
      <c r="H1410" s="280" t="s">
        <v>2848</v>
      </c>
      <c r="I1410" s="280" t="s">
        <v>2727</v>
      </c>
      <c r="J1410">
        <v>11</v>
      </c>
    </row>
    <row r="1411" spans="1:10" ht="21.75" hidden="1" thickBot="1">
      <c r="A1411" s="277">
        <v>181</v>
      </c>
      <c r="B1411" s="277">
        <v>1227575780</v>
      </c>
      <c r="C1411" s="278" t="s">
        <v>4572</v>
      </c>
      <c r="D1411" s="279">
        <v>630</v>
      </c>
      <c r="E1411" s="277" t="s">
        <v>3941</v>
      </c>
      <c r="F1411" s="277">
        <v>1</v>
      </c>
      <c r="G1411" s="280" t="s">
        <v>9</v>
      </c>
      <c r="H1411" s="280" t="s">
        <v>2746</v>
      </c>
      <c r="I1411" s="280" t="s">
        <v>2727</v>
      </c>
      <c r="J1411">
        <v>11</v>
      </c>
    </row>
    <row r="1412" spans="1:10" ht="21.75" hidden="1" thickBot="1">
      <c r="A1412" s="277">
        <v>182</v>
      </c>
      <c r="B1412" s="277">
        <v>1222117745</v>
      </c>
      <c r="C1412" s="278" t="s">
        <v>4573</v>
      </c>
      <c r="D1412" s="279">
        <v>630</v>
      </c>
      <c r="E1412" s="277" t="s">
        <v>3006</v>
      </c>
      <c r="F1412" s="277">
        <v>1</v>
      </c>
      <c r="G1412" s="280" t="s">
        <v>9</v>
      </c>
      <c r="H1412" s="280" t="s">
        <v>2746</v>
      </c>
      <c r="I1412" s="280" t="s">
        <v>2727</v>
      </c>
      <c r="J1412">
        <v>11</v>
      </c>
    </row>
    <row r="1413" spans="1:10" ht="13.5" hidden="1" thickBot="1">
      <c r="A1413" s="277">
        <v>183</v>
      </c>
      <c r="B1413" s="277">
        <v>1226522392</v>
      </c>
      <c r="C1413" s="278" t="s">
        <v>4574</v>
      </c>
      <c r="D1413" s="279">
        <v>630</v>
      </c>
      <c r="E1413" s="277" t="s">
        <v>2770</v>
      </c>
      <c r="F1413" s="277">
        <v>1</v>
      </c>
      <c r="G1413" s="280" t="s">
        <v>187</v>
      </c>
      <c r="H1413" s="280" t="s">
        <v>2731</v>
      </c>
      <c r="I1413" s="280" t="s">
        <v>2727</v>
      </c>
      <c r="J1413">
        <v>11</v>
      </c>
    </row>
    <row r="1414" spans="1:10" ht="13.5" hidden="1" thickBot="1">
      <c r="A1414" s="277">
        <v>184</v>
      </c>
      <c r="B1414" s="277">
        <v>1224970166</v>
      </c>
      <c r="C1414" s="278" t="s">
        <v>4575</v>
      </c>
      <c r="D1414" s="279">
        <v>630</v>
      </c>
      <c r="E1414" s="277" t="s">
        <v>2770</v>
      </c>
      <c r="F1414" s="277">
        <v>1</v>
      </c>
      <c r="G1414" s="280" t="s">
        <v>551</v>
      </c>
      <c r="H1414" s="280" t="s">
        <v>2742</v>
      </c>
      <c r="I1414" s="280" t="s">
        <v>2727</v>
      </c>
      <c r="J1414">
        <v>11</v>
      </c>
    </row>
    <row r="1415" spans="1:10" ht="13.5" hidden="1" thickBot="1">
      <c r="A1415" s="277">
        <v>185</v>
      </c>
      <c r="B1415" s="277">
        <v>1224897428</v>
      </c>
      <c r="C1415" s="278" t="s">
        <v>4576</v>
      </c>
      <c r="D1415" s="279">
        <v>630</v>
      </c>
      <c r="E1415" s="277" t="s">
        <v>2770</v>
      </c>
      <c r="F1415" s="277">
        <v>1</v>
      </c>
      <c r="G1415" s="280" t="s">
        <v>301</v>
      </c>
      <c r="H1415" s="280" t="s">
        <v>2742</v>
      </c>
      <c r="I1415" s="280" t="s">
        <v>2727</v>
      </c>
      <c r="J1415">
        <v>11</v>
      </c>
    </row>
    <row r="1416" spans="1:10" ht="21.75" hidden="1" thickBot="1">
      <c r="A1416" s="277">
        <v>186</v>
      </c>
      <c r="B1416" s="277">
        <v>1224937195</v>
      </c>
      <c r="C1416" s="278" t="s">
        <v>4577</v>
      </c>
      <c r="D1416" s="279">
        <v>620</v>
      </c>
      <c r="E1416" s="277" t="s">
        <v>3872</v>
      </c>
      <c r="F1416" s="277">
        <v>1</v>
      </c>
      <c r="G1416" s="280" t="s">
        <v>417</v>
      </c>
      <c r="H1416" s="280" t="s">
        <v>2735</v>
      </c>
      <c r="I1416" s="280" t="s">
        <v>2727</v>
      </c>
      <c r="J1416">
        <v>11</v>
      </c>
    </row>
    <row r="1417" spans="1:10" ht="21.75" hidden="1" thickBot="1">
      <c r="A1417" s="277">
        <v>187</v>
      </c>
      <c r="B1417" s="277">
        <v>1218883060</v>
      </c>
      <c r="C1417" s="278" t="s">
        <v>4578</v>
      </c>
      <c r="D1417" s="279">
        <v>620</v>
      </c>
      <c r="E1417" s="277" t="s">
        <v>3629</v>
      </c>
      <c r="F1417" s="277">
        <v>1</v>
      </c>
      <c r="G1417" s="280" t="s">
        <v>9</v>
      </c>
      <c r="H1417" s="280" t="s">
        <v>2746</v>
      </c>
      <c r="I1417" s="280" t="s">
        <v>2727</v>
      </c>
      <c r="J1417">
        <v>11</v>
      </c>
    </row>
    <row r="1418" spans="1:10" ht="21.75" hidden="1" thickBot="1">
      <c r="A1418" s="277">
        <v>188</v>
      </c>
      <c r="B1418" s="277">
        <v>1210082482</v>
      </c>
      <c r="C1418" s="278" t="s">
        <v>4579</v>
      </c>
      <c r="D1418" s="279">
        <v>620</v>
      </c>
      <c r="E1418" s="277" t="s">
        <v>3674</v>
      </c>
      <c r="F1418" s="277">
        <v>1</v>
      </c>
      <c r="G1418" s="280" t="s">
        <v>9</v>
      </c>
      <c r="H1418" s="280" t="s">
        <v>2746</v>
      </c>
      <c r="I1418" s="280" t="s">
        <v>2727</v>
      </c>
      <c r="J1418">
        <v>11</v>
      </c>
    </row>
    <row r="1419" spans="1:10" ht="21.75" hidden="1" thickBot="1">
      <c r="A1419" s="277">
        <v>189</v>
      </c>
      <c r="B1419" s="277">
        <v>1226120714</v>
      </c>
      <c r="C1419" s="278" t="s">
        <v>4580</v>
      </c>
      <c r="D1419" s="279">
        <v>620</v>
      </c>
      <c r="E1419" s="277" t="s">
        <v>2893</v>
      </c>
      <c r="F1419" s="277">
        <v>1</v>
      </c>
      <c r="G1419" s="280" t="s">
        <v>563</v>
      </c>
      <c r="H1419" s="280" t="s">
        <v>2774</v>
      </c>
      <c r="I1419" s="280" t="s">
        <v>2727</v>
      </c>
      <c r="J1419">
        <v>11</v>
      </c>
    </row>
    <row r="1420" spans="1:10" ht="13.5" hidden="1" thickBot="1">
      <c r="A1420" s="277">
        <v>190</v>
      </c>
      <c r="B1420" s="277">
        <v>1227605399</v>
      </c>
      <c r="C1420" s="278" t="s">
        <v>4581</v>
      </c>
      <c r="D1420" s="279">
        <v>620</v>
      </c>
      <c r="E1420" s="277" t="s">
        <v>2770</v>
      </c>
      <c r="F1420" s="277">
        <v>1</v>
      </c>
      <c r="G1420" s="280" t="s">
        <v>561</v>
      </c>
      <c r="H1420" s="280" t="s">
        <v>2731</v>
      </c>
      <c r="I1420" s="280" t="s">
        <v>2727</v>
      </c>
      <c r="J1420">
        <v>11</v>
      </c>
    </row>
    <row r="1421" spans="1:10" ht="21.75" hidden="1" thickBot="1">
      <c r="A1421" s="277">
        <v>191</v>
      </c>
      <c r="B1421" s="277">
        <v>1223457385</v>
      </c>
      <c r="C1421" s="278" t="s">
        <v>4582</v>
      </c>
      <c r="D1421" s="279">
        <v>610</v>
      </c>
      <c r="E1421" s="277" t="s">
        <v>3338</v>
      </c>
      <c r="F1421" s="277">
        <v>1</v>
      </c>
      <c r="G1421" s="280" t="s">
        <v>563</v>
      </c>
      <c r="H1421" s="280" t="s">
        <v>2774</v>
      </c>
      <c r="I1421" s="280" t="s">
        <v>2727</v>
      </c>
      <c r="J1421">
        <v>11</v>
      </c>
    </row>
    <row r="1422" spans="1:10" ht="21.75" hidden="1" thickBot="1">
      <c r="A1422" s="277">
        <v>192</v>
      </c>
      <c r="B1422" s="277">
        <v>1223101086</v>
      </c>
      <c r="C1422" s="278" t="s">
        <v>4583</v>
      </c>
      <c r="D1422" s="279">
        <v>610</v>
      </c>
      <c r="E1422" s="277" t="s">
        <v>3338</v>
      </c>
      <c r="F1422" s="277">
        <v>1</v>
      </c>
      <c r="G1422" s="280" t="s">
        <v>563</v>
      </c>
      <c r="H1422" s="280" t="s">
        <v>2774</v>
      </c>
      <c r="I1422" s="280" t="s">
        <v>2727</v>
      </c>
      <c r="J1422">
        <v>11</v>
      </c>
    </row>
    <row r="1423" spans="1:10" ht="21.75" hidden="1" thickBot="1">
      <c r="A1423" s="277">
        <v>193</v>
      </c>
      <c r="B1423" s="277">
        <v>1227011968</v>
      </c>
      <c r="C1423" s="278" t="s">
        <v>4584</v>
      </c>
      <c r="D1423" s="279">
        <v>610</v>
      </c>
      <c r="E1423" s="277" t="s">
        <v>3493</v>
      </c>
      <c r="F1423" s="277">
        <v>1</v>
      </c>
      <c r="G1423" s="280" t="s">
        <v>301</v>
      </c>
      <c r="H1423" s="280" t="s">
        <v>2742</v>
      </c>
      <c r="I1423" s="280" t="s">
        <v>2727</v>
      </c>
      <c r="J1423">
        <v>11</v>
      </c>
    </row>
    <row r="1424" spans="1:10" ht="21.75" thickBot="1">
      <c r="A1424" s="277">
        <v>194</v>
      </c>
      <c r="B1424" s="277">
        <v>1225819981</v>
      </c>
      <c r="C1424" s="278" t="s">
        <v>4585</v>
      </c>
      <c r="D1424" s="279">
        <v>610</v>
      </c>
      <c r="E1424" s="277" t="s">
        <v>3244</v>
      </c>
      <c r="F1424" s="277">
        <v>1</v>
      </c>
      <c r="G1424" s="280" t="s">
        <v>553</v>
      </c>
      <c r="H1424" s="280" t="s">
        <v>2742</v>
      </c>
      <c r="I1424" s="280" t="s">
        <v>2727</v>
      </c>
      <c r="J1424">
        <v>11</v>
      </c>
    </row>
    <row r="1425" spans="1:10" ht="13.5" hidden="1" thickBot="1">
      <c r="A1425" s="277">
        <v>195</v>
      </c>
      <c r="B1425" s="277">
        <v>1232665348</v>
      </c>
      <c r="C1425" s="278" t="s">
        <v>4586</v>
      </c>
      <c r="D1425" s="279">
        <v>610</v>
      </c>
      <c r="E1425" s="277" t="s">
        <v>2770</v>
      </c>
      <c r="F1425" s="277">
        <v>1</v>
      </c>
      <c r="G1425" s="280" t="s">
        <v>561</v>
      </c>
      <c r="H1425" s="280" t="s">
        <v>2731</v>
      </c>
      <c r="I1425" s="280" t="s">
        <v>2727</v>
      </c>
      <c r="J1425">
        <v>11</v>
      </c>
    </row>
    <row r="1426" spans="1:10" ht="13.5" hidden="1" thickBot="1">
      <c r="A1426" s="277">
        <v>196</v>
      </c>
      <c r="B1426" s="277">
        <v>1222988090</v>
      </c>
      <c r="C1426" s="278" t="s">
        <v>4587</v>
      </c>
      <c r="D1426" s="279">
        <v>610</v>
      </c>
      <c r="E1426" s="277" t="s">
        <v>2770</v>
      </c>
      <c r="F1426" s="277">
        <v>1</v>
      </c>
      <c r="G1426" s="280" t="s">
        <v>185</v>
      </c>
      <c r="H1426" s="280" t="s">
        <v>2774</v>
      </c>
      <c r="I1426" s="280" t="s">
        <v>2727</v>
      </c>
      <c r="J1426">
        <v>11</v>
      </c>
    </row>
    <row r="1427" spans="1:10" ht="21.75" hidden="1" thickBot="1">
      <c r="A1427" s="277">
        <v>197</v>
      </c>
      <c r="B1427" s="277">
        <v>1225746179</v>
      </c>
      <c r="C1427" s="278" t="s">
        <v>4588</v>
      </c>
      <c r="D1427" s="279">
        <v>600</v>
      </c>
      <c r="E1427" s="277" t="s">
        <v>3217</v>
      </c>
      <c r="F1427" s="277">
        <v>1</v>
      </c>
      <c r="G1427" s="280" t="s">
        <v>417</v>
      </c>
      <c r="H1427" s="280" t="s">
        <v>2735</v>
      </c>
      <c r="I1427" s="280" t="s">
        <v>2727</v>
      </c>
      <c r="J1427">
        <v>11</v>
      </c>
    </row>
    <row r="1428" spans="1:10" ht="21.75" hidden="1" thickBot="1">
      <c r="A1428" s="277">
        <v>198</v>
      </c>
      <c r="B1428" s="277">
        <v>1223623323</v>
      </c>
      <c r="C1428" s="278" t="s">
        <v>4589</v>
      </c>
      <c r="D1428" s="279">
        <v>600</v>
      </c>
      <c r="E1428" s="277" t="s">
        <v>3026</v>
      </c>
      <c r="F1428" s="277">
        <v>1</v>
      </c>
      <c r="G1428" s="280" t="s">
        <v>557</v>
      </c>
      <c r="H1428" s="280" t="s">
        <v>2848</v>
      </c>
      <c r="I1428" s="280" t="s">
        <v>2727</v>
      </c>
      <c r="J1428">
        <v>11</v>
      </c>
    </row>
    <row r="1429" spans="1:10" ht="21.75" hidden="1" thickBot="1">
      <c r="A1429" s="277">
        <v>199</v>
      </c>
      <c r="B1429" s="277">
        <v>1224990410</v>
      </c>
      <c r="C1429" s="278" t="s">
        <v>4590</v>
      </c>
      <c r="D1429" s="279">
        <v>600</v>
      </c>
      <c r="E1429" s="277" t="s">
        <v>3767</v>
      </c>
      <c r="F1429" s="277">
        <v>1</v>
      </c>
      <c r="G1429" s="280" t="s">
        <v>563</v>
      </c>
      <c r="H1429" s="280" t="s">
        <v>2774</v>
      </c>
      <c r="I1429" s="280" t="s">
        <v>2727</v>
      </c>
      <c r="J1429">
        <v>11</v>
      </c>
    </row>
    <row r="1430" spans="1:10" ht="21.75" hidden="1" thickBot="1">
      <c r="A1430" s="277">
        <v>200</v>
      </c>
      <c r="B1430" s="277">
        <v>1222858184</v>
      </c>
      <c r="C1430" s="278" t="s">
        <v>4591</v>
      </c>
      <c r="D1430" s="279">
        <v>600</v>
      </c>
      <c r="E1430" s="277" t="s">
        <v>2803</v>
      </c>
      <c r="F1430" s="277">
        <v>1</v>
      </c>
      <c r="G1430" s="280" t="s">
        <v>301</v>
      </c>
      <c r="H1430" s="280" t="s">
        <v>2742</v>
      </c>
      <c r="I1430" s="280" t="s">
        <v>2727</v>
      </c>
      <c r="J1430">
        <v>11</v>
      </c>
    </row>
    <row r="1431" spans="1:10" ht="21.75" hidden="1" thickBot="1">
      <c r="A1431" s="277">
        <v>201</v>
      </c>
      <c r="B1431" s="277">
        <v>1225055315</v>
      </c>
      <c r="C1431" s="278" t="s">
        <v>4592</v>
      </c>
      <c r="D1431" s="279">
        <v>600</v>
      </c>
      <c r="E1431" s="277" t="s">
        <v>2770</v>
      </c>
      <c r="F1431" s="277">
        <v>1</v>
      </c>
      <c r="G1431" s="280" t="s">
        <v>388</v>
      </c>
      <c r="H1431" s="280" t="s">
        <v>2735</v>
      </c>
      <c r="I1431" s="280" t="s">
        <v>2727</v>
      </c>
      <c r="J1431">
        <v>11</v>
      </c>
    </row>
    <row r="1432" spans="1:10" ht="21.75" hidden="1" thickBot="1">
      <c r="A1432" s="277">
        <v>202</v>
      </c>
      <c r="B1432" s="277">
        <v>1223013830</v>
      </c>
      <c r="C1432" s="278" t="s">
        <v>4593</v>
      </c>
      <c r="D1432" s="279">
        <v>590</v>
      </c>
      <c r="E1432" s="277" t="s">
        <v>4594</v>
      </c>
      <c r="F1432" s="277">
        <v>1</v>
      </c>
      <c r="G1432" s="280" t="s">
        <v>9</v>
      </c>
      <c r="H1432" s="280" t="s">
        <v>2746</v>
      </c>
      <c r="I1432" s="280" t="s">
        <v>2727</v>
      </c>
      <c r="J1432">
        <v>11</v>
      </c>
    </row>
    <row r="1433" spans="1:10" ht="21.75" hidden="1" thickBot="1">
      <c r="A1433" s="277">
        <v>203</v>
      </c>
      <c r="B1433" s="277">
        <v>1227955262</v>
      </c>
      <c r="C1433" s="278" t="s">
        <v>4595</v>
      </c>
      <c r="D1433" s="279">
        <v>590</v>
      </c>
      <c r="E1433" s="277" t="s">
        <v>2958</v>
      </c>
      <c r="F1433" s="277">
        <v>1</v>
      </c>
      <c r="G1433" s="280" t="s">
        <v>564</v>
      </c>
      <c r="H1433" s="280" t="s">
        <v>2774</v>
      </c>
      <c r="I1433" s="280" t="s">
        <v>2727</v>
      </c>
      <c r="J1433">
        <v>11</v>
      </c>
    </row>
    <row r="1434" spans="1:10" ht="21.75" hidden="1" thickBot="1">
      <c r="A1434" s="277">
        <v>204</v>
      </c>
      <c r="B1434" s="277">
        <v>1209890766</v>
      </c>
      <c r="C1434" s="278" t="s">
        <v>4596</v>
      </c>
      <c r="D1434" s="279">
        <v>580</v>
      </c>
      <c r="E1434" s="277" t="s">
        <v>4597</v>
      </c>
      <c r="F1434" s="277">
        <v>1</v>
      </c>
      <c r="G1434" s="280" t="s">
        <v>9</v>
      </c>
      <c r="H1434" s="280" t="s">
        <v>2746</v>
      </c>
      <c r="I1434" s="280" t="s">
        <v>2727</v>
      </c>
      <c r="J1434">
        <v>11</v>
      </c>
    </row>
    <row r="1435" spans="1:10" ht="21.75" hidden="1" thickBot="1">
      <c r="A1435" s="277">
        <v>205</v>
      </c>
      <c r="B1435" s="277">
        <v>1223107092</v>
      </c>
      <c r="C1435" s="278" t="s">
        <v>4598</v>
      </c>
      <c r="D1435" s="279">
        <v>580</v>
      </c>
      <c r="E1435" s="277" t="s">
        <v>3163</v>
      </c>
      <c r="F1435" s="277">
        <v>1</v>
      </c>
      <c r="G1435" s="280" t="s">
        <v>557</v>
      </c>
      <c r="H1435" s="280" t="s">
        <v>2848</v>
      </c>
      <c r="I1435" s="280" t="s">
        <v>2727</v>
      </c>
      <c r="J1435">
        <v>11</v>
      </c>
    </row>
    <row r="1436" spans="1:10" ht="21.75" hidden="1" thickBot="1">
      <c r="A1436" s="277">
        <v>206</v>
      </c>
      <c r="B1436" s="277">
        <v>1222403834</v>
      </c>
      <c r="C1436" s="278" t="s">
        <v>4599</v>
      </c>
      <c r="D1436" s="279">
        <v>580</v>
      </c>
      <c r="E1436" s="277" t="s">
        <v>2932</v>
      </c>
      <c r="F1436" s="277">
        <v>1</v>
      </c>
      <c r="G1436" s="280" t="s">
        <v>90</v>
      </c>
      <c r="H1436" s="280" t="s">
        <v>2735</v>
      </c>
      <c r="I1436" s="280" t="s">
        <v>2727</v>
      </c>
      <c r="J1436">
        <v>11</v>
      </c>
    </row>
    <row r="1437" spans="1:10" ht="21.75" hidden="1" thickBot="1">
      <c r="A1437" s="277">
        <v>207</v>
      </c>
      <c r="B1437" s="277">
        <v>1232259208</v>
      </c>
      <c r="C1437" s="278" t="s">
        <v>4600</v>
      </c>
      <c r="D1437" s="279">
        <v>580</v>
      </c>
      <c r="E1437" s="277" t="s">
        <v>3563</v>
      </c>
      <c r="F1437" s="277">
        <v>1</v>
      </c>
      <c r="G1437" s="280" t="s">
        <v>301</v>
      </c>
      <c r="H1437" s="280" t="s">
        <v>2742</v>
      </c>
      <c r="I1437" s="280" t="s">
        <v>2727</v>
      </c>
      <c r="J1437">
        <v>11</v>
      </c>
    </row>
    <row r="1438" spans="1:10" ht="21.75" hidden="1" thickBot="1">
      <c r="A1438" s="277">
        <v>208</v>
      </c>
      <c r="B1438" s="277">
        <v>1225652811</v>
      </c>
      <c r="C1438" s="278" t="s">
        <v>4601</v>
      </c>
      <c r="D1438" s="279">
        <v>580</v>
      </c>
      <c r="E1438" s="277" t="s">
        <v>3563</v>
      </c>
      <c r="F1438" s="277">
        <v>1</v>
      </c>
      <c r="G1438" s="280" t="s">
        <v>187</v>
      </c>
      <c r="H1438" s="280" t="s">
        <v>2731</v>
      </c>
      <c r="I1438" s="280" t="s">
        <v>2727</v>
      </c>
      <c r="J1438">
        <v>11</v>
      </c>
    </row>
    <row r="1439" spans="1:10" ht="21.75" hidden="1" thickBot="1">
      <c r="A1439" s="277">
        <v>209</v>
      </c>
      <c r="B1439" s="277">
        <v>1225437332</v>
      </c>
      <c r="C1439" s="278" t="s">
        <v>4602</v>
      </c>
      <c r="D1439" s="279">
        <v>570</v>
      </c>
      <c r="E1439" s="277" t="s">
        <v>2986</v>
      </c>
      <c r="F1439" s="277">
        <v>1</v>
      </c>
      <c r="G1439" s="280" t="s">
        <v>9</v>
      </c>
      <c r="H1439" s="280" t="s">
        <v>2746</v>
      </c>
      <c r="I1439" s="280" t="s">
        <v>2727</v>
      </c>
      <c r="J1439">
        <v>11</v>
      </c>
    </row>
    <row r="1440" spans="1:10" ht="21.75" hidden="1" thickBot="1">
      <c r="A1440" s="277">
        <v>210</v>
      </c>
      <c r="B1440" s="277">
        <v>1223270736</v>
      </c>
      <c r="C1440" s="278" t="s">
        <v>4603</v>
      </c>
      <c r="D1440" s="279">
        <v>570</v>
      </c>
      <c r="E1440" s="277" t="s">
        <v>3732</v>
      </c>
      <c r="F1440" s="277">
        <v>1</v>
      </c>
      <c r="G1440" s="280" t="s">
        <v>557</v>
      </c>
      <c r="H1440" s="280" t="s">
        <v>2848</v>
      </c>
      <c r="I1440" s="280" t="s">
        <v>2727</v>
      </c>
      <c r="J1440">
        <v>11</v>
      </c>
    </row>
    <row r="1441" spans="1:10" ht="21.75" hidden="1" thickBot="1">
      <c r="A1441" s="277">
        <v>211</v>
      </c>
      <c r="B1441" s="277">
        <v>1225078561</v>
      </c>
      <c r="C1441" s="278" t="s">
        <v>4504</v>
      </c>
      <c r="D1441" s="279">
        <v>570</v>
      </c>
      <c r="E1441" s="277" t="s">
        <v>3247</v>
      </c>
      <c r="F1441" s="277">
        <v>1</v>
      </c>
      <c r="G1441" s="280" t="s">
        <v>563</v>
      </c>
      <c r="H1441" s="280" t="s">
        <v>2774</v>
      </c>
      <c r="I1441" s="280" t="s">
        <v>2727</v>
      </c>
      <c r="J1441">
        <v>11</v>
      </c>
    </row>
    <row r="1442" spans="1:10" ht="21.75" hidden="1" thickBot="1">
      <c r="A1442" s="277">
        <v>212</v>
      </c>
      <c r="B1442" s="277">
        <v>1223096460</v>
      </c>
      <c r="C1442" s="278" t="s">
        <v>4604</v>
      </c>
      <c r="D1442" s="279">
        <v>570</v>
      </c>
      <c r="E1442" s="277" t="s">
        <v>2893</v>
      </c>
      <c r="F1442" s="277">
        <v>1</v>
      </c>
      <c r="G1442" s="280" t="s">
        <v>301</v>
      </c>
      <c r="H1442" s="280" t="s">
        <v>2742</v>
      </c>
      <c r="I1442" s="280" t="s">
        <v>2727</v>
      </c>
      <c r="J1442">
        <v>11</v>
      </c>
    </row>
    <row r="1443" spans="1:10" ht="21.75" hidden="1" thickBot="1">
      <c r="A1443" s="277">
        <v>213</v>
      </c>
      <c r="B1443" s="277">
        <v>1224685275</v>
      </c>
      <c r="C1443" s="278" t="s">
        <v>4605</v>
      </c>
      <c r="D1443" s="279">
        <v>570</v>
      </c>
      <c r="E1443" s="277" t="s">
        <v>2770</v>
      </c>
      <c r="F1443" s="277">
        <v>1</v>
      </c>
      <c r="G1443" s="280" t="s">
        <v>551</v>
      </c>
      <c r="H1443" s="280" t="s">
        <v>2742</v>
      </c>
      <c r="I1443" s="280" t="s">
        <v>2727</v>
      </c>
      <c r="J1443">
        <v>11</v>
      </c>
    </row>
    <row r="1444" spans="1:10" ht="13.5" hidden="1" thickBot="1">
      <c r="A1444" s="277">
        <v>214</v>
      </c>
      <c r="B1444" s="277">
        <v>1225702958</v>
      </c>
      <c r="C1444" s="278" t="s">
        <v>4606</v>
      </c>
      <c r="D1444" s="279">
        <v>570</v>
      </c>
      <c r="E1444" s="277" t="s">
        <v>2770</v>
      </c>
      <c r="F1444" s="277">
        <v>1</v>
      </c>
      <c r="G1444" s="280" t="s">
        <v>301</v>
      </c>
      <c r="H1444" s="280" t="s">
        <v>2742</v>
      </c>
      <c r="I1444" s="280" t="s">
        <v>2727</v>
      </c>
      <c r="J1444">
        <v>11</v>
      </c>
    </row>
    <row r="1445" spans="1:10" ht="21.75" hidden="1" thickBot="1">
      <c r="A1445" s="277">
        <v>215</v>
      </c>
      <c r="B1445" s="277">
        <v>1223676512</v>
      </c>
      <c r="C1445" s="278" t="s">
        <v>4607</v>
      </c>
      <c r="D1445" s="279">
        <v>560</v>
      </c>
      <c r="E1445" s="277" t="s">
        <v>3825</v>
      </c>
      <c r="F1445" s="277">
        <v>1</v>
      </c>
      <c r="G1445" s="280" t="s">
        <v>417</v>
      </c>
      <c r="H1445" s="280" t="s">
        <v>2735</v>
      </c>
      <c r="I1445" s="280" t="s">
        <v>2727</v>
      </c>
      <c r="J1445">
        <v>11</v>
      </c>
    </row>
    <row r="1446" spans="1:10" ht="21.75" hidden="1" thickBot="1">
      <c r="A1446" s="277">
        <v>216</v>
      </c>
      <c r="B1446" s="277">
        <v>1221604790</v>
      </c>
      <c r="C1446" s="278" t="s">
        <v>4608</v>
      </c>
      <c r="D1446" s="279">
        <v>560</v>
      </c>
      <c r="E1446" s="277" t="s">
        <v>3308</v>
      </c>
      <c r="F1446" s="277">
        <v>1</v>
      </c>
      <c r="G1446" s="280" t="s">
        <v>9</v>
      </c>
      <c r="H1446" s="280" t="s">
        <v>2746</v>
      </c>
      <c r="I1446" s="280" t="s">
        <v>2727</v>
      </c>
      <c r="J1446">
        <v>11</v>
      </c>
    </row>
    <row r="1447" spans="1:10" ht="13.5" hidden="1" thickBot="1">
      <c r="A1447" s="277">
        <v>217</v>
      </c>
      <c r="B1447" s="277">
        <v>1209985762</v>
      </c>
      <c r="C1447" s="278" t="s">
        <v>4609</v>
      </c>
      <c r="D1447" s="279">
        <v>560</v>
      </c>
      <c r="E1447" s="277" t="s">
        <v>2770</v>
      </c>
      <c r="F1447" s="277">
        <v>1</v>
      </c>
      <c r="G1447" s="280" t="s">
        <v>301</v>
      </c>
      <c r="H1447" s="280" t="s">
        <v>2742</v>
      </c>
      <c r="I1447" s="280" t="s">
        <v>2727</v>
      </c>
      <c r="J1447">
        <v>11</v>
      </c>
    </row>
    <row r="1448" spans="1:10" ht="21.75" hidden="1" thickBot="1">
      <c r="A1448" s="277">
        <v>218</v>
      </c>
      <c r="B1448" s="277">
        <v>1223272667</v>
      </c>
      <c r="C1448" s="278" t="s">
        <v>4610</v>
      </c>
      <c r="D1448" s="279">
        <v>550</v>
      </c>
      <c r="E1448" s="277" t="s">
        <v>3732</v>
      </c>
      <c r="F1448" s="277">
        <v>1</v>
      </c>
      <c r="G1448" s="280" t="s">
        <v>557</v>
      </c>
      <c r="H1448" s="280" t="s">
        <v>2848</v>
      </c>
      <c r="I1448" s="280" t="s">
        <v>2727</v>
      </c>
      <c r="J1448">
        <v>11</v>
      </c>
    </row>
    <row r="1449" spans="1:10" ht="21.75" hidden="1" thickBot="1">
      <c r="A1449" s="277">
        <v>219</v>
      </c>
      <c r="B1449" s="277">
        <v>1222198305</v>
      </c>
      <c r="C1449" s="278" t="s">
        <v>4611</v>
      </c>
      <c r="D1449" s="279">
        <v>550</v>
      </c>
      <c r="E1449" s="277" t="s">
        <v>3163</v>
      </c>
      <c r="F1449" s="277">
        <v>1</v>
      </c>
      <c r="G1449" s="280" t="s">
        <v>90</v>
      </c>
      <c r="H1449" s="280" t="s">
        <v>2735</v>
      </c>
      <c r="I1449" s="280" t="s">
        <v>2727</v>
      </c>
      <c r="J1449">
        <v>11</v>
      </c>
    </row>
    <row r="1450" spans="1:10" ht="21.75" hidden="1" thickBot="1">
      <c r="A1450" s="277">
        <v>220</v>
      </c>
      <c r="B1450" s="277">
        <v>1232196228</v>
      </c>
      <c r="C1450" s="278" t="s">
        <v>4612</v>
      </c>
      <c r="D1450" s="279">
        <v>550</v>
      </c>
      <c r="E1450" s="277" t="s">
        <v>3026</v>
      </c>
      <c r="F1450" s="277">
        <v>1</v>
      </c>
      <c r="G1450" s="280" t="s">
        <v>563</v>
      </c>
      <c r="H1450" s="280" t="s">
        <v>2774</v>
      </c>
      <c r="I1450" s="280" t="s">
        <v>2727</v>
      </c>
      <c r="J1450">
        <v>11</v>
      </c>
    </row>
    <row r="1451" spans="1:10" ht="21.75" hidden="1" thickBot="1">
      <c r="A1451" s="277">
        <v>221</v>
      </c>
      <c r="B1451" s="277">
        <v>1224812248</v>
      </c>
      <c r="C1451" s="278" t="s">
        <v>4613</v>
      </c>
      <c r="D1451" s="279">
        <v>550</v>
      </c>
      <c r="E1451" s="277" t="s">
        <v>3308</v>
      </c>
      <c r="F1451" s="277">
        <v>1</v>
      </c>
      <c r="G1451" s="280" t="s">
        <v>557</v>
      </c>
      <c r="H1451" s="280" t="s">
        <v>2848</v>
      </c>
      <c r="I1451" s="280" t="s">
        <v>2727</v>
      </c>
      <c r="J1451">
        <v>11</v>
      </c>
    </row>
    <row r="1452" spans="1:10" ht="21.75" hidden="1" thickBot="1">
      <c r="A1452" s="277">
        <v>222</v>
      </c>
      <c r="B1452" s="277">
        <v>1224591100</v>
      </c>
      <c r="C1452" s="278" t="s">
        <v>4614</v>
      </c>
      <c r="D1452" s="279">
        <v>550</v>
      </c>
      <c r="E1452" s="277" t="s">
        <v>3247</v>
      </c>
      <c r="F1452" s="277">
        <v>1</v>
      </c>
      <c r="G1452" s="280" t="s">
        <v>563</v>
      </c>
      <c r="H1452" s="280" t="s">
        <v>2774</v>
      </c>
      <c r="I1452" s="280" t="s">
        <v>2727</v>
      </c>
      <c r="J1452">
        <v>11</v>
      </c>
    </row>
    <row r="1453" spans="1:10" ht="13.5" hidden="1" thickBot="1">
      <c r="A1453" s="277">
        <v>223</v>
      </c>
      <c r="B1453" s="277">
        <v>1229876330</v>
      </c>
      <c r="C1453" s="278" t="s">
        <v>4615</v>
      </c>
      <c r="D1453" s="279">
        <v>550</v>
      </c>
      <c r="E1453" s="277" t="s">
        <v>2770</v>
      </c>
      <c r="F1453" s="277">
        <v>1</v>
      </c>
      <c r="G1453" s="280" t="s">
        <v>388</v>
      </c>
      <c r="H1453" s="280" t="s">
        <v>2735</v>
      </c>
      <c r="I1453" s="280" t="s">
        <v>2727</v>
      </c>
      <c r="J1453">
        <v>11</v>
      </c>
    </row>
    <row r="1454" spans="1:10" ht="13.5" hidden="1" thickBot="1">
      <c r="A1454" s="277">
        <v>224</v>
      </c>
      <c r="B1454" s="277">
        <v>1200871531</v>
      </c>
      <c r="C1454" s="278" t="s">
        <v>4616</v>
      </c>
      <c r="D1454" s="279">
        <v>540</v>
      </c>
      <c r="E1454" s="277" t="s">
        <v>2763</v>
      </c>
      <c r="F1454" s="277">
        <v>1</v>
      </c>
      <c r="G1454" s="280" t="s">
        <v>563</v>
      </c>
      <c r="H1454" s="280" t="s">
        <v>2774</v>
      </c>
      <c r="I1454" s="280" t="s">
        <v>2727</v>
      </c>
      <c r="J1454">
        <v>11</v>
      </c>
    </row>
    <row r="1455" spans="1:10" ht="21.75" hidden="1" thickBot="1">
      <c r="A1455" s="277">
        <v>225</v>
      </c>
      <c r="B1455" s="277">
        <v>1225585590</v>
      </c>
      <c r="C1455" s="278" t="s">
        <v>4617</v>
      </c>
      <c r="D1455" s="279">
        <v>540</v>
      </c>
      <c r="E1455" s="277" t="s">
        <v>3705</v>
      </c>
      <c r="F1455" s="277">
        <v>1</v>
      </c>
      <c r="G1455" s="280" t="s">
        <v>557</v>
      </c>
      <c r="H1455" s="280" t="s">
        <v>2848</v>
      </c>
      <c r="I1455" s="280" t="s">
        <v>2727</v>
      </c>
      <c r="J1455">
        <v>11</v>
      </c>
    </row>
    <row r="1456" spans="1:10" ht="21.75" hidden="1" thickBot="1">
      <c r="A1456" s="277">
        <v>226</v>
      </c>
      <c r="B1456" s="277">
        <v>1221656645</v>
      </c>
      <c r="C1456" s="278" t="s">
        <v>3975</v>
      </c>
      <c r="D1456" s="279">
        <v>530</v>
      </c>
      <c r="E1456" s="277" t="s">
        <v>3145</v>
      </c>
      <c r="F1456" s="277">
        <v>1</v>
      </c>
      <c r="G1456" s="280" t="s">
        <v>557</v>
      </c>
      <c r="H1456" s="280" t="s">
        <v>2848</v>
      </c>
      <c r="I1456" s="280" t="s">
        <v>2727</v>
      </c>
      <c r="J1456">
        <v>11</v>
      </c>
    </row>
    <row r="1457" spans="1:10" ht="21.75" hidden="1" thickBot="1">
      <c r="A1457" s="277">
        <v>227</v>
      </c>
      <c r="B1457" s="277">
        <v>1223727455</v>
      </c>
      <c r="C1457" s="278" t="s">
        <v>4618</v>
      </c>
      <c r="D1457" s="279">
        <v>530</v>
      </c>
      <c r="E1457" s="277" t="s">
        <v>3767</v>
      </c>
      <c r="F1457" s="277">
        <v>1</v>
      </c>
      <c r="G1457" s="280" t="s">
        <v>557</v>
      </c>
      <c r="H1457" s="280" t="s">
        <v>2848</v>
      </c>
      <c r="I1457" s="280" t="s">
        <v>2727</v>
      </c>
      <c r="J1457">
        <v>11</v>
      </c>
    </row>
    <row r="1458" spans="1:10" ht="21.75" hidden="1" thickBot="1">
      <c r="A1458" s="277">
        <v>228</v>
      </c>
      <c r="B1458" s="277">
        <v>1227480014</v>
      </c>
      <c r="C1458" s="278" t="s">
        <v>4619</v>
      </c>
      <c r="D1458" s="279">
        <v>530</v>
      </c>
      <c r="E1458" s="277" t="s">
        <v>2770</v>
      </c>
      <c r="F1458" s="277">
        <v>1</v>
      </c>
      <c r="G1458" s="280" t="s">
        <v>301</v>
      </c>
      <c r="H1458" s="280" t="s">
        <v>2742</v>
      </c>
      <c r="I1458" s="280" t="s">
        <v>2727</v>
      </c>
      <c r="J1458">
        <v>11</v>
      </c>
    </row>
    <row r="1459" spans="1:10" ht="13.5" hidden="1" thickBot="1">
      <c r="A1459" s="277">
        <v>229</v>
      </c>
      <c r="B1459" s="277">
        <v>1226942932</v>
      </c>
      <c r="C1459" s="278" t="s">
        <v>4620</v>
      </c>
      <c r="D1459" s="279">
        <v>530</v>
      </c>
      <c r="E1459" s="277" t="s">
        <v>2770</v>
      </c>
      <c r="F1459" s="277">
        <v>1</v>
      </c>
      <c r="G1459" s="280" t="s">
        <v>388</v>
      </c>
      <c r="H1459" s="280" t="s">
        <v>2735</v>
      </c>
      <c r="I1459" s="280" t="s">
        <v>2727</v>
      </c>
      <c r="J1459">
        <v>11</v>
      </c>
    </row>
    <row r="1460" spans="1:10" ht="21.75" hidden="1" thickBot="1">
      <c r="A1460" s="277">
        <v>230</v>
      </c>
      <c r="B1460" s="277">
        <v>1210077347</v>
      </c>
      <c r="C1460" s="278" t="s">
        <v>4621</v>
      </c>
      <c r="D1460" s="279">
        <v>520</v>
      </c>
      <c r="E1460" s="277" t="s">
        <v>2996</v>
      </c>
      <c r="F1460" s="277">
        <v>1</v>
      </c>
      <c r="G1460" s="280" t="s">
        <v>9</v>
      </c>
      <c r="H1460" s="280" t="s">
        <v>2746</v>
      </c>
      <c r="I1460" s="280" t="s">
        <v>2727</v>
      </c>
      <c r="J1460">
        <v>11</v>
      </c>
    </row>
    <row r="1461" spans="1:10" ht="21.75" hidden="1" thickBot="1">
      <c r="A1461" s="277">
        <v>231</v>
      </c>
      <c r="B1461" s="277">
        <v>1226033051</v>
      </c>
      <c r="C1461" s="278" t="s">
        <v>4622</v>
      </c>
      <c r="D1461" s="279">
        <v>520</v>
      </c>
      <c r="E1461" s="277" t="s">
        <v>3308</v>
      </c>
      <c r="F1461" s="277">
        <v>1</v>
      </c>
      <c r="G1461" s="280" t="s">
        <v>563</v>
      </c>
      <c r="H1461" s="280" t="s">
        <v>2774</v>
      </c>
      <c r="I1461" s="280" t="s">
        <v>2727</v>
      </c>
      <c r="J1461">
        <v>11</v>
      </c>
    </row>
    <row r="1462" spans="1:10" ht="21.75" hidden="1" thickBot="1">
      <c r="A1462" s="277">
        <v>232</v>
      </c>
      <c r="B1462" s="277">
        <v>1221729054</v>
      </c>
      <c r="C1462" s="278" t="s">
        <v>4623</v>
      </c>
      <c r="D1462" s="279">
        <v>520</v>
      </c>
      <c r="E1462" s="277" t="s">
        <v>2890</v>
      </c>
      <c r="F1462" s="277">
        <v>1</v>
      </c>
      <c r="G1462" s="280" t="s">
        <v>9</v>
      </c>
      <c r="H1462" s="280" t="s">
        <v>2746</v>
      </c>
      <c r="I1462" s="280" t="s">
        <v>2727</v>
      </c>
      <c r="J1462">
        <v>11</v>
      </c>
    </row>
    <row r="1463" spans="1:10" ht="13.5" hidden="1" thickBot="1">
      <c r="A1463" s="277">
        <v>233</v>
      </c>
      <c r="B1463" s="277">
        <v>1224986764</v>
      </c>
      <c r="C1463" s="278" t="s">
        <v>4624</v>
      </c>
      <c r="D1463" s="279">
        <v>520</v>
      </c>
      <c r="E1463" s="277" t="s">
        <v>2770</v>
      </c>
      <c r="F1463" s="277">
        <v>1</v>
      </c>
      <c r="G1463" s="280" t="s">
        <v>551</v>
      </c>
      <c r="H1463" s="280" t="s">
        <v>2742</v>
      </c>
      <c r="I1463" s="280" t="s">
        <v>2727</v>
      </c>
      <c r="J1463">
        <v>11</v>
      </c>
    </row>
    <row r="1464" spans="1:10" ht="21.75" hidden="1" thickBot="1">
      <c r="A1464" s="277">
        <v>234</v>
      </c>
      <c r="B1464" s="277">
        <v>1222949056</v>
      </c>
      <c r="C1464" s="278" t="s">
        <v>4625</v>
      </c>
      <c r="D1464" s="279">
        <v>510</v>
      </c>
      <c r="E1464" s="277" t="s">
        <v>3667</v>
      </c>
      <c r="F1464" s="277">
        <v>1</v>
      </c>
      <c r="G1464" s="280" t="s">
        <v>9</v>
      </c>
      <c r="H1464" s="280" t="s">
        <v>2746</v>
      </c>
      <c r="I1464" s="280" t="s">
        <v>2727</v>
      </c>
      <c r="J1464">
        <v>11</v>
      </c>
    </row>
    <row r="1465" spans="1:10" ht="21.75" hidden="1" thickBot="1">
      <c r="A1465" s="277">
        <v>235</v>
      </c>
      <c r="B1465" s="277">
        <v>1229268009</v>
      </c>
      <c r="C1465" s="278" t="s">
        <v>4626</v>
      </c>
      <c r="D1465" s="279">
        <v>510</v>
      </c>
      <c r="E1465" s="277" t="s">
        <v>3292</v>
      </c>
      <c r="F1465" s="277">
        <v>1</v>
      </c>
      <c r="G1465" s="280" t="s">
        <v>301</v>
      </c>
      <c r="H1465" s="280" t="s">
        <v>2742</v>
      </c>
      <c r="I1465" s="280" t="s">
        <v>2727</v>
      </c>
      <c r="J1465">
        <v>11</v>
      </c>
    </row>
    <row r="1466" spans="1:10" ht="21.75" hidden="1" thickBot="1">
      <c r="A1466" s="277">
        <v>236</v>
      </c>
      <c r="B1466" s="277">
        <v>1224103565</v>
      </c>
      <c r="C1466" s="278" t="s">
        <v>4627</v>
      </c>
      <c r="D1466" s="279">
        <v>510</v>
      </c>
      <c r="E1466" s="277" t="s">
        <v>2770</v>
      </c>
      <c r="F1466" s="277">
        <v>1</v>
      </c>
      <c r="G1466" s="280" t="s">
        <v>551</v>
      </c>
      <c r="H1466" s="280" t="s">
        <v>2742</v>
      </c>
      <c r="I1466" s="280" t="s">
        <v>2727</v>
      </c>
      <c r="J1466">
        <v>11</v>
      </c>
    </row>
    <row r="1467" spans="1:10" ht="13.5" hidden="1" thickBot="1">
      <c r="A1467" s="277">
        <v>237</v>
      </c>
      <c r="B1467" s="277">
        <v>1223246941</v>
      </c>
      <c r="C1467" s="278" t="s">
        <v>4628</v>
      </c>
      <c r="D1467" s="279">
        <v>500</v>
      </c>
      <c r="E1467" s="277" t="s">
        <v>2770</v>
      </c>
      <c r="F1467" s="277">
        <v>1</v>
      </c>
      <c r="G1467" s="280" t="s">
        <v>551</v>
      </c>
      <c r="H1467" s="280" t="s">
        <v>2742</v>
      </c>
      <c r="I1467" s="280" t="s">
        <v>2727</v>
      </c>
      <c r="J1467">
        <v>11</v>
      </c>
    </row>
    <row r="1468" spans="1:10" ht="21.75" hidden="1" thickBot="1">
      <c r="A1468" s="277">
        <v>238</v>
      </c>
      <c r="B1468" s="277">
        <v>1226849665</v>
      </c>
      <c r="C1468" s="278" t="s">
        <v>4201</v>
      </c>
      <c r="D1468" s="279">
        <v>480</v>
      </c>
      <c r="E1468" s="277" t="s">
        <v>2873</v>
      </c>
      <c r="F1468" s="277">
        <v>1</v>
      </c>
      <c r="G1468" s="280" t="s">
        <v>566</v>
      </c>
      <c r="H1468" s="280" t="s">
        <v>2912</v>
      </c>
      <c r="I1468" s="280" t="s">
        <v>2727</v>
      </c>
      <c r="J1468">
        <v>11</v>
      </c>
    </row>
    <row r="1469" spans="1:10" ht="21.75" hidden="1" thickBot="1">
      <c r="A1469" s="277">
        <v>239</v>
      </c>
      <c r="B1469" s="277">
        <v>1230365215</v>
      </c>
      <c r="C1469" s="278" t="s">
        <v>4629</v>
      </c>
      <c r="D1469" s="279">
        <v>480</v>
      </c>
      <c r="E1469" s="277" t="s">
        <v>3732</v>
      </c>
      <c r="F1469" s="277">
        <v>1</v>
      </c>
      <c r="G1469" s="280" t="s">
        <v>301</v>
      </c>
      <c r="H1469" s="280" t="s">
        <v>2742</v>
      </c>
      <c r="I1469" s="280" t="s">
        <v>2727</v>
      </c>
      <c r="J1469">
        <v>11</v>
      </c>
    </row>
    <row r="1470" spans="1:10" ht="21.75" hidden="1" thickBot="1">
      <c r="A1470" s="277">
        <v>240</v>
      </c>
      <c r="B1470" s="277">
        <v>1222261414</v>
      </c>
      <c r="C1470" s="278" t="s">
        <v>4630</v>
      </c>
      <c r="D1470" s="279">
        <v>480</v>
      </c>
      <c r="E1470" s="277" t="s">
        <v>3203</v>
      </c>
      <c r="F1470" s="277">
        <v>1</v>
      </c>
      <c r="G1470" s="280" t="s">
        <v>90</v>
      </c>
      <c r="H1470" s="280" t="s">
        <v>2735</v>
      </c>
      <c r="I1470" s="280" t="s">
        <v>2727</v>
      </c>
      <c r="J1470">
        <v>11</v>
      </c>
    </row>
    <row r="1471" spans="1:10" ht="21.75" hidden="1" thickBot="1">
      <c r="A1471" s="277">
        <v>241</v>
      </c>
      <c r="B1471" s="277">
        <v>1214365132</v>
      </c>
      <c r="C1471" s="278" t="s">
        <v>4631</v>
      </c>
      <c r="D1471" s="279">
        <v>480</v>
      </c>
      <c r="E1471" s="277" t="s">
        <v>3213</v>
      </c>
      <c r="F1471" s="277">
        <v>1</v>
      </c>
      <c r="G1471" s="280" t="s">
        <v>301</v>
      </c>
      <c r="H1471" s="280" t="s">
        <v>2742</v>
      </c>
      <c r="I1471" s="280" t="s">
        <v>2727</v>
      </c>
      <c r="J1471">
        <v>11</v>
      </c>
    </row>
    <row r="1472" spans="1:10" ht="21.75" hidden="1" thickBot="1">
      <c r="A1472" s="277">
        <v>242</v>
      </c>
      <c r="B1472" s="277">
        <v>1226850719</v>
      </c>
      <c r="C1472" s="278" t="s">
        <v>4632</v>
      </c>
      <c r="D1472" s="279">
        <v>480</v>
      </c>
      <c r="E1472" s="277" t="s">
        <v>3900</v>
      </c>
      <c r="F1472" s="277">
        <v>1</v>
      </c>
      <c r="G1472" s="280" t="s">
        <v>566</v>
      </c>
      <c r="H1472" s="280" t="s">
        <v>2912</v>
      </c>
      <c r="I1472" s="280" t="s">
        <v>2727</v>
      </c>
      <c r="J1472">
        <v>11</v>
      </c>
    </row>
    <row r="1473" spans="1:10" ht="13.5" hidden="1" thickBot="1">
      <c r="A1473" s="277">
        <v>243</v>
      </c>
      <c r="B1473" s="277">
        <v>1221517295</v>
      </c>
      <c r="C1473" s="278" t="s">
        <v>4633</v>
      </c>
      <c r="D1473" s="279">
        <v>460</v>
      </c>
      <c r="E1473" s="277" t="s">
        <v>2982</v>
      </c>
      <c r="F1473" s="277">
        <v>1</v>
      </c>
      <c r="G1473" s="280" t="s">
        <v>9</v>
      </c>
      <c r="H1473" s="280" t="s">
        <v>2746</v>
      </c>
      <c r="I1473" s="280" t="s">
        <v>2727</v>
      </c>
      <c r="J1473">
        <v>11</v>
      </c>
    </row>
    <row r="1474" spans="1:10" ht="21.75" hidden="1" thickBot="1">
      <c r="A1474" s="277">
        <v>244</v>
      </c>
      <c r="B1474" s="277">
        <v>1224940972</v>
      </c>
      <c r="C1474" s="278" t="s">
        <v>4634</v>
      </c>
      <c r="D1474" s="279">
        <v>460</v>
      </c>
      <c r="E1474" s="277" t="s">
        <v>3145</v>
      </c>
      <c r="F1474" s="277">
        <v>1</v>
      </c>
      <c r="G1474" s="280" t="s">
        <v>187</v>
      </c>
      <c r="H1474" s="280" t="s">
        <v>2731</v>
      </c>
      <c r="I1474" s="280" t="s">
        <v>2727</v>
      </c>
      <c r="J1474">
        <v>11</v>
      </c>
    </row>
    <row r="1475" spans="1:10" ht="21.75" hidden="1" thickBot="1">
      <c r="A1475" s="277">
        <v>245</v>
      </c>
      <c r="B1475" s="277">
        <v>1211714939</v>
      </c>
      <c r="C1475" s="278" t="s">
        <v>4635</v>
      </c>
      <c r="D1475" s="279">
        <v>460</v>
      </c>
      <c r="E1475" s="277" t="s">
        <v>2835</v>
      </c>
      <c r="F1475" s="277">
        <v>1</v>
      </c>
      <c r="G1475" s="280" t="s">
        <v>9</v>
      </c>
      <c r="H1475" s="280" t="s">
        <v>2746</v>
      </c>
      <c r="I1475" s="280" t="s">
        <v>2727</v>
      </c>
      <c r="J1475">
        <v>11</v>
      </c>
    </row>
    <row r="1476" spans="1:10" ht="13.5" hidden="1" thickBot="1">
      <c r="A1476" s="277">
        <v>246</v>
      </c>
      <c r="B1476" s="277">
        <v>1222256751</v>
      </c>
      <c r="C1476" s="278" t="s">
        <v>4636</v>
      </c>
      <c r="D1476" s="279">
        <v>460</v>
      </c>
      <c r="E1476" s="277" t="s">
        <v>2770</v>
      </c>
      <c r="F1476" s="277">
        <v>1</v>
      </c>
      <c r="G1476" s="280" t="s">
        <v>301</v>
      </c>
      <c r="H1476" s="280" t="s">
        <v>2726</v>
      </c>
      <c r="I1476" s="280" t="s">
        <v>2727</v>
      </c>
      <c r="J1476">
        <v>11</v>
      </c>
    </row>
    <row r="1477" spans="1:10" ht="13.5" hidden="1" thickBot="1">
      <c r="A1477" s="277">
        <v>247</v>
      </c>
      <c r="B1477" s="277">
        <v>1223183377</v>
      </c>
      <c r="C1477" s="278" t="s">
        <v>4637</v>
      </c>
      <c r="D1477" s="279">
        <v>460</v>
      </c>
      <c r="E1477" s="277" t="s">
        <v>2770</v>
      </c>
      <c r="F1477" s="277">
        <v>1</v>
      </c>
      <c r="G1477" s="280" t="s">
        <v>551</v>
      </c>
      <c r="H1477" s="280" t="s">
        <v>2742</v>
      </c>
      <c r="I1477" s="280" t="s">
        <v>2727</v>
      </c>
      <c r="J1477">
        <v>11</v>
      </c>
    </row>
    <row r="1478" spans="1:10" ht="13.5" hidden="1" thickBot="1">
      <c r="A1478" s="277">
        <v>248</v>
      </c>
      <c r="B1478" s="277">
        <v>1226851190</v>
      </c>
      <c r="C1478" s="278" t="s">
        <v>4638</v>
      </c>
      <c r="D1478" s="279">
        <v>450</v>
      </c>
      <c r="E1478" s="277" t="s">
        <v>2770</v>
      </c>
      <c r="F1478" s="277">
        <v>1</v>
      </c>
      <c r="G1478" s="280" t="s">
        <v>566</v>
      </c>
      <c r="H1478" s="280" t="s">
        <v>2912</v>
      </c>
      <c r="I1478" s="280" t="s">
        <v>2727</v>
      </c>
      <c r="J1478">
        <v>11</v>
      </c>
    </row>
    <row r="1479" spans="1:10" ht="21.75" hidden="1" thickBot="1">
      <c r="A1479" s="277">
        <v>249</v>
      </c>
      <c r="B1479" s="277">
        <v>1228024072</v>
      </c>
      <c r="C1479" s="278" t="s">
        <v>4639</v>
      </c>
      <c r="D1479" s="279">
        <v>440</v>
      </c>
      <c r="E1479" s="277" t="s">
        <v>4230</v>
      </c>
      <c r="F1479" s="277">
        <v>1</v>
      </c>
      <c r="G1479" s="280" t="s">
        <v>301</v>
      </c>
      <c r="H1479" s="280" t="s">
        <v>2742</v>
      </c>
      <c r="I1479" s="280" t="s">
        <v>2727</v>
      </c>
      <c r="J1479">
        <v>11</v>
      </c>
    </row>
    <row r="1480" spans="1:10" ht="21.75" hidden="1" thickBot="1">
      <c r="A1480" s="277">
        <v>250</v>
      </c>
      <c r="B1480" s="277">
        <v>1225896936</v>
      </c>
      <c r="C1480" s="278" t="s">
        <v>4640</v>
      </c>
      <c r="D1480" s="279">
        <v>440</v>
      </c>
      <c r="E1480" s="277" t="s">
        <v>3210</v>
      </c>
      <c r="F1480" s="277">
        <v>1</v>
      </c>
      <c r="G1480" s="280" t="s">
        <v>417</v>
      </c>
      <c r="H1480" s="280" t="s">
        <v>2735</v>
      </c>
      <c r="I1480" s="280" t="s">
        <v>2727</v>
      </c>
      <c r="J1480">
        <v>11</v>
      </c>
    </row>
    <row r="1481" spans="1:10" ht="21.75" hidden="1" thickBot="1">
      <c r="A1481" s="277">
        <v>251</v>
      </c>
      <c r="B1481" s="277">
        <v>1223271069</v>
      </c>
      <c r="C1481" s="278" t="s">
        <v>4641</v>
      </c>
      <c r="D1481" s="279">
        <v>410</v>
      </c>
      <c r="E1481" s="277" t="s">
        <v>4442</v>
      </c>
      <c r="F1481" s="277">
        <v>1</v>
      </c>
      <c r="G1481" s="280" t="s">
        <v>557</v>
      </c>
      <c r="H1481" s="280" t="s">
        <v>2848</v>
      </c>
      <c r="I1481" s="280" t="s">
        <v>2727</v>
      </c>
      <c r="J1481">
        <v>11</v>
      </c>
    </row>
    <row r="1482" spans="1:10" ht="13.5" hidden="1" thickBot="1">
      <c r="A1482" s="277">
        <v>252</v>
      </c>
      <c r="B1482" s="277">
        <v>1223725383</v>
      </c>
      <c r="C1482" s="278" t="s">
        <v>4642</v>
      </c>
      <c r="D1482" s="279">
        <v>410</v>
      </c>
      <c r="E1482" s="277" t="s">
        <v>2770</v>
      </c>
      <c r="F1482" s="277">
        <v>1</v>
      </c>
      <c r="G1482" s="280" t="s">
        <v>301</v>
      </c>
      <c r="H1482" s="280" t="s">
        <v>2742</v>
      </c>
      <c r="I1482" s="280" t="s">
        <v>2727</v>
      </c>
      <c r="J1482">
        <v>11</v>
      </c>
    </row>
    <row r="1483" spans="1:10" ht="21.75" hidden="1" thickBot="1">
      <c r="A1483" s="277">
        <v>253</v>
      </c>
      <c r="B1483" s="277">
        <v>1224040894</v>
      </c>
      <c r="C1483" s="278" t="s">
        <v>4643</v>
      </c>
      <c r="D1483" s="279">
        <v>400</v>
      </c>
      <c r="E1483" s="277" t="s">
        <v>3874</v>
      </c>
      <c r="F1483" s="277">
        <v>1</v>
      </c>
      <c r="G1483" s="280" t="s">
        <v>551</v>
      </c>
      <c r="H1483" s="280" t="s">
        <v>2742</v>
      </c>
      <c r="I1483" s="280" t="s">
        <v>2727</v>
      </c>
      <c r="J1483">
        <v>11</v>
      </c>
    </row>
    <row r="1484" spans="1:10" ht="13.5" hidden="1" thickBot="1">
      <c r="A1484" s="277">
        <v>254</v>
      </c>
      <c r="B1484" s="277">
        <v>1225002141</v>
      </c>
      <c r="C1484" s="278" t="s">
        <v>4644</v>
      </c>
      <c r="D1484" s="279">
        <v>400</v>
      </c>
      <c r="E1484" s="277" t="s">
        <v>2770</v>
      </c>
      <c r="F1484" s="277">
        <v>1</v>
      </c>
      <c r="G1484" s="280" t="s">
        <v>551</v>
      </c>
      <c r="H1484" s="280" t="s">
        <v>2742</v>
      </c>
      <c r="I1484" s="280" t="s">
        <v>2727</v>
      </c>
      <c r="J1484">
        <v>11</v>
      </c>
    </row>
    <row r="1485" spans="1:10" ht="21.75" hidden="1" thickBot="1">
      <c r="A1485" s="277">
        <v>255</v>
      </c>
      <c r="B1485" s="277">
        <v>1225079563</v>
      </c>
      <c r="C1485" s="278" t="s">
        <v>4645</v>
      </c>
      <c r="D1485" s="279">
        <v>370</v>
      </c>
      <c r="E1485" s="277" t="s">
        <v>2835</v>
      </c>
      <c r="F1485" s="277">
        <v>1</v>
      </c>
      <c r="G1485" s="280" t="s">
        <v>563</v>
      </c>
      <c r="H1485" s="280" t="s">
        <v>2774</v>
      </c>
      <c r="I1485" s="280" t="s">
        <v>2727</v>
      </c>
      <c r="J1485">
        <v>11</v>
      </c>
    </row>
    <row r="1486" spans="1:10" ht="21.75" hidden="1" thickBot="1">
      <c r="A1486" s="277">
        <v>256</v>
      </c>
      <c r="B1486" s="277">
        <v>1226851106</v>
      </c>
      <c r="C1486" s="278" t="s">
        <v>4646</v>
      </c>
      <c r="D1486" s="279">
        <v>370</v>
      </c>
      <c r="E1486" s="277" t="s">
        <v>3493</v>
      </c>
      <c r="F1486" s="277">
        <v>1</v>
      </c>
      <c r="G1486" s="280" t="s">
        <v>566</v>
      </c>
      <c r="H1486" s="280" t="s">
        <v>2912</v>
      </c>
      <c r="I1486" s="280" t="s">
        <v>2727</v>
      </c>
      <c r="J1486">
        <v>11</v>
      </c>
    </row>
    <row r="1487" spans="1:10" ht="13.5" hidden="1" thickBot="1">
      <c r="A1487" s="277">
        <v>257</v>
      </c>
      <c r="B1487" s="277">
        <v>1209783163</v>
      </c>
      <c r="C1487" s="278" t="s">
        <v>4647</v>
      </c>
      <c r="D1487" s="279">
        <v>370</v>
      </c>
      <c r="E1487" s="277" t="s">
        <v>2770</v>
      </c>
      <c r="F1487" s="277">
        <v>1</v>
      </c>
      <c r="G1487" s="280" t="s">
        <v>185</v>
      </c>
      <c r="H1487" s="280" t="s">
        <v>2774</v>
      </c>
      <c r="I1487" s="280" t="s">
        <v>2727</v>
      </c>
      <c r="J1487">
        <v>11</v>
      </c>
    </row>
    <row r="1488" spans="1:10" ht="21.75" hidden="1" thickBot="1">
      <c r="A1488" s="277">
        <v>258</v>
      </c>
      <c r="B1488" s="277">
        <v>1225077225</v>
      </c>
      <c r="C1488" s="278" t="s">
        <v>4648</v>
      </c>
      <c r="D1488" s="279">
        <v>350</v>
      </c>
      <c r="E1488" s="277" t="s">
        <v>2835</v>
      </c>
      <c r="F1488" s="277">
        <v>1</v>
      </c>
      <c r="G1488" s="280" t="s">
        <v>563</v>
      </c>
      <c r="H1488" s="280" t="s">
        <v>2774</v>
      </c>
      <c r="I1488" s="280" t="s">
        <v>2727</v>
      </c>
      <c r="J1488">
        <v>11</v>
      </c>
    </row>
    <row r="1489" spans="1:10" ht="21.75" hidden="1" thickBot="1">
      <c r="A1489" s="277">
        <v>259</v>
      </c>
      <c r="B1489" s="277">
        <v>1222947531</v>
      </c>
      <c r="C1489" s="278" t="s">
        <v>4649</v>
      </c>
      <c r="D1489" s="279">
        <v>350</v>
      </c>
      <c r="E1489" s="277" t="s">
        <v>2896</v>
      </c>
      <c r="F1489" s="277">
        <v>1</v>
      </c>
      <c r="G1489" s="280" t="s">
        <v>90</v>
      </c>
      <c r="H1489" s="280" t="s">
        <v>2735</v>
      </c>
      <c r="I1489" s="280" t="s">
        <v>2727</v>
      </c>
      <c r="J1489">
        <v>11</v>
      </c>
    </row>
    <row r="1490" spans="1:10" ht="21.75" hidden="1" thickBot="1">
      <c r="A1490" s="277">
        <v>260</v>
      </c>
      <c r="B1490" s="277">
        <v>1226849211</v>
      </c>
      <c r="C1490" s="278" t="s">
        <v>4650</v>
      </c>
      <c r="D1490" s="279">
        <v>340</v>
      </c>
      <c r="E1490" s="277" t="s">
        <v>2890</v>
      </c>
      <c r="F1490" s="277">
        <v>1</v>
      </c>
      <c r="G1490" s="280" t="s">
        <v>566</v>
      </c>
      <c r="H1490" s="280" t="s">
        <v>2912</v>
      </c>
      <c r="I1490" s="280" t="s">
        <v>2727</v>
      </c>
      <c r="J1490">
        <v>11</v>
      </c>
    </row>
    <row r="1491" spans="1:10" ht="13.5" hidden="1" thickBot="1">
      <c r="A1491" s="277">
        <v>261</v>
      </c>
      <c r="B1491" s="277">
        <v>1210057035</v>
      </c>
      <c r="C1491" s="278" t="s">
        <v>4651</v>
      </c>
      <c r="D1491" s="279">
        <v>340</v>
      </c>
      <c r="E1491" s="277" t="s">
        <v>2770</v>
      </c>
      <c r="F1491" s="277">
        <v>1</v>
      </c>
      <c r="G1491" s="280" t="s">
        <v>551</v>
      </c>
      <c r="H1491" s="280" t="s">
        <v>2742</v>
      </c>
      <c r="I1491" s="280" t="s">
        <v>2727</v>
      </c>
      <c r="J1491">
        <v>11</v>
      </c>
    </row>
    <row r="1492" spans="1:10" ht="21.75" hidden="1" thickBot="1">
      <c r="A1492" s="277">
        <v>262</v>
      </c>
      <c r="B1492" s="277">
        <v>1232068793</v>
      </c>
      <c r="C1492" s="278" t="s">
        <v>4652</v>
      </c>
      <c r="D1492" s="279">
        <v>290</v>
      </c>
      <c r="E1492" s="277" t="s">
        <v>3563</v>
      </c>
      <c r="F1492" s="277">
        <v>1</v>
      </c>
      <c r="G1492" s="280" t="s">
        <v>563</v>
      </c>
      <c r="H1492" s="280" t="s">
        <v>2774</v>
      </c>
      <c r="I1492" s="280" t="s">
        <v>2727</v>
      </c>
      <c r="J1492">
        <v>11</v>
      </c>
    </row>
    <row r="1493" spans="1:10" ht="21.75" hidden="1" thickBot="1">
      <c r="A1493" s="277">
        <v>263</v>
      </c>
      <c r="B1493" s="277">
        <v>1232723536</v>
      </c>
      <c r="C1493" s="278" t="s">
        <v>4653</v>
      </c>
      <c r="D1493" s="279">
        <v>290</v>
      </c>
      <c r="E1493" s="277" t="s">
        <v>2770</v>
      </c>
      <c r="F1493" s="277">
        <v>1</v>
      </c>
      <c r="G1493" s="280" t="s">
        <v>185</v>
      </c>
      <c r="H1493" s="280" t="s">
        <v>2774</v>
      </c>
      <c r="I1493" s="280" t="s">
        <v>2727</v>
      </c>
      <c r="J1493">
        <v>11</v>
      </c>
    </row>
    <row r="1494" spans="1:10" ht="21.75" hidden="1" thickBot="1">
      <c r="A1494" s="277">
        <v>264</v>
      </c>
      <c r="B1494" s="277">
        <v>1224474345</v>
      </c>
      <c r="C1494" s="278" t="s">
        <v>4654</v>
      </c>
      <c r="D1494" s="279">
        <v>280</v>
      </c>
      <c r="E1494" s="277" t="s">
        <v>3409</v>
      </c>
      <c r="F1494" s="277">
        <v>1</v>
      </c>
      <c r="G1494" s="280" t="s">
        <v>557</v>
      </c>
      <c r="H1494" s="280" t="s">
        <v>2848</v>
      </c>
      <c r="I1494" s="280" t="s">
        <v>2727</v>
      </c>
      <c r="J1494">
        <v>11</v>
      </c>
    </row>
    <row r="1495" spans="1:10" ht="13.5" hidden="1" thickBot="1">
      <c r="A1495" s="277">
        <v>265</v>
      </c>
      <c r="B1495" s="277">
        <v>1222946060</v>
      </c>
      <c r="C1495" s="278" t="s">
        <v>4655</v>
      </c>
      <c r="D1495" s="279">
        <v>220</v>
      </c>
      <c r="E1495" s="277" t="s">
        <v>2770</v>
      </c>
      <c r="F1495" s="277">
        <v>1</v>
      </c>
      <c r="G1495" s="280" t="s">
        <v>551</v>
      </c>
      <c r="H1495" s="280" t="s">
        <v>2742</v>
      </c>
      <c r="I1495" s="280" t="s">
        <v>2727</v>
      </c>
      <c r="J1495">
        <v>11</v>
      </c>
    </row>
    <row r="1496" spans="1:10" ht="21.75" hidden="1" thickBot="1">
      <c r="A1496" s="277">
        <v>1</v>
      </c>
      <c r="B1496" s="277">
        <v>1201242131</v>
      </c>
      <c r="C1496" s="278" t="s">
        <v>4656</v>
      </c>
      <c r="D1496" s="279">
        <v>1260</v>
      </c>
      <c r="E1496" s="277" t="s">
        <v>3308</v>
      </c>
      <c r="F1496" s="277">
        <v>1</v>
      </c>
      <c r="G1496" s="280" t="s">
        <v>4339</v>
      </c>
      <c r="H1496" s="280" t="s">
        <v>2746</v>
      </c>
      <c r="I1496" s="280" t="s">
        <v>2727</v>
      </c>
      <c r="J1496">
        <v>11</v>
      </c>
    </row>
    <row r="1497" spans="1:10" ht="21.75" hidden="1" thickBot="1">
      <c r="A1497" s="277">
        <v>2</v>
      </c>
      <c r="B1497" s="277">
        <v>1224896142</v>
      </c>
      <c r="C1497" s="278" t="s">
        <v>4657</v>
      </c>
      <c r="D1497" s="279">
        <v>1220</v>
      </c>
      <c r="E1497" s="277" t="s">
        <v>4658</v>
      </c>
      <c r="F1497" s="277">
        <v>1</v>
      </c>
      <c r="G1497" s="280" t="s">
        <v>301</v>
      </c>
      <c r="H1497" s="280" t="s">
        <v>2742</v>
      </c>
      <c r="I1497" s="280" t="s">
        <v>2727</v>
      </c>
      <c r="J1497">
        <v>11</v>
      </c>
    </row>
    <row r="1498" spans="1:10" ht="21.75" hidden="1" thickBot="1">
      <c r="A1498" s="277">
        <v>3</v>
      </c>
      <c r="B1498" s="277">
        <v>1232375368</v>
      </c>
      <c r="C1498" s="278" t="s">
        <v>4659</v>
      </c>
      <c r="D1498" s="279">
        <v>1130</v>
      </c>
      <c r="E1498" s="277" t="s">
        <v>3003</v>
      </c>
      <c r="F1498" s="277">
        <v>1</v>
      </c>
      <c r="G1498" s="280" t="s">
        <v>4359</v>
      </c>
      <c r="H1498" s="280" t="s">
        <v>2912</v>
      </c>
      <c r="I1498" s="280" t="s">
        <v>2727</v>
      </c>
      <c r="J1498">
        <v>11</v>
      </c>
    </row>
    <row r="1499" spans="1:10" ht="21.75" hidden="1" thickBot="1">
      <c r="A1499" s="277">
        <v>4</v>
      </c>
      <c r="B1499" s="277">
        <v>106140172</v>
      </c>
      <c r="C1499" s="278" t="s">
        <v>4660</v>
      </c>
      <c r="D1499" s="279">
        <v>1130</v>
      </c>
      <c r="E1499" s="277" t="s">
        <v>3257</v>
      </c>
      <c r="F1499" s="277">
        <v>1</v>
      </c>
      <c r="G1499" s="280" t="s">
        <v>4339</v>
      </c>
      <c r="H1499" s="280" t="s">
        <v>2746</v>
      </c>
      <c r="I1499" s="280" t="s">
        <v>2727</v>
      </c>
      <c r="J1499">
        <v>11</v>
      </c>
    </row>
    <row r="1500" spans="1:10" ht="21.75" hidden="1" thickBot="1">
      <c r="A1500" s="277">
        <v>5</v>
      </c>
      <c r="B1500" s="277">
        <v>1232375344</v>
      </c>
      <c r="C1500" s="278" t="s">
        <v>4661</v>
      </c>
      <c r="D1500" s="279">
        <v>950</v>
      </c>
      <c r="E1500" s="277" t="s">
        <v>3589</v>
      </c>
      <c r="F1500" s="277">
        <v>1</v>
      </c>
      <c r="G1500" s="280" t="s">
        <v>4359</v>
      </c>
      <c r="H1500" s="280" t="s">
        <v>2912</v>
      </c>
      <c r="I1500" s="280" t="s">
        <v>2727</v>
      </c>
      <c r="J1500">
        <v>11</v>
      </c>
    </row>
    <row r="1501" spans="1:10" ht="21.75" hidden="1" thickBot="1">
      <c r="A1501" s="277">
        <v>6</v>
      </c>
      <c r="B1501" s="277">
        <v>1232444408</v>
      </c>
      <c r="C1501" s="278" t="s">
        <v>4662</v>
      </c>
      <c r="D1501" s="279">
        <v>830</v>
      </c>
      <c r="E1501" s="277" t="s">
        <v>3950</v>
      </c>
      <c r="F1501" s="277">
        <v>1</v>
      </c>
      <c r="G1501" s="280" t="s">
        <v>4359</v>
      </c>
      <c r="H1501" s="280" t="s">
        <v>2912</v>
      </c>
      <c r="I1501" s="280" t="s">
        <v>2727</v>
      </c>
      <c r="J1501">
        <v>11</v>
      </c>
    </row>
    <row r="1502" spans="1:10" ht="21.75" hidden="1" thickBot="1">
      <c r="A1502" s="277">
        <v>7</v>
      </c>
      <c r="B1502" s="277">
        <v>1225244770</v>
      </c>
      <c r="C1502" s="278" t="s">
        <v>4663</v>
      </c>
      <c r="D1502" s="279">
        <v>830</v>
      </c>
      <c r="E1502" s="277" t="s">
        <v>4414</v>
      </c>
      <c r="F1502" s="277">
        <v>1</v>
      </c>
      <c r="G1502" s="280" t="s">
        <v>4339</v>
      </c>
      <c r="H1502" s="280" t="s">
        <v>2746</v>
      </c>
      <c r="I1502" s="280" t="s">
        <v>2727</v>
      </c>
      <c r="J1502">
        <v>11</v>
      </c>
    </row>
    <row r="1503" spans="1:10" ht="21.75" hidden="1" thickBot="1">
      <c r="A1503" s="277">
        <v>8</v>
      </c>
      <c r="B1503" s="277">
        <v>1225244622</v>
      </c>
      <c r="C1503" s="278" t="s">
        <v>4664</v>
      </c>
      <c r="D1503" s="279">
        <v>830</v>
      </c>
      <c r="E1503" s="277" t="s">
        <v>3026</v>
      </c>
      <c r="F1503" s="277">
        <v>1</v>
      </c>
      <c r="G1503" s="280" t="s">
        <v>4339</v>
      </c>
      <c r="H1503" s="280" t="s">
        <v>2746</v>
      </c>
      <c r="I1503" s="280" t="s">
        <v>2727</v>
      </c>
      <c r="J1503">
        <v>11</v>
      </c>
    </row>
    <row r="1504" spans="1:10" ht="21.75" hidden="1" thickBot="1">
      <c r="A1504" s="277">
        <v>9</v>
      </c>
      <c r="B1504" s="277">
        <v>1225244997</v>
      </c>
      <c r="C1504" s="278" t="s">
        <v>4665</v>
      </c>
      <c r="D1504" s="279">
        <v>800</v>
      </c>
      <c r="E1504" s="277" t="s">
        <v>3519</v>
      </c>
      <c r="F1504" s="277">
        <v>1</v>
      </c>
      <c r="G1504" s="280" t="s">
        <v>4339</v>
      </c>
      <c r="H1504" s="280" t="s">
        <v>2746</v>
      </c>
      <c r="I1504" s="280" t="s">
        <v>2727</v>
      </c>
      <c r="J1504">
        <v>11</v>
      </c>
    </row>
    <row r="1505" spans="1:10" ht="21.75" hidden="1" thickBot="1">
      <c r="A1505" s="277">
        <v>10</v>
      </c>
      <c r="B1505" s="277">
        <v>1225244817</v>
      </c>
      <c r="C1505" s="278" t="s">
        <v>4666</v>
      </c>
      <c r="D1505" s="279">
        <v>780</v>
      </c>
      <c r="E1505" s="277" t="s">
        <v>3526</v>
      </c>
      <c r="F1505" s="277">
        <v>1</v>
      </c>
      <c r="G1505" s="280" t="s">
        <v>4339</v>
      </c>
      <c r="H1505" s="280" t="s">
        <v>2746</v>
      </c>
      <c r="I1505" s="280" t="s">
        <v>2727</v>
      </c>
      <c r="J1505">
        <v>11</v>
      </c>
    </row>
    <row r="1506" spans="1:10" ht="21.75" hidden="1" thickBot="1">
      <c r="A1506" s="277">
        <v>11</v>
      </c>
      <c r="B1506" s="277">
        <v>1232375812</v>
      </c>
      <c r="C1506" s="278" t="s">
        <v>4667</v>
      </c>
      <c r="D1506" s="279">
        <v>780</v>
      </c>
      <c r="E1506" s="277" t="s">
        <v>2842</v>
      </c>
      <c r="F1506" s="277">
        <v>1</v>
      </c>
      <c r="G1506" s="280" t="s">
        <v>4359</v>
      </c>
      <c r="H1506" s="280" t="s">
        <v>2912</v>
      </c>
      <c r="I1506" s="280" t="s">
        <v>2727</v>
      </c>
      <c r="J1506">
        <v>11</v>
      </c>
    </row>
    <row r="1507" spans="1:10" ht="21.75" hidden="1" thickBot="1">
      <c r="A1507" s="277">
        <v>12</v>
      </c>
      <c r="B1507" s="277">
        <v>1225899323</v>
      </c>
      <c r="C1507" s="278" t="s">
        <v>4668</v>
      </c>
      <c r="D1507" s="279">
        <v>740</v>
      </c>
      <c r="E1507" s="277" t="s">
        <v>2724</v>
      </c>
      <c r="F1507" s="277">
        <v>1</v>
      </c>
      <c r="G1507" s="280" t="s">
        <v>4339</v>
      </c>
      <c r="H1507" s="280" t="s">
        <v>2746</v>
      </c>
      <c r="I1507" s="280" t="s">
        <v>2727</v>
      </c>
      <c r="J1507">
        <v>11</v>
      </c>
    </row>
    <row r="1508" spans="1:10" ht="21.75" hidden="1" thickBot="1">
      <c r="A1508" s="277">
        <v>13</v>
      </c>
      <c r="B1508" s="277">
        <v>1222583216</v>
      </c>
      <c r="C1508" s="278" t="s">
        <v>4669</v>
      </c>
      <c r="D1508" s="279">
        <v>710</v>
      </c>
      <c r="E1508" s="277" t="s">
        <v>3224</v>
      </c>
      <c r="F1508" s="277">
        <v>1</v>
      </c>
      <c r="G1508" s="280" t="s">
        <v>4339</v>
      </c>
      <c r="H1508" s="280" t="s">
        <v>2746</v>
      </c>
      <c r="I1508" s="280" t="s">
        <v>2727</v>
      </c>
      <c r="J1508">
        <v>11</v>
      </c>
    </row>
    <row r="1509" spans="1:10" ht="21.75" hidden="1" thickBot="1">
      <c r="A1509" s="277">
        <v>1</v>
      </c>
      <c r="B1509" s="277">
        <v>1225049280</v>
      </c>
      <c r="C1509" s="278" t="s">
        <v>4670</v>
      </c>
      <c r="D1509" s="279">
        <v>910</v>
      </c>
      <c r="E1509" s="277" t="s">
        <v>2770</v>
      </c>
      <c r="F1509" s="277">
        <v>1</v>
      </c>
      <c r="G1509" s="280" t="s">
        <v>4671</v>
      </c>
      <c r="H1509" s="280" t="s">
        <v>2742</v>
      </c>
      <c r="I1509" s="280" t="s">
        <v>2727</v>
      </c>
      <c r="J1509">
        <v>6</v>
      </c>
    </row>
    <row r="1510" spans="1:10" ht="21.75" hidden="1" thickBot="1">
      <c r="A1510" s="277">
        <v>1</v>
      </c>
      <c r="B1510" s="277">
        <v>86893941</v>
      </c>
      <c r="C1510" s="278" t="s">
        <v>4673</v>
      </c>
      <c r="D1510" s="279">
        <v>1760</v>
      </c>
      <c r="E1510" s="277" t="s">
        <v>2941</v>
      </c>
      <c r="F1510" s="277">
        <v>1</v>
      </c>
      <c r="G1510" s="280" t="s">
        <v>550</v>
      </c>
      <c r="H1510" s="280" t="s">
        <v>2746</v>
      </c>
      <c r="I1510" s="280" t="s">
        <v>2727</v>
      </c>
      <c r="J1510">
        <v>10</v>
      </c>
    </row>
    <row r="1511" spans="1:10" ht="21.75" hidden="1" thickBot="1">
      <c r="A1511" s="277">
        <v>2</v>
      </c>
      <c r="B1511" s="277">
        <v>1210326548</v>
      </c>
      <c r="C1511" s="278" t="s">
        <v>4674</v>
      </c>
      <c r="D1511" s="279">
        <v>1650</v>
      </c>
      <c r="E1511" s="277" t="s">
        <v>3513</v>
      </c>
      <c r="F1511" s="277">
        <v>1</v>
      </c>
      <c r="G1511" s="280" t="s">
        <v>9</v>
      </c>
      <c r="H1511" s="280" t="s">
        <v>2746</v>
      </c>
      <c r="I1511" s="280" t="s">
        <v>2727</v>
      </c>
      <c r="J1511">
        <v>10</v>
      </c>
    </row>
    <row r="1512" spans="1:10" ht="21.75" hidden="1" thickBot="1">
      <c r="A1512" s="277">
        <v>3</v>
      </c>
      <c r="B1512" s="277">
        <v>106178182</v>
      </c>
      <c r="C1512" s="278" t="s">
        <v>4675</v>
      </c>
      <c r="D1512" s="279">
        <v>1620</v>
      </c>
      <c r="E1512" s="277" t="s">
        <v>3210</v>
      </c>
      <c r="F1512" s="277">
        <v>1</v>
      </c>
      <c r="G1512" s="280" t="s">
        <v>550</v>
      </c>
      <c r="H1512" s="280" t="s">
        <v>2746</v>
      </c>
      <c r="I1512" s="280" t="s">
        <v>2727</v>
      </c>
      <c r="J1512">
        <v>10</v>
      </c>
    </row>
    <row r="1513" spans="1:10" ht="21.75" thickBot="1">
      <c r="A1513" s="277">
        <v>4</v>
      </c>
      <c r="B1513" s="277">
        <v>1223710937</v>
      </c>
      <c r="C1513" s="278" t="s">
        <v>4676</v>
      </c>
      <c r="D1513" s="279">
        <v>1560</v>
      </c>
      <c r="E1513" s="277" t="s">
        <v>3244</v>
      </c>
      <c r="F1513" s="277">
        <v>1</v>
      </c>
      <c r="G1513" s="280" t="s">
        <v>553</v>
      </c>
      <c r="H1513" s="280" t="s">
        <v>2742</v>
      </c>
      <c r="I1513" s="280" t="s">
        <v>2727</v>
      </c>
      <c r="J1513">
        <v>10</v>
      </c>
    </row>
    <row r="1514" spans="1:10" ht="21.75" hidden="1" thickBot="1">
      <c r="A1514" s="277">
        <v>5</v>
      </c>
      <c r="B1514" s="277">
        <v>1223562935</v>
      </c>
      <c r="C1514" s="278" t="s">
        <v>4677</v>
      </c>
      <c r="D1514" s="279">
        <v>1490</v>
      </c>
      <c r="E1514" s="277" t="s">
        <v>4039</v>
      </c>
      <c r="F1514" s="277">
        <v>1</v>
      </c>
      <c r="G1514" s="280" t="s">
        <v>417</v>
      </c>
      <c r="H1514" s="280" t="s">
        <v>2735</v>
      </c>
      <c r="I1514" s="280" t="s">
        <v>2727</v>
      </c>
      <c r="J1514">
        <v>10</v>
      </c>
    </row>
    <row r="1515" spans="1:10" ht="13.5" hidden="1" thickBot="1">
      <c r="A1515" s="277">
        <v>6</v>
      </c>
      <c r="B1515" s="277">
        <v>1222150041</v>
      </c>
      <c r="C1515" s="278" t="s">
        <v>4678</v>
      </c>
      <c r="D1515" s="279">
        <v>1490</v>
      </c>
      <c r="E1515" s="277" t="s">
        <v>2770</v>
      </c>
      <c r="F1515" s="277">
        <v>1</v>
      </c>
      <c r="G1515" s="280" t="s">
        <v>561</v>
      </c>
      <c r="H1515" s="280" t="s">
        <v>2731</v>
      </c>
      <c r="I1515" s="280" t="s">
        <v>2727</v>
      </c>
      <c r="J1515">
        <v>10</v>
      </c>
    </row>
    <row r="1516" spans="1:10" ht="21.75" hidden="1" thickBot="1">
      <c r="A1516" s="277">
        <v>7</v>
      </c>
      <c r="B1516" s="277">
        <v>1224430835</v>
      </c>
      <c r="C1516" s="278" t="s">
        <v>4679</v>
      </c>
      <c r="D1516" s="279">
        <v>1480</v>
      </c>
      <c r="E1516" s="277" t="s">
        <v>2770</v>
      </c>
      <c r="F1516" s="277">
        <v>1</v>
      </c>
      <c r="G1516" s="280" t="s">
        <v>550</v>
      </c>
      <c r="H1516" s="280" t="s">
        <v>2746</v>
      </c>
      <c r="I1516" s="280" t="s">
        <v>2727</v>
      </c>
      <c r="J1516">
        <v>10</v>
      </c>
    </row>
    <row r="1517" spans="1:10" ht="21.75" hidden="1" thickBot="1">
      <c r="A1517" s="277">
        <v>8</v>
      </c>
      <c r="B1517" s="277">
        <v>1224887730</v>
      </c>
      <c r="C1517" s="278" t="s">
        <v>4680</v>
      </c>
      <c r="D1517" s="279">
        <v>1450</v>
      </c>
      <c r="E1517" s="277" t="s">
        <v>3819</v>
      </c>
      <c r="F1517" s="277">
        <v>1</v>
      </c>
      <c r="G1517" s="280" t="s">
        <v>417</v>
      </c>
      <c r="H1517" s="280" t="s">
        <v>2735</v>
      </c>
      <c r="I1517" s="280" t="s">
        <v>2727</v>
      </c>
      <c r="J1517">
        <v>10</v>
      </c>
    </row>
    <row r="1518" spans="1:10" ht="21.75" hidden="1" thickBot="1">
      <c r="A1518" s="277">
        <v>9</v>
      </c>
      <c r="B1518" s="277">
        <v>72830670</v>
      </c>
      <c r="C1518" s="278" t="s">
        <v>4681</v>
      </c>
      <c r="D1518" s="279">
        <v>1440</v>
      </c>
      <c r="E1518" s="277" t="s">
        <v>3186</v>
      </c>
      <c r="F1518" s="277">
        <v>1</v>
      </c>
      <c r="G1518" s="280" t="s">
        <v>560</v>
      </c>
      <c r="H1518" s="280" t="s">
        <v>2731</v>
      </c>
      <c r="I1518" s="280" t="s">
        <v>2727</v>
      </c>
      <c r="J1518">
        <v>10</v>
      </c>
    </row>
    <row r="1519" spans="1:10" ht="21.75" thickBot="1">
      <c r="A1519" s="277">
        <v>10</v>
      </c>
      <c r="B1519" s="277">
        <v>1223914346</v>
      </c>
      <c r="C1519" s="278" t="s">
        <v>4682</v>
      </c>
      <c r="D1519" s="279">
        <v>1440</v>
      </c>
      <c r="E1519" s="277" t="s">
        <v>2770</v>
      </c>
      <c r="F1519" s="277">
        <v>1</v>
      </c>
      <c r="G1519" s="280" t="s">
        <v>553</v>
      </c>
      <c r="H1519" s="280" t="s">
        <v>2742</v>
      </c>
      <c r="I1519" s="280" t="s">
        <v>2727</v>
      </c>
      <c r="J1519">
        <v>10</v>
      </c>
    </row>
    <row r="1520" spans="1:10" ht="21.75" hidden="1" thickBot="1">
      <c r="A1520" s="277">
        <v>11</v>
      </c>
      <c r="B1520" s="277">
        <v>1225231355</v>
      </c>
      <c r="C1520" s="278" t="s">
        <v>4683</v>
      </c>
      <c r="D1520" s="279">
        <v>1420</v>
      </c>
      <c r="E1520" s="277" t="s">
        <v>3705</v>
      </c>
      <c r="F1520" s="277">
        <v>1</v>
      </c>
      <c r="G1520" s="280" t="s">
        <v>4684</v>
      </c>
      <c r="H1520" s="280" t="s">
        <v>2731</v>
      </c>
      <c r="I1520" s="280" t="s">
        <v>2727</v>
      </c>
      <c r="J1520">
        <v>10</v>
      </c>
    </row>
    <row r="1521" spans="1:10" ht="21.75" hidden="1" thickBot="1">
      <c r="A1521" s="277">
        <v>12</v>
      </c>
      <c r="B1521" s="277">
        <v>88852395</v>
      </c>
      <c r="C1521" s="278" t="s">
        <v>4685</v>
      </c>
      <c r="D1521" s="279">
        <v>1420</v>
      </c>
      <c r="E1521" s="277" t="s">
        <v>2770</v>
      </c>
      <c r="F1521" s="277">
        <v>1</v>
      </c>
      <c r="G1521" s="280" t="s">
        <v>550</v>
      </c>
      <c r="H1521" s="280" t="s">
        <v>2746</v>
      </c>
      <c r="I1521" s="280" t="s">
        <v>2727</v>
      </c>
      <c r="J1521">
        <v>10</v>
      </c>
    </row>
    <row r="1522" spans="1:10" ht="21.75" hidden="1" thickBot="1">
      <c r="A1522" s="277">
        <v>13</v>
      </c>
      <c r="B1522" s="277">
        <v>1222850847</v>
      </c>
      <c r="C1522" s="278" t="s">
        <v>4686</v>
      </c>
      <c r="D1522" s="279">
        <v>1400</v>
      </c>
      <c r="E1522" s="277" t="s">
        <v>2893</v>
      </c>
      <c r="F1522" s="277">
        <v>1</v>
      </c>
      <c r="G1522" s="280" t="s">
        <v>550</v>
      </c>
      <c r="H1522" s="280" t="s">
        <v>2746</v>
      </c>
      <c r="I1522" s="280" t="s">
        <v>2727</v>
      </c>
      <c r="J1522">
        <v>10</v>
      </c>
    </row>
    <row r="1523" spans="1:10" ht="21.75" hidden="1" thickBot="1">
      <c r="A1523" s="277">
        <v>14</v>
      </c>
      <c r="B1523" s="277">
        <v>1227312965</v>
      </c>
      <c r="C1523" s="278" t="s">
        <v>4687</v>
      </c>
      <c r="D1523" s="279">
        <v>1400</v>
      </c>
      <c r="E1523" s="277" t="s">
        <v>2770</v>
      </c>
      <c r="F1523" s="277">
        <v>1</v>
      </c>
      <c r="G1523" s="280" t="s">
        <v>550</v>
      </c>
      <c r="H1523" s="280" t="s">
        <v>2746</v>
      </c>
      <c r="I1523" s="280" t="s">
        <v>2727</v>
      </c>
      <c r="J1523">
        <v>10</v>
      </c>
    </row>
    <row r="1524" spans="1:10" ht="21.75" hidden="1" thickBot="1">
      <c r="A1524" s="277">
        <v>15</v>
      </c>
      <c r="B1524" s="277">
        <v>1230796740</v>
      </c>
      <c r="C1524" s="278" t="s">
        <v>4688</v>
      </c>
      <c r="D1524" s="279">
        <v>1370</v>
      </c>
      <c r="E1524" s="277" t="s">
        <v>2842</v>
      </c>
      <c r="F1524" s="277">
        <v>1</v>
      </c>
      <c r="G1524" s="280" t="s">
        <v>90</v>
      </c>
      <c r="H1524" s="280" t="s">
        <v>2735</v>
      </c>
      <c r="I1524" s="280" t="s">
        <v>2727</v>
      </c>
      <c r="J1524">
        <v>10</v>
      </c>
    </row>
    <row r="1525" spans="1:10" ht="21.75" hidden="1" thickBot="1">
      <c r="A1525" s="277">
        <v>16</v>
      </c>
      <c r="B1525" s="277">
        <v>1232685298</v>
      </c>
      <c r="C1525" s="278" t="s">
        <v>4689</v>
      </c>
      <c r="D1525" s="279">
        <v>1360</v>
      </c>
      <c r="E1525" s="277" t="s">
        <v>3361</v>
      </c>
      <c r="F1525" s="277">
        <v>1</v>
      </c>
      <c r="G1525" s="280" t="s">
        <v>560</v>
      </c>
      <c r="H1525" s="280" t="s">
        <v>2731</v>
      </c>
      <c r="I1525" s="280" t="s">
        <v>2727</v>
      </c>
      <c r="J1525">
        <v>10</v>
      </c>
    </row>
    <row r="1526" spans="1:10" ht="13.5" hidden="1" thickBot="1">
      <c r="A1526" s="277">
        <v>17</v>
      </c>
      <c r="B1526" s="277">
        <v>1228209331</v>
      </c>
      <c r="C1526" s="278" t="s">
        <v>4690</v>
      </c>
      <c r="D1526" s="279">
        <v>1360</v>
      </c>
      <c r="E1526" s="277" t="s">
        <v>2770</v>
      </c>
      <c r="F1526" s="277">
        <v>1</v>
      </c>
      <c r="G1526" s="280" t="s">
        <v>301</v>
      </c>
      <c r="H1526" s="280" t="s">
        <v>2742</v>
      </c>
      <c r="I1526" s="280" t="s">
        <v>2727</v>
      </c>
      <c r="J1526">
        <v>10</v>
      </c>
    </row>
    <row r="1527" spans="1:10" ht="21.75" hidden="1" thickBot="1">
      <c r="A1527" s="277">
        <v>18</v>
      </c>
      <c r="B1527" s="277">
        <v>1221954340</v>
      </c>
      <c r="C1527" s="278" t="s">
        <v>4691</v>
      </c>
      <c r="D1527" s="279">
        <v>1340</v>
      </c>
      <c r="E1527" s="277" t="s">
        <v>2924</v>
      </c>
      <c r="F1527" s="277">
        <v>1</v>
      </c>
      <c r="G1527" s="280" t="s">
        <v>560</v>
      </c>
      <c r="H1527" s="280" t="s">
        <v>2731</v>
      </c>
      <c r="I1527" s="280" t="s">
        <v>2727</v>
      </c>
      <c r="J1527">
        <v>10</v>
      </c>
    </row>
    <row r="1528" spans="1:10" ht="21.75" hidden="1" thickBot="1">
      <c r="A1528" s="277">
        <v>19</v>
      </c>
      <c r="B1528" s="277">
        <v>1225709711</v>
      </c>
      <c r="C1528" s="278" t="s">
        <v>4692</v>
      </c>
      <c r="D1528" s="279">
        <v>1340</v>
      </c>
      <c r="E1528" s="277" t="s">
        <v>3342</v>
      </c>
      <c r="F1528" s="277">
        <v>1</v>
      </c>
      <c r="G1528" s="280" t="s">
        <v>417</v>
      </c>
      <c r="H1528" s="280" t="s">
        <v>2735</v>
      </c>
      <c r="I1528" s="280" t="s">
        <v>2727</v>
      </c>
      <c r="J1528">
        <v>10</v>
      </c>
    </row>
    <row r="1529" spans="1:10" ht="21.75" hidden="1" thickBot="1">
      <c r="A1529" s="277">
        <v>20</v>
      </c>
      <c r="B1529" s="277">
        <v>1227497696</v>
      </c>
      <c r="C1529" s="278" t="s">
        <v>4693</v>
      </c>
      <c r="D1529" s="279">
        <v>1330</v>
      </c>
      <c r="E1529" s="277" t="s">
        <v>3819</v>
      </c>
      <c r="F1529" s="277">
        <v>1</v>
      </c>
      <c r="G1529" s="280" t="s">
        <v>550</v>
      </c>
      <c r="H1529" s="280" t="s">
        <v>2746</v>
      </c>
      <c r="I1529" s="280" t="s">
        <v>2727</v>
      </c>
      <c r="J1529">
        <v>10</v>
      </c>
    </row>
    <row r="1530" spans="1:10" ht="21.75" hidden="1" thickBot="1">
      <c r="A1530" s="277">
        <v>21</v>
      </c>
      <c r="B1530" s="277">
        <v>1222304020</v>
      </c>
      <c r="C1530" s="278" t="s">
        <v>4694</v>
      </c>
      <c r="D1530" s="279">
        <v>1320</v>
      </c>
      <c r="E1530" s="277" t="s">
        <v>3247</v>
      </c>
      <c r="F1530" s="277">
        <v>1</v>
      </c>
      <c r="G1530" s="280" t="s">
        <v>417</v>
      </c>
      <c r="H1530" s="280" t="s">
        <v>2735</v>
      </c>
      <c r="I1530" s="280" t="s">
        <v>2727</v>
      </c>
      <c r="J1530">
        <v>10</v>
      </c>
    </row>
    <row r="1531" spans="1:10" ht="21.75" hidden="1" thickBot="1">
      <c r="A1531" s="277">
        <v>22</v>
      </c>
      <c r="B1531" s="277">
        <v>1226512893</v>
      </c>
      <c r="C1531" s="278" t="s">
        <v>4695</v>
      </c>
      <c r="D1531" s="279">
        <v>1310</v>
      </c>
      <c r="E1531" s="277" t="s">
        <v>2770</v>
      </c>
      <c r="F1531" s="277">
        <v>1</v>
      </c>
      <c r="G1531" s="280" t="s">
        <v>550</v>
      </c>
      <c r="H1531" s="280" t="s">
        <v>2742</v>
      </c>
      <c r="I1531" s="280" t="s">
        <v>2727</v>
      </c>
      <c r="J1531">
        <v>10</v>
      </c>
    </row>
    <row r="1532" spans="1:10" ht="13.5" hidden="1" thickBot="1">
      <c r="A1532" s="277">
        <v>23</v>
      </c>
      <c r="B1532" s="277">
        <v>1224392004</v>
      </c>
      <c r="C1532" s="278" t="s">
        <v>4696</v>
      </c>
      <c r="D1532" s="279">
        <v>1310</v>
      </c>
      <c r="E1532" s="277" t="s">
        <v>2770</v>
      </c>
      <c r="F1532" s="277">
        <v>1</v>
      </c>
      <c r="G1532" s="280" t="s">
        <v>551</v>
      </c>
      <c r="H1532" s="280" t="s">
        <v>2742</v>
      </c>
      <c r="I1532" s="280" t="s">
        <v>2727</v>
      </c>
      <c r="J1532">
        <v>10</v>
      </c>
    </row>
    <row r="1533" spans="1:10" ht="21.75" hidden="1" thickBot="1">
      <c r="A1533" s="277">
        <v>24</v>
      </c>
      <c r="B1533" s="277">
        <v>1224055633</v>
      </c>
      <c r="C1533" s="278" t="s">
        <v>4697</v>
      </c>
      <c r="D1533" s="279">
        <v>1300</v>
      </c>
      <c r="E1533" s="277" t="s">
        <v>2936</v>
      </c>
      <c r="F1533" s="277">
        <v>1</v>
      </c>
      <c r="G1533" s="280" t="s">
        <v>550</v>
      </c>
      <c r="H1533" s="280" t="s">
        <v>2746</v>
      </c>
      <c r="I1533" s="280" t="s">
        <v>2727</v>
      </c>
      <c r="J1533">
        <v>10</v>
      </c>
    </row>
    <row r="1534" spans="1:10" ht="13.5" hidden="1" thickBot="1">
      <c r="A1534" s="277">
        <v>25</v>
      </c>
      <c r="B1534" s="277">
        <v>104532234</v>
      </c>
      <c r="C1534" s="278" t="s">
        <v>4698</v>
      </c>
      <c r="D1534" s="279">
        <v>1300</v>
      </c>
      <c r="E1534" s="277" t="s">
        <v>2770</v>
      </c>
      <c r="F1534" s="277">
        <v>1</v>
      </c>
      <c r="G1534" s="280" t="s">
        <v>560</v>
      </c>
      <c r="H1534" s="280" t="s">
        <v>2731</v>
      </c>
      <c r="I1534" s="280" t="s">
        <v>2727</v>
      </c>
      <c r="J1534">
        <v>10</v>
      </c>
    </row>
    <row r="1535" spans="1:10" ht="21.75" hidden="1" thickBot="1">
      <c r="A1535" s="277">
        <v>26</v>
      </c>
      <c r="B1535" s="277">
        <v>1210299507</v>
      </c>
      <c r="C1535" s="278" t="s">
        <v>4593</v>
      </c>
      <c r="D1535" s="279">
        <v>1290</v>
      </c>
      <c r="E1535" s="277" t="s">
        <v>3705</v>
      </c>
      <c r="F1535" s="277">
        <v>1</v>
      </c>
      <c r="G1535" s="280" t="s">
        <v>560</v>
      </c>
      <c r="H1535" s="280" t="s">
        <v>2731</v>
      </c>
      <c r="I1535" s="280" t="s">
        <v>2727</v>
      </c>
      <c r="J1535">
        <v>10</v>
      </c>
    </row>
    <row r="1536" spans="1:10" ht="21.75" hidden="1" thickBot="1">
      <c r="A1536" s="277">
        <v>27</v>
      </c>
      <c r="B1536" s="277">
        <v>1224762558</v>
      </c>
      <c r="C1536" s="278" t="s">
        <v>4699</v>
      </c>
      <c r="D1536" s="279">
        <v>1290</v>
      </c>
      <c r="E1536" s="277" t="s">
        <v>2770</v>
      </c>
      <c r="F1536" s="277">
        <v>1</v>
      </c>
      <c r="G1536" s="280" t="s">
        <v>550</v>
      </c>
      <c r="H1536" s="280" t="s">
        <v>2746</v>
      </c>
      <c r="I1536" s="280" t="s">
        <v>2727</v>
      </c>
      <c r="J1536">
        <v>10</v>
      </c>
    </row>
    <row r="1537" spans="1:10" ht="21.75" hidden="1" thickBot="1">
      <c r="A1537" s="277">
        <v>28</v>
      </c>
      <c r="B1537" s="277">
        <v>1229079477</v>
      </c>
      <c r="C1537" s="278" t="s">
        <v>4700</v>
      </c>
      <c r="D1537" s="279">
        <v>1290</v>
      </c>
      <c r="E1537" s="277" t="s">
        <v>2770</v>
      </c>
      <c r="F1537" s="277">
        <v>1</v>
      </c>
      <c r="G1537" s="280" t="s">
        <v>550</v>
      </c>
      <c r="H1537" s="280" t="s">
        <v>2746</v>
      </c>
      <c r="I1537" s="280" t="s">
        <v>2727</v>
      </c>
      <c r="J1537">
        <v>10</v>
      </c>
    </row>
    <row r="1538" spans="1:10" ht="21.75" hidden="1" thickBot="1">
      <c r="A1538" s="277">
        <v>29</v>
      </c>
      <c r="B1538" s="277">
        <v>1223114318</v>
      </c>
      <c r="C1538" s="278" t="s">
        <v>4701</v>
      </c>
      <c r="D1538" s="279">
        <v>1260</v>
      </c>
      <c r="E1538" s="277" t="s">
        <v>4702</v>
      </c>
      <c r="F1538" s="277">
        <v>1</v>
      </c>
      <c r="G1538" s="280" t="s">
        <v>417</v>
      </c>
      <c r="H1538" s="280" t="s">
        <v>2735</v>
      </c>
      <c r="I1538" s="280" t="s">
        <v>2727</v>
      </c>
      <c r="J1538">
        <v>10</v>
      </c>
    </row>
    <row r="1539" spans="1:10" ht="21.75" hidden="1" thickBot="1">
      <c r="A1539" s="277">
        <v>30</v>
      </c>
      <c r="B1539" s="277">
        <v>1223184846</v>
      </c>
      <c r="C1539" s="278" t="s">
        <v>4703</v>
      </c>
      <c r="D1539" s="279">
        <v>1260</v>
      </c>
      <c r="E1539" s="277" t="s">
        <v>2962</v>
      </c>
      <c r="F1539" s="277">
        <v>1</v>
      </c>
      <c r="G1539" s="280" t="s">
        <v>417</v>
      </c>
      <c r="H1539" s="280" t="s">
        <v>2735</v>
      </c>
      <c r="I1539" s="280" t="s">
        <v>2727</v>
      </c>
      <c r="J1539">
        <v>10</v>
      </c>
    </row>
    <row r="1540" spans="1:10" ht="21.75" hidden="1" thickBot="1">
      <c r="A1540" s="277">
        <v>31</v>
      </c>
      <c r="B1540" s="277">
        <v>1210570506</v>
      </c>
      <c r="C1540" s="278" t="s">
        <v>4704</v>
      </c>
      <c r="D1540" s="279">
        <v>1250</v>
      </c>
      <c r="E1540" s="277" t="s">
        <v>2770</v>
      </c>
      <c r="F1540" s="277">
        <v>1</v>
      </c>
      <c r="G1540" s="280" t="s">
        <v>550</v>
      </c>
      <c r="H1540" s="280" t="s">
        <v>2746</v>
      </c>
      <c r="I1540" s="280" t="s">
        <v>2727</v>
      </c>
      <c r="J1540">
        <v>10</v>
      </c>
    </row>
    <row r="1541" spans="1:10" ht="21.75" hidden="1" thickBot="1">
      <c r="A1541" s="277">
        <v>32</v>
      </c>
      <c r="B1541" s="277">
        <v>1221915038</v>
      </c>
      <c r="C1541" s="278" t="s">
        <v>4705</v>
      </c>
      <c r="D1541" s="279">
        <v>1240</v>
      </c>
      <c r="E1541" s="277" t="s">
        <v>2770</v>
      </c>
      <c r="F1541" s="277">
        <v>1</v>
      </c>
      <c r="G1541" s="280" t="s">
        <v>550</v>
      </c>
      <c r="H1541" s="280" t="s">
        <v>2746</v>
      </c>
      <c r="I1541" s="280" t="s">
        <v>2727</v>
      </c>
      <c r="J1541">
        <v>10</v>
      </c>
    </row>
    <row r="1542" spans="1:10" ht="21.75" thickBot="1">
      <c r="A1542" s="277">
        <v>33</v>
      </c>
      <c r="B1542" s="277">
        <v>1232574938</v>
      </c>
      <c r="C1542" s="278" t="s">
        <v>4706</v>
      </c>
      <c r="D1542" s="279">
        <v>1240</v>
      </c>
      <c r="E1542" s="277" t="s">
        <v>2770</v>
      </c>
      <c r="F1542" s="277">
        <v>1</v>
      </c>
      <c r="G1542" s="280" t="s">
        <v>553</v>
      </c>
      <c r="H1542" s="280" t="s">
        <v>2742</v>
      </c>
      <c r="I1542" s="280" t="s">
        <v>2727</v>
      </c>
      <c r="J1542">
        <v>10</v>
      </c>
    </row>
    <row r="1543" spans="1:10" ht="13.5" hidden="1" thickBot="1">
      <c r="A1543" s="277">
        <v>34</v>
      </c>
      <c r="B1543" s="277">
        <v>1232666038</v>
      </c>
      <c r="C1543" s="278" t="s">
        <v>4707</v>
      </c>
      <c r="D1543" s="279">
        <v>1240</v>
      </c>
      <c r="E1543" s="277" t="s">
        <v>2770</v>
      </c>
      <c r="F1543" s="277">
        <v>1</v>
      </c>
      <c r="G1543" s="280" t="s">
        <v>561</v>
      </c>
      <c r="H1543" s="280" t="s">
        <v>2731</v>
      </c>
      <c r="I1543" s="280" t="s">
        <v>2727</v>
      </c>
      <c r="J1543">
        <v>10</v>
      </c>
    </row>
    <row r="1544" spans="1:10" ht="21.75" hidden="1" thickBot="1">
      <c r="A1544" s="277">
        <v>35</v>
      </c>
      <c r="B1544" s="277">
        <v>1231132783</v>
      </c>
      <c r="C1544" s="278" t="s">
        <v>4708</v>
      </c>
      <c r="D1544" s="279">
        <v>1230</v>
      </c>
      <c r="E1544" s="277" t="s">
        <v>2770</v>
      </c>
      <c r="F1544" s="277">
        <v>1</v>
      </c>
      <c r="G1544" s="280" t="s">
        <v>550</v>
      </c>
      <c r="H1544" s="280" t="s">
        <v>2746</v>
      </c>
      <c r="I1544" s="280" t="s">
        <v>2727</v>
      </c>
      <c r="J1544">
        <v>10</v>
      </c>
    </row>
    <row r="1545" spans="1:10" ht="13.5" hidden="1" thickBot="1">
      <c r="A1545" s="277">
        <v>36</v>
      </c>
      <c r="B1545" s="277">
        <v>107276390</v>
      </c>
      <c r="C1545" s="278" t="s">
        <v>4709</v>
      </c>
      <c r="D1545" s="279">
        <v>1220</v>
      </c>
      <c r="E1545" s="277" t="s">
        <v>2770</v>
      </c>
      <c r="F1545" s="277">
        <v>1</v>
      </c>
      <c r="G1545" s="280" t="s">
        <v>301</v>
      </c>
      <c r="H1545" s="280" t="s">
        <v>2742</v>
      </c>
      <c r="I1545" s="280" t="s">
        <v>2727</v>
      </c>
      <c r="J1545">
        <v>10</v>
      </c>
    </row>
    <row r="1546" spans="1:10" ht="21.75" hidden="1" thickBot="1">
      <c r="A1546" s="277">
        <v>37</v>
      </c>
      <c r="B1546" s="277">
        <v>1223537943</v>
      </c>
      <c r="C1546" s="278" t="s">
        <v>4710</v>
      </c>
      <c r="D1546" s="279">
        <v>1220</v>
      </c>
      <c r="E1546" s="277" t="s">
        <v>2770</v>
      </c>
      <c r="F1546" s="277">
        <v>1</v>
      </c>
      <c r="G1546" s="280" t="s">
        <v>550</v>
      </c>
      <c r="H1546" s="280" t="s">
        <v>2746</v>
      </c>
      <c r="I1546" s="280" t="s">
        <v>2727</v>
      </c>
      <c r="J1546">
        <v>10</v>
      </c>
    </row>
    <row r="1547" spans="1:10" ht="21.75" hidden="1" thickBot="1">
      <c r="A1547" s="277">
        <v>38</v>
      </c>
      <c r="B1547" s="277">
        <v>1209720717</v>
      </c>
      <c r="C1547" s="278" t="s">
        <v>4711</v>
      </c>
      <c r="D1547" s="279">
        <v>1210</v>
      </c>
      <c r="E1547" s="277" t="s">
        <v>3145</v>
      </c>
      <c r="F1547" s="277">
        <v>1</v>
      </c>
      <c r="G1547" s="280" t="s">
        <v>560</v>
      </c>
      <c r="H1547" s="280" t="s">
        <v>2731</v>
      </c>
      <c r="I1547" s="280" t="s">
        <v>2727</v>
      </c>
      <c r="J1547">
        <v>10</v>
      </c>
    </row>
    <row r="1548" spans="1:10" ht="21.75" hidden="1" thickBot="1">
      <c r="A1548" s="277">
        <v>39</v>
      </c>
      <c r="B1548" s="277">
        <v>1216440893</v>
      </c>
      <c r="C1548" s="278" t="s">
        <v>4712</v>
      </c>
      <c r="D1548" s="279">
        <v>1200</v>
      </c>
      <c r="E1548" s="277" t="s">
        <v>2930</v>
      </c>
      <c r="F1548" s="277">
        <v>1</v>
      </c>
      <c r="G1548" s="280" t="s">
        <v>9</v>
      </c>
      <c r="H1548" s="280" t="s">
        <v>2746</v>
      </c>
      <c r="I1548" s="280" t="s">
        <v>2727</v>
      </c>
      <c r="J1548">
        <v>10</v>
      </c>
    </row>
    <row r="1549" spans="1:10" ht="13.5" hidden="1" thickBot="1">
      <c r="A1549" s="277">
        <v>40</v>
      </c>
      <c r="B1549" s="277">
        <v>1222758519</v>
      </c>
      <c r="C1549" s="278" t="s">
        <v>4713</v>
      </c>
      <c r="D1549" s="279">
        <v>1190</v>
      </c>
      <c r="E1549" s="277" t="s">
        <v>2770</v>
      </c>
      <c r="F1549" s="277">
        <v>1</v>
      </c>
      <c r="G1549" s="280" t="s">
        <v>551</v>
      </c>
      <c r="H1549" s="280" t="s">
        <v>2742</v>
      </c>
      <c r="I1549" s="280" t="s">
        <v>2727</v>
      </c>
      <c r="J1549">
        <v>10</v>
      </c>
    </row>
    <row r="1550" spans="1:10" ht="21.75" thickBot="1">
      <c r="A1550" s="277">
        <v>41</v>
      </c>
      <c r="B1550" s="277">
        <v>1232637704</v>
      </c>
      <c r="C1550" s="278" t="s">
        <v>4714</v>
      </c>
      <c r="D1550" s="279">
        <v>1180</v>
      </c>
      <c r="E1550" s="277" t="s">
        <v>3519</v>
      </c>
      <c r="F1550" s="277">
        <v>1</v>
      </c>
      <c r="G1550" s="280" t="s">
        <v>553</v>
      </c>
      <c r="H1550" s="280" t="s">
        <v>2742</v>
      </c>
      <c r="I1550" s="280" t="s">
        <v>2727</v>
      </c>
      <c r="J1550">
        <v>10</v>
      </c>
    </row>
    <row r="1551" spans="1:10" ht="21.75" hidden="1" thickBot="1">
      <c r="A1551" s="277">
        <v>42</v>
      </c>
      <c r="B1551" s="277">
        <v>69547128</v>
      </c>
      <c r="C1551" s="278" t="s">
        <v>4715</v>
      </c>
      <c r="D1551" s="279">
        <v>1160</v>
      </c>
      <c r="E1551" s="277" t="s">
        <v>2770</v>
      </c>
      <c r="F1551" s="277">
        <v>1</v>
      </c>
      <c r="G1551" s="280" t="s">
        <v>550</v>
      </c>
      <c r="H1551" s="280" t="s">
        <v>2746</v>
      </c>
      <c r="I1551" s="280" t="s">
        <v>2727</v>
      </c>
      <c r="J1551">
        <v>10</v>
      </c>
    </row>
    <row r="1552" spans="1:10" ht="21.75" hidden="1" thickBot="1">
      <c r="A1552" s="277">
        <v>43</v>
      </c>
      <c r="B1552" s="277">
        <v>87193057</v>
      </c>
      <c r="C1552" s="278" t="s">
        <v>4716</v>
      </c>
      <c r="D1552" s="279">
        <v>1160</v>
      </c>
      <c r="E1552" s="277" t="s">
        <v>2770</v>
      </c>
      <c r="F1552" s="277">
        <v>1</v>
      </c>
      <c r="G1552" s="280" t="s">
        <v>550</v>
      </c>
      <c r="H1552" s="280" t="s">
        <v>2746</v>
      </c>
      <c r="I1552" s="280" t="s">
        <v>2727</v>
      </c>
      <c r="J1552">
        <v>10</v>
      </c>
    </row>
    <row r="1553" spans="1:10" ht="21.75" hidden="1" thickBot="1">
      <c r="A1553" s="277">
        <v>44</v>
      </c>
      <c r="B1553" s="277">
        <v>1224815544</v>
      </c>
      <c r="C1553" s="278" t="s">
        <v>4717</v>
      </c>
      <c r="D1553" s="279">
        <v>1150</v>
      </c>
      <c r="E1553" s="277" t="s">
        <v>3049</v>
      </c>
      <c r="F1553" s="277">
        <v>1</v>
      </c>
      <c r="G1553" s="280" t="s">
        <v>557</v>
      </c>
      <c r="H1553" s="280" t="s">
        <v>2848</v>
      </c>
      <c r="I1553" s="280" t="s">
        <v>2727</v>
      </c>
      <c r="J1553">
        <v>10</v>
      </c>
    </row>
    <row r="1554" spans="1:10" ht="21.75" hidden="1" thickBot="1">
      <c r="A1554" s="277">
        <v>45</v>
      </c>
      <c r="B1554" s="277">
        <v>1223419139</v>
      </c>
      <c r="C1554" s="278" t="s">
        <v>4718</v>
      </c>
      <c r="D1554" s="279">
        <v>1150</v>
      </c>
      <c r="E1554" s="277" t="s">
        <v>3952</v>
      </c>
      <c r="F1554" s="277">
        <v>1</v>
      </c>
      <c r="G1554" s="280" t="s">
        <v>563</v>
      </c>
      <c r="H1554" s="280" t="s">
        <v>2774</v>
      </c>
      <c r="I1554" s="280" t="s">
        <v>2727</v>
      </c>
      <c r="J1554">
        <v>10</v>
      </c>
    </row>
    <row r="1555" spans="1:10" ht="21.75" hidden="1" thickBot="1">
      <c r="A1555" s="277">
        <v>46</v>
      </c>
      <c r="B1555" s="277">
        <v>1232660976</v>
      </c>
      <c r="C1555" s="278" t="s">
        <v>4719</v>
      </c>
      <c r="D1555" s="279">
        <v>1150</v>
      </c>
      <c r="E1555" s="277" t="s">
        <v>3900</v>
      </c>
      <c r="F1555" s="277">
        <v>1</v>
      </c>
      <c r="G1555" s="280" t="s">
        <v>561</v>
      </c>
      <c r="H1555" s="280" t="s">
        <v>2731</v>
      </c>
      <c r="I1555" s="280" t="s">
        <v>2727</v>
      </c>
      <c r="J1555">
        <v>10</v>
      </c>
    </row>
    <row r="1556" spans="1:10" ht="21.75" hidden="1" thickBot="1">
      <c r="A1556" s="277">
        <v>47</v>
      </c>
      <c r="B1556" s="277">
        <v>1223227517</v>
      </c>
      <c r="C1556" s="278" t="s">
        <v>4720</v>
      </c>
      <c r="D1556" s="279">
        <v>1150</v>
      </c>
      <c r="E1556" s="277" t="s">
        <v>2770</v>
      </c>
      <c r="F1556" s="277">
        <v>1</v>
      </c>
      <c r="G1556" s="280" t="s">
        <v>550</v>
      </c>
      <c r="H1556" s="280" t="s">
        <v>2746</v>
      </c>
      <c r="I1556" s="280" t="s">
        <v>2727</v>
      </c>
      <c r="J1556">
        <v>10</v>
      </c>
    </row>
    <row r="1557" spans="1:10" ht="21.75" hidden="1" thickBot="1">
      <c r="A1557" s="277">
        <v>48</v>
      </c>
      <c r="B1557" s="277">
        <v>1222942319</v>
      </c>
      <c r="C1557" s="278" t="s">
        <v>4721</v>
      </c>
      <c r="D1557" s="279">
        <v>1150</v>
      </c>
      <c r="E1557" s="277" t="s">
        <v>2770</v>
      </c>
      <c r="F1557" s="277">
        <v>1</v>
      </c>
      <c r="G1557" s="280" t="s">
        <v>550</v>
      </c>
      <c r="H1557" s="280" t="s">
        <v>2746</v>
      </c>
      <c r="I1557" s="280" t="s">
        <v>2727</v>
      </c>
      <c r="J1557">
        <v>10</v>
      </c>
    </row>
    <row r="1558" spans="1:10" ht="21.75" hidden="1" thickBot="1">
      <c r="A1558" s="277">
        <v>49</v>
      </c>
      <c r="B1558" s="277">
        <v>1222624251</v>
      </c>
      <c r="C1558" s="278" t="s">
        <v>4722</v>
      </c>
      <c r="D1558" s="279">
        <v>1140</v>
      </c>
      <c r="E1558" s="277" t="s">
        <v>3224</v>
      </c>
      <c r="F1558" s="277">
        <v>1</v>
      </c>
      <c r="G1558" s="280" t="s">
        <v>560</v>
      </c>
      <c r="H1558" s="280" t="s">
        <v>2731</v>
      </c>
      <c r="I1558" s="280" t="s">
        <v>2727</v>
      </c>
      <c r="J1558">
        <v>10</v>
      </c>
    </row>
    <row r="1559" spans="1:10" ht="21.75" hidden="1" thickBot="1">
      <c r="A1559" s="277">
        <v>50</v>
      </c>
      <c r="B1559" s="277">
        <v>1223489677</v>
      </c>
      <c r="C1559" s="278" t="s">
        <v>4723</v>
      </c>
      <c r="D1559" s="279">
        <v>1140</v>
      </c>
      <c r="E1559" s="277" t="s">
        <v>2770</v>
      </c>
      <c r="F1559" s="277">
        <v>1</v>
      </c>
      <c r="G1559" s="280" t="s">
        <v>560</v>
      </c>
      <c r="H1559" s="280" t="s">
        <v>2731</v>
      </c>
      <c r="I1559" s="280" t="s">
        <v>2727</v>
      </c>
      <c r="J1559">
        <v>10</v>
      </c>
    </row>
    <row r="1560" spans="1:10" ht="21.75" hidden="1" thickBot="1">
      <c r="A1560" s="277">
        <v>51</v>
      </c>
      <c r="B1560" s="277">
        <v>1225272623</v>
      </c>
      <c r="C1560" s="278" t="s">
        <v>4724</v>
      </c>
      <c r="D1560" s="279">
        <v>1130</v>
      </c>
      <c r="E1560" s="277" t="s">
        <v>3138</v>
      </c>
      <c r="F1560" s="277">
        <v>1</v>
      </c>
      <c r="G1560" s="280" t="s">
        <v>4684</v>
      </c>
      <c r="H1560" s="280" t="s">
        <v>2731</v>
      </c>
      <c r="I1560" s="280" t="s">
        <v>2727</v>
      </c>
      <c r="J1560">
        <v>10</v>
      </c>
    </row>
    <row r="1561" spans="1:10" ht="21.75" hidden="1" thickBot="1">
      <c r="A1561" s="277">
        <v>52</v>
      </c>
      <c r="B1561" s="277">
        <v>1225574161</v>
      </c>
      <c r="C1561" s="278" t="s">
        <v>4466</v>
      </c>
      <c r="D1561" s="279">
        <v>1130</v>
      </c>
      <c r="E1561" s="277" t="s">
        <v>2770</v>
      </c>
      <c r="F1561" s="277">
        <v>1</v>
      </c>
      <c r="G1561" s="280" t="s">
        <v>550</v>
      </c>
      <c r="H1561" s="280" t="s">
        <v>2746</v>
      </c>
      <c r="I1561" s="280" t="s">
        <v>2727</v>
      </c>
      <c r="J1561">
        <v>10</v>
      </c>
    </row>
    <row r="1562" spans="1:10" ht="13.5" hidden="1" thickBot="1">
      <c r="A1562" s="277">
        <v>53</v>
      </c>
      <c r="B1562" s="277">
        <v>1222759840</v>
      </c>
      <c r="C1562" s="278" t="s">
        <v>4725</v>
      </c>
      <c r="D1562" s="279">
        <v>1130</v>
      </c>
      <c r="E1562" s="277" t="s">
        <v>2770</v>
      </c>
      <c r="F1562" s="277">
        <v>1</v>
      </c>
      <c r="G1562" s="280" t="s">
        <v>185</v>
      </c>
      <c r="H1562" s="280" t="s">
        <v>2774</v>
      </c>
      <c r="I1562" s="280" t="s">
        <v>2727</v>
      </c>
      <c r="J1562">
        <v>10</v>
      </c>
    </row>
    <row r="1563" spans="1:10" ht="21.75" hidden="1" thickBot="1">
      <c r="A1563" s="277">
        <v>54</v>
      </c>
      <c r="B1563" s="277">
        <v>1223485990</v>
      </c>
      <c r="C1563" s="278" t="s">
        <v>3018</v>
      </c>
      <c r="D1563" s="279">
        <v>1120</v>
      </c>
      <c r="E1563" s="277" t="s">
        <v>2770</v>
      </c>
      <c r="F1563" s="277">
        <v>1</v>
      </c>
      <c r="G1563" s="280" t="s">
        <v>550</v>
      </c>
      <c r="H1563" s="280" t="s">
        <v>2746</v>
      </c>
      <c r="I1563" s="280" t="s">
        <v>2727</v>
      </c>
      <c r="J1563">
        <v>10</v>
      </c>
    </row>
    <row r="1564" spans="1:10" ht="21.75" hidden="1" thickBot="1">
      <c r="A1564" s="277">
        <v>55</v>
      </c>
      <c r="B1564" s="277">
        <v>1222863267</v>
      </c>
      <c r="C1564" s="278" t="s">
        <v>4726</v>
      </c>
      <c r="D1564" s="279">
        <v>1110</v>
      </c>
      <c r="E1564" s="277" t="s">
        <v>3987</v>
      </c>
      <c r="F1564" s="277">
        <v>1</v>
      </c>
      <c r="G1564" s="280" t="s">
        <v>90</v>
      </c>
      <c r="H1564" s="280" t="s">
        <v>2735</v>
      </c>
      <c r="I1564" s="280" t="s">
        <v>2727</v>
      </c>
      <c r="J1564">
        <v>10</v>
      </c>
    </row>
    <row r="1565" spans="1:10" ht="21.75" hidden="1" thickBot="1">
      <c r="A1565" s="277">
        <v>56</v>
      </c>
      <c r="B1565" s="277">
        <v>1226676669</v>
      </c>
      <c r="C1565" s="278" t="s">
        <v>4727</v>
      </c>
      <c r="D1565" s="279">
        <v>1110</v>
      </c>
      <c r="E1565" s="277" t="s">
        <v>4728</v>
      </c>
      <c r="F1565" s="277">
        <v>1</v>
      </c>
      <c r="G1565" s="280" t="s">
        <v>417</v>
      </c>
      <c r="H1565" s="280" t="s">
        <v>2735</v>
      </c>
      <c r="I1565" s="280" t="s">
        <v>2727</v>
      </c>
      <c r="J1565">
        <v>10</v>
      </c>
    </row>
    <row r="1566" spans="1:10" ht="13.5" hidden="1" thickBot="1">
      <c r="A1566" s="277">
        <v>57</v>
      </c>
      <c r="B1566" s="277">
        <v>1222361922</v>
      </c>
      <c r="C1566" s="278" t="s">
        <v>4729</v>
      </c>
      <c r="D1566" s="279">
        <v>1100</v>
      </c>
      <c r="E1566" s="277" t="s">
        <v>2770</v>
      </c>
      <c r="F1566" s="277">
        <v>1</v>
      </c>
      <c r="G1566" s="280" t="s">
        <v>90</v>
      </c>
      <c r="H1566" s="280" t="s">
        <v>2735</v>
      </c>
      <c r="I1566" s="280" t="s">
        <v>2727</v>
      </c>
      <c r="J1566">
        <v>10</v>
      </c>
    </row>
    <row r="1567" spans="1:10" ht="21.75" hidden="1" thickBot="1">
      <c r="A1567" s="277">
        <v>58</v>
      </c>
      <c r="B1567" s="277">
        <v>1232659689</v>
      </c>
      <c r="C1567" s="278" t="s">
        <v>4730</v>
      </c>
      <c r="D1567" s="279">
        <v>1090</v>
      </c>
      <c r="E1567" s="277" t="s">
        <v>3519</v>
      </c>
      <c r="F1567" s="277">
        <v>1</v>
      </c>
      <c r="G1567" s="280" t="s">
        <v>561</v>
      </c>
      <c r="H1567" s="280" t="s">
        <v>2731</v>
      </c>
      <c r="I1567" s="280" t="s">
        <v>2727</v>
      </c>
      <c r="J1567">
        <v>10</v>
      </c>
    </row>
    <row r="1568" spans="1:10" ht="21.75" hidden="1" thickBot="1">
      <c r="A1568" s="277">
        <v>59</v>
      </c>
      <c r="B1568" s="277">
        <v>1222782367</v>
      </c>
      <c r="C1568" s="278" t="s">
        <v>4731</v>
      </c>
      <c r="D1568" s="279">
        <v>1080</v>
      </c>
      <c r="E1568" s="277" t="s">
        <v>3203</v>
      </c>
      <c r="F1568" s="277">
        <v>1</v>
      </c>
      <c r="G1568" s="280" t="s">
        <v>417</v>
      </c>
      <c r="H1568" s="280" t="s">
        <v>2735</v>
      </c>
      <c r="I1568" s="280" t="s">
        <v>2727</v>
      </c>
      <c r="J1568">
        <v>10</v>
      </c>
    </row>
    <row r="1569" spans="1:10" ht="21.75" thickBot="1">
      <c r="A1569" s="277">
        <v>60</v>
      </c>
      <c r="B1569" s="277">
        <v>1223749669</v>
      </c>
      <c r="C1569" s="278" t="s">
        <v>4732</v>
      </c>
      <c r="D1569" s="279">
        <v>1080</v>
      </c>
      <c r="E1569" s="277" t="s">
        <v>3330</v>
      </c>
      <c r="F1569" s="277">
        <v>1</v>
      </c>
      <c r="G1569" s="280" t="s">
        <v>553</v>
      </c>
      <c r="H1569" s="280" t="s">
        <v>2742</v>
      </c>
      <c r="I1569" s="280" t="s">
        <v>2727</v>
      </c>
      <c r="J1569">
        <v>10</v>
      </c>
    </row>
    <row r="1570" spans="1:10" ht="13.5" hidden="1" thickBot="1">
      <c r="A1570" s="277">
        <v>61</v>
      </c>
      <c r="B1570" s="277">
        <v>1222162222</v>
      </c>
      <c r="C1570" s="278" t="s">
        <v>4733</v>
      </c>
      <c r="D1570" s="279">
        <v>1070</v>
      </c>
      <c r="E1570" s="277" t="s">
        <v>3016</v>
      </c>
      <c r="F1570" s="277">
        <v>1</v>
      </c>
      <c r="G1570" s="280" t="s">
        <v>561</v>
      </c>
      <c r="H1570" s="280" t="s">
        <v>2731</v>
      </c>
      <c r="I1570" s="280" t="s">
        <v>2727</v>
      </c>
      <c r="J1570">
        <v>10</v>
      </c>
    </row>
    <row r="1571" spans="1:10" ht="21.75" hidden="1" thickBot="1">
      <c r="A1571" s="277">
        <v>62</v>
      </c>
      <c r="B1571" s="277">
        <v>1222270227</v>
      </c>
      <c r="C1571" s="278" t="s">
        <v>4734</v>
      </c>
      <c r="D1571" s="279">
        <v>1060</v>
      </c>
      <c r="E1571" s="277" t="s">
        <v>3589</v>
      </c>
      <c r="F1571" s="277">
        <v>1</v>
      </c>
      <c r="G1571" s="280" t="s">
        <v>9</v>
      </c>
      <c r="H1571" s="280" t="s">
        <v>2746</v>
      </c>
      <c r="I1571" s="280" t="s">
        <v>2727</v>
      </c>
      <c r="J1571">
        <v>10</v>
      </c>
    </row>
    <row r="1572" spans="1:10" ht="21.75" hidden="1" thickBot="1">
      <c r="A1572" s="277">
        <v>63</v>
      </c>
      <c r="B1572" s="277">
        <v>1222373558</v>
      </c>
      <c r="C1572" s="278" t="s">
        <v>4735</v>
      </c>
      <c r="D1572" s="279">
        <v>1060</v>
      </c>
      <c r="E1572" s="277" t="s">
        <v>3493</v>
      </c>
      <c r="F1572" s="277">
        <v>1</v>
      </c>
      <c r="G1572" s="280" t="s">
        <v>90</v>
      </c>
      <c r="H1572" s="280" t="s">
        <v>2735</v>
      </c>
      <c r="I1572" s="280" t="s">
        <v>2727</v>
      </c>
      <c r="J1572">
        <v>10</v>
      </c>
    </row>
    <row r="1573" spans="1:10" ht="21.75" hidden="1" thickBot="1">
      <c r="A1573" s="277">
        <v>64</v>
      </c>
      <c r="B1573" s="277">
        <v>1222721874</v>
      </c>
      <c r="C1573" s="278" t="s">
        <v>4736</v>
      </c>
      <c r="D1573" s="279">
        <v>1060</v>
      </c>
      <c r="E1573" s="277" t="s">
        <v>2770</v>
      </c>
      <c r="F1573" s="277">
        <v>1</v>
      </c>
      <c r="G1573" s="280" t="s">
        <v>417</v>
      </c>
      <c r="H1573" s="280" t="s">
        <v>2735</v>
      </c>
      <c r="I1573" s="280" t="s">
        <v>2727</v>
      </c>
      <c r="J1573">
        <v>10</v>
      </c>
    </row>
    <row r="1574" spans="1:10" ht="21.75" hidden="1" thickBot="1">
      <c r="A1574" s="277">
        <v>65</v>
      </c>
      <c r="B1574" s="277">
        <v>1227431209</v>
      </c>
      <c r="C1574" s="278" t="s">
        <v>4737</v>
      </c>
      <c r="D1574" s="279">
        <v>1040</v>
      </c>
      <c r="E1574" s="277" t="s">
        <v>2962</v>
      </c>
      <c r="F1574" s="277">
        <v>1</v>
      </c>
      <c r="G1574" s="280" t="s">
        <v>417</v>
      </c>
      <c r="H1574" s="280" t="s">
        <v>2735</v>
      </c>
      <c r="I1574" s="280" t="s">
        <v>2727</v>
      </c>
      <c r="J1574">
        <v>10</v>
      </c>
    </row>
    <row r="1575" spans="1:10" ht="13.5" hidden="1" thickBot="1">
      <c r="A1575" s="277">
        <v>66</v>
      </c>
      <c r="B1575" s="277">
        <v>105954200</v>
      </c>
      <c r="C1575" s="278" t="s">
        <v>4738</v>
      </c>
      <c r="D1575" s="279">
        <v>1040</v>
      </c>
      <c r="E1575" s="277" t="s">
        <v>2770</v>
      </c>
      <c r="F1575" s="277">
        <v>1</v>
      </c>
      <c r="G1575" s="280" t="s">
        <v>561</v>
      </c>
      <c r="H1575" s="280" t="s">
        <v>2731</v>
      </c>
      <c r="I1575" s="280" t="s">
        <v>2727</v>
      </c>
      <c r="J1575">
        <v>10</v>
      </c>
    </row>
    <row r="1576" spans="1:10" ht="21.75" hidden="1" thickBot="1">
      <c r="A1576" s="277">
        <v>67</v>
      </c>
      <c r="B1576" s="277">
        <v>1226099533</v>
      </c>
      <c r="C1576" s="278" t="s">
        <v>4739</v>
      </c>
      <c r="D1576" s="279">
        <v>1030</v>
      </c>
      <c r="E1576" s="277" t="s">
        <v>4740</v>
      </c>
      <c r="F1576" s="277">
        <v>1</v>
      </c>
      <c r="G1576" s="280" t="s">
        <v>563</v>
      </c>
      <c r="H1576" s="280" t="s">
        <v>2774</v>
      </c>
      <c r="I1576" s="280" t="s">
        <v>2727</v>
      </c>
      <c r="J1576">
        <v>10</v>
      </c>
    </row>
    <row r="1577" spans="1:10" ht="21.75" hidden="1" thickBot="1">
      <c r="A1577" s="277">
        <v>68</v>
      </c>
      <c r="B1577" s="277">
        <v>1225201132</v>
      </c>
      <c r="C1577" s="278" t="s">
        <v>4741</v>
      </c>
      <c r="D1577" s="279">
        <v>1030</v>
      </c>
      <c r="E1577" s="277" t="s">
        <v>3348</v>
      </c>
      <c r="F1577" s="277">
        <v>1</v>
      </c>
      <c r="G1577" s="280" t="s">
        <v>9</v>
      </c>
      <c r="H1577" s="280" t="s">
        <v>2746</v>
      </c>
      <c r="I1577" s="280" t="s">
        <v>2727</v>
      </c>
      <c r="J1577">
        <v>10</v>
      </c>
    </row>
    <row r="1578" spans="1:10" ht="21.75" hidden="1" thickBot="1">
      <c r="A1578" s="277">
        <v>69</v>
      </c>
      <c r="B1578" s="277">
        <v>1228338511</v>
      </c>
      <c r="C1578" s="278" t="s">
        <v>4742</v>
      </c>
      <c r="D1578" s="279">
        <v>1030</v>
      </c>
      <c r="E1578" s="277" t="s">
        <v>3938</v>
      </c>
      <c r="F1578" s="277">
        <v>1</v>
      </c>
      <c r="G1578" s="280" t="s">
        <v>557</v>
      </c>
      <c r="H1578" s="280" t="s">
        <v>2848</v>
      </c>
      <c r="I1578" s="280" t="s">
        <v>2727</v>
      </c>
      <c r="J1578">
        <v>10</v>
      </c>
    </row>
    <row r="1579" spans="1:10" ht="21.75" hidden="1" thickBot="1">
      <c r="A1579" s="277">
        <v>70</v>
      </c>
      <c r="B1579" s="277">
        <v>109430136</v>
      </c>
      <c r="C1579" s="278" t="s">
        <v>4743</v>
      </c>
      <c r="D1579" s="279">
        <v>1030</v>
      </c>
      <c r="E1579" s="277" t="s">
        <v>3244</v>
      </c>
      <c r="F1579" s="277">
        <v>1</v>
      </c>
      <c r="G1579" s="280" t="s">
        <v>550</v>
      </c>
      <c r="H1579" s="280" t="s">
        <v>2746</v>
      </c>
      <c r="I1579" s="280" t="s">
        <v>2727</v>
      </c>
      <c r="J1579">
        <v>10</v>
      </c>
    </row>
    <row r="1580" spans="1:10" ht="13.5" hidden="1" thickBot="1">
      <c r="A1580" s="277">
        <v>71</v>
      </c>
      <c r="B1580" s="277">
        <v>1224044047</v>
      </c>
      <c r="C1580" s="278" t="s">
        <v>4744</v>
      </c>
      <c r="D1580" s="279">
        <v>1030</v>
      </c>
      <c r="E1580" s="277" t="s">
        <v>2770</v>
      </c>
      <c r="F1580" s="277">
        <v>1</v>
      </c>
      <c r="G1580" s="280" t="s">
        <v>563</v>
      </c>
      <c r="H1580" s="280" t="s">
        <v>2774</v>
      </c>
      <c r="I1580" s="280" t="s">
        <v>2727</v>
      </c>
      <c r="J1580">
        <v>10</v>
      </c>
    </row>
    <row r="1581" spans="1:10" ht="21.75" hidden="1" thickBot="1">
      <c r="A1581" s="277">
        <v>72</v>
      </c>
      <c r="B1581" s="277">
        <v>1223384752</v>
      </c>
      <c r="C1581" s="278" t="s">
        <v>4745</v>
      </c>
      <c r="D1581" s="279">
        <v>1030</v>
      </c>
      <c r="E1581" s="277" t="s">
        <v>2770</v>
      </c>
      <c r="F1581" s="277">
        <v>1</v>
      </c>
      <c r="G1581" s="280" t="s">
        <v>550</v>
      </c>
      <c r="H1581" s="280" t="s">
        <v>2746</v>
      </c>
      <c r="I1581" s="280" t="s">
        <v>2727</v>
      </c>
      <c r="J1581">
        <v>10</v>
      </c>
    </row>
    <row r="1582" spans="1:10" ht="21.75" hidden="1" thickBot="1">
      <c r="A1582" s="277">
        <v>73</v>
      </c>
      <c r="B1582" s="277">
        <v>1225401502</v>
      </c>
      <c r="C1582" s="278" t="s">
        <v>4583</v>
      </c>
      <c r="D1582" s="279">
        <v>1030</v>
      </c>
      <c r="E1582" s="277" t="s">
        <v>2770</v>
      </c>
      <c r="F1582" s="277">
        <v>1</v>
      </c>
      <c r="G1582" s="280" t="s">
        <v>550</v>
      </c>
      <c r="H1582" s="280" t="s">
        <v>2746</v>
      </c>
      <c r="I1582" s="280" t="s">
        <v>2727</v>
      </c>
      <c r="J1582">
        <v>10</v>
      </c>
    </row>
    <row r="1583" spans="1:10" ht="21.75" hidden="1" thickBot="1">
      <c r="A1583" s="277">
        <v>74</v>
      </c>
      <c r="B1583" s="277">
        <v>1225802853</v>
      </c>
      <c r="C1583" s="278" t="s">
        <v>4746</v>
      </c>
      <c r="D1583" s="279">
        <v>1010</v>
      </c>
      <c r="E1583" s="277" t="s">
        <v>2770</v>
      </c>
      <c r="F1583" s="277">
        <v>1</v>
      </c>
      <c r="G1583" s="280" t="s">
        <v>550</v>
      </c>
      <c r="H1583" s="280" t="s">
        <v>2746</v>
      </c>
      <c r="I1583" s="280" t="s">
        <v>2727</v>
      </c>
      <c r="J1583">
        <v>10</v>
      </c>
    </row>
    <row r="1584" spans="1:10" ht="21.75" hidden="1" thickBot="1">
      <c r="A1584" s="277">
        <v>75</v>
      </c>
      <c r="B1584" s="277">
        <v>1226835435</v>
      </c>
      <c r="C1584" s="278" t="s">
        <v>4747</v>
      </c>
      <c r="D1584" s="279">
        <v>990</v>
      </c>
      <c r="E1584" s="277" t="s">
        <v>3203</v>
      </c>
      <c r="F1584" s="277">
        <v>1</v>
      </c>
      <c r="G1584" s="280" t="s">
        <v>557</v>
      </c>
      <c r="H1584" s="280" t="s">
        <v>2848</v>
      </c>
      <c r="I1584" s="280" t="s">
        <v>2727</v>
      </c>
      <c r="J1584">
        <v>10</v>
      </c>
    </row>
    <row r="1585" spans="1:10" ht="21.75" hidden="1" thickBot="1">
      <c r="A1585" s="277">
        <v>76</v>
      </c>
      <c r="B1585" s="277">
        <v>106029794</v>
      </c>
      <c r="C1585" s="278" t="s">
        <v>4748</v>
      </c>
      <c r="D1585" s="279">
        <v>990</v>
      </c>
      <c r="E1585" s="277" t="s">
        <v>4039</v>
      </c>
      <c r="F1585" s="277">
        <v>1</v>
      </c>
      <c r="G1585" s="280" t="s">
        <v>417</v>
      </c>
      <c r="H1585" s="280" t="s">
        <v>2735</v>
      </c>
      <c r="I1585" s="280" t="s">
        <v>2727</v>
      </c>
      <c r="J1585">
        <v>10</v>
      </c>
    </row>
    <row r="1586" spans="1:10" ht="21.75" hidden="1" thickBot="1">
      <c r="A1586" s="277">
        <v>77</v>
      </c>
      <c r="B1586" s="277">
        <v>1222634147</v>
      </c>
      <c r="C1586" s="278" t="s">
        <v>4749</v>
      </c>
      <c r="D1586" s="279">
        <v>990</v>
      </c>
      <c r="E1586" s="277" t="s">
        <v>2962</v>
      </c>
      <c r="F1586" s="277">
        <v>1</v>
      </c>
      <c r="G1586" s="280" t="s">
        <v>9</v>
      </c>
      <c r="H1586" s="280" t="s">
        <v>2746</v>
      </c>
      <c r="I1586" s="280" t="s">
        <v>2727</v>
      </c>
      <c r="J1586">
        <v>10</v>
      </c>
    </row>
    <row r="1587" spans="1:10" ht="13.5" hidden="1" thickBot="1">
      <c r="A1587" s="277">
        <v>78</v>
      </c>
      <c r="B1587" s="277">
        <v>1203984524</v>
      </c>
      <c r="C1587" s="278" t="s">
        <v>4750</v>
      </c>
      <c r="D1587" s="279">
        <v>990</v>
      </c>
      <c r="E1587" s="277" t="s">
        <v>2770</v>
      </c>
      <c r="F1587" s="277">
        <v>1</v>
      </c>
      <c r="G1587" s="280" t="s">
        <v>388</v>
      </c>
      <c r="H1587" s="280" t="s">
        <v>2735</v>
      </c>
      <c r="I1587" s="280" t="s">
        <v>2727</v>
      </c>
      <c r="J1587">
        <v>10</v>
      </c>
    </row>
    <row r="1588" spans="1:10" ht="21.75" hidden="1" thickBot="1">
      <c r="A1588" s="277">
        <v>79</v>
      </c>
      <c r="B1588" s="277">
        <v>1221765110</v>
      </c>
      <c r="C1588" s="278" t="s">
        <v>4751</v>
      </c>
      <c r="D1588" s="279">
        <v>980</v>
      </c>
      <c r="E1588" s="277" t="s">
        <v>2930</v>
      </c>
      <c r="F1588" s="277">
        <v>1</v>
      </c>
      <c r="G1588" s="280" t="s">
        <v>9</v>
      </c>
      <c r="H1588" s="280" t="s">
        <v>2746</v>
      </c>
      <c r="I1588" s="280" t="s">
        <v>2727</v>
      </c>
      <c r="J1588">
        <v>10</v>
      </c>
    </row>
    <row r="1589" spans="1:10" ht="21.75" hidden="1" thickBot="1">
      <c r="A1589" s="277">
        <v>80</v>
      </c>
      <c r="B1589" s="277">
        <v>1223770160</v>
      </c>
      <c r="C1589" s="278" t="s">
        <v>4752</v>
      </c>
      <c r="D1589" s="279">
        <v>980</v>
      </c>
      <c r="E1589" s="277" t="s">
        <v>2890</v>
      </c>
      <c r="F1589" s="277">
        <v>1</v>
      </c>
      <c r="G1589" s="280" t="s">
        <v>9</v>
      </c>
      <c r="H1589" s="280" t="s">
        <v>2746</v>
      </c>
      <c r="I1589" s="280" t="s">
        <v>2727</v>
      </c>
      <c r="J1589">
        <v>10</v>
      </c>
    </row>
    <row r="1590" spans="1:10" ht="21.75" hidden="1" thickBot="1">
      <c r="A1590" s="277">
        <v>81</v>
      </c>
      <c r="B1590" s="277">
        <v>1223021073</v>
      </c>
      <c r="C1590" s="278" t="s">
        <v>4753</v>
      </c>
      <c r="D1590" s="279">
        <v>970</v>
      </c>
      <c r="E1590" s="277" t="s">
        <v>2770</v>
      </c>
      <c r="F1590" s="277">
        <v>1</v>
      </c>
      <c r="G1590" s="280" t="s">
        <v>417</v>
      </c>
      <c r="H1590" s="280" t="s">
        <v>2735</v>
      </c>
      <c r="I1590" s="280" t="s">
        <v>2727</v>
      </c>
      <c r="J1590">
        <v>10</v>
      </c>
    </row>
    <row r="1591" spans="1:10" ht="13.5" hidden="1" thickBot="1">
      <c r="A1591" s="277">
        <v>82</v>
      </c>
      <c r="B1591" s="277">
        <v>1228146128</v>
      </c>
      <c r="C1591" s="278" t="s">
        <v>4754</v>
      </c>
      <c r="D1591" s="279">
        <v>970</v>
      </c>
      <c r="E1591" s="277" t="s">
        <v>2770</v>
      </c>
      <c r="F1591" s="277">
        <v>1</v>
      </c>
      <c r="G1591" s="280" t="s">
        <v>388</v>
      </c>
      <c r="H1591" s="280" t="s">
        <v>2735</v>
      </c>
      <c r="I1591" s="280" t="s">
        <v>2727</v>
      </c>
      <c r="J1591">
        <v>10</v>
      </c>
    </row>
    <row r="1592" spans="1:10" ht="21.75" hidden="1" thickBot="1">
      <c r="A1592" s="277">
        <v>83</v>
      </c>
      <c r="B1592" s="277">
        <v>1232323548</v>
      </c>
      <c r="C1592" s="278" t="s">
        <v>4755</v>
      </c>
      <c r="D1592" s="279">
        <v>960</v>
      </c>
      <c r="E1592" s="277" t="s">
        <v>2945</v>
      </c>
      <c r="F1592" s="277">
        <v>1</v>
      </c>
      <c r="G1592" s="280" t="s">
        <v>550</v>
      </c>
      <c r="H1592" s="280" t="s">
        <v>2746</v>
      </c>
      <c r="I1592" s="280" t="s">
        <v>2727</v>
      </c>
      <c r="J1592">
        <v>10</v>
      </c>
    </row>
    <row r="1593" spans="1:10" ht="21.75" hidden="1" thickBot="1">
      <c r="A1593" s="277">
        <v>84</v>
      </c>
      <c r="B1593" s="277">
        <v>1222378633</v>
      </c>
      <c r="C1593" s="278" t="s">
        <v>4756</v>
      </c>
      <c r="D1593" s="279">
        <v>960</v>
      </c>
      <c r="E1593" s="277" t="s">
        <v>4728</v>
      </c>
      <c r="F1593" s="277">
        <v>1</v>
      </c>
      <c r="G1593" s="280" t="s">
        <v>90</v>
      </c>
      <c r="H1593" s="280" t="s">
        <v>2735</v>
      </c>
      <c r="I1593" s="280" t="s">
        <v>2727</v>
      </c>
      <c r="J1593">
        <v>10</v>
      </c>
    </row>
    <row r="1594" spans="1:10" ht="21.75" hidden="1" thickBot="1">
      <c r="A1594" s="277">
        <v>85</v>
      </c>
      <c r="B1594" s="277">
        <v>1225655530</v>
      </c>
      <c r="C1594" s="278" t="s">
        <v>4757</v>
      </c>
      <c r="D1594" s="279">
        <v>960</v>
      </c>
      <c r="E1594" s="277" t="s">
        <v>2770</v>
      </c>
      <c r="F1594" s="277">
        <v>1</v>
      </c>
      <c r="G1594" s="280" t="s">
        <v>550</v>
      </c>
      <c r="H1594" s="280" t="s">
        <v>2746</v>
      </c>
      <c r="I1594" s="280" t="s">
        <v>2727</v>
      </c>
      <c r="J1594">
        <v>10</v>
      </c>
    </row>
    <row r="1595" spans="1:10" ht="13.5" hidden="1" thickBot="1">
      <c r="A1595" s="277">
        <v>86</v>
      </c>
      <c r="B1595" s="277">
        <v>1225416279</v>
      </c>
      <c r="C1595" s="278" t="s">
        <v>4758</v>
      </c>
      <c r="D1595" s="279">
        <v>960</v>
      </c>
      <c r="E1595" s="277" t="s">
        <v>2770</v>
      </c>
      <c r="F1595" s="277">
        <v>1</v>
      </c>
      <c r="G1595" s="280" t="s">
        <v>561</v>
      </c>
      <c r="H1595" s="280" t="s">
        <v>2731</v>
      </c>
      <c r="I1595" s="280" t="s">
        <v>2727</v>
      </c>
      <c r="J1595">
        <v>10</v>
      </c>
    </row>
    <row r="1596" spans="1:10" ht="21.75" hidden="1" thickBot="1">
      <c r="A1596" s="277">
        <v>87</v>
      </c>
      <c r="B1596" s="277">
        <v>1225468840</v>
      </c>
      <c r="C1596" s="278" t="s">
        <v>4759</v>
      </c>
      <c r="D1596" s="279">
        <v>950</v>
      </c>
      <c r="E1596" s="277" t="s">
        <v>4429</v>
      </c>
      <c r="F1596" s="277">
        <v>1</v>
      </c>
      <c r="G1596" s="280" t="s">
        <v>550</v>
      </c>
      <c r="H1596" s="280" t="s">
        <v>2746</v>
      </c>
      <c r="I1596" s="280" t="s">
        <v>2727</v>
      </c>
      <c r="J1596">
        <v>10</v>
      </c>
    </row>
    <row r="1597" spans="1:10" ht="21.75" hidden="1" thickBot="1">
      <c r="A1597" s="277">
        <v>88</v>
      </c>
      <c r="B1597" s="277">
        <v>1222520554</v>
      </c>
      <c r="C1597" s="278" t="s">
        <v>4760</v>
      </c>
      <c r="D1597" s="279">
        <v>950</v>
      </c>
      <c r="E1597" s="277" t="s">
        <v>3552</v>
      </c>
      <c r="F1597" s="277">
        <v>1</v>
      </c>
      <c r="G1597" s="280" t="s">
        <v>90</v>
      </c>
      <c r="H1597" s="280" t="s">
        <v>2735</v>
      </c>
      <c r="I1597" s="280" t="s">
        <v>2727</v>
      </c>
      <c r="J1597">
        <v>10</v>
      </c>
    </row>
    <row r="1598" spans="1:10" ht="21.75" hidden="1" thickBot="1">
      <c r="A1598" s="277">
        <v>89</v>
      </c>
      <c r="B1598" s="277">
        <v>1222673994</v>
      </c>
      <c r="C1598" s="278" t="s">
        <v>4761</v>
      </c>
      <c r="D1598" s="279">
        <v>950</v>
      </c>
      <c r="E1598" s="277" t="s">
        <v>3552</v>
      </c>
      <c r="F1598" s="277">
        <v>1</v>
      </c>
      <c r="G1598" s="280" t="s">
        <v>417</v>
      </c>
      <c r="H1598" s="280" t="s">
        <v>2735</v>
      </c>
      <c r="I1598" s="280" t="s">
        <v>2727</v>
      </c>
      <c r="J1598">
        <v>10</v>
      </c>
    </row>
    <row r="1599" spans="1:10" ht="21.75" hidden="1" thickBot="1">
      <c r="A1599" s="277">
        <v>90</v>
      </c>
      <c r="B1599" s="277">
        <v>1224174737</v>
      </c>
      <c r="C1599" s="278" t="s">
        <v>4762</v>
      </c>
      <c r="D1599" s="279">
        <v>940</v>
      </c>
      <c r="E1599" s="277" t="s">
        <v>2770</v>
      </c>
      <c r="F1599" s="277">
        <v>1</v>
      </c>
      <c r="G1599" s="280" t="s">
        <v>550</v>
      </c>
      <c r="H1599" s="280" t="s">
        <v>2746</v>
      </c>
      <c r="I1599" s="280" t="s">
        <v>2727</v>
      </c>
      <c r="J1599">
        <v>10</v>
      </c>
    </row>
    <row r="1600" spans="1:10" ht="13.5" hidden="1" thickBot="1">
      <c r="A1600" s="277">
        <v>91</v>
      </c>
      <c r="B1600" s="277">
        <v>1232662323</v>
      </c>
      <c r="C1600" s="278" t="s">
        <v>4763</v>
      </c>
      <c r="D1600" s="279">
        <v>940</v>
      </c>
      <c r="E1600" s="277" t="s">
        <v>2770</v>
      </c>
      <c r="F1600" s="277">
        <v>1</v>
      </c>
      <c r="G1600" s="280" t="s">
        <v>561</v>
      </c>
      <c r="H1600" s="280" t="s">
        <v>2731</v>
      </c>
      <c r="I1600" s="280" t="s">
        <v>2727</v>
      </c>
      <c r="J1600">
        <v>10</v>
      </c>
    </row>
    <row r="1601" spans="1:10" ht="21.75" hidden="1" thickBot="1">
      <c r="A1601" s="277">
        <v>92</v>
      </c>
      <c r="B1601" s="277">
        <v>1222574927</v>
      </c>
      <c r="C1601" s="278" t="s">
        <v>4764</v>
      </c>
      <c r="D1601" s="279">
        <v>930</v>
      </c>
      <c r="E1601" s="277" t="s">
        <v>3308</v>
      </c>
      <c r="F1601" s="277">
        <v>1</v>
      </c>
      <c r="G1601" s="280" t="s">
        <v>563</v>
      </c>
      <c r="H1601" s="280" t="s">
        <v>2774</v>
      </c>
      <c r="I1601" s="280" t="s">
        <v>2727</v>
      </c>
      <c r="J1601">
        <v>10</v>
      </c>
    </row>
    <row r="1602" spans="1:10" ht="21.75" hidden="1" thickBot="1">
      <c r="A1602" s="277">
        <v>93</v>
      </c>
      <c r="B1602" s="277">
        <v>1223974981</v>
      </c>
      <c r="C1602" s="278" t="s">
        <v>4765</v>
      </c>
      <c r="D1602" s="279">
        <v>930</v>
      </c>
      <c r="E1602" s="277" t="s">
        <v>3138</v>
      </c>
      <c r="F1602" s="277">
        <v>1</v>
      </c>
      <c r="G1602" s="280" t="s">
        <v>557</v>
      </c>
      <c r="H1602" s="280" t="s">
        <v>2848</v>
      </c>
      <c r="I1602" s="280" t="s">
        <v>2727</v>
      </c>
      <c r="J1602">
        <v>10</v>
      </c>
    </row>
    <row r="1603" spans="1:10" ht="21.75" hidden="1" thickBot="1">
      <c r="A1603" s="277">
        <v>94</v>
      </c>
      <c r="B1603" s="277">
        <v>1222831858</v>
      </c>
      <c r="C1603" s="278" t="s">
        <v>4766</v>
      </c>
      <c r="D1603" s="279">
        <v>930</v>
      </c>
      <c r="E1603" s="277" t="s">
        <v>2770</v>
      </c>
      <c r="F1603" s="277">
        <v>1</v>
      </c>
      <c r="G1603" s="280" t="s">
        <v>185</v>
      </c>
      <c r="H1603" s="280" t="s">
        <v>2774</v>
      </c>
      <c r="I1603" s="280" t="s">
        <v>2727</v>
      </c>
      <c r="J1603">
        <v>10</v>
      </c>
    </row>
    <row r="1604" spans="1:10" ht="21.75" hidden="1" thickBot="1">
      <c r="A1604" s="277">
        <v>95</v>
      </c>
      <c r="B1604" s="277">
        <v>105085220</v>
      </c>
      <c r="C1604" s="278" t="s">
        <v>4767</v>
      </c>
      <c r="D1604" s="279">
        <v>920</v>
      </c>
      <c r="E1604" s="277" t="s">
        <v>3728</v>
      </c>
      <c r="F1604" s="277">
        <v>1</v>
      </c>
      <c r="G1604" s="280" t="s">
        <v>550</v>
      </c>
      <c r="H1604" s="280" t="s">
        <v>2746</v>
      </c>
      <c r="I1604" s="280" t="s">
        <v>2727</v>
      </c>
      <c r="J1604">
        <v>10</v>
      </c>
    </row>
    <row r="1605" spans="1:10" ht="21.75" hidden="1" thickBot="1">
      <c r="A1605" s="277">
        <v>96</v>
      </c>
      <c r="B1605" s="277">
        <v>1221622966</v>
      </c>
      <c r="C1605" s="278" t="s">
        <v>4768</v>
      </c>
      <c r="D1605" s="279">
        <v>920</v>
      </c>
      <c r="E1605" s="277" t="s">
        <v>3003</v>
      </c>
      <c r="F1605" s="277">
        <v>1</v>
      </c>
      <c r="G1605" s="280" t="s">
        <v>9</v>
      </c>
      <c r="H1605" s="280" t="s">
        <v>2746</v>
      </c>
      <c r="I1605" s="280" t="s">
        <v>2727</v>
      </c>
      <c r="J1605">
        <v>10</v>
      </c>
    </row>
    <row r="1606" spans="1:10" ht="13.5" hidden="1" thickBot="1">
      <c r="A1606" s="277">
        <v>97</v>
      </c>
      <c r="B1606" s="277">
        <v>1209794457</v>
      </c>
      <c r="C1606" s="278" t="s">
        <v>4769</v>
      </c>
      <c r="D1606" s="279">
        <v>920</v>
      </c>
      <c r="E1606" s="277" t="s">
        <v>2770</v>
      </c>
      <c r="F1606" s="277">
        <v>1</v>
      </c>
      <c r="G1606" s="280" t="s">
        <v>561</v>
      </c>
      <c r="H1606" s="280" t="s">
        <v>2731</v>
      </c>
      <c r="I1606" s="280" t="s">
        <v>2727</v>
      </c>
      <c r="J1606">
        <v>10</v>
      </c>
    </row>
    <row r="1607" spans="1:10" ht="21.75" hidden="1" thickBot="1">
      <c r="A1607" s="277">
        <v>98</v>
      </c>
      <c r="B1607" s="277">
        <v>1221632808</v>
      </c>
      <c r="C1607" s="278" t="s">
        <v>4770</v>
      </c>
      <c r="D1607" s="279">
        <v>910</v>
      </c>
      <c r="E1607" s="277" t="s">
        <v>3477</v>
      </c>
      <c r="F1607" s="277">
        <v>1</v>
      </c>
      <c r="G1607" s="280" t="s">
        <v>550</v>
      </c>
      <c r="H1607" s="280" t="s">
        <v>2746</v>
      </c>
      <c r="I1607" s="280" t="s">
        <v>2727</v>
      </c>
      <c r="J1607">
        <v>10</v>
      </c>
    </row>
    <row r="1608" spans="1:10" ht="21.75" hidden="1" thickBot="1">
      <c r="A1608" s="277">
        <v>99</v>
      </c>
      <c r="B1608" s="277">
        <v>1223377678</v>
      </c>
      <c r="C1608" s="278" t="s">
        <v>4771</v>
      </c>
      <c r="D1608" s="279">
        <v>910</v>
      </c>
      <c r="E1608" s="277" t="s">
        <v>2803</v>
      </c>
      <c r="F1608" s="277">
        <v>1</v>
      </c>
      <c r="G1608" s="280" t="s">
        <v>564</v>
      </c>
      <c r="H1608" s="280" t="s">
        <v>2774</v>
      </c>
      <c r="I1608" s="280" t="s">
        <v>2727</v>
      </c>
      <c r="J1608">
        <v>10</v>
      </c>
    </row>
    <row r="1609" spans="1:10" ht="13.5" hidden="1" thickBot="1">
      <c r="A1609" s="277">
        <v>100</v>
      </c>
      <c r="B1609" s="277">
        <v>1223110168</v>
      </c>
      <c r="C1609" s="278" t="s">
        <v>4772</v>
      </c>
      <c r="D1609" s="279">
        <v>910</v>
      </c>
      <c r="E1609" s="277" t="s">
        <v>2770</v>
      </c>
      <c r="F1609" s="277">
        <v>1</v>
      </c>
      <c r="G1609" s="280" t="s">
        <v>561</v>
      </c>
      <c r="H1609" s="280" t="s">
        <v>2731</v>
      </c>
      <c r="I1609" s="280" t="s">
        <v>2727</v>
      </c>
      <c r="J1609">
        <v>10</v>
      </c>
    </row>
    <row r="1610" spans="1:10" ht="21.75" hidden="1" thickBot="1">
      <c r="A1610" s="277">
        <v>101</v>
      </c>
      <c r="B1610" s="277">
        <v>1230173025</v>
      </c>
      <c r="C1610" s="278" t="s">
        <v>4773</v>
      </c>
      <c r="D1610" s="279">
        <v>910</v>
      </c>
      <c r="E1610" s="277" t="s">
        <v>2770</v>
      </c>
      <c r="F1610" s="277">
        <v>1</v>
      </c>
      <c r="G1610" s="280" t="s">
        <v>550</v>
      </c>
      <c r="H1610" s="280" t="s">
        <v>2746</v>
      </c>
      <c r="I1610" s="280" t="s">
        <v>2727</v>
      </c>
      <c r="J1610">
        <v>10</v>
      </c>
    </row>
    <row r="1611" spans="1:10" ht="21.75" hidden="1" thickBot="1">
      <c r="A1611" s="277">
        <v>102</v>
      </c>
      <c r="B1611" s="277">
        <v>1211721938</v>
      </c>
      <c r="C1611" s="278" t="s">
        <v>4774</v>
      </c>
      <c r="D1611" s="279">
        <v>900</v>
      </c>
      <c r="E1611" s="277" t="s">
        <v>2835</v>
      </c>
      <c r="F1611" s="277">
        <v>1</v>
      </c>
      <c r="G1611" s="280" t="s">
        <v>9</v>
      </c>
      <c r="H1611" s="280" t="s">
        <v>2746</v>
      </c>
      <c r="I1611" s="280" t="s">
        <v>2727</v>
      </c>
      <c r="J1611">
        <v>10</v>
      </c>
    </row>
    <row r="1612" spans="1:10" ht="13.5" hidden="1" thickBot="1">
      <c r="A1612" s="277">
        <v>103</v>
      </c>
      <c r="B1612" s="277">
        <v>1224566501</v>
      </c>
      <c r="C1612" s="278" t="s">
        <v>4775</v>
      </c>
      <c r="D1612" s="279">
        <v>900</v>
      </c>
      <c r="E1612" s="277" t="s">
        <v>2770</v>
      </c>
      <c r="F1612" s="277">
        <v>1</v>
      </c>
      <c r="G1612" s="280" t="s">
        <v>563</v>
      </c>
      <c r="H1612" s="280" t="s">
        <v>2774</v>
      </c>
      <c r="I1612" s="280" t="s">
        <v>2727</v>
      </c>
      <c r="J1612">
        <v>10</v>
      </c>
    </row>
    <row r="1613" spans="1:10" ht="13.5" hidden="1" thickBot="1">
      <c r="A1613" s="277">
        <v>104</v>
      </c>
      <c r="B1613" s="277">
        <v>1228242575</v>
      </c>
      <c r="C1613" s="278" t="s">
        <v>4776</v>
      </c>
      <c r="D1613" s="279">
        <v>900</v>
      </c>
      <c r="E1613" s="277" t="s">
        <v>2770</v>
      </c>
      <c r="F1613" s="277">
        <v>1</v>
      </c>
      <c r="G1613" s="280" t="s">
        <v>388</v>
      </c>
      <c r="H1613" s="280" t="s">
        <v>2735</v>
      </c>
      <c r="I1613" s="280" t="s">
        <v>2727</v>
      </c>
      <c r="J1613">
        <v>10</v>
      </c>
    </row>
    <row r="1614" spans="1:10" ht="21.75" hidden="1" thickBot="1">
      <c r="A1614" s="277">
        <v>105</v>
      </c>
      <c r="B1614" s="277">
        <v>1229019831</v>
      </c>
      <c r="C1614" s="278" t="s">
        <v>4777</v>
      </c>
      <c r="D1614" s="279">
        <v>900</v>
      </c>
      <c r="E1614" s="277" t="s">
        <v>2770</v>
      </c>
      <c r="F1614" s="277">
        <v>1</v>
      </c>
      <c r="G1614" s="280" t="s">
        <v>388</v>
      </c>
      <c r="H1614" s="280" t="s">
        <v>2735</v>
      </c>
      <c r="I1614" s="280" t="s">
        <v>2727</v>
      </c>
      <c r="J1614">
        <v>10</v>
      </c>
    </row>
    <row r="1615" spans="1:10" ht="21.75" hidden="1" thickBot="1">
      <c r="A1615" s="277">
        <v>106</v>
      </c>
      <c r="B1615" s="277">
        <v>1228305753</v>
      </c>
      <c r="C1615" s="278" t="s">
        <v>4778</v>
      </c>
      <c r="D1615" s="279">
        <v>890</v>
      </c>
      <c r="E1615" s="277" t="s">
        <v>4779</v>
      </c>
      <c r="F1615" s="277">
        <v>1</v>
      </c>
      <c r="G1615" s="280" t="s">
        <v>90</v>
      </c>
      <c r="H1615" s="280" t="s">
        <v>2735</v>
      </c>
      <c r="I1615" s="280" t="s">
        <v>2727</v>
      </c>
      <c r="J1615">
        <v>10</v>
      </c>
    </row>
    <row r="1616" spans="1:10" ht="21.75" hidden="1" thickBot="1">
      <c r="A1616" s="277">
        <v>107</v>
      </c>
      <c r="B1616" s="277">
        <v>1229188744</v>
      </c>
      <c r="C1616" s="278" t="s">
        <v>4780</v>
      </c>
      <c r="D1616" s="279">
        <v>890</v>
      </c>
      <c r="E1616" s="277" t="s">
        <v>3552</v>
      </c>
      <c r="F1616" s="277">
        <v>1</v>
      </c>
      <c r="G1616" s="280" t="s">
        <v>563</v>
      </c>
      <c r="H1616" s="280" t="s">
        <v>2774</v>
      </c>
      <c r="I1616" s="280" t="s">
        <v>2727</v>
      </c>
      <c r="J1616">
        <v>10</v>
      </c>
    </row>
    <row r="1617" spans="1:10" ht="21.75" hidden="1" thickBot="1">
      <c r="A1617" s="277">
        <v>108</v>
      </c>
      <c r="B1617" s="277">
        <v>1223400723</v>
      </c>
      <c r="C1617" s="278" t="s">
        <v>4781</v>
      </c>
      <c r="D1617" s="279">
        <v>890</v>
      </c>
      <c r="E1617" s="277" t="s">
        <v>3674</v>
      </c>
      <c r="F1617" s="277">
        <v>1</v>
      </c>
      <c r="G1617" s="280" t="s">
        <v>563</v>
      </c>
      <c r="H1617" s="280" t="s">
        <v>2774</v>
      </c>
      <c r="I1617" s="280" t="s">
        <v>2727</v>
      </c>
      <c r="J1617">
        <v>10</v>
      </c>
    </row>
    <row r="1618" spans="1:10" ht="21.75" hidden="1" thickBot="1">
      <c r="A1618" s="277">
        <v>109</v>
      </c>
      <c r="B1618" s="277">
        <v>1222120665</v>
      </c>
      <c r="C1618" s="278" t="s">
        <v>4782</v>
      </c>
      <c r="D1618" s="279">
        <v>890</v>
      </c>
      <c r="E1618" s="277" t="s">
        <v>2770</v>
      </c>
      <c r="F1618" s="277">
        <v>1</v>
      </c>
      <c r="G1618" s="280" t="s">
        <v>90</v>
      </c>
      <c r="H1618" s="280" t="s">
        <v>2735</v>
      </c>
      <c r="I1618" s="280" t="s">
        <v>2727</v>
      </c>
      <c r="J1618">
        <v>10</v>
      </c>
    </row>
    <row r="1619" spans="1:10" ht="13.5" hidden="1" thickBot="1">
      <c r="A1619" s="277">
        <v>110</v>
      </c>
      <c r="B1619" s="277">
        <v>1224168918</v>
      </c>
      <c r="C1619" s="278" t="s">
        <v>4783</v>
      </c>
      <c r="D1619" s="279">
        <v>890</v>
      </c>
      <c r="E1619" s="277" t="s">
        <v>2770</v>
      </c>
      <c r="F1619" s="277">
        <v>1</v>
      </c>
      <c r="G1619" s="280" t="s">
        <v>561</v>
      </c>
      <c r="H1619" s="280" t="s">
        <v>2731</v>
      </c>
      <c r="I1619" s="280" t="s">
        <v>2727</v>
      </c>
      <c r="J1619">
        <v>10</v>
      </c>
    </row>
    <row r="1620" spans="1:10" ht="21.75" hidden="1" thickBot="1">
      <c r="A1620" s="277">
        <v>111</v>
      </c>
      <c r="B1620" s="277">
        <v>1226621145</v>
      </c>
      <c r="C1620" s="278" t="s">
        <v>4784</v>
      </c>
      <c r="D1620" s="279">
        <v>880</v>
      </c>
      <c r="E1620" s="277" t="s">
        <v>2998</v>
      </c>
      <c r="F1620" s="277">
        <v>1</v>
      </c>
      <c r="G1620" s="280" t="s">
        <v>550</v>
      </c>
      <c r="H1620" s="280" t="s">
        <v>2746</v>
      </c>
      <c r="I1620" s="280" t="s">
        <v>2727</v>
      </c>
      <c r="J1620">
        <v>10</v>
      </c>
    </row>
    <row r="1621" spans="1:10" ht="21.75" hidden="1" thickBot="1">
      <c r="A1621" s="277">
        <v>112</v>
      </c>
      <c r="B1621" s="277">
        <v>1224083694</v>
      </c>
      <c r="C1621" s="278" t="s">
        <v>4785</v>
      </c>
      <c r="D1621" s="279">
        <v>880</v>
      </c>
      <c r="E1621" s="277" t="s">
        <v>3755</v>
      </c>
      <c r="F1621" s="277">
        <v>1</v>
      </c>
      <c r="G1621" s="280" t="s">
        <v>550</v>
      </c>
      <c r="H1621" s="280" t="s">
        <v>2746</v>
      </c>
      <c r="I1621" s="280" t="s">
        <v>2727</v>
      </c>
      <c r="J1621">
        <v>10</v>
      </c>
    </row>
    <row r="1622" spans="1:10" ht="21.75" hidden="1" thickBot="1">
      <c r="A1622" s="277">
        <v>113</v>
      </c>
      <c r="B1622" s="277">
        <v>1232734071</v>
      </c>
      <c r="C1622" s="278" t="s">
        <v>4786</v>
      </c>
      <c r="D1622" s="279">
        <v>880</v>
      </c>
      <c r="E1622" s="277" t="s">
        <v>2850</v>
      </c>
      <c r="F1622" s="277">
        <v>1</v>
      </c>
      <c r="G1622" s="280" t="s">
        <v>90</v>
      </c>
      <c r="H1622" s="280" t="s">
        <v>2735</v>
      </c>
      <c r="I1622" s="280" t="s">
        <v>2727</v>
      </c>
      <c r="J1622">
        <v>10</v>
      </c>
    </row>
    <row r="1623" spans="1:10" ht="21.75" hidden="1" thickBot="1">
      <c r="A1623" s="277">
        <v>114</v>
      </c>
      <c r="B1623" s="277">
        <v>1225261184</v>
      </c>
      <c r="C1623" s="278" t="s">
        <v>4225</v>
      </c>
      <c r="D1623" s="279">
        <v>880</v>
      </c>
      <c r="E1623" s="277" t="s">
        <v>3003</v>
      </c>
      <c r="F1623" s="277">
        <v>1</v>
      </c>
      <c r="G1623" s="280" t="s">
        <v>9</v>
      </c>
      <c r="H1623" s="280" t="s">
        <v>2746</v>
      </c>
      <c r="I1623" s="280" t="s">
        <v>2727</v>
      </c>
      <c r="J1623">
        <v>10</v>
      </c>
    </row>
    <row r="1624" spans="1:10" ht="13.5" hidden="1" thickBot="1">
      <c r="A1624" s="277">
        <v>115</v>
      </c>
      <c r="B1624" s="277">
        <v>1232724417</v>
      </c>
      <c r="C1624" s="278" t="s">
        <v>4787</v>
      </c>
      <c r="D1624" s="279">
        <v>880</v>
      </c>
      <c r="E1624" s="277" t="s">
        <v>2770</v>
      </c>
      <c r="F1624" s="277">
        <v>1</v>
      </c>
      <c r="G1624" s="280" t="s">
        <v>561</v>
      </c>
      <c r="H1624" s="280" t="s">
        <v>2731</v>
      </c>
      <c r="I1624" s="280" t="s">
        <v>2727</v>
      </c>
      <c r="J1624">
        <v>10</v>
      </c>
    </row>
    <row r="1625" spans="1:10" ht="21.75" hidden="1" thickBot="1">
      <c r="A1625" s="277">
        <v>116</v>
      </c>
      <c r="B1625" s="277">
        <v>1223333769</v>
      </c>
      <c r="C1625" s="278" t="s">
        <v>4219</v>
      </c>
      <c r="D1625" s="279">
        <v>880</v>
      </c>
      <c r="E1625" s="277" t="s">
        <v>2770</v>
      </c>
      <c r="F1625" s="277">
        <v>1</v>
      </c>
      <c r="G1625" s="280" t="s">
        <v>551</v>
      </c>
      <c r="H1625" s="280" t="s">
        <v>2742</v>
      </c>
      <c r="I1625" s="280" t="s">
        <v>2727</v>
      </c>
      <c r="J1625">
        <v>10</v>
      </c>
    </row>
    <row r="1626" spans="1:10" ht="21.75" hidden="1" thickBot="1">
      <c r="A1626" s="277">
        <v>117</v>
      </c>
      <c r="B1626" s="277">
        <v>1225469967</v>
      </c>
      <c r="C1626" s="278" t="s">
        <v>4788</v>
      </c>
      <c r="D1626" s="279">
        <v>870</v>
      </c>
      <c r="E1626" s="277" t="s">
        <v>2945</v>
      </c>
      <c r="F1626" s="277">
        <v>1</v>
      </c>
      <c r="G1626" s="280" t="s">
        <v>550</v>
      </c>
      <c r="H1626" s="280" t="s">
        <v>2746</v>
      </c>
      <c r="I1626" s="280" t="s">
        <v>2727</v>
      </c>
      <c r="J1626">
        <v>10</v>
      </c>
    </row>
    <row r="1627" spans="1:10" ht="21.75" hidden="1" thickBot="1">
      <c r="A1627" s="277">
        <v>118</v>
      </c>
      <c r="B1627" s="277">
        <v>1222592392</v>
      </c>
      <c r="C1627" s="278" t="s">
        <v>4789</v>
      </c>
      <c r="D1627" s="279">
        <v>860</v>
      </c>
      <c r="E1627" s="277" t="s">
        <v>3006</v>
      </c>
      <c r="F1627" s="277">
        <v>1</v>
      </c>
      <c r="G1627" s="280" t="s">
        <v>9</v>
      </c>
      <c r="H1627" s="280" t="s">
        <v>2746</v>
      </c>
      <c r="I1627" s="280" t="s">
        <v>2727</v>
      </c>
      <c r="J1627">
        <v>10</v>
      </c>
    </row>
    <row r="1628" spans="1:10" ht="21.75" hidden="1" thickBot="1">
      <c r="A1628" s="277">
        <v>119</v>
      </c>
      <c r="B1628" s="277">
        <v>1223152957</v>
      </c>
      <c r="C1628" s="278" t="s">
        <v>4790</v>
      </c>
      <c r="D1628" s="279">
        <v>860</v>
      </c>
      <c r="E1628" s="277" t="s">
        <v>2770</v>
      </c>
      <c r="F1628" s="277">
        <v>1</v>
      </c>
      <c r="G1628" s="280" t="s">
        <v>551</v>
      </c>
      <c r="H1628" s="280" t="s">
        <v>2742</v>
      </c>
      <c r="I1628" s="280" t="s">
        <v>2727</v>
      </c>
      <c r="J1628">
        <v>10</v>
      </c>
    </row>
    <row r="1629" spans="1:10" ht="21.75" hidden="1" thickBot="1">
      <c r="A1629" s="277">
        <v>120</v>
      </c>
      <c r="B1629" s="277">
        <v>1226213944</v>
      </c>
      <c r="C1629" s="278" t="s">
        <v>4791</v>
      </c>
      <c r="D1629" s="279">
        <v>850</v>
      </c>
      <c r="E1629" s="277" t="s">
        <v>4407</v>
      </c>
      <c r="F1629" s="277">
        <v>1</v>
      </c>
      <c r="G1629" s="280" t="s">
        <v>417</v>
      </c>
      <c r="H1629" s="280" t="s">
        <v>2735</v>
      </c>
      <c r="I1629" s="280" t="s">
        <v>2727</v>
      </c>
      <c r="J1629">
        <v>10</v>
      </c>
    </row>
    <row r="1630" spans="1:10" ht="21.75" hidden="1" thickBot="1">
      <c r="A1630" s="277">
        <v>121</v>
      </c>
      <c r="B1630" s="277">
        <v>1222449010</v>
      </c>
      <c r="C1630" s="278" t="s">
        <v>4792</v>
      </c>
      <c r="D1630" s="279">
        <v>850</v>
      </c>
      <c r="E1630" s="277" t="s">
        <v>4442</v>
      </c>
      <c r="F1630" s="277">
        <v>1</v>
      </c>
      <c r="G1630" s="280" t="s">
        <v>90</v>
      </c>
      <c r="H1630" s="280" t="s">
        <v>2735</v>
      </c>
      <c r="I1630" s="280" t="s">
        <v>2727</v>
      </c>
      <c r="J1630">
        <v>10</v>
      </c>
    </row>
    <row r="1631" spans="1:10" ht="21.75" hidden="1" thickBot="1">
      <c r="A1631" s="277">
        <v>122</v>
      </c>
      <c r="B1631" s="277">
        <v>1222123727</v>
      </c>
      <c r="C1631" s="278" t="s">
        <v>4793</v>
      </c>
      <c r="D1631" s="279">
        <v>850</v>
      </c>
      <c r="E1631" s="277" t="s">
        <v>4442</v>
      </c>
      <c r="F1631" s="277">
        <v>1</v>
      </c>
      <c r="G1631" s="280" t="s">
        <v>417</v>
      </c>
      <c r="H1631" s="280" t="s">
        <v>2735</v>
      </c>
      <c r="I1631" s="280" t="s">
        <v>2727</v>
      </c>
      <c r="J1631">
        <v>10</v>
      </c>
    </row>
    <row r="1632" spans="1:10" ht="21.75" hidden="1" thickBot="1">
      <c r="A1632" s="277">
        <v>123</v>
      </c>
      <c r="B1632" s="277">
        <v>1225263403</v>
      </c>
      <c r="C1632" s="278" t="s">
        <v>4794</v>
      </c>
      <c r="D1632" s="279">
        <v>850</v>
      </c>
      <c r="E1632" s="277" t="s">
        <v>2962</v>
      </c>
      <c r="F1632" s="277">
        <v>1</v>
      </c>
      <c r="G1632" s="280" t="s">
        <v>417</v>
      </c>
      <c r="H1632" s="280" t="s">
        <v>2735</v>
      </c>
      <c r="I1632" s="280" t="s">
        <v>2727</v>
      </c>
      <c r="J1632">
        <v>10</v>
      </c>
    </row>
    <row r="1633" spans="1:10" ht="13.5" hidden="1" thickBot="1">
      <c r="A1633" s="277">
        <v>124</v>
      </c>
      <c r="B1633" s="277">
        <v>1224905134</v>
      </c>
      <c r="C1633" s="278" t="s">
        <v>4795</v>
      </c>
      <c r="D1633" s="279">
        <v>850</v>
      </c>
      <c r="E1633" s="277" t="s">
        <v>2770</v>
      </c>
      <c r="F1633" s="277">
        <v>1</v>
      </c>
      <c r="G1633" s="280" t="s">
        <v>301</v>
      </c>
      <c r="H1633" s="280" t="s">
        <v>2742</v>
      </c>
      <c r="I1633" s="280" t="s">
        <v>2727</v>
      </c>
      <c r="J1633">
        <v>10</v>
      </c>
    </row>
    <row r="1634" spans="1:10" ht="13.5" hidden="1" thickBot="1">
      <c r="A1634" s="277">
        <v>125</v>
      </c>
      <c r="B1634" s="277">
        <v>1225902904</v>
      </c>
      <c r="C1634" s="278" t="s">
        <v>4796</v>
      </c>
      <c r="D1634" s="279">
        <v>850</v>
      </c>
      <c r="E1634" s="277" t="s">
        <v>2770</v>
      </c>
      <c r="F1634" s="277">
        <v>1</v>
      </c>
      <c r="G1634" s="280" t="s">
        <v>388</v>
      </c>
      <c r="H1634" s="280" t="s">
        <v>2735</v>
      </c>
      <c r="I1634" s="280" t="s">
        <v>2727</v>
      </c>
      <c r="J1634">
        <v>10</v>
      </c>
    </row>
    <row r="1635" spans="1:10" ht="13.5" hidden="1" thickBot="1">
      <c r="A1635" s="277">
        <v>126</v>
      </c>
      <c r="B1635" s="277">
        <v>1223093625</v>
      </c>
      <c r="C1635" s="278" t="s">
        <v>4797</v>
      </c>
      <c r="D1635" s="279">
        <v>850</v>
      </c>
      <c r="E1635" s="277" t="s">
        <v>2770</v>
      </c>
      <c r="F1635" s="277">
        <v>1</v>
      </c>
      <c r="G1635" s="280" t="s">
        <v>551</v>
      </c>
      <c r="H1635" s="280" t="s">
        <v>2742</v>
      </c>
      <c r="I1635" s="280" t="s">
        <v>2727</v>
      </c>
      <c r="J1635">
        <v>10</v>
      </c>
    </row>
    <row r="1636" spans="1:10" ht="21.75" hidden="1" thickBot="1">
      <c r="A1636" s="277">
        <v>127</v>
      </c>
      <c r="B1636" s="277">
        <v>1224065680</v>
      </c>
      <c r="C1636" s="278" t="s">
        <v>4082</v>
      </c>
      <c r="D1636" s="279">
        <v>840</v>
      </c>
      <c r="E1636" s="277" t="s">
        <v>3213</v>
      </c>
      <c r="F1636" s="277">
        <v>1</v>
      </c>
      <c r="G1636" s="280" t="s">
        <v>557</v>
      </c>
      <c r="H1636" s="280" t="s">
        <v>2848</v>
      </c>
      <c r="I1636" s="280" t="s">
        <v>2727</v>
      </c>
      <c r="J1636">
        <v>10</v>
      </c>
    </row>
    <row r="1637" spans="1:10" ht="21.75" hidden="1" thickBot="1">
      <c r="A1637" s="277">
        <v>128</v>
      </c>
      <c r="B1637" s="277">
        <v>1222143542</v>
      </c>
      <c r="C1637" s="278" t="s">
        <v>4466</v>
      </c>
      <c r="D1637" s="279">
        <v>830</v>
      </c>
      <c r="E1637" s="277" t="s">
        <v>3718</v>
      </c>
      <c r="F1637" s="277">
        <v>1</v>
      </c>
      <c r="G1637" s="280" t="s">
        <v>90</v>
      </c>
      <c r="H1637" s="280" t="s">
        <v>2735</v>
      </c>
      <c r="I1637" s="280" t="s">
        <v>2727</v>
      </c>
      <c r="J1637">
        <v>10</v>
      </c>
    </row>
    <row r="1638" spans="1:10" ht="21.75" hidden="1" thickBot="1">
      <c r="A1638" s="277">
        <v>129</v>
      </c>
      <c r="B1638" s="277">
        <v>1222978399</v>
      </c>
      <c r="C1638" s="278" t="s">
        <v>4798</v>
      </c>
      <c r="D1638" s="279">
        <v>830</v>
      </c>
      <c r="E1638" s="277" t="s">
        <v>3804</v>
      </c>
      <c r="F1638" s="277">
        <v>1</v>
      </c>
      <c r="G1638" s="280" t="s">
        <v>90</v>
      </c>
      <c r="H1638" s="280" t="s">
        <v>2735</v>
      </c>
      <c r="I1638" s="280" t="s">
        <v>2727</v>
      </c>
      <c r="J1638">
        <v>10</v>
      </c>
    </row>
    <row r="1639" spans="1:10" ht="21.75" hidden="1" thickBot="1">
      <c r="A1639" s="277">
        <v>130</v>
      </c>
      <c r="B1639" s="277">
        <v>1229392603</v>
      </c>
      <c r="C1639" s="278" t="s">
        <v>4799</v>
      </c>
      <c r="D1639" s="279">
        <v>830</v>
      </c>
      <c r="E1639" s="277" t="s">
        <v>4382</v>
      </c>
      <c r="F1639" s="277">
        <v>1</v>
      </c>
      <c r="G1639" s="280" t="s">
        <v>90</v>
      </c>
      <c r="H1639" s="280" t="s">
        <v>2735</v>
      </c>
      <c r="I1639" s="280" t="s">
        <v>2727</v>
      </c>
      <c r="J1639">
        <v>10</v>
      </c>
    </row>
    <row r="1640" spans="1:10" ht="21.75" hidden="1" thickBot="1">
      <c r="A1640" s="277">
        <v>131</v>
      </c>
      <c r="B1640" s="277">
        <v>1223650881</v>
      </c>
      <c r="C1640" s="278" t="s">
        <v>4794</v>
      </c>
      <c r="D1640" s="279">
        <v>810</v>
      </c>
      <c r="E1640" s="277" t="s">
        <v>3718</v>
      </c>
      <c r="F1640" s="277">
        <v>1</v>
      </c>
      <c r="G1640" s="280" t="s">
        <v>9</v>
      </c>
      <c r="H1640" s="280" t="s">
        <v>2746</v>
      </c>
      <c r="I1640" s="280" t="s">
        <v>2727</v>
      </c>
      <c r="J1640">
        <v>10</v>
      </c>
    </row>
    <row r="1641" spans="1:10" ht="21.75" hidden="1" thickBot="1">
      <c r="A1641" s="277">
        <v>132</v>
      </c>
      <c r="B1641" s="277">
        <v>1222444358</v>
      </c>
      <c r="C1641" s="278" t="s">
        <v>3859</v>
      </c>
      <c r="D1641" s="279">
        <v>810</v>
      </c>
      <c r="E1641" s="277" t="s">
        <v>3804</v>
      </c>
      <c r="F1641" s="277">
        <v>1</v>
      </c>
      <c r="G1641" s="280" t="s">
        <v>90</v>
      </c>
      <c r="H1641" s="280" t="s">
        <v>2735</v>
      </c>
      <c r="I1641" s="280" t="s">
        <v>2727</v>
      </c>
      <c r="J1641">
        <v>10</v>
      </c>
    </row>
    <row r="1642" spans="1:10" ht="21.75" hidden="1" thickBot="1">
      <c r="A1642" s="277">
        <v>133</v>
      </c>
      <c r="B1642" s="277">
        <v>1224177631</v>
      </c>
      <c r="C1642" s="278" t="s">
        <v>4800</v>
      </c>
      <c r="D1642" s="279">
        <v>810</v>
      </c>
      <c r="E1642" s="277" t="s">
        <v>4039</v>
      </c>
      <c r="F1642" s="277">
        <v>1</v>
      </c>
      <c r="G1642" s="280" t="s">
        <v>550</v>
      </c>
      <c r="H1642" s="280" t="s">
        <v>2746</v>
      </c>
      <c r="I1642" s="280" t="s">
        <v>2727</v>
      </c>
      <c r="J1642">
        <v>10</v>
      </c>
    </row>
    <row r="1643" spans="1:10" ht="13.5" hidden="1" thickBot="1">
      <c r="A1643" s="277">
        <v>134</v>
      </c>
      <c r="B1643" s="277">
        <v>1232763761</v>
      </c>
      <c r="C1643" s="278" t="s">
        <v>4801</v>
      </c>
      <c r="D1643" s="279">
        <v>810</v>
      </c>
      <c r="E1643" s="277" t="s">
        <v>2770</v>
      </c>
      <c r="F1643" s="277">
        <v>1</v>
      </c>
      <c r="G1643" s="280" t="s">
        <v>561</v>
      </c>
      <c r="H1643" s="280" t="s">
        <v>2731</v>
      </c>
      <c r="I1643" s="280" t="s">
        <v>2727</v>
      </c>
      <c r="J1643">
        <v>10</v>
      </c>
    </row>
    <row r="1644" spans="1:10" ht="21.75" hidden="1" thickBot="1">
      <c r="A1644" s="277">
        <v>135</v>
      </c>
      <c r="B1644" s="277">
        <v>1210314191</v>
      </c>
      <c r="C1644" s="278" t="s">
        <v>4802</v>
      </c>
      <c r="D1644" s="279">
        <v>800</v>
      </c>
      <c r="E1644" s="277" t="s">
        <v>3437</v>
      </c>
      <c r="F1644" s="277">
        <v>1</v>
      </c>
      <c r="G1644" s="280" t="s">
        <v>90</v>
      </c>
      <c r="H1644" s="280" t="s">
        <v>2735</v>
      </c>
      <c r="I1644" s="280" t="s">
        <v>2727</v>
      </c>
      <c r="J1644">
        <v>10</v>
      </c>
    </row>
    <row r="1645" spans="1:10" ht="21.75" hidden="1" thickBot="1">
      <c r="A1645" s="277">
        <v>136</v>
      </c>
      <c r="B1645" s="277">
        <v>1222119217</v>
      </c>
      <c r="C1645" s="278" t="s">
        <v>4803</v>
      </c>
      <c r="D1645" s="279">
        <v>800</v>
      </c>
      <c r="E1645" s="277" t="s">
        <v>3372</v>
      </c>
      <c r="F1645" s="277">
        <v>1</v>
      </c>
      <c r="G1645" s="280" t="s">
        <v>90</v>
      </c>
      <c r="H1645" s="280" t="s">
        <v>2735</v>
      </c>
      <c r="I1645" s="280" t="s">
        <v>2727</v>
      </c>
      <c r="J1645">
        <v>10</v>
      </c>
    </row>
    <row r="1646" spans="1:10" ht="21.75" hidden="1" thickBot="1">
      <c r="A1646" s="277">
        <v>137</v>
      </c>
      <c r="B1646" s="277">
        <v>1224823501</v>
      </c>
      <c r="C1646" s="278" t="s">
        <v>4804</v>
      </c>
      <c r="D1646" s="279">
        <v>800</v>
      </c>
      <c r="E1646" s="277" t="s">
        <v>2945</v>
      </c>
      <c r="F1646" s="277">
        <v>1</v>
      </c>
      <c r="G1646" s="280" t="s">
        <v>557</v>
      </c>
      <c r="H1646" s="280" t="s">
        <v>2848</v>
      </c>
      <c r="I1646" s="280" t="s">
        <v>2727</v>
      </c>
      <c r="J1646">
        <v>10</v>
      </c>
    </row>
    <row r="1647" spans="1:10" ht="13.5" hidden="1" thickBot="1">
      <c r="A1647" s="277">
        <v>138</v>
      </c>
      <c r="B1647" s="277">
        <v>1227378133</v>
      </c>
      <c r="C1647" s="278" t="s">
        <v>4805</v>
      </c>
      <c r="D1647" s="279">
        <v>800</v>
      </c>
      <c r="E1647" s="277" t="s">
        <v>2770</v>
      </c>
      <c r="F1647" s="277">
        <v>1</v>
      </c>
      <c r="G1647" s="280" t="s">
        <v>187</v>
      </c>
      <c r="H1647" s="280" t="s">
        <v>2731</v>
      </c>
      <c r="I1647" s="280" t="s">
        <v>2727</v>
      </c>
      <c r="J1647">
        <v>10</v>
      </c>
    </row>
    <row r="1648" spans="1:10" ht="21.75" hidden="1" thickBot="1">
      <c r="A1648" s="277">
        <v>139</v>
      </c>
      <c r="B1648" s="277">
        <v>1222273276</v>
      </c>
      <c r="C1648" s="278" t="s">
        <v>4806</v>
      </c>
      <c r="D1648" s="279">
        <v>790</v>
      </c>
      <c r="E1648" s="277" t="s">
        <v>4807</v>
      </c>
      <c r="F1648" s="277">
        <v>1</v>
      </c>
      <c r="G1648" s="280" t="s">
        <v>90</v>
      </c>
      <c r="H1648" s="280" t="s">
        <v>2735</v>
      </c>
      <c r="I1648" s="280" t="s">
        <v>2727</v>
      </c>
      <c r="J1648">
        <v>10</v>
      </c>
    </row>
    <row r="1649" spans="1:10" ht="21.75" hidden="1" thickBot="1">
      <c r="A1649" s="277">
        <v>140</v>
      </c>
      <c r="B1649" s="277">
        <v>1224088897</v>
      </c>
      <c r="C1649" s="278" t="s">
        <v>4808</v>
      </c>
      <c r="D1649" s="279">
        <v>790</v>
      </c>
      <c r="E1649" s="277" t="s">
        <v>2873</v>
      </c>
      <c r="F1649" s="277">
        <v>1</v>
      </c>
      <c r="G1649" s="280" t="s">
        <v>557</v>
      </c>
      <c r="H1649" s="280" t="s">
        <v>2848</v>
      </c>
      <c r="I1649" s="280" t="s">
        <v>2727</v>
      </c>
      <c r="J1649">
        <v>10</v>
      </c>
    </row>
    <row r="1650" spans="1:10" ht="21.75" hidden="1" thickBot="1">
      <c r="A1650" s="277">
        <v>141</v>
      </c>
      <c r="B1650" s="277">
        <v>1224191366</v>
      </c>
      <c r="C1650" s="278" t="s">
        <v>4809</v>
      </c>
      <c r="D1650" s="279">
        <v>790</v>
      </c>
      <c r="E1650" s="277" t="s">
        <v>3804</v>
      </c>
      <c r="F1650" s="277">
        <v>1</v>
      </c>
      <c r="G1650" s="280" t="s">
        <v>557</v>
      </c>
      <c r="H1650" s="280" t="s">
        <v>2848</v>
      </c>
      <c r="I1650" s="280" t="s">
        <v>2727</v>
      </c>
      <c r="J1650">
        <v>10</v>
      </c>
    </row>
    <row r="1651" spans="1:10" ht="21.75" hidden="1" thickBot="1">
      <c r="A1651" s="277">
        <v>142</v>
      </c>
      <c r="B1651" s="277">
        <v>1223788093</v>
      </c>
      <c r="C1651" s="278" t="s">
        <v>4810</v>
      </c>
      <c r="D1651" s="279">
        <v>780</v>
      </c>
      <c r="E1651" s="277" t="s">
        <v>2842</v>
      </c>
      <c r="F1651" s="277">
        <v>1</v>
      </c>
      <c r="G1651" s="280" t="s">
        <v>557</v>
      </c>
      <c r="H1651" s="280" t="s">
        <v>2848</v>
      </c>
      <c r="I1651" s="280" t="s">
        <v>2727</v>
      </c>
      <c r="J1651">
        <v>10</v>
      </c>
    </row>
    <row r="1652" spans="1:10" ht="21.75" hidden="1" thickBot="1">
      <c r="A1652" s="277">
        <v>143</v>
      </c>
      <c r="B1652" s="277">
        <v>1225494887</v>
      </c>
      <c r="C1652" s="278" t="s">
        <v>4811</v>
      </c>
      <c r="D1652" s="279">
        <v>780</v>
      </c>
      <c r="E1652" s="277" t="s">
        <v>3338</v>
      </c>
      <c r="F1652" s="277">
        <v>1</v>
      </c>
      <c r="G1652" s="280" t="s">
        <v>9</v>
      </c>
      <c r="H1652" s="280" t="s">
        <v>2746</v>
      </c>
      <c r="I1652" s="280" t="s">
        <v>2727</v>
      </c>
      <c r="J1652">
        <v>10</v>
      </c>
    </row>
    <row r="1653" spans="1:10" ht="13.5" hidden="1" thickBot="1">
      <c r="A1653" s="277">
        <v>144</v>
      </c>
      <c r="B1653" s="277">
        <v>1224143280</v>
      </c>
      <c r="C1653" s="278" t="s">
        <v>4812</v>
      </c>
      <c r="D1653" s="279">
        <v>780</v>
      </c>
      <c r="E1653" s="277" t="s">
        <v>2770</v>
      </c>
      <c r="F1653" s="277">
        <v>1</v>
      </c>
      <c r="G1653" s="280" t="s">
        <v>563</v>
      </c>
      <c r="H1653" s="280" t="s">
        <v>2774</v>
      </c>
      <c r="I1653" s="280" t="s">
        <v>2727</v>
      </c>
      <c r="J1653">
        <v>10</v>
      </c>
    </row>
    <row r="1654" spans="1:10" ht="21.75" hidden="1" thickBot="1">
      <c r="A1654" s="277">
        <v>145</v>
      </c>
      <c r="B1654" s="277">
        <v>1230331633</v>
      </c>
      <c r="C1654" s="278" t="s">
        <v>3137</v>
      </c>
      <c r="D1654" s="279">
        <v>770</v>
      </c>
      <c r="E1654" s="277" t="s">
        <v>3695</v>
      </c>
      <c r="F1654" s="277">
        <v>1</v>
      </c>
      <c r="G1654" s="280" t="s">
        <v>9</v>
      </c>
      <c r="H1654" s="280" t="s">
        <v>2746</v>
      </c>
      <c r="I1654" s="280" t="s">
        <v>2727</v>
      </c>
      <c r="J1654">
        <v>10</v>
      </c>
    </row>
    <row r="1655" spans="1:10" ht="21.75" hidden="1" thickBot="1">
      <c r="A1655" s="277">
        <v>146</v>
      </c>
      <c r="B1655" s="277">
        <v>1224200066</v>
      </c>
      <c r="C1655" s="278" t="s">
        <v>4813</v>
      </c>
      <c r="D1655" s="279">
        <v>770</v>
      </c>
      <c r="E1655" s="277" t="s">
        <v>3767</v>
      </c>
      <c r="F1655" s="277">
        <v>1</v>
      </c>
      <c r="G1655" s="280" t="s">
        <v>557</v>
      </c>
      <c r="H1655" s="280" t="s">
        <v>2848</v>
      </c>
      <c r="I1655" s="280" t="s">
        <v>2727</v>
      </c>
      <c r="J1655">
        <v>10</v>
      </c>
    </row>
    <row r="1656" spans="1:10" ht="21.75" hidden="1" thickBot="1">
      <c r="A1656" s="277">
        <v>147</v>
      </c>
      <c r="B1656" s="277">
        <v>1223185196</v>
      </c>
      <c r="C1656" s="278" t="s">
        <v>4814</v>
      </c>
      <c r="D1656" s="279">
        <v>760</v>
      </c>
      <c r="E1656" s="277" t="s">
        <v>3163</v>
      </c>
      <c r="F1656" s="277">
        <v>1</v>
      </c>
      <c r="G1656" s="280" t="s">
        <v>9</v>
      </c>
      <c r="H1656" s="280" t="s">
        <v>2746</v>
      </c>
      <c r="I1656" s="280" t="s">
        <v>2727</v>
      </c>
      <c r="J1656">
        <v>10</v>
      </c>
    </row>
    <row r="1657" spans="1:10" ht="21.75" hidden="1" thickBot="1">
      <c r="A1657" s="277">
        <v>148</v>
      </c>
      <c r="B1657" s="277">
        <v>1224783089</v>
      </c>
      <c r="C1657" s="278" t="s">
        <v>4815</v>
      </c>
      <c r="D1657" s="279">
        <v>760</v>
      </c>
      <c r="E1657" s="277" t="s">
        <v>3930</v>
      </c>
      <c r="F1657" s="277">
        <v>1</v>
      </c>
      <c r="G1657" s="280" t="s">
        <v>9</v>
      </c>
      <c r="H1657" s="280" t="s">
        <v>2746</v>
      </c>
      <c r="I1657" s="280" t="s">
        <v>2727</v>
      </c>
      <c r="J1657">
        <v>10</v>
      </c>
    </row>
    <row r="1658" spans="1:10" ht="21.75" hidden="1" thickBot="1">
      <c r="A1658" s="277">
        <v>149</v>
      </c>
      <c r="B1658" s="277">
        <v>1224154458</v>
      </c>
      <c r="C1658" s="278" t="s">
        <v>4816</v>
      </c>
      <c r="D1658" s="279">
        <v>760</v>
      </c>
      <c r="E1658" s="277" t="s">
        <v>3203</v>
      </c>
      <c r="F1658" s="277">
        <v>1</v>
      </c>
      <c r="G1658" s="280" t="s">
        <v>563</v>
      </c>
      <c r="H1658" s="280" t="s">
        <v>2774</v>
      </c>
      <c r="I1658" s="280" t="s">
        <v>2727</v>
      </c>
      <c r="J1658">
        <v>10</v>
      </c>
    </row>
    <row r="1659" spans="1:10" ht="13.5" hidden="1" thickBot="1">
      <c r="A1659" s="277">
        <v>150</v>
      </c>
      <c r="B1659" s="277">
        <v>1223914589</v>
      </c>
      <c r="C1659" s="278" t="s">
        <v>4817</v>
      </c>
      <c r="D1659" s="279">
        <v>760</v>
      </c>
      <c r="E1659" s="277" t="s">
        <v>2770</v>
      </c>
      <c r="F1659" s="277">
        <v>1</v>
      </c>
      <c r="G1659" s="280" t="s">
        <v>551</v>
      </c>
      <c r="H1659" s="280" t="s">
        <v>2742</v>
      </c>
      <c r="I1659" s="280" t="s">
        <v>2727</v>
      </c>
      <c r="J1659">
        <v>10</v>
      </c>
    </row>
    <row r="1660" spans="1:10" ht="13.5" hidden="1" thickBot="1">
      <c r="A1660" s="277">
        <v>151</v>
      </c>
      <c r="B1660" s="277">
        <v>1223713122</v>
      </c>
      <c r="C1660" s="278" t="s">
        <v>4818</v>
      </c>
      <c r="D1660" s="279">
        <v>760</v>
      </c>
      <c r="E1660" s="277" t="s">
        <v>2770</v>
      </c>
      <c r="F1660" s="277">
        <v>1</v>
      </c>
      <c r="G1660" s="280" t="s">
        <v>551</v>
      </c>
      <c r="H1660" s="280" t="s">
        <v>2742</v>
      </c>
      <c r="I1660" s="280" t="s">
        <v>2727</v>
      </c>
      <c r="J1660">
        <v>10</v>
      </c>
    </row>
    <row r="1661" spans="1:10" ht="13.5" hidden="1" thickBot="1">
      <c r="A1661" s="277">
        <v>152</v>
      </c>
      <c r="B1661" s="277">
        <v>1222767575</v>
      </c>
      <c r="C1661" s="278" t="s">
        <v>4819</v>
      </c>
      <c r="D1661" s="279">
        <v>760</v>
      </c>
      <c r="E1661" s="277" t="s">
        <v>2770</v>
      </c>
      <c r="F1661" s="277">
        <v>1</v>
      </c>
      <c r="G1661" s="280" t="s">
        <v>561</v>
      </c>
      <c r="H1661" s="280" t="s">
        <v>2731</v>
      </c>
      <c r="I1661" s="280" t="s">
        <v>2727</v>
      </c>
      <c r="J1661">
        <v>10</v>
      </c>
    </row>
    <row r="1662" spans="1:10" ht="21.75" hidden="1" thickBot="1">
      <c r="A1662" s="277">
        <v>153</v>
      </c>
      <c r="B1662" s="277">
        <v>1226668905</v>
      </c>
      <c r="C1662" s="278" t="s">
        <v>4820</v>
      </c>
      <c r="D1662" s="279">
        <v>760</v>
      </c>
      <c r="E1662" s="277" t="s">
        <v>2770</v>
      </c>
      <c r="F1662" s="277">
        <v>1</v>
      </c>
      <c r="G1662" s="280" t="s">
        <v>550</v>
      </c>
      <c r="H1662" s="280" t="s">
        <v>2746</v>
      </c>
      <c r="I1662" s="280" t="s">
        <v>2727</v>
      </c>
      <c r="J1662">
        <v>10</v>
      </c>
    </row>
    <row r="1663" spans="1:10" ht="21.75" hidden="1" thickBot="1">
      <c r="A1663" s="277">
        <v>154</v>
      </c>
      <c r="B1663" s="277">
        <v>1223544625</v>
      </c>
      <c r="C1663" s="278" t="s">
        <v>4821</v>
      </c>
      <c r="D1663" s="279">
        <v>750</v>
      </c>
      <c r="E1663" s="277" t="s">
        <v>4379</v>
      </c>
      <c r="F1663" s="277">
        <v>1</v>
      </c>
      <c r="G1663" s="280" t="s">
        <v>9</v>
      </c>
      <c r="H1663" s="280" t="s">
        <v>2746</v>
      </c>
      <c r="I1663" s="280" t="s">
        <v>2727</v>
      </c>
      <c r="J1663">
        <v>10</v>
      </c>
    </row>
    <row r="1664" spans="1:10" ht="21.75" hidden="1" thickBot="1">
      <c r="A1664" s="277">
        <v>155</v>
      </c>
      <c r="B1664" s="277">
        <v>1224790789</v>
      </c>
      <c r="C1664" s="278" t="s">
        <v>4822</v>
      </c>
      <c r="D1664" s="279">
        <v>750</v>
      </c>
      <c r="E1664" s="277" t="s">
        <v>3257</v>
      </c>
      <c r="F1664" s="277">
        <v>1</v>
      </c>
      <c r="G1664" s="280" t="s">
        <v>9</v>
      </c>
      <c r="H1664" s="280" t="s">
        <v>2746</v>
      </c>
      <c r="I1664" s="280" t="s">
        <v>2727</v>
      </c>
      <c r="J1664">
        <v>10</v>
      </c>
    </row>
    <row r="1665" spans="1:10" ht="13.5" hidden="1" thickBot="1">
      <c r="A1665" s="277">
        <v>156</v>
      </c>
      <c r="B1665" s="277">
        <v>1232668663</v>
      </c>
      <c r="C1665" s="278" t="s">
        <v>4823</v>
      </c>
      <c r="D1665" s="279">
        <v>750</v>
      </c>
      <c r="E1665" s="277" t="s">
        <v>2770</v>
      </c>
      <c r="F1665" s="277">
        <v>1</v>
      </c>
      <c r="G1665" s="280" t="s">
        <v>561</v>
      </c>
      <c r="H1665" s="280" t="s">
        <v>2731</v>
      </c>
      <c r="I1665" s="280" t="s">
        <v>2727</v>
      </c>
      <c r="J1665">
        <v>10</v>
      </c>
    </row>
    <row r="1666" spans="1:10" ht="21.75" hidden="1" thickBot="1">
      <c r="A1666" s="277">
        <v>157</v>
      </c>
      <c r="B1666" s="277">
        <v>1224059202</v>
      </c>
      <c r="C1666" s="278" t="s">
        <v>4824</v>
      </c>
      <c r="D1666" s="279">
        <v>740</v>
      </c>
      <c r="E1666" s="277" t="s">
        <v>3477</v>
      </c>
      <c r="F1666" s="277">
        <v>1</v>
      </c>
      <c r="G1666" s="280" t="s">
        <v>9</v>
      </c>
      <c r="H1666" s="280" t="s">
        <v>2746</v>
      </c>
      <c r="I1666" s="280" t="s">
        <v>2727</v>
      </c>
      <c r="J1666">
        <v>10</v>
      </c>
    </row>
    <row r="1667" spans="1:10" ht="21.75" hidden="1" thickBot="1">
      <c r="A1667" s="277">
        <v>158</v>
      </c>
      <c r="B1667" s="277">
        <v>1223916367</v>
      </c>
      <c r="C1667" s="278" t="s">
        <v>4825</v>
      </c>
      <c r="D1667" s="279">
        <v>740</v>
      </c>
      <c r="E1667" s="277" t="s">
        <v>3705</v>
      </c>
      <c r="F1667" s="277">
        <v>1</v>
      </c>
      <c r="G1667" s="280" t="s">
        <v>557</v>
      </c>
      <c r="H1667" s="280" t="s">
        <v>2848</v>
      </c>
      <c r="I1667" s="280" t="s">
        <v>2727</v>
      </c>
      <c r="J1667">
        <v>10</v>
      </c>
    </row>
    <row r="1668" spans="1:10" ht="21.75" hidden="1" thickBot="1">
      <c r="A1668" s="277">
        <v>159</v>
      </c>
      <c r="B1668" s="277">
        <v>1226028306</v>
      </c>
      <c r="C1668" s="278" t="s">
        <v>4826</v>
      </c>
      <c r="D1668" s="279">
        <v>740</v>
      </c>
      <c r="E1668" s="277" t="s">
        <v>2770</v>
      </c>
      <c r="F1668" s="277">
        <v>1</v>
      </c>
      <c r="G1668" s="280" t="s">
        <v>388</v>
      </c>
      <c r="H1668" s="280" t="s">
        <v>2735</v>
      </c>
      <c r="I1668" s="280" t="s">
        <v>2727</v>
      </c>
      <c r="J1668">
        <v>10</v>
      </c>
    </row>
    <row r="1669" spans="1:10" ht="13.5" hidden="1" thickBot="1">
      <c r="A1669" s="277">
        <v>160</v>
      </c>
      <c r="B1669" s="277">
        <v>1227475087</v>
      </c>
      <c r="C1669" s="278" t="s">
        <v>4827</v>
      </c>
      <c r="D1669" s="279">
        <v>740</v>
      </c>
      <c r="E1669" s="277" t="s">
        <v>2770</v>
      </c>
      <c r="F1669" s="277">
        <v>1</v>
      </c>
      <c r="G1669" s="280" t="s">
        <v>563</v>
      </c>
      <c r="H1669" s="280" t="s">
        <v>2774</v>
      </c>
      <c r="I1669" s="280" t="s">
        <v>2727</v>
      </c>
      <c r="J1669">
        <v>10</v>
      </c>
    </row>
    <row r="1670" spans="1:10" ht="21.75" hidden="1" thickBot="1">
      <c r="A1670" s="277">
        <v>161</v>
      </c>
      <c r="B1670" s="277">
        <v>1226287924</v>
      </c>
      <c r="C1670" s="278" t="s">
        <v>4828</v>
      </c>
      <c r="D1670" s="279">
        <v>730</v>
      </c>
      <c r="E1670" s="277" t="s">
        <v>2842</v>
      </c>
      <c r="F1670" s="277">
        <v>1</v>
      </c>
      <c r="G1670" s="280" t="s">
        <v>417</v>
      </c>
      <c r="H1670" s="280" t="s">
        <v>2735</v>
      </c>
      <c r="I1670" s="280" t="s">
        <v>2727</v>
      </c>
      <c r="J1670">
        <v>10</v>
      </c>
    </row>
    <row r="1671" spans="1:10" ht="21.75" hidden="1" thickBot="1">
      <c r="A1671" s="277">
        <v>162</v>
      </c>
      <c r="B1671" s="277">
        <v>1223332901</v>
      </c>
      <c r="C1671" s="278" t="s">
        <v>4829</v>
      </c>
      <c r="D1671" s="279">
        <v>730</v>
      </c>
      <c r="E1671" s="277" t="s">
        <v>3338</v>
      </c>
      <c r="F1671" s="277">
        <v>1</v>
      </c>
      <c r="G1671" s="280" t="s">
        <v>9</v>
      </c>
      <c r="H1671" s="280" t="s">
        <v>2746</v>
      </c>
      <c r="I1671" s="280" t="s">
        <v>2727</v>
      </c>
      <c r="J1671">
        <v>10</v>
      </c>
    </row>
    <row r="1672" spans="1:10" ht="21.75" hidden="1" thickBot="1">
      <c r="A1672" s="277">
        <v>163</v>
      </c>
      <c r="B1672" s="277">
        <v>1222472396</v>
      </c>
      <c r="C1672" s="278" t="s">
        <v>4830</v>
      </c>
      <c r="D1672" s="279">
        <v>730</v>
      </c>
      <c r="E1672" s="277" t="s">
        <v>3247</v>
      </c>
      <c r="F1672" s="277">
        <v>1</v>
      </c>
      <c r="G1672" s="280" t="s">
        <v>9</v>
      </c>
      <c r="H1672" s="280" t="s">
        <v>2746</v>
      </c>
      <c r="I1672" s="280" t="s">
        <v>2727</v>
      </c>
      <c r="J1672">
        <v>10</v>
      </c>
    </row>
    <row r="1673" spans="1:10" ht="21.75" hidden="1" thickBot="1">
      <c r="A1673" s="277">
        <v>164</v>
      </c>
      <c r="B1673" s="277">
        <v>1223619252</v>
      </c>
      <c r="C1673" s="278" t="s">
        <v>4831</v>
      </c>
      <c r="D1673" s="279">
        <v>730</v>
      </c>
      <c r="E1673" s="277" t="s">
        <v>2930</v>
      </c>
      <c r="F1673" s="277">
        <v>1</v>
      </c>
      <c r="G1673" s="280" t="s">
        <v>563</v>
      </c>
      <c r="H1673" s="280" t="s">
        <v>2774</v>
      </c>
      <c r="I1673" s="280" t="s">
        <v>2727</v>
      </c>
      <c r="J1673">
        <v>10</v>
      </c>
    </row>
    <row r="1674" spans="1:10" ht="21.75" hidden="1" thickBot="1">
      <c r="A1674" s="277">
        <v>165</v>
      </c>
      <c r="B1674" s="277">
        <v>1222952916</v>
      </c>
      <c r="C1674" s="278" t="s">
        <v>4832</v>
      </c>
      <c r="D1674" s="279">
        <v>730</v>
      </c>
      <c r="E1674" s="277" t="s">
        <v>2947</v>
      </c>
      <c r="F1674" s="277">
        <v>1</v>
      </c>
      <c r="G1674" s="280" t="s">
        <v>417</v>
      </c>
      <c r="H1674" s="280" t="s">
        <v>2735</v>
      </c>
      <c r="I1674" s="280" t="s">
        <v>2727</v>
      </c>
      <c r="J1674">
        <v>10</v>
      </c>
    </row>
    <row r="1675" spans="1:10" ht="13.5" hidden="1" thickBot="1">
      <c r="A1675" s="277">
        <v>166</v>
      </c>
      <c r="B1675" s="277">
        <v>1223193020</v>
      </c>
      <c r="C1675" s="278" t="s">
        <v>4833</v>
      </c>
      <c r="D1675" s="279">
        <v>730</v>
      </c>
      <c r="E1675" s="277" t="s">
        <v>2770</v>
      </c>
      <c r="F1675" s="277">
        <v>1</v>
      </c>
      <c r="G1675" s="280" t="s">
        <v>551</v>
      </c>
      <c r="H1675" s="280" t="s">
        <v>2742</v>
      </c>
      <c r="I1675" s="280" t="s">
        <v>2727</v>
      </c>
      <c r="J1675">
        <v>10</v>
      </c>
    </row>
    <row r="1676" spans="1:10" ht="21.75" hidden="1" thickBot="1">
      <c r="A1676" s="277">
        <v>167</v>
      </c>
      <c r="B1676" s="277">
        <v>1225299254</v>
      </c>
      <c r="C1676" s="278" t="s">
        <v>4834</v>
      </c>
      <c r="D1676" s="279">
        <v>720</v>
      </c>
      <c r="E1676" s="277" t="s">
        <v>2850</v>
      </c>
      <c r="F1676" s="277">
        <v>1</v>
      </c>
      <c r="G1676" s="280" t="s">
        <v>557</v>
      </c>
      <c r="H1676" s="280" t="s">
        <v>2848</v>
      </c>
      <c r="I1676" s="280" t="s">
        <v>2727</v>
      </c>
      <c r="J1676">
        <v>10</v>
      </c>
    </row>
    <row r="1677" spans="1:10" ht="21.75" hidden="1" thickBot="1">
      <c r="A1677" s="277">
        <v>168</v>
      </c>
      <c r="B1677" s="277">
        <v>1210661200</v>
      </c>
      <c r="C1677" s="278" t="s">
        <v>4835</v>
      </c>
      <c r="D1677" s="279">
        <v>720</v>
      </c>
      <c r="E1677" s="277" t="s">
        <v>3061</v>
      </c>
      <c r="F1677" s="277">
        <v>1</v>
      </c>
      <c r="G1677" s="280" t="s">
        <v>9</v>
      </c>
      <c r="H1677" s="280" t="s">
        <v>2746</v>
      </c>
      <c r="I1677" s="280" t="s">
        <v>2727</v>
      </c>
      <c r="J1677">
        <v>10</v>
      </c>
    </row>
    <row r="1678" spans="1:10" ht="21.75" hidden="1" thickBot="1">
      <c r="A1678" s="277">
        <v>169</v>
      </c>
      <c r="B1678" s="277">
        <v>1223628159</v>
      </c>
      <c r="C1678" s="278" t="s">
        <v>4836</v>
      </c>
      <c r="D1678" s="279">
        <v>720</v>
      </c>
      <c r="E1678" s="277" t="s">
        <v>3819</v>
      </c>
      <c r="F1678" s="277">
        <v>1</v>
      </c>
      <c r="G1678" s="280" t="s">
        <v>417</v>
      </c>
      <c r="H1678" s="280" t="s">
        <v>2735</v>
      </c>
      <c r="I1678" s="280" t="s">
        <v>2727</v>
      </c>
      <c r="J1678">
        <v>10</v>
      </c>
    </row>
    <row r="1679" spans="1:10" ht="13.5" hidden="1" thickBot="1">
      <c r="A1679" s="277">
        <v>170</v>
      </c>
      <c r="B1679" s="277">
        <v>1225452878</v>
      </c>
      <c r="C1679" s="278" t="s">
        <v>4837</v>
      </c>
      <c r="D1679" s="279">
        <v>720</v>
      </c>
      <c r="E1679" s="277" t="s">
        <v>2770</v>
      </c>
      <c r="F1679" s="277">
        <v>1</v>
      </c>
      <c r="G1679" s="280" t="s">
        <v>561</v>
      </c>
      <c r="H1679" s="280" t="s">
        <v>2731</v>
      </c>
      <c r="I1679" s="280" t="s">
        <v>2727</v>
      </c>
      <c r="J1679">
        <v>10</v>
      </c>
    </row>
    <row r="1680" spans="1:10" ht="21.75" hidden="1" thickBot="1">
      <c r="A1680" s="277">
        <v>171</v>
      </c>
      <c r="B1680" s="277">
        <v>1232310299</v>
      </c>
      <c r="C1680" s="278" t="s">
        <v>3438</v>
      </c>
      <c r="D1680" s="279">
        <v>710</v>
      </c>
      <c r="E1680" s="277" t="s">
        <v>2778</v>
      </c>
      <c r="F1680" s="277">
        <v>1</v>
      </c>
      <c r="G1680" s="280" t="s">
        <v>417</v>
      </c>
      <c r="H1680" s="280" t="s">
        <v>2735</v>
      </c>
      <c r="I1680" s="280" t="s">
        <v>2727</v>
      </c>
      <c r="J1680">
        <v>10</v>
      </c>
    </row>
    <row r="1681" spans="1:10" ht="21.75" hidden="1" thickBot="1">
      <c r="A1681" s="277">
        <v>172</v>
      </c>
      <c r="B1681" s="277">
        <v>1222549405</v>
      </c>
      <c r="C1681" s="278" t="s">
        <v>4838</v>
      </c>
      <c r="D1681" s="279">
        <v>710</v>
      </c>
      <c r="E1681" s="277" t="s">
        <v>3003</v>
      </c>
      <c r="F1681" s="277">
        <v>1</v>
      </c>
      <c r="G1681" s="280" t="s">
        <v>9</v>
      </c>
      <c r="H1681" s="280" t="s">
        <v>2746</v>
      </c>
      <c r="I1681" s="280" t="s">
        <v>2727</v>
      </c>
      <c r="J1681">
        <v>10</v>
      </c>
    </row>
    <row r="1682" spans="1:10" ht="21.75" hidden="1" thickBot="1">
      <c r="A1682" s="277">
        <v>173</v>
      </c>
      <c r="B1682" s="277">
        <v>1223791371</v>
      </c>
      <c r="C1682" s="278" t="s">
        <v>4839</v>
      </c>
      <c r="D1682" s="279">
        <v>710</v>
      </c>
      <c r="E1682" s="277" t="s">
        <v>3944</v>
      </c>
      <c r="F1682" s="277">
        <v>1</v>
      </c>
      <c r="G1682" s="280" t="s">
        <v>557</v>
      </c>
      <c r="H1682" s="280" t="s">
        <v>2848</v>
      </c>
      <c r="I1682" s="280" t="s">
        <v>2727</v>
      </c>
      <c r="J1682">
        <v>10</v>
      </c>
    </row>
    <row r="1683" spans="1:10" ht="13.5" hidden="1" thickBot="1">
      <c r="A1683" s="277">
        <v>174</v>
      </c>
      <c r="B1683" s="277">
        <v>1232666164</v>
      </c>
      <c r="C1683" s="278" t="s">
        <v>4840</v>
      </c>
      <c r="D1683" s="279">
        <v>710</v>
      </c>
      <c r="E1683" s="277" t="s">
        <v>2770</v>
      </c>
      <c r="F1683" s="277">
        <v>1</v>
      </c>
      <c r="G1683" s="280" t="s">
        <v>561</v>
      </c>
      <c r="H1683" s="280" t="s">
        <v>2731</v>
      </c>
      <c r="I1683" s="280" t="s">
        <v>2727</v>
      </c>
      <c r="J1683">
        <v>10</v>
      </c>
    </row>
    <row r="1684" spans="1:10" ht="21.75" hidden="1" thickBot="1">
      <c r="A1684" s="277">
        <v>175</v>
      </c>
      <c r="B1684" s="277">
        <v>1210507302</v>
      </c>
      <c r="C1684" s="278" t="s">
        <v>4841</v>
      </c>
      <c r="D1684" s="279">
        <v>700</v>
      </c>
      <c r="E1684" s="277" t="s">
        <v>3477</v>
      </c>
      <c r="F1684" s="277">
        <v>1</v>
      </c>
      <c r="G1684" s="280" t="s">
        <v>9</v>
      </c>
      <c r="H1684" s="280" t="s">
        <v>2746</v>
      </c>
      <c r="I1684" s="280" t="s">
        <v>2727</v>
      </c>
      <c r="J1684">
        <v>10</v>
      </c>
    </row>
    <row r="1685" spans="1:10" ht="21.75" hidden="1" thickBot="1">
      <c r="A1685" s="277">
        <v>176</v>
      </c>
      <c r="B1685" s="277">
        <v>1223906917</v>
      </c>
      <c r="C1685" s="278" t="s">
        <v>4842</v>
      </c>
      <c r="D1685" s="279">
        <v>700</v>
      </c>
      <c r="E1685" s="277" t="s">
        <v>3308</v>
      </c>
      <c r="F1685" s="277">
        <v>1</v>
      </c>
      <c r="G1685" s="280" t="s">
        <v>557</v>
      </c>
      <c r="H1685" s="280" t="s">
        <v>2848</v>
      </c>
      <c r="I1685" s="280" t="s">
        <v>2727</v>
      </c>
      <c r="J1685">
        <v>10</v>
      </c>
    </row>
    <row r="1686" spans="1:10" ht="21.75" hidden="1" thickBot="1">
      <c r="A1686" s="277">
        <v>177</v>
      </c>
      <c r="B1686" s="277">
        <v>1225495369</v>
      </c>
      <c r="C1686" s="278" t="s">
        <v>4843</v>
      </c>
      <c r="D1686" s="279">
        <v>700</v>
      </c>
      <c r="E1686" s="277" t="s">
        <v>2770</v>
      </c>
      <c r="F1686" s="277">
        <v>1</v>
      </c>
      <c r="G1686" s="280" t="s">
        <v>388</v>
      </c>
      <c r="H1686" s="280" t="s">
        <v>2735</v>
      </c>
      <c r="I1686" s="280" t="s">
        <v>2727</v>
      </c>
      <c r="J1686">
        <v>10</v>
      </c>
    </row>
    <row r="1687" spans="1:10" ht="21.75" hidden="1" thickBot="1">
      <c r="A1687" s="277">
        <v>178</v>
      </c>
      <c r="B1687" s="277">
        <v>1231848808</v>
      </c>
      <c r="C1687" s="278" t="s">
        <v>4844</v>
      </c>
      <c r="D1687" s="279">
        <v>690</v>
      </c>
      <c r="E1687" s="277" t="s">
        <v>3227</v>
      </c>
      <c r="F1687" s="277">
        <v>1</v>
      </c>
      <c r="G1687" s="280" t="s">
        <v>9</v>
      </c>
      <c r="H1687" s="280" t="s">
        <v>2746</v>
      </c>
      <c r="I1687" s="280" t="s">
        <v>2727</v>
      </c>
      <c r="J1687">
        <v>10</v>
      </c>
    </row>
    <row r="1688" spans="1:10" ht="21.75" hidden="1" thickBot="1">
      <c r="A1688" s="277">
        <v>179</v>
      </c>
      <c r="B1688" s="277">
        <v>1225496706</v>
      </c>
      <c r="C1688" s="278" t="s">
        <v>4845</v>
      </c>
      <c r="D1688" s="279">
        <v>690</v>
      </c>
      <c r="E1688" s="277" t="s">
        <v>2850</v>
      </c>
      <c r="F1688" s="277">
        <v>1</v>
      </c>
      <c r="G1688" s="280" t="s">
        <v>9</v>
      </c>
      <c r="H1688" s="280" t="s">
        <v>2746</v>
      </c>
      <c r="I1688" s="280" t="s">
        <v>2727</v>
      </c>
      <c r="J1688">
        <v>10</v>
      </c>
    </row>
    <row r="1689" spans="1:10" ht="21.75" hidden="1" thickBot="1">
      <c r="A1689" s="277">
        <v>180</v>
      </c>
      <c r="B1689" s="277">
        <v>1210140021</v>
      </c>
      <c r="C1689" s="278" t="s">
        <v>4846</v>
      </c>
      <c r="D1689" s="279">
        <v>690</v>
      </c>
      <c r="E1689" s="277" t="s">
        <v>2893</v>
      </c>
      <c r="F1689" s="277">
        <v>1</v>
      </c>
      <c r="G1689" s="280" t="s">
        <v>417</v>
      </c>
      <c r="H1689" s="280" t="s">
        <v>2735</v>
      </c>
      <c r="I1689" s="280" t="s">
        <v>2727</v>
      </c>
      <c r="J1689">
        <v>10</v>
      </c>
    </row>
    <row r="1690" spans="1:10" ht="13.5" hidden="1" thickBot="1">
      <c r="A1690" s="277">
        <v>181</v>
      </c>
      <c r="B1690" s="277">
        <v>1223263322</v>
      </c>
      <c r="C1690" s="278" t="s">
        <v>4847</v>
      </c>
      <c r="D1690" s="279">
        <v>690</v>
      </c>
      <c r="E1690" s="277" t="s">
        <v>2770</v>
      </c>
      <c r="F1690" s="277">
        <v>1</v>
      </c>
      <c r="G1690" s="280" t="s">
        <v>185</v>
      </c>
      <c r="H1690" s="280" t="s">
        <v>2774</v>
      </c>
      <c r="I1690" s="280" t="s">
        <v>2727</v>
      </c>
      <c r="J1690">
        <v>10</v>
      </c>
    </row>
    <row r="1691" spans="1:10" ht="13.5" hidden="1" thickBot="1">
      <c r="A1691" s="277">
        <v>182</v>
      </c>
      <c r="B1691" s="277">
        <v>1226609997</v>
      </c>
      <c r="C1691" s="278" t="s">
        <v>4848</v>
      </c>
      <c r="D1691" s="279">
        <v>690</v>
      </c>
      <c r="E1691" s="277" t="s">
        <v>2770</v>
      </c>
      <c r="F1691" s="277">
        <v>1</v>
      </c>
      <c r="G1691" s="280" t="s">
        <v>187</v>
      </c>
      <c r="H1691" s="280" t="s">
        <v>2731</v>
      </c>
      <c r="I1691" s="280" t="s">
        <v>2727</v>
      </c>
      <c r="J1691">
        <v>10</v>
      </c>
    </row>
    <row r="1692" spans="1:10" ht="13.5" hidden="1" thickBot="1">
      <c r="A1692" s="277">
        <v>183</v>
      </c>
      <c r="B1692" s="277">
        <v>1226441913</v>
      </c>
      <c r="C1692" s="278" t="s">
        <v>4849</v>
      </c>
      <c r="D1692" s="279">
        <v>680</v>
      </c>
      <c r="E1692" s="277" t="s">
        <v>2763</v>
      </c>
      <c r="F1692" s="277">
        <v>1</v>
      </c>
      <c r="G1692" s="280" t="s">
        <v>417</v>
      </c>
      <c r="H1692" s="280" t="s">
        <v>2735</v>
      </c>
      <c r="I1692" s="280" t="s">
        <v>2727</v>
      </c>
      <c r="J1692">
        <v>10</v>
      </c>
    </row>
    <row r="1693" spans="1:10" ht="13.5" hidden="1" thickBot="1">
      <c r="A1693" s="277">
        <v>184</v>
      </c>
      <c r="B1693" s="277">
        <v>1229147227</v>
      </c>
      <c r="C1693" s="278" t="s">
        <v>4850</v>
      </c>
      <c r="D1693" s="279">
        <v>680</v>
      </c>
      <c r="E1693" s="277" t="s">
        <v>2770</v>
      </c>
      <c r="F1693" s="277">
        <v>1</v>
      </c>
      <c r="G1693" s="280" t="s">
        <v>388</v>
      </c>
      <c r="H1693" s="280" t="s">
        <v>2735</v>
      </c>
      <c r="I1693" s="280" t="s">
        <v>2727</v>
      </c>
      <c r="J1693">
        <v>10</v>
      </c>
    </row>
    <row r="1694" spans="1:10" ht="21.75" hidden="1" thickBot="1">
      <c r="A1694" s="277">
        <v>185</v>
      </c>
      <c r="B1694" s="277">
        <v>106305949</v>
      </c>
      <c r="C1694" s="278" t="s">
        <v>4851</v>
      </c>
      <c r="D1694" s="279">
        <v>670</v>
      </c>
      <c r="E1694" s="277" t="s">
        <v>3900</v>
      </c>
      <c r="F1694" s="277">
        <v>1</v>
      </c>
      <c r="G1694" s="280" t="s">
        <v>417</v>
      </c>
      <c r="H1694" s="280" t="s">
        <v>2735</v>
      </c>
      <c r="I1694" s="280" t="s">
        <v>2727</v>
      </c>
      <c r="J1694">
        <v>10</v>
      </c>
    </row>
    <row r="1695" spans="1:10" ht="13.5" hidden="1" thickBot="1">
      <c r="A1695" s="277">
        <v>186</v>
      </c>
      <c r="B1695" s="277">
        <v>1222851801</v>
      </c>
      <c r="C1695" s="278" t="s">
        <v>4852</v>
      </c>
      <c r="D1695" s="279">
        <v>670</v>
      </c>
      <c r="E1695" s="277" t="s">
        <v>2770</v>
      </c>
      <c r="F1695" s="277">
        <v>1</v>
      </c>
      <c r="G1695" s="280" t="s">
        <v>185</v>
      </c>
      <c r="H1695" s="280" t="s">
        <v>2774</v>
      </c>
      <c r="I1695" s="280" t="s">
        <v>2727</v>
      </c>
      <c r="J1695">
        <v>10</v>
      </c>
    </row>
    <row r="1696" spans="1:10" ht="21.75" hidden="1" thickBot="1">
      <c r="A1696" s="277">
        <v>187</v>
      </c>
      <c r="B1696" s="277">
        <v>1226822884</v>
      </c>
      <c r="C1696" s="278" t="s">
        <v>4853</v>
      </c>
      <c r="D1696" s="279">
        <v>660</v>
      </c>
      <c r="E1696" s="277" t="s">
        <v>4728</v>
      </c>
      <c r="F1696" s="277">
        <v>1</v>
      </c>
      <c r="G1696" s="280" t="s">
        <v>557</v>
      </c>
      <c r="H1696" s="280" t="s">
        <v>2848</v>
      </c>
      <c r="I1696" s="280" t="s">
        <v>2727</v>
      </c>
      <c r="J1696">
        <v>10</v>
      </c>
    </row>
    <row r="1697" spans="1:10" ht="21.75" hidden="1" thickBot="1">
      <c r="A1697" s="277">
        <v>188</v>
      </c>
      <c r="B1697" s="277">
        <v>1224814670</v>
      </c>
      <c r="C1697" s="278" t="s">
        <v>4854</v>
      </c>
      <c r="D1697" s="279">
        <v>660</v>
      </c>
      <c r="E1697" s="277" t="s">
        <v>3165</v>
      </c>
      <c r="F1697" s="277">
        <v>1</v>
      </c>
      <c r="G1697" s="280" t="s">
        <v>557</v>
      </c>
      <c r="H1697" s="280" t="s">
        <v>2848</v>
      </c>
      <c r="I1697" s="280" t="s">
        <v>2727</v>
      </c>
      <c r="J1697">
        <v>10</v>
      </c>
    </row>
    <row r="1698" spans="1:10" ht="21.75" hidden="1" thickBot="1">
      <c r="A1698" s="277">
        <v>189</v>
      </c>
      <c r="B1698" s="277">
        <v>1230407955</v>
      </c>
      <c r="C1698" s="278" t="s">
        <v>4855</v>
      </c>
      <c r="D1698" s="279">
        <v>650</v>
      </c>
      <c r="E1698" s="277" t="s">
        <v>3257</v>
      </c>
      <c r="F1698" s="277">
        <v>1</v>
      </c>
      <c r="G1698" s="280" t="s">
        <v>9</v>
      </c>
      <c r="H1698" s="280" t="s">
        <v>2746</v>
      </c>
      <c r="I1698" s="280" t="s">
        <v>2727</v>
      </c>
      <c r="J1698">
        <v>10</v>
      </c>
    </row>
    <row r="1699" spans="1:10" ht="13.5" hidden="1" thickBot="1">
      <c r="A1699" s="277">
        <v>190</v>
      </c>
      <c r="B1699" s="277">
        <v>1232535398</v>
      </c>
      <c r="C1699" s="278" t="s">
        <v>4856</v>
      </c>
      <c r="D1699" s="279">
        <v>650</v>
      </c>
      <c r="E1699" s="277" t="s">
        <v>2763</v>
      </c>
      <c r="F1699" s="277">
        <v>1</v>
      </c>
      <c r="G1699" s="280" t="s">
        <v>9</v>
      </c>
      <c r="H1699" s="280" t="s">
        <v>2746</v>
      </c>
      <c r="I1699" s="280" t="s">
        <v>2727</v>
      </c>
      <c r="J1699">
        <v>10</v>
      </c>
    </row>
    <row r="1700" spans="1:10" ht="21.75" hidden="1" thickBot="1">
      <c r="A1700" s="277">
        <v>191</v>
      </c>
      <c r="B1700" s="277">
        <v>1222574692</v>
      </c>
      <c r="C1700" s="278" t="s">
        <v>4857</v>
      </c>
      <c r="D1700" s="279">
        <v>650</v>
      </c>
      <c r="E1700" s="277" t="s">
        <v>3338</v>
      </c>
      <c r="F1700" s="277">
        <v>1</v>
      </c>
      <c r="G1700" s="280" t="s">
        <v>9</v>
      </c>
      <c r="H1700" s="280" t="s">
        <v>2746</v>
      </c>
      <c r="I1700" s="280" t="s">
        <v>2727</v>
      </c>
      <c r="J1700">
        <v>10</v>
      </c>
    </row>
    <row r="1701" spans="1:10" ht="21.75" hidden="1" thickBot="1">
      <c r="A1701" s="277">
        <v>192</v>
      </c>
      <c r="B1701" s="277">
        <v>1224047117</v>
      </c>
      <c r="C1701" s="278" t="s">
        <v>4858</v>
      </c>
      <c r="D1701" s="279">
        <v>650</v>
      </c>
      <c r="E1701" s="277" t="s">
        <v>2896</v>
      </c>
      <c r="F1701" s="277">
        <v>1</v>
      </c>
      <c r="G1701" s="280" t="s">
        <v>557</v>
      </c>
      <c r="H1701" s="280" t="s">
        <v>2848</v>
      </c>
      <c r="I1701" s="280" t="s">
        <v>2727</v>
      </c>
      <c r="J1701">
        <v>10</v>
      </c>
    </row>
    <row r="1702" spans="1:10" ht="13.5" hidden="1" thickBot="1">
      <c r="A1702" s="277">
        <v>193</v>
      </c>
      <c r="B1702" s="277">
        <v>1228315614</v>
      </c>
      <c r="C1702" s="278" t="s">
        <v>4859</v>
      </c>
      <c r="D1702" s="279">
        <v>650</v>
      </c>
      <c r="E1702" s="277" t="s">
        <v>2770</v>
      </c>
      <c r="F1702" s="277">
        <v>1</v>
      </c>
      <c r="G1702" s="280" t="s">
        <v>551</v>
      </c>
      <c r="H1702" s="280" t="s">
        <v>2742</v>
      </c>
      <c r="I1702" s="280" t="s">
        <v>2727</v>
      </c>
      <c r="J1702">
        <v>10</v>
      </c>
    </row>
    <row r="1703" spans="1:10" ht="13.5" hidden="1" thickBot="1">
      <c r="A1703" s="277">
        <v>194</v>
      </c>
      <c r="B1703" s="277">
        <v>1226583857</v>
      </c>
      <c r="C1703" s="278" t="s">
        <v>4860</v>
      </c>
      <c r="D1703" s="279">
        <v>650</v>
      </c>
      <c r="E1703" s="277" t="s">
        <v>2770</v>
      </c>
      <c r="F1703" s="277">
        <v>1</v>
      </c>
      <c r="G1703" s="280" t="s">
        <v>551</v>
      </c>
      <c r="H1703" s="280" t="s">
        <v>2742</v>
      </c>
      <c r="I1703" s="280" t="s">
        <v>2727</v>
      </c>
      <c r="J1703">
        <v>10</v>
      </c>
    </row>
    <row r="1704" spans="1:10" ht="21.75" hidden="1" thickBot="1">
      <c r="A1704" s="277">
        <v>195</v>
      </c>
      <c r="B1704" s="277">
        <v>1222765905</v>
      </c>
      <c r="C1704" s="278" t="s">
        <v>4861</v>
      </c>
      <c r="D1704" s="279">
        <v>640</v>
      </c>
      <c r="E1704" s="277" t="s">
        <v>3507</v>
      </c>
      <c r="F1704" s="277">
        <v>1</v>
      </c>
      <c r="G1704" s="280" t="s">
        <v>90</v>
      </c>
      <c r="H1704" s="280" t="s">
        <v>2735</v>
      </c>
      <c r="I1704" s="280" t="s">
        <v>2727</v>
      </c>
      <c r="J1704">
        <v>10</v>
      </c>
    </row>
    <row r="1705" spans="1:10" ht="21.75" hidden="1" thickBot="1">
      <c r="A1705" s="277">
        <v>196</v>
      </c>
      <c r="B1705" s="277">
        <v>1224512807</v>
      </c>
      <c r="C1705" s="278" t="s">
        <v>4194</v>
      </c>
      <c r="D1705" s="279">
        <v>640</v>
      </c>
      <c r="E1705" s="277" t="s">
        <v>2786</v>
      </c>
      <c r="F1705" s="277">
        <v>1</v>
      </c>
      <c r="G1705" s="280" t="s">
        <v>9</v>
      </c>
      <c r="H1705" s="280" t="s">
        <v>2746</v>
      </c>
      <c r="I1705" s="280" t="s">
        <v>2727</v>
      </c>
      <c r="J1705">
        <v>10</v>
      </c>
    </row>
    <row r="1706" spans="1:10" ht="21.75" hidden="1" thickBot="1">
      <c r="A1706" s="277">
        <v>197</v>
      </c>
      <c r="B1706" s="277">
        <v>1224825013</v>
      </c>
      <c r="C1706" s="278" t="s">
        <v>4862</v>
      </c>
      <c r="D1706" s="279">
        <v>640</v>
      </c>
      <c r="E1706" s="277" t="s">
        <v>2888</v>
      </c>
      <c r="F1706" s="277">
        <v>1</v>
      </c>
      <c r="G1706" s="280" t="s">
        <v>557</v>
      </c>
      <c r="H1706" s="280" t="s">
        <v>2848</v>
      </c>
      <c r="I1706" s="280" t="s">
        <v>2727</v>
      </c>
      <c r="J1706">
        <v>10</v>
      </c>
    </row>
    <row r="1707" spans="1:10" ht="13.5" hidden="1" thickBot="1">
      <c r="A1707" s="277">
        <v>198</v>
      </c>
      <c r="B1707" s="277">
        <v>1224659866</v>
      </c>
      <c r="C1707" s="278" t="s">
        <v>4863</v>
      </c>
      <c r="D1707" s="279">
        <v>640</v>
      </c>
      <c r="E1707" s="277" t="s">
        <v>2770</v>
      </c>
      <c r="F1707" s="277">
        <v>1</v>
      </c>
      <c r="G1707" s="280" t="s">
        <v>187</v>
      </c>
      <c r="H1707" s="280" t="s">
        <v>2731</v>
      </c>
      <c r="I1707" s="280" t="s">
        <v>2727</v>
      </c>
      <c r="J1707">
        <v>10</v>
      </c>
    </row>
    <row r="1708" spans="1:10" ht="13.5" hidden="1" thickBot="1">
      <c r="A1708" s="277">
        <v>199</v>
      </c>
      <c r="B1708" s="277">
        <v>1225126839</v>
      </c>
      <c r="C1708" s="278" t="s">
        <v>4864</v>
      </c>
      <c r="D1708" s="279">
        <v>640</v>
      </c>
      <c r="E1708" s="277" t="s">
        <v>2770</v>
      </c>
      <c r="F1708" s="277">
        <v>1</v>
      </c>
      <c r="G1708" s="280" t="s">
        <v>561</v>
      </c>
      <c r="H1708" s="280" t="s">
        <v>2731</v>
      </c>
      <c r="I1708" s="280" t="s">
        <v>2727</v>
      </c>
      <c r="J1708">
        <v>10</v>
      </c>
    </row>
    <row r="1709" spans="1:10" ht="13.5" hidden="1" thickBot="1">
      <c r="A1709" s="277">
        <v>200</v>
      </c>
      <c r="B1709" s="277">
        <v>1223488129</v>
      </c>
      <c r="C1709" s="278" t="s">
        <v>4865</v>
      </c>
      <c r="D1709" s="279">
        <v>640</v>
      </c>
      <c r="E1709" s="277" t="s">
        <v>2770</v>
      </c>
      <c r="F1709" s="277">
        <v>1</v>
      </c>
      <c r="G1709" s="280" t="s">
        <v>185</v>
      </c>
      <c r="H1709" s="280" t="s">
        <v>2774</v>
      </c>
      <c r="I1709" s="280" t="s">
        <v>2727</v>
      </c>
      <c r="J1709">
        <v>10</v>
      </c>
    </row>
    <row r="1710" spans="1:10" ht="21.75" hidden="1" thickBot="1">
      <c r="A1710" s="277">
        <v>201</v>
      </c>
      <c r="B1710" s="277">
        <v>1225665597</v>
      </c>
      <c r="C1710" s="278" t="s">
        <v>4866</v>
      </c>
      <c r="D1710" s="279">
        <v>630</v>
      </c>
      <c r="E1710" s="277" t="s">
        <v>3639</v>
      </c>
      <c r="F1710" s="277">
        <v>1</v>
      </c>
      <c r="G1710" s="280" t="s">
        <v>557</v>
      </c>
      <c r="H1710" s="280" t="s">
        <v>2848</v>
      </c>
      <c r="I1710" s="280" t="s">
        <v>2727</v>
      </c>
      <c r="J1710">
        <v>10</v>
      </c>
    </row>
    <row r="1711" spans="1:10" ht="21.75" hidden="1" thickBot="1">
      <c r="A1711" s="277">
        <v>202</v>
      </c>
      <c r="B1711" s="277">
        <v>1229996340</v>
      </c>
      <c r="C1711" s="278" t="s">
        <v>4867</v>
      </c>
      <c r="D1711" s="279">
        <v>630</v>
      </c>
      <c r="E1711" s="277" t="s">
        <v>2893</v>
      </c>
      <c r="F1711" s="277">
        <v>1</v>
      </c>
      <c r="G1711" s="280" t="s">
        <v>417</v>
      </c>
      <c r="H1711" s="280" t="s">
        <v>2735</v>
      </c>
      <c r="I1711" s="280" t="s">
        <v>2727</v>
      </c>
      <c r="J1711">
        <v>10</v>
      </c>
    </row>
    <row r="1712" spans="1:10" ht="21.75" hidden="1" thickBot="1">
      <c r="A1712" s="277">
        <v>203</v>
      </c>
      <c r="B1712" s="277">
        <v>1221950422</v>
      </c>
      <c r="C1712" s="278" t="s">
        <v>4868</v>
      </c>
      <c r="D1712" s="279">
        <v>620</v>
      </c>
      <c r="E1712" s="277" t="s">
        <v>2922</v>
      </c>
      <c r="F1712" s="277">
        <v>1</v>
      </c>
      <c r="G1712" s="280" t="s">
        <v>9</v>
      </c>
      <c r="H1712" s="280" t="s">
        <v>2746</v>
      </c>
      <c r="I1712" s="280" t="s">
        <v>2727</v>
      </c>
      <c r="J1712">
        <v>10</v>
      </c>
    </row>
    <row r="1713" spans="1:10" ht="21.75" hidden="1" thickBot="1">
      <c r="A1713" s="277">
        <v>204</v>
      </c>
      <c r="B1713" s="277">
        <v>1222367602</v>
      </c>
      <c r="C1713" s="278" t="s">
        <v>4869</v>
      </c>
      <c r="D1713" s="279">
        <v>620</v>
      </c>
      <c r="E1713" s="277" t="s">
        <v>3061</v>
      </c>
      <c r="F1713" s="277">
        <v>1</v>
      </c>
      <c r="G1713" s="280" t="s">
        <v>9</v>
      </c>
      <c r="H1713" s="280" t="s">
        <v>2746</v>
      </c>
      <c r="I1713" s="280" t="s">
        <v>2727</v>
      </c>
      <c r="J1713">
        <v>10</v>
      </c>
    </row>
    <row r="1714" spans="1:10" ht="21.75" hidden="1" thickBot="1">
      <c r="A1714" s="277">
        <v>205</v>
      </c>
      <c r="B1714" s="277">
        <v>1222981918</v>
      </c>
      <c r="C1714" s="278" t="s">
        <v>4870</v>
      </c>
      <c r="D1714" s="279">
        <v>610</v>
      </c>
      <c r="E1714" s="277" t="s">
        <v>3061</v>
      </c>
      <c r="F1714" s="277">
        <v>1</v>
      </c>
      <c r="G1714" s="280" t="s">
        <v>561</v>
      </c>
      <c r="H1714" s="280" t="s">
        <v>2731</v>
      </c>
      <c r="I1714" s="280" t="s">
        <v>2727</v>
      </c>
      <c r="J1714">
        <v>10</v>
      </c>
    </row>
    <row r="1715" spans="1:10" ht="21.75" hidden="1" thickBot="1">
      <c r="A1715" s="277">
        <v>206</v>
      </c>
      <c r="B1715" s="277">
        <v>1222971735</v>
      </c>
      <c r="C1715" s="278" t="s">
        <v>4871</v>
      </c>
      <c r="D1715" s="279">
        <v>610</v>
      </c>
      <c r="E1715" s="277" t="s">
        <v>3519</v>
      </c>
      <c r="F1715" s="277">
        <v>1</v>
      </c>
      <c r="G1715" s="280" t="s">
        <v>185</v>
      </c>
      <c r="H1715" s="280" t="s">
        <v>2774</v>
      </c>
      <c r="I1715" s="280" t="s">
        <v>2727</v>
      </c>
      <c r="J1715">
        <v>10</v>
      </c>
    </row>
    <row r="1716" spans="1:10" ht="13.5" hidden="1" thickBot="1">
      <c r="A1716" s="277">
        <v>207</v>
      </c>
      <c r="B1716" s="277">
        <v>1224044928</v>
      </c>
      <c r="C1716" s="278" t="s">
        <v>4872</v>
      </c>
      <c r="D1716" s="279">
        <v>610</v>
      </c>
      <c r="E1716" s="277" t="s">
        <v>2770</v>
      </c>
      <c r="F1716" s="277">
        <v>1</v>
      </c>
      <c r="G1716" s="280" t="s">
        <v>551</v>
      </c>
      <c r="H1716" s="280" t="s">
        <v>2742</v>
      </c>
      <c r="I1716" s="280" t="s">
        <v>2727</v>
      </c>
      <c r="J1716">
        <v>10</v>
      </c>
    </row>
    <row r="1717" spans="1:10" ht="21.75" hidden="1" thickBot="1">
      <c r="A1717" s="277">
        <v>208</v>
      </c>
      <c r="B1717" s="277">
        <v>1230640069</v>
      </c>
      <c r="C1717" s="278" t="s">
        <v>4873</v>
      </c>
      <c r="D1717" s="279">
        <v>610</v>
      </c>
      <c r="E1717" s="277" t="s">
        <v>2770</v>
      </c>
      <c r="F1717" s="277">
        <v>1</v>
      </c>
      <c r="G1717" s="280" t="s">
        <v>388</v>
      </c>
      <c r="H1717" s="280" t="s">
        <v>2735</v>
      </c>
      <c r="I1717" s="280" t="s">
        <v>2727</v>
      </c>
      <c r="J1717">
        <v>10</v>
      </c>
    </row>
    <row r="1718" spans="1:10" ht="21.75" hidden="1" thickBot="1">
      <c r="A1718" s="277">
        <v>209</v>
      </c>
      <c r="B1718" s="277">
        <v>1228068541</v>
      </c>
      <c r="C1718" s="278" t="s">
        <v>4874</v>
      </c>
      <c r="D1718" s="279">
        <v>610</v>
      </c>
      <c r="E1718" s="277" t="s">
        <v>2770</v>
      </c>
      <c r="F1718" s="277">
        <v>1</v>
      </c>
      <c r="G1718" s="280" t="s">
        <v>388</v>
      </c>
      <c r="H1718" s="280" t="s">
        <v>2735</v>
      </c>
      <c r="I1718" s="280" t="s">
        <v>2727</v>
      </c>
      <c r="J1718">
        <v>10</v>
      </c>
    </row>
    <row r="1719" spans="1:10" ht="13.5" hidden="1" thickBot="1">
      <c r="A1719" s="277">
        <v>210</v>
      </c>
      <c r="B1719" s="277">
        <v>1224799480</v>
      </c>
      <c r="C1719" s="278" t="s">
        <v>4875</v>
      </c>
      <c r="D1719" s="279">
        <v>610</v>
      </c>
      <c r="E1719" s="277" t="s">
        <v>2770</v>
      </c>
      <c r="F1719" s="277">
        <v>1</v>
      </c>
      <c r="G1719" s="280" t="s">
        <v>551</v>
      </c>
      <c r="H1719" s="280" t="s">
        <v>2742</v>
      </c>
      <c r="I1719" s="280" t="s">
        <v>2727</v>
      </c>
      <c r="J1719">
        <v>10</v>
      </c>
    </row>
    <row r="1720" spans="1:10" ht="21.75" hidden="1" thickBot="1">
      <c r="A1720" s="277">
        <v>211</v>
      </c>
      <c r="B1720" s="277">
        <v>1221631637</v>
      </c>
      <c r="C1720" s="278" t="s">
        <v>4876</v>
      </c>
      <c r="D1720" s="279">
        <v>600</v>
      </c>
      <c r="E1720" s="277" t="s">
        <v>2890</v>
      </c>
      <c r="F1720" s="277">
        <v>1</v>
      </c>
      <c r="G1720" s="280" t="s">
        <v>9</v>
      </c>
      <c r="H1720" s="280" t="s">
        <v>2746</v>
      </c>
      <c r="I1720" s="280" t="s">
        <v>2727</v>
      </c>
      <c r="J1720">
        <v>10</v>
      </c>
    </row>
    <row r="1721" spans="1:10" ht="21.75" hidden="1" thickBot="1">
      <c r="A1721" s="277">
        <v>212</v>
      </c>
      <c r="B1721" s="277">
        <v>1225248621</v>
      </c>
      <c r="C1721" s="278" t="s">
        <v>4877</v>
      </c>
      <c r="D1721" s="279">
        <v>590</v>
      </c>
      <c r="E1721" s="277" t="s">
        <v>3361</v>
      </c>
      <c r="F1721" s="277">
        <v>1</v>
      </c>
      <c r="G1721" s="280" t="s">
        <v>551</v>
      </c>
      <c r="H1721" s="280" t="s">
        <v>2742</v>
      </c>
      <c r="I1721" s="280" t="s">
        <v>2727</v>
      </c>
      <c r="J1721">
        <v>10</v>
      </c>
    </row>
    <row r="1722" spans="1:10" ht="21.75" hidden="1" thickBot="1">
      <c r="A1722" s="277">
        <v>213</v>
      </c>
      <c r="B1722" s="277">
        <v>1224622307</v>
      </c>
      <c r="C1722" s="278" t="s">
        <v>4316</v>
      </c>
      <c r="D1722" s="279">
        <v>590</v>
      </c>
      <c r="E1722" s="277" t="s">
        <v>2958</v>
      </c>
      <c r="F1722" s="277">
        <v>1</v>
      </c>
      <c r="G1722" s="280" t="s">
        <v>551</v>
      </c>
      <c r="H1722" s="280" t="s">
        <v>2742</v>
      </c>
      <c r="I1722" s="280" t="s">
        <v>2727</v>
      </c>
      <c r="J1722">
        <v>10</v>
      </c>
    </row>
    <row r="1723" spans="1:10" ht="21.75" hidden="1" thickBot="1">
      <c r="A1723" s="277">
        <v>214</v>
      </c>
      <c r="B1723" s="277">
        <v>1224703655</v>
      </c>
      <c r="C1723" s="278" t="s">
        <v>4878</v>
      </c>
      <c r="D1723" s="279">
        <v>590</v>
      </c>
      <c r="E1723" s="277" t="s">
        <v>2936</v>
      </c>
      <c r="F1723" s="277">
        <v>1</v>
      </c>
      <c r="G1723" s="280" t="s">
        <v>187</v>
      </c>
      <c r="H1723" s="280" t="s">
        <v>2731</v>
      </c>
      <c r="I1723" s="280" t="s">
        <v>2727</v>
      </c>
      <c r="J1723">
        <v>10</v>
      </c>
    </row>
    <row r="1724" spans="1:10" ht="21.75" hidden="1" thickBot="1">
      <c r="A1724" s="277">
        <v>215</v>
      </c>
      <c r="B1724" s="277">
        <v>1223147775</v>
      </c>
      <c r="C1724" s="278" t="s">
        <v>4879</v>
      </c>
      <c r="D1724" s="279">
        <v>590</v>
      </c>
      <c r="E1724" s="277" t="s">
        <v>2770</v>
      </c>
      <c r="F1724" s="277">
        <v>1</v>
      </c>
      <c r="G1724" s="280" t="s">
        <v>551</v>
      </c>
      <c r="H1724" s="280" t="s">
        <v>2742</v>
      </c>
      <c r="I1724" s="280" t="s">
        <v>2727</v>
      </c>
      <c r="J1724">
        <v>10</v>
      </c>
    </row>
    <row r="1725" spans="1:10" ht="21.75" hidden="1" thickBot="1">
      <c r="A1725" s="277">
        <v>216</v>
      </c>
      <c r="B1725" s="277">
        <v>1223337041</v>
      </c>
      <c r="C1725" s="278" t="s">
        <v>4872</v>
      </c>
      <c r="D1725" s="279">
        <v>580</v>
      </c>
      <c r="E1725" s="277" t="s">
        <v>3764</v>
      </c>
      <c r="F1725" s="277">
        <v>1</v>
      </c>
      <c r="G1725" s="280" t="s">
        <v>551</v>
      </c>
      <c r="H1725" s="280" t="s">
        <v>2742</v>
      </c>
      <c r="I1725" s="280" t="s">
        <v>2727</v>
      </c>
      <c r="J1725">
        <v>10</v>
      </c>
    </row>
    <row r="1726" spans="1:10" ht="21.75" hidden="1" thickBot="1">
      <c r="A1726" s="277">
        <v>217</v>
      </c>
      <c r="B1726" s="277">
        <v>1223870606</v>
      </c>
      <c r="C1726" s="278" t="s">
        <v>4880</v>
      </c>
      <c r="D1726" s="279">
        <v>580</v>
      </c>
      <c r="E1726" s="277" t="s">
        <v>3952</v>
      </c>
      <c r="F1726" s="277">
        <v>1</v>
      </c>
      <c r="G1726" s="280" t="s">
        <v>557</v>
      </c>
      <c r="H1726" s="280" t="s">
        <v>2848</v>
      </c>
      <c r="I1726" s="280" t="s">
        <v>2727</v>
      </c>
      <c r="J1726">
        <v>10</v>
      </c>
    </row>
    <row r="1727" spans="1:10" ht="21.75" hidden="1" thickBot="1">
      <c r="A1727" s="277">
        <v>218</v>
      </c>
      <c r="B1727" s="277">
        <v>1222189443</v>
      </c>
      <c r="C1727" s="278" t="s">
        <v>4881</v>
      </c>
      <c r="D1727" s="279">
        <v>580</v>
      </c>
      <c r="E1727" s="277" t="s">
        <v>4442</v>
      </c>
      <c r="F1727" s="277">
        <v>1</v>
      </c>
      <c r="G1727" s="280" t="s">
        <v>90</v>
      </c>
      <c r="H1727" s="280" t="s">
        <v>2735</v>
      </c>
      <c r="I1727" s="280" t="s">
        <v>2727</v>
      </c>
      <c r="J1727">
        <v>10</v>
      </c>
    </row>
    <row r="1728" spans="1:10" ht="21.75" hidden="1" thickBot="1">
      <c r="A1728" s="277">
        <v>219</v>
      </c>
      <c r="B1728" s="277">
        <v>1227643623</v>
      </c>
      <c r="C1728" s="278" t="s">
        <v>4882</v>
      </c>
      <c r="D1728" s="279">
        <v>580</v>
      </c>
      <c r="E1728" s="277" t="s">
        <v>3493</v>
      </c>
      <c r="F1728" s="277">
        <v>1</v>
      </c>
      <c r="G1728" s="280" t="s">
        <v>9</v>
      </c>
      <c r="H1728" s="280" t="s">
        <v>2746</v>
      </c>
      <c r="I1728" s="280" t="s">
        <v>2727</v>
      </c>
      <c r="J1728">
        <v>10</v>
      </c>
    </row>
    <row r="1729" spans="1:10" ht="21.75" hidden="1" thickBot="1">
      <c r="A1729" s="277">
        <v>220</v>
      </c>
      <c r="B1729" s="277">
        <v>1222679070</v>
      </c>
      <c r="C1729" s="278" t="s">
        <v>4883</v>
      </c>
      <c r="D1729" s="279">
        <v>570</v>
      </c>
      <c r="E1729" s="277" t="s">
        <v>4884</v>
      </c>
      <c r="F1729" s="277">
        <v>1</v>
      </c>
      <c r="G1729" s="280" t="s">
        <v>417</v>
      </c>
      <c r="H1729" s="280" t="s">
        <v>2735</v>
      </c>
      <c r="I1729" s="280" t="s">
        <v>2727</v>
      </c>
      <c r="J1729">
        <v>10</v>
      </c>
    </row>
    <row r="1730" spans="1:10" ht="21.75" hidden="1" thickBot="1">
      <c r="A1730" s="277">
        <v>221</v>
      </c>
      <c r="B1730" s="277">
        <v>1223016865</v>
      </c>
      <c r="C1730" s="278" t="s">
        <v>4885</v>
      </c>
      <c r="D1730" s="279">
        <v>570</v>
      </c>
      <c r="E1730" s="277" t="s">
        <v>3732</v>
      </c>
      <c r="F1730" s="277">
        <v>1</v>
      </c>
      <c r="G1730" s="280" t="s">
        <v>9</v>
      </c>
      <c r="H1730" s="280" t="s">
        <v>2746</v>
      </c>
      <c r="I1730" s="280" t="s">
        <v>2727</v>
      </c>
      <c r="J1730">
        <v>10</v>
      </c>
    </row>
    <row r="1731" spans="1:10" ht="13.5" hidden="1" thickBot="1">
      <c r="A1731" s="277">
        <v>222</v>
      </c>
      <c r="B1731" s="277">
        <v>1223248369</v>
      </c>
      <c r="C1731" s="278" t="s">
        <v>4886</v>
      </c>
      <c r="D1731" s="279">
        <v>570</v>
      </c>
      <c r="E1731" s="277" t="s">
        <v>2770</v>
      </c>
      <c r="F1731" s="277">
        <v>1</v>
      </c>
      <c r="G1731" s="280" t="s">
        <v>551</v>
      </c>
      <c r="H1731" s="280" t="s">
        <v>2742</v>
      </c>
      <c r="I1731" s="280" t="s">
        <v>2727</v>
      </c>
      <c r="J1731">
        <v>10</v>
      </c>
    </row>
    <row r="1732" spans="1:10" ht="21.75" hidden="1" thickBot="1">
      <c r="A1732" s="277">
        <v>223</v>
      </c>
      <c r="B1732" s="277">
        <v>1228271425</v>
      </c>
      <c r="C1732" s="278" t="s">
        <v>4887</v>
      </c>
      <c r="D1732" s="279">
        <v>570</v>
      </c>
      <c r="E1732" s="277" t="s">
        <v>2770</v>
      </c>
      <c r="F1732" s="277">
        <v>1</v>
      </c>
      <c r="G1732" s="280" t="s">
        <v>388</v>
      </c>
      <c r="H1732" s="280" t="s">
        <v>2735</v>
      </c>
      <c r="I1732" s="280" t="s">
        <v>2727</v>
      </c>
      <c r="J1732">
        <v>10</v>
      </c>
    </row>
    <row r="1733" spans="1:10" ht="21.75" hidden="1" thickBot="1">
      <c r="A1733" s="277">
        <v>224</v>
      </c>
      <c r="B1733" s="277">
        <v>1225875857</v>
      </c>
      <c r="C1733" s="278" t="s">
        <v>4888</v>
      </c>
      <c r="D1733" s="279">
        <v>560</v>
      </c>
      <c r="E1733" s="277" t="s">
        <v>3900</v>
      </c>
      <c r="F1733" s="277">
        <v>1</v>
      </c>
      <c r="G1733" s="280" t="s">
        <v>564</v>
      </c>
      <c r="H1733" s="280" t="s">
        <v>2774</v>
      </c>
      <c r="I1733" s="280" t="s">
        <v>2727</v>
      </c>
      <c r="J1733">
        <v>10</v>
      </c>
    </row>
    <row r="1734" spans="1:10" ht="13.5" hidden="1" thickBot="1">
      <c r="A1734" s="277">
        <v>225</v>
      </c>
      <c r="B1734" s="277">
        <v>1222852592</v>
      </c>
      <c r="C1734" s="278" t="s">
        <v>4889</v>
      </c>
      <c r="D1734" s="279">
        <v>560</v>
      </c>
      <c r="E1734" s="277" t="s">
        <v>2770</v>
      </c>
      <c r="F1734" s="277">
        <v>1</v>
      </c>
      <c r="G1734" s="280" t="s">
        <v>551</v>
      </c>
      <c r="H1734" s="280" t="s">
        <v>2742</v>
      </c>
      <c r="I1734" s="280" t="s">
        <v>2727</v>
      </c>
      <c r="J1734">
        <v>10</v>
      </c>
    </row>
    <row r="1735" spans="1:10" ht="13.5" hidden="1" thickBot="1">
      <c r="A1735" s="277">
        <v>226</v>
      </c>
      <c r="B1735" s="277">
        <v>1223478131</v>
      </c>
      <c r="C1735" s="278" t="s">
        <v>4890</v>
      </c>
      <c r="D1735" s="279">
        <v>550</v>
      </c>
      <c r="E1735" s="277" t="s">
        <v>2770</v>
      </c>
      <c r="F1735" s="277">
        <v>1</v>
      </c>
      <c r="G1735" s="280" t="s">
        <v>301</v>
      </c>
      <c r="H1735" s="280" t="s">
        <v>2742</v>
      </c>
      <c r="I1735" s="280" t="s">
        <v>2727</v>
      </c>
      <c r="J1735">
        <v>10</v>
      </c>
    </row>
    <row r="1736" spans="1:10" ht="21.75" hidden="1" thickBot="1">
      <c r="A1736" s="277">
        <v>227</v>
      </c>
      <c r="B1736" s="277">
        <v>1224083092</v>
      </c>
      <c r="C1736" s="278" t="s">
        <v>4891</v>
      </c>
      <c r="D1736" s="279">
        <v>540</v>
      </c>
      <c r="E1736" s="277" t="s">
        <v>4892</v>
      </c>
      <c r="F1736" s="277">
        <v>1</v>
      </c>
      <c r="G1736" s="280" t="s">
        <v>557</v>
      </c>
      <c r="H1736" s="280" t="s">
        <v>2848</v>
      </c>
      <c r="I1736" s="280" t="s">
        <v>2727</v>
      </c>
      <c r="J1736">
        <v>10</v>
      </c>
    </row>
    <row r="1737" spans="1:10" ht="13.5" hidden="1" thickBot="1">
      <c r="A1737" s="277">
        <v>228</v>
      </c>
      <c r="B1737" s="277">
        <v>1223822620</v>
      </c>
      <c r="C1737" s="278" t="s">
        <v>4893</v>
      </c>
      <c r="D1737" s="279">
        <v>540</v>
      </c>
      <c r="E1737" s="277" t="s">
        <v>2770</v>
      </c>
      <c r="F1737" s="277">
        <v>1</v>
      </c>
      <c r="G1737" s="280" t="s">
        <v>185</v>
      </c>
      <c r="H1737" s="280" t="s">
        <v>2774</v>
      </c>
      <c r="I1737" s="280" t="s">
        <v>2727</v>
      </c>
      <c r="J1737">
        <v>10</v>
      </c>
    </row>
    <row r="1738" spans="1:10" ht="21.75" hidden="1" thickBot="1">
      <c r="A1738" s="277">
        <v>229</v>
      </c>
      <c r="B1738" s="277">
        <v>1232665087</v>
      </c>
      <c r="C1738" s="278" t="s">
        <v>4894</v>
      </c>
      <c r="D1738" s="279">
        <v>530</v>
      </c>
      <c r="E1738" s="277" t="s">
        <v>4029</v>
      </c>
      <c r="F1738" s="277">
        <v>1</v>
      </c>
      <c r="G1738" s="280" t="s">
        <v>9</v>
      </c>
      <c r="H1738" s="280" t="s">
        <v>2746</v>
      </c>
      <c r="I1738" s="280" t="s">
        <v>2727</v>
      </c>
      <c r="J1738">
        <v>10</v>
      </c>
    </row>
    <row r="1739" spans="1:10" ht="13.5" hidden="1" thickBot="1">
      <c r="A1739" s="277">
        <v>230</v>
      </c>
      <c r="B1739" s="277">
        <v>1222763675</v>
      </c>
      <c r="C1739" s="278" t="s">
        <v>4833</v>
      </c>
      <c r="D1739" s="279">
        <v>530</v>
      </c>
      <c r="E1739" s="277" t="s">
        <v>2770</v>
      </c>
      <c r="F1739" s="277">
        <v>1</v>
      </c>
      <c r="G1739" s="280" t="s">
        <v>551</v>
      </c>
      <c r="H1739" s="280" t="s">
        <v>2742</v>
      </c>
      <c r="I1739" s="280" t="s">
        <v>2727</v>
      </c>
      <c r="J1739">
        <v>10</v>
      </c>
    </row>
    <row r="1740" spans="1:10" ht="21.75" hidden="1" thickBot="1">
      <c r="A1740" s="277">
        <v>231</v>
      </c>
      <c r="B1740" s="277">
        <v>1200753037</v>
      </c>
      <c r="C1740" s="278" t="s">
        <v>4895</v>
      </c>
      <c r="D1740" s="279">
        <v>520</v>
      </c>
      <c r="E1740" s="277" t="s">
        <v>2770</v>
      </c>
      <c r="F1740" s="277">
        <v>1</v>
      </c>
      <c r="G1740" s="280" t="s">
        <v>561</v>
      </c>
      <c r="H1740" s="280" t="s">
        <v>2731</v>
      </c>
      <c r="I1740" s="280" t="s">
        <v>2727</v>
      </c>
      <c r="J1740">
        <v>10</v>
      </c>
    </row>
    <row r="1741" spans="1:10" ht="13.5" hidden="1" thickBot="1">
      <c r="A1741" s="277">
        <v>232</v>
      </c>
      <c r="B1741" s="277">
        <v>1230528977</v>
      </c>
      <c r="C1741" s="278" t="s">
        <v>4896</v>
      </c>
      <c r="D1741" s="279">
        <v>510</v>
      </c>
      <c r="E1741" s="277" t="s">
        <v>2770</v>
      </c>
      <c r="F1741" s="277">
        <v>1</v>
      </c>
      <c r="G1741" s="280" t="s">
        <v>551</v>
      </c>
      <c r="H1741" s="280" t="s">
        <v>2742</v>
      </c>
      <c r="I1741" s="280" t="s">
        <v>2727</v>
      </c>
      <c r="J1741">
        <v>10</v>
      </c>
    </row>
    <row r="1742" spans="1:10" ht="13.5" hidden="1" thickBot="1">
      <c r="A1742" s="277">
        <v>233</v>
      </c>
      <c r="B1742" s="277">
        <v>1227416782</v>
      </c>
      <c r="C1742" s="278" t="s">
        <v>4897</v>
      </c>
      <c r="D1742" s="279">
        <v>510</v>
      </c>
      <c r="E1742" s="277" t="s">
        <v>2770</v>
      </c>
      <c r="F1742" s="277">
        <v>1</v>
      </c>
      <c r="G1742" s="280" t="s">
        <v>564</v>
      </c>
      <c r="H1742" s="280" t="s">
        <v>2774</v>
      </c>
      <c r="I1742" s="280" t="s">
        <v>2727</v>
      </c>
      <c r="J1742">
        <v>10</v>
      </c>
    </row>
    <row r="1743" spans="1:10" ht="13.5" hidden="1" thickBot="1">
      <c r="A1743" s="277">
        <v>234</v>
      </c>
      <c r="B1743" s="277">
        <v>1223149441</v>
      </c>
      <c r="C1743" s="278" t="s">
        <v>4898</v>
      </c>
      <c r="D1743" s="279">
        <v>500</v>
      </c>
      <c r="E1743" s="277" t="s">
        <v>2770</v>
      </c>
      <c r="F1743" s="277">
        <v>1</v>
      </c>
      <c r="G1743" s="280" t="s">
        <v>551</v>
      </c>
      <c r="H1743" s="280" t="s">
        <v>2742</v>
      </c>
      <c r="I1743" s="280" t="s">
        <v>2727</v>
      </c>
      <c r="J1743">
        <v>10</v>
      </c>
    </row>
    <row r="1744" spans="1:10" ht="21.75" hidden="1" thickBot="1">
      <c r="A1744" s="277">
        <v>235</v>
      </c>
      <c r="B1744" s="277">
        <v>1222443539</v>
      </c>
      <c r="C1744" s="278" t="s">
        <v>4899</v>
      </c>
      <c r="D1744" s="279">
        <v>480</v>
      </c>
      <c r="E1744" s="277" t="s">
        <v>2972</v>
      </c>
      <c r="F1744" s="277">
        <v>1</v>
      </c>
      <c r="G1744" s="280" t="s">
        <v>561</v>
      </c>
      <c r="H1744" s="280" t="s">
        <v>2731</v>
      </c>
      <c r="I1744" s="280" t="s">
        <v>2727</v>
      </c>
      <c r="J1744">
        <v>10</v>
      </c>
    </row>
    <row r="1745" spans="1:10" ht="21.75" hidden="1" thickBot="1">
      <c r="A1745" s="277">
        <v>236</v>
      </c>
      <c r="B1745" s="277">
        <v>1223061423</v>
      </c>
      <c r="C1745" s="278" t="s">
        <v>4900</v>
      </c>
      <c r="D1745" s="279">
        <v>480</v>
      </c>
      <c r="E1745" s="277" t="s">
        <v>3810</v>
      </c>
      <c r="F1745" s="277">
        <v>1</v>
      </c>
      <c r="G1745" s="280" t="s">
        <v>551</v>
      </c>
      <c r="H1745" s="280" t="s">
        <v>2742</v>
      </c>
      <c r="I1745" s="280" t="s">
        <v>2727</v>
      </c>
      <c r="J1745">
        <v>10</v>
      </c>
    </row>
    <row r="1746" spans="1:10" ht="13.5" hidden="1" thickBot="1">
      <c r="A1746" s="277">
        <v>237</v>
      </c>
      <c r="B1746" s="277">
        <v>1224686053</v>
      </c>
      <c r="C1746" s="278" t="s">
        <v>4901</v>
      </c>
      <c r="D1746" s="279">
        <v>480</v>
      </c>
      <c r="E1746" s="277" t="s">
        <v>2770</v>
      </c>
      <c r="F1746" s="277">
        <v>1</v>
      </c>
      <c r="G1746" s="280" t="s">
        <v>187</v>
      </c>
      <c r="H1746" s="280" t="s">
        <v>2731</v>
      </c>
      <c r="I1746" s="280" t="s">
        <v>2727</v>
      </c>
      <c r="J1746">
        <v>10</v>
      </c>
    </row>
    <row r="1747" spans="1:10" ht="13.5" hidden="1" thickBot="1">
      <c r="A1747" s="277">
        <v>238</v>
      </c>
      <c r="B1747" s="277">
        <v>1225433887</v>
      </c>
      <c r="C1747" s="278" t="s">
        <v>4902</v>
      </c>
      <c r="D1747" s="279">
        <v>470</v>
      </c>
      <c r="E1747" s="277" t="s">
        <v>2770</v>
      </c>
      <c r="F1747" s="277">
        <v>1</v>
      </c>
      <c r="G1747" s="280" t="s">
        <v>388</v>
      </c>
      <c r="H1747" s="280" t="s">
        <v>2735</v>
      </c>
      <c r="I1747" s="280" t="s">
        <v>2727</v>
      </c>
      <c r="J1747">
        <v>10</v>
      </c>
    </row>
    <row r="1748" spans="1:10" ht="13.5" hidden="1" thickBot="1">
      <c r="A1748" s="277">
        <v>239</v>
      </c>
      <c r="B1748" s="277">
        <v>1222447378</v>
      </c>
      <c r="C1748" s="278" t="s">
        <v>4903</v>
      </c>
      <c r="D1748" s="279">
        <v>470</v>
      </c>
      <c r="E1748" s="277" t="s">
        <v>2770</v>
      </c>
      <c r="F1748" s="277">
        <v>1</v>
      </c>
      <c r="G1748" s="280" t="s">
        <v>551</v>
      </c>
      <c r="H1748" s="280" t="s">
        <v>2742</v>
      </c>
      <c r="I1748" s="280" t="s">
        <v>2727</v>
      </c>
      <c r="J1748">
        <v>10</v>
      </c>
    </row>
    <row r="1749" spans="1:10" ht="21.75" hidden="1" thickBot="1">
      <c r="A1749" s="277">
        <v>240</v>
      </c>
      <c r="B1749" s="277">
        <v>1223888410</v>
      </c>
      <c r="C1749" s="278" t="s">
        <v>4904</v>
      </c>
      <c r="D1749" s="279">
        <v>460</v>
      </c>
      <c r="E1749" s="277" t="s">
        <v>2770</v>
      </c>
      <c r="F1749" s="277">
        <v>1</v>
      </c>
      <c r="G1749" s="280" t="s">
        <v>551</v>
      </c>
      <c r="H1749" s="280" t="s">
        <v>2742</v>
      </c>
      <c r="I1749" s="280" t="s">
        <v>2727</v>
      </c>
      <c r="J1749">
        <v>10</v>
      </c>
    </row>
    <row r="1750" spans="1:10" ht="21.75" hidden="1" thickBot="1">
      <c r="A1750" s="277">
        <v>241</v>
      </c>
      <c r="B1750" s="277">
        <v>1223470471</v>
      </c>
      <c r="C1750" s="278" t="s">
        <v>4905</v>
      </c>
      <c r="D1750" s="279">
        <v>450</v>
      </c>
      <c r="E1750" s="277" t="s">
        <v>3257</v>
      </c>
      <c r="F1750" s="277">
        <v>1</v>
      </c>
      <c r="G1750" s="280" t="s">
        <v>551</v>
      </c>
      <c r="H1750" s="280" t="s">
        <v>2742</v>
      </c>
      <c r="I1750" s="280" t="s">
        <v>2727</v>
      </c>
      <c r="J1750">
        <v>10</v>
      </c>
    </row>
    <row r="1751" spans="1:10" ht="21.75" hidden="1" thickBot="1">
      <c r="A1751" s="277">
        <v>242</v>
      </c>
      <c r="B1751" s="277">
        <v>1222406657</v>
      </c>
      <c r="C1751" s="278" t="s">
        <v>4906</v>
      </c>
      <c r="D1751" s="279">
        <v>440</v>
      </c>
      <c r="E1751" s="277" t="s">
        <v>2888</v>
      </c>
      <c r="F1751" s="277">
        <v>1</v>
      </c>
      <c r="G1751" s="280" t="s">
        <v>90</v>
      </c>
      <c r="H1751" s="280" t="s">
        <v>2735</v>
      </c>
      <c r="I1751" s="280" t="s">
        <v>2727</v>
      </c>
      <c r="J1751">
        <v>10</v>
      </c>
    </row>
    <row r="1752" spans="1:10" ht="13.5" hidden="1" thickBot="1">
      <c r="A1752" s="277">
        <v>243</v>
      </c>
      <c r="B1752" s="277">
        <v>1224155891</v>
      </c>
      <c r="C1752" s="278" t="s">
        <v>4907</v>
      </c>
      <c r="D1752" s="279">
        <v>440</v>
      </c>
      <c r="E1752" s="277" t="s">
        <v>2770</v>
      </c>
      <c r="F1752" s="277">
        <v>1</v>
      </c>
      <c r="G1752" s="280" t="s">
        <v>551</v>
      </c>
      <c r="H1752" s="280" t="s">
        <v>2742</v>
      </c>
      <c r="I1752" s="280" t="s">
        <v>2727</v>
      </c>
      <c r="J1752">
        <v>10</v>
      </c>
    </row>
    <row r="1753" spans="1:10" ht="21.75" hidden="1" thickBot="1">
      <c r="A1753" s="277">
        <v>244</v>
      </c>
      <c r="B1753" s="277">
        <v>1229294151</v>
      </c>
      <c r="C1753" s="278" t="s">
        <v>4908</v>
      </c>
      <c r="D1753" s="279">
        <v>420</v>
      </c>
      <c r="E1753" s="277" t="s">
        <v>4382</v>
      </c>
      <c r="F1753" s="277">
        <v>1</v>
      </c>
      <c r="G1753" s="280" t="s">
        <v>9</v>
      </c>
      <c r="H1753" s="280" t="s">
        <v>2746</v>
      </c>
      <c r="I1753" s="280" t="s">
        <v>2727</v>
      </c>
      <c r="J1753">
        <v>10</v>
      </c>
    </row>
    <row r="1754" spans="1:10" ht="13.5" hidden="1" thickBot="1">
      <c r="A1754" s="277">
        <v>245</v>
      </c>
      <c r="B1754" s="277">
        <v>1224735177</v>
      </c>
      <c r="C1754" s="278" t="s">
        <v>4909</v>
      </c>
      <c r="D1754" s="279">
        <v>420</v>
      </c>
      <c r="E1754" s="277" t="s">
        <v>2770</v>
      </c>
      <c r="F1754" s="277">
        <v>1</v>
      </c>
      <c r="G1754" s="280" t="s">
        <v>551</v>
      </c>
      <c r="H1754" s="280" t="s">
        <v>2742</v>
      </c>
      <c r="I1754" s="280" t="s">
        <v>2727</v>
      </c>
      <c r="J1754">
        <v>10</v>
      </c>
    </row>
    <row r="1755" spans="1:10" ht="13.5" hidden="1" thickBot="1">
      <c r="A1755" s="277">
        <v>246</v>
      </c>
      <c r="B1755" s="277">
        <v>1223585607</v>
      </c>
      <c r="C1755" s="278" t="s">
        <v>4910</v>
      </c>
      <c r="D1755" s="279">
        <v>420</v>
      </c>
      <c r="E1755" s="277" t="s">
        <v>2770</v>
      </c>
      <c r="F1755" s="277">
        <v>1</v>
      </c>
      <c r="G1755" s="280" t="s">
        <v>551</v>
      </c>
      <c r="H1755" s="280" t="s">
        <v>2742</v>
      </c>
      <c r="I1755" s="280" t="s">
        <v>2727</v>
      </c>
      <c r="J1755">
        <v>10</v>
      </c>
    </row>
    <row r="1756" spans="1:10" ht="13.5" hidden="1" thickBot="1">
      <c r="A1756" s="277">
        <v>247</v>
      </c>
      <c r="B1756" s="277">
        <v>1224514698</v>
      </c>
      <c r="C1756" s="278" t="s">
        <v>4911</v>
      </c>
      <c r="D1756" s="279">
        <v>390</v>
      </c>
      <c r="E1756" s="277" t="s">
        <v>2770</v>
      </c>
      <c r="F1756" s="277">
        <v>1</v>
      </c>
      <c r="G1756" s="280" t="s">
        <v>551</v>
      </c>
      <c r="H1756" s="280" t="s">
        <v>2742</v>
      </c>
      <c r="I1756" s="280" t="s">
        <v>2727</v>
      </c>
      <c r="J1756">
        <v>10</v>
      </c>
    </row>
    <row r="1757" spans="1:10" ht="13.5" hidden="1" thickBot="1">
      <c r="A1757" s="277">
        <v>248</v>
      </c>
      <c r="B1757" s="277">
        <v>1223060185</v>
      </c>
      <c r="C1757" s="278" t="s">
        <v>4912</v>
      </c>
      <c r="D1757" s="279">
        <v>360</v>
      </c>
      <c r="E1757" s="277" t="s">
        <v>2770</v>
      </c>
      <c r="F1757" s="277">
        <v>1</v>
      </c>
      <c r="G1757" s="280" t="s">
        <v>551</v>
      </c>
      <c r="H1757" s="280" t="s">
        <v>2742</v>
      </c>
      <c r="I1757" s="280" t="s">
        <v>2727</v>
      </c>
      <c r="J1757">
        <v>10</v>
      </c>
    </row>
    <row r="1758" spans="1:10" ht="13.5" hidden="1" thickBot="1">
      <c r="A1758" s="277">
        <v>249</v>
      </c>
      <c r="B1758" s="277">
        <v>1223627004</v>
      </c>
      <c r="C1758" s="278" t="s">
        <v>4913</v>
      </c>
      <c r="D1758" s="279">
        <v>310</v>
      </c>
      <c r="E1758" s="277" t="s">
        <v>2770</v>
      </c>
      <c r="F1758" s="277">
        <v>1</v>
      </c>
      <c r="G1758" s="280" t="s">
        <v>551</v>
      </c>
      <c r="H1758" s="280" t="s">
        <v>2742</v>
      </c>
      <c r="I1758" s="280" t="s">
        <v>2727</v>
      </c>
      <c r="J1758">
        <v>10</v>
      </c>
    </row>
    <row r="1759" spans="1:10" ht="13.5" hidden="1" thickBot="1">
      <c r="A1759" s="277">
        <v>250</v>
      </c>
      <c r="B1759" s="277">
        <v>1223434425</v>
      </c>
      <c r="C1759" s="278" t="s">
        <v>4914</v>
      </c>
      <c r="D1759" s="279">
        <v>240</v>
      </c>
      <c r="E1759" s="277" t="s">
        <v>2770</v>
      </c>
      <c r="F1759" s="277">
        <v>1</v>
      </c>
      <c r="G1759" s="280" t="s">
        <v>551</v>
      </c>
      <c r="H1759" s="280" t="s">
        <v>2742</v>
      </c>
      <c r="I1759" s="280" t="s">
        <v>2727</v>
      </c>
      <c r="J1759">
        <v>10</v>
      </c>
    </row>
    <row r="1760" spans="1:10" ht="21.75" hidden="1" thickBot="1">
      <c r="A1760" s="277">
        <v>1</v>
      </c>
      <c r="B1760" s="277">
        <v>1201468562</v>
      </c>
      <c r="C1760" s="278" t="s">
        <v>4915</v>
      </c>
      <c r="D1760" s="279">
        <v>1660</v>
      </c>
      <c r="E1760" s="277" t="s">
        <v>3433</v>
      </c>
      <c r="F1760" s="277">
        <v>1</v>
      </c>
      <c r="G1760" s="280" t="s">
        <v>550</v>
      </c>
      <c r="H1760" s="280" t="s">
        <v>2746</v>
      </c>
      <c r="I1760" s="280" t="s">
        <v>2727</v>
      </c>
      <c r="J1760">
        <v>12</v>
      </c>
    </row>
    <row r="1761" spans="1:10" ht="21.75" hidden="1" thickBot="1">
      <c r="A1761" s="277">
        <v>2</v>
      </c>
      <c r="B1761" s="277">
        <v>1211229832</v>
      </c>
      <c r="C1761" s="278" t="s">
        <v>4916</v>
      </c>
      <c r="D1761" s="279">
        <v>1660</v>
      </c>
      <c r="E1761" s="277" t="s">
        <v>2772</v>
      </c>
      <c r="F1761" s="277">
        <v>1</v>
      </c>
      <c r="G1761" s="280" t="s">
        <v>550</v>
      </c>
      <c r="H1761" s="280" t="s">
        <v>2746</v>
      </c>
      <c r="I1761" s="280" t="s">
        <v>2727</v>
      </c>
      <c r="J1761">
        <v>12</v>
      </c>
    </row>
    <row r="1762" spans="1:10" ht="21.75" hidden="1" thickBot="1">
      <c r="A1762" s="277">
        <v>3</v>
      </c>
      <c r="B1762" s="277">
        <v>1210319743</v>
      </c>
      <c r="C1762" s="278" t="s">
        <v>4917</v>
      </c>
      <c r="D1762" s="279">
        <v>1660</v>
      </c>
      <c r="E1762" s="277" t="s">
        <v>3774</v>
      </c>
      <c r="F1762" s="277">
        <v>1</v>
      </c>
      <c r="G1762" s="280" t="s">
        <v>301</v>
      </c>
      <c r="H1762" s="280" t="s">
        <v>2742</v>
      </c>
      <c r="I1762" s="280" t="s">
        <v>2727</v>
      </c>
      <c r="J1762">
        <v>12</v>
      </c>
    </row>
    <row r="1763" spans="1:10" ht="21.75" hidden="1" thickBot="1">
      <c r="A1763" s="277">
        <v>4</v>
      </c>
      <c r="B1763" s="277">
        <v>87767900</v>
      </c>
      <c r="C1763" s="278" t="s">
        <v>4918</v>
      </c>
      <c r="D1763" s="279">
        <v>1660</v>
      </c>
      <c r="E1763" s="277" t="s">
        <v>2770</v>
      </c>
      <c r="F1763" s="277">
        <v>1</v>
      </c>
      <c r="G1763" s="280" t="s">
        <v>550</v>
      </c>
      <c r="H1763" s="280" t="s">
        <v>2746</v>
      </c>
      <c r="I1763" s="280" t="s">
        <v>2727</v>
      </c>
      <c r="J1763">
        <v>12</v>
      </c>
    </row>
    <row r="1764" spans="1:10" ht="21.75" hidden="1" thickBot="1">
      <c r="A1764" s="277">
        <v>5</v>
      </c>
      <c r="B1764" s="277">
        <v>107034785</v>
      </c>
      <c r="C1764" s="278" t="s">
        <v>4919</v>
      </c>
      <c r="D1764" s="279">
        <v>1630</v>
      </c>
      <c r="E1764" s="277" t="s">
        <v>3240</v>
      </c>
      <c r="F1764" s="277">
        <v>1</v>
      </c>
      <c r="G1764" s="280" t="s">
        <v>417</v>
      </c>
      <c r="H1764" s="280" t="s">
        <v>2735</v>
      </c>
      <c r="I1764" s="280" t="s">
        <v>2727</v>
      </c>
      <c r="J1764">
        <v>12</v>
      </c>
    </row>
    <row r="1765" spans="1:10" ht="21.75" hidden="1" thickBot="1">
      <c r="A1765" s="277">
        <v>6</v>
      </c>
      <c r="B1765" s="277">
        <v>1224829445</v>
      </c>
      <c r="C1765" s="278" t="s">
        <v>4920</v>
      </c>
      <c r="D1765" s="279">
        <v>1610</v>
      </c>
      <c r="E1765" s="277" t="s">
        <v>3950</v>
      </c>
      <c r="F1765" s="277">
        <v>1</v>
      </c>
      <c r="G1765" s="280" t="s">
        <v>557</v>
      </c>
      <c r="H1765" s="280" t="s">
        <v>2848</v>
      </c>
      <c r="I1765" s="280" t="s">
        <v>2727</v>
      </c>
      <c r="J1765">
        <v>12</v>
      </c>
    </row>
    <row r="1766" spans="1:10" ht="21.75" hidden="1" thickBot="1">
      <c r="A1766" s="277">
        <v>7</v>
      </c>
      <c r="B1766" s="277">
        <v>1209821870</v>
      </c>
      <c r="C1766" s="278" t="s">
        <v>4921</v>
      </c>
      <c r="D1766" s="279">
        <v>1520</v>
      </c>
      <c r="E1766" s="277" t="s">
        <v>3224</v>
      </c>
      <c r="F1766" s="277">
        <v>1</v>
      </c>
      <c r="G1766" s="280" t="s">
        <v>550</v>
      </c>
      <c r="H1766" s="280" t="s">
        <v>2746</v>
      </c>
      <c r="I1766" s="280" t="s">
        <v>2727</v>
      </c>
      <c r="J1766">
        <v>12</v>
      </c>
    </row>
    <row r="1767" spans="1:10" ht="21.75" thickBot="1">
      <c r="A1767" s="277">
        <v>8</v>
      </c>
      <c r="B1767" s="277">
        <v>1215967310</v>
      </c>
      <c r="C1767" s="278" t="s">
        <v>4922</v>
      </c>
      <c r="D1767" s="279">
        <v>1490</v>
      </c>
      <c r="E1767" s="277" t="s">
        <v>4382</v>
      </c>
      <c r="F1767" s="277">
        <v>1</v>
      </c>
      <c r="G1767" s="280" t="s">
        <v>553</v>
      </c>
      <c r="H1767" s="280" t="s">
        <v>2742</v>
      </c>
      <c r="I1767" s="280" t="s">
        <v>2727</v>
      </c>
      <c r="J1767">
        <v>12</v>
      </c>
    </row>
    <row r="1768" spans="1:10" ht="21.75" hidden="1" thickBot="1">
      <c r="A1768" s="277">
        <v>9</v>
      </c>
      <c r="B1768" s="277">
        <v>1211661910</v>
      </c>
      <c r="C1768" s="278" t="s">
        <v>4923</v>
      </c>
      <c r="D1768" s="279">
        <v>1480</v>
      </c>
      <c r="E1768" s="277" t="s">
        <v>2801</v>
      </c>
      <c r="F1768" s="277">
        <v>1</v>
      </c>
      <c r="G1768" s="280" t="s">
        <v>417</v>
      </c>
      <c r="H1768" s="280" t="s">
        <v>2735</v>
      </c>
      <c r="I1768" s="280" t="s">
        <v>2727</v>
      </c>
      <c r="J1768">
        <v>12</v>
      </c>
    </row>
    <row r="1769" spans="1:10" ht="21.75" hidden="1" thickBot="1">
      <c r="A1769" s="277">
        <v>10</v>
      </c>
      <c r="B1769" s="277">
        <v>1224486126</v>
      </c>
      <c r="C1769" s="278" t="s">
        <v>4924</v>
      </c>
      <c r="D1769" s="279">
        <v>1460</v>
      </c>
      <c r="E1769" s="277" t="s">
        <v>3186</v>
      </c>
      <c r="F1769" s="277">
        <v>1</v>
      </c>
      <c r="G1769" s="280" t="s">
        <v>417</v>
      </c>
      <c r="H1769" s="280" t="s">
        <v>2735</v>
      </c>
      <c r="I1769" s="280" t="s">
        <v>2727</v>
      </c>
      <c r="J1769">
        <v>12</v>
      </c>
    </row>
    <row r="1770" spans="1:10" ht="21.75" hidden="1" thickBot="1">
      <c r="A1770" s="277">
        <v>11</v>
      </c>
      <c r="B1770" s="277">
        <v>1228004543</v>
      </c>
      <c r="C1770" s="278" t="s">
        <v>4925</v>
      </c>
      <c r="D1770" s="279">
        <v>1450</v>
      </c>
      <c r="E1770" s="277" t="s">
        <v>3260</v>
      </c>
      <c r="F1770" s="277">
        <v>1</v>
      </c>
      <c r="G1770" s="280" t="s">
        <v>417</v>
      </c>
      <c r="H1770" s="280" t="s">
        <v>2735</v>
      </c>
      <c r="I1770" s="280" t="s">
        <v>2727</v>
      </c>
      <c r="J1770">
        <v>12</v>
      </c>
    </row>
    <row r="1771" spans="1:10" ht="21.75" hidden="1" thickBot="1">
      <c r="A1771" s="277">
        <v>12</v>
      </c>
      <c r="B1771" s="277">
        <v>1232541403</v>
      </c>
      <c r="C1771" s="278" t="s">
        <v>4926</v>
      </c>
      <c r="D1771" s="279">
        <v>1440</v>
      </c>
      <c r="E1771" s="277" t="s">
        <v>4927</v>
      </c>
      <c r="F1771" s="277">
        <v>1</v>
      </c>
      <c r="G1771" s="280" t="s">
        <v>563</v>
      </c>
      <c r="H1771" s="280" t="s">
        <v>2774</v>
      </c>
      <c r="I1771" s="280" t="s">
        <v>2727</v>
      </c>
      <c r="J1771">
        <v>12</v>
      </c>
    </row>
    <row r="1772" spans="1:10" ht="21.75" thickBot="1">
      <c r="A1772" s="277">
        <v>13</v>
      </c>
      <c r="B1772" s="277">
        <v>1228767565</v>
      </c>
      <c r="C1772" s="278" t="s">
        <v>4928</v>
      </c>
      <c r="D1772" s="279">
        <v>1440</v>
      </c>
      <c r="E1772" s="277" t="s">
        <v>3764</v>
      </c>
      <c r="F1772" s="277">
        <v>1</v>
      </c>
      <c r="G1772" s="280" t="s">
        <v>553</v>
      </c>
      <c r="H1772" s="280" t="s">
        <v>2742</v>
      </c>
      <c r="I1772" s="280" t="s">
        <v>2727</v>
      </c>
      <c r="J1772">
        <v>12</v>
      </c>
    </row>
    <row r="1773" spans="1:10" ht="13.5" thickBot="1">
      <c r="A1773" s="277">
        <v>14</v>
      </c>
      <c r="B1773" s="277">
        <v>1221932948</v>
      </c>
      <c r="C1773" s="278" t="s">
        <v>4929</v>
      </c>
      <c r="D1773" s="279">
        <v>1440</v>
      </c>
      <c r="E1773" s="277" t="s">
        <v>2763</v>
      </c>
      <c r="F1773" s="277">
        <v>1</v>
      </c>
      <c r="G1773" s="280" t="s">
        <v>553</v>
      </c>
      <c r="H1773" s="280" t="s">
        <v>2742</v>
      </c>
      <c r="I1773" s="280" t="s">
        <v>2727</v>
      </c>
      <c r="J1773">
        <v>12</v>
      </c>
    </row>
    <row r="1774" spans="1:10" ht="21.75" hidden="1" thickBot="1">
      <c r="A1774" s="277">
        <v>15</v>
      </c>
      <c r="B1774" s="277">
        <v>71295307</v>
      </c>
      <c r="C1774" s="278" t="s">
        <v>4930</v>
      </c>
      <c r="D1774" s="279">
        <v>1430</v>
      </c>
      <c r="E1774" s="277" t="s">
        <v>4230</v>
      </c>
      <c r="F1774" s="277">
        <v>1</v>
      </c>
      <c r="G1774" s="280" t="s">
        <v>550</v>
      </c>
      <c r="H1774" s="280" t="s">
        <v>2746</v>
      </c>
      <c r="I1774" s="280" t="s">
        <v>2727</v>
      </c>
      <c r="J1774">
        <v>12</v>
      </c>
    </row>
    <row r="1775" spans="1:10" ht="21.75" hidden="1" thickBot="1">
      <c r="A1775" s="277">
        <v>16</v>
      </c>
      <c r="B1775" s="277">
        <v>1224748868</v>
      </c>
      <c r="C1775" s="278" t="s">
        <v>4931</v>
      </c>
      <c r="D1775" s="279">
        <v>1370</v>
      </c>
      <c r="E1775" s="277" t="s">
        <v>4442</v>
      </c>
      <c r="F1775" s="277">
        <v>1</v>
      </c>
      <c r="G1775" s="280" t="s">
        <v>90</v>
      </c>
      <c r="H1775" s="280" t="s">
        <v>2735</v>
      </c>
      <c r="I1775" s="280" t="s">
        <v>2727</v>
      </c>
      <c r="J1775">
        <v>12</v>
      </c>
    </row>
    <row r="1776" spans="1:10" ht="21.75" thickBot="1">
      <c r="A1776" s="277">
        <v>17</v>
      </c>
      <c r="B1776" s="277">
        <v>1221926524</v>
      </c>
      <c r="C1776" s="278" t="s">
        <v>4928</v>
      </c>
      <c r="D1776" s="279">
        <v>1360</v>
      </c>
      <c r="E1776" s="277" t="s">
        <v>2924</v>
      </c>
      <c r="F1776" s="277">
        <v>1</v>
      </c>
      <c r="G1776" s="280" t="s">
        <v>553</v>
      </c>
      <c r="H1776" s="280" t="s">
        <v>2742</v>
      </c>
      <c r="I1776" s="280" t="s">
        <v>2727</v>
      </c>
      <c r="J1776">
        <v>12</v>
      </c>
    </row>
    <row r="1777" spans="1:10" ht="21.75" hidden="1" thickBot="1">
      <c r="A1777" s="277">
        <v>18</v>
      </c>
      <c r="B1777" s="277">
        <v>1232428587</v>
      </c>
      <c r="C1777" s="278" t="s">
        <v>4054</v>
      </c>
      <c r="D1777" s="279">
        <v>1360</v>
      </c>
      <c r="E1777" s="277" t="s">
        <v>2770</v>
      </c>
      <c r="F1777" s="277">
        <v>1</v>
      </c>
      <c r="G1777" s="280" t="s">
        <v>550</v>
      </c>
      <c r="H1777" s="280" t="s">
        <v>2746</v>
      </c>
      <c r="I1777" s="280" t="s">
        <v>2727</v>
      </c>
      <c r="J1777">
        <v>12</v>
      </c>
    </row>
    <row r="1778" spans="1:10" ht="21.75" thickBot="1">
      <c r="A1778" s="277">
        <v>19</v>
      </c>
      <c r="B1778" s="277">
        <v>1226180961</v>
      </c>
      <c r="C1778" s="278" t="s">
        <v>4932</v>
      </c>
      <c r="D1778" s="279">
        <v>1330</v>
      </c>
      <c r="E1778" s="277" t="s">
        <v>2899</v>
      </c>
      <c r="F1778" s="277">
        <v>1</v>
      </c>
      <c r="G1778" s="280" t="s">
        <v>553</v>
      </c>
      <c r="H1778" s="280" t="s">
        <v>2742</v>
      </c>
      <c r="I1778" s="280" t="s">
        <v>2727</v>
      </c>
      <c r="J1778">
        <v>12</v>
      </c>
    </row>
    <row r="1779" spans="1:10" ht="21.75" hidden="1" thickBot="1">
      <c r="A1779" s="277">
        <v>20</v>
      </c>
      <c r="B1779" s="277">
        <v>1225303063</v>
      </c>
      <c r="C1779" s="278" t="s">
        <v>4933</v>
      </c>
      <c r="D1779" s="279">
        <v>1330</v>
      </c>
      <c r="E1779" s="277" t="s">
        <v>2936</v>
      </c>
      <c r="F1779" s="277">
        <v>1</v>
      </c>
      <c r="G1779" s="280" t="s">
        <v>550</v>
      </c>
      <c r="H1779" s="280" t="s">
        <v>2746</v>
      </c>
      <c r="I1779" s="280" t="s">
        <v>2727</v>
      </c>
      <c r="J1779">
        <v>12</v>
      </c>
    </row>
    <row r="1780" spans="1:10" ht="21.75" thickBot="1">
      <c r="A1780" s="277">
        <v>21</v>
      </c>
      <c r="B1780" s="277">
        <v>1222080353</v>
      </c>
      <c r="C1780" s="278" t="s">
        <v>4075</v>
      </c>
      <c r="D1780" s="279">
        <v>1300</v>
      </c>
      <c r="E1780" s="277" t="s">
        <v>2803</v>
      </c>
      <c r="F1780" s="277">
        <v>1</v>
      </c>
      <c r="G1780" s="280" t="s">
        <v>553</v>
      </c>
      <c r="H1780" s="280" t="s">
        <v>2742</v>
      </c>
      <c r="I1780" s="280" t="s">
        <v>2727</v>
      </c>
      <c r="J1780">
        <v>12</v>
      </c>
    </row>
    <row r="1781" spans="1:10" ht="21.75" thickBot="1">
      <c r="A1781" s="277">
        <v>22</v>
      </c>
      <c r="B1781" s="277">
        <v>1224900473</v>
      </c>
      <c r="C1781" s="278" t="s">
        <v>4934</v>
      </c>
      <c r="D1781" s="279">
        <v>1290</v>
      </c>
      <c r="E1781" s="277" t="s">
        <v>2899</v>
      </c>
      <c r="F1781" s="277">
        <v>1</v>
      </c>
      <c r="G1781" s="280" t="s">
        <v>553</v>
      </c>
      <c r="H1781" s="280" t="s">
        <v>2742</v>
      </c>
      <c r="I1781" s="280" t="s">
        <v>2727</v>
      </c>
      <c r="J1781">
        <v>12</v>
      </c>
    </row>
    <row r="1782" spans="1:10" ht="21.75" hidden="1" thickBot="1">
      <c r="A1782" s="277">
        <v>23</v>
      </c>
      <c r="B1782" s="277">
        <v>1226572335</v>
      </c>
      <c r="C1782" s="278" t="s">
        <v>4935</v>
      </c>
      <c r="D1782" s="279">
        <v>1280</v>
      </c>
      <c r="E1782" s="277" t="s">
        <v>2770</v>
      </c>
      <c r="F1782" s="277">
        <v>1</v>
      </c>
      <c r="G1782" s="280" t="s">
        <v>550</v>
      </c>
      <c r="H1782" s="280" t="s">
        <v>2746</v>
      </c>
      <c r="I1782" s="280" t="s">
        <v>2727</v>
      </c>
      <c r="J1782">
        <v>12</v>
      </c>
    </row>
    <row r="1783" spans="1:10" ht="21.75" hidden="1" thickBot="1">
      <c r="A1783" s="277">
        <v>24</v>
      </c>
      <c r="B1783" s="277">
        <v>1227673448</v>
      </c>
      <c r="C1783" s="278" t="s">
        <v>4936</v>
      </c>
      <c r="D1783" s="279">
        <v>1280</v>
      </c>
      <c r="E1783" s="277" t="s">
        <v>2770</v>
      </c>
      <c r="F1783" s="277">
        <v>1</v>
      </c>
      <c r="G1783" s="280" t="s">
        <v>550</v>
      </c>
      <c r="H1783" s="280" t="s">
        <v>2746</v>
      </c>
      <c r="I1783" s="280" t="s">
        <v>2727</v>
      </c>
      <c r="J1783">
        <v>12</v>
      </c>
    </row>
    <row r="1784" spans="1:10" ht="21.75" hidden="1" thickBot="1">
      <c r="A1784" s="277">
        <v>25</v>
      </c>
      <c r="B1784" s="277">
        <v>1223490007</v>
      </c>
      <c r="C1784" s="278" t="s">
        <v>4937</v>
      </c>
      <c r="D1784" s="279">
        <v>1260</v>
      </c>
      <c r="E1784" s="277" t="s">
        <v>4938</v>
      </c>
      <c r="F1784" s="277">
        <v>1</v>
      </c>
      <c r="G1784" s="280" t="s">
        <v>417</v>
      </c>
      <c r="H1784" s="280" t="s">
        <v>2735</v>
      </c>
      <c r="I1784" s="280" t="s">
        <v>2727</v>
      </c>
      <c r="J1784">
        <v>12</v>
      </c>
    </row>
    <row r="1785" spans="1:10" ht="21.75" hidden="1" thickBot="1">
      <c r="A1785" s="277">
        <v>26</v>
      </c>
      <c r="B1785" s="277">
        <v>1221640733</v>
      </c>
      <c r="C1785" s="278" t="s">
        <v>4939</v>
      </c>
      <c r="D1785" s="279">
        <v>1240</v>
      </c>
      <c r="E1785" s="277" t="s">
        <v>4940</v>
      </c>
      <c r="F1785" s="277">
        <v>1</v>
      </c>
      <c r="G1785" s="280" t="s">
        <v>560</v>
      </c>
      <c r="H1785" s="280" t="s">
        <v>2731</v>
      </c>
      <c r="I1785" s="280" t="s">
        <v>2727</v>
      </c>
      <c r="J1785">
        <v>12</v>
      </c>
    </row>
    <row r="1786" spans="1:10" ht="13.5" hidden="1" thickBot="1">
      <c r="A1786" s="277">
        <v>27</v>
      </c>
      <c r="B1786" s="277">
        <v>1222003753</v>
      </c>
      <c r="C1786" s="278" t="s">
        <v>4941</v>
      </c>
      <c r="D1786" s="279">
        <v>1230</v>
      </c>
      <c r="E1786" s="277" t="s">
        <v>2770</v>
      </c>
      <c r="F1786" s="277">
        <v>1</v>
      </c>
      <c r="G1786" s="280" t="s">
        <v>90</v>
      </c>
      <c r="H1786" s="280" t="s">
        <v>2735</v>
      </c>
      <c r="I1786" s="280" t="s">
        <v>2727</v>
      </c>
      <c r="J1786">
        <v>12</v>
      </c>
    </row>
    <row r="1787" spans="1:10" ht="21.75" hidden="1" thickBot="1">
      <c r="A1787" s="277">
        <v>28</v>
      </c>
      <c r="B1787" s="277">
        <v>1232609226</v>
      </c>
      <c r="C1787" s="278" t="s">
        <v>4942</v>
      </c>
      <c r="D1787" s="279">
        <v>1220</v>
      </c>
      <c r="E1787" s="277" t="s">
        <v>4416</v>
      </c>
      <c r="F1787" s="277">
        <v>1</v>
      </c>
      <c r="G1787" s="280" t="s">
        <v>550</v>
      </c>
      <c r="H1787" s="280" t="s">
        <v>2746</v>
      </c>
      <c r="I1787" s="280" t="s">
        <v>2727</v>
      </c>
      <c r="J1787">
        <v>12</v>
      </c>
    </row>
    <row r="1788" spans="1:10" ht="21.75" hidden="1" thickBot="1">
      <c r="A1788" s="277">
        <v>29</v>
      </c>
      <c r="B1788" s="277">
        <v>1210819039</v>
      </c>
      <c r="C1788" s="278" t="s">
        <v>4943</v>
      </c>
      <c r="D1788" s="279">
        <v>1190</v>
      </c>
      <c r="E1788" s="277" t="s">
        <v>3308</v>
      </c>
      <c r="F1788" s="277">
        <v>1</v>
      </c>
      <c r="G1788" s="280" t="s">
        <v>560</v>
      </c>
      <c r="H1788" s="280" t="s">
        <v>2731</v>
      </c>
      <c r="I1788" s="280" t="s">
        <v>2727</v>
      </c>
      <c r="J1788">
        <v>12</v>
      </c>
    </row>
    <row r="1789" spans="1:10" ht="21.75" hidden="1" thickBot="1">
      <c r="A1789" s="277">
        <v>30</v>
      </c>
      <c r="B1789" s="277">
        <v>1226291743</v>
      </c>
      <c r="C1789" s="278" t="s">
        <v>3088</v>
      </c>
      <c r="D1789" s="279">
        <v>1190</v>
      </c>
      <c r="E1789" s="277" t="s">
        <v>2770</v>
      </c>
      <c r="F1789" s="277">
        <v>1</v>
      </c>
      <c r="G1789" s="280" t="s">
        <v>388</v>
      </c>
      <c r="H1789" s="280" t="s">
        <v>2735</v>
      </c>
      <c r="I1789" s="280" t="s">
        <v>2727</v>
      </c>
      <c r="J1789">
        <v>12</v>
      </c>
    </row>
    <row r="1790" spans="1:10" ht="21.75" hidden="1" thickBot="1">
      <c r="A1790" s="277">
        <v>31</v>
      </c>
      <c r="B1790" s="277">
        <v>106005186</v>
      </c>
      <c r="C1790" s="278" t="s">
        <v>4944</v>
      </c>
      <c r="D1790" s="279">
        <v>1180</v>
      </c>
      <c r="E1790" s="277" t="s">
        <v>3944</v>
      </c>
      <c r="F1790" s="277">
        <v>1</v>
      </c>
      <c r="G1790" s="280" t="s">
        <v>550</v>
      </c>
      <c r="H1790" s="280" t="s">
        <v>2746</v>
      </c>
      <c r="I1790" s="280" t="s">
        <v>2727</v>
      </c>
      <c r="J1790">
        <v>12</v>
      </c>
    </row>
    <row r="1791" spans="1:10" ht="21.75" hidden="1" thickBot="1">
      <c r="A1791" s="277">
        <v>32</v>
      </c>
      <c r="B1791" s="277">
        <v>1223028906</v>
      </c>
      <c r="C1791" s="278" t="s">
        <v>4112</v>
      </c>
      <c r="D1791" s="279">
        <v>1170</v>
      </c>
      <c r="E1791" s="277" t="s">
        <v>2770</v>
      </c>
      <c r="F1791" s="277">
        <v>1</v>
      </c>
      <c r="G1791" s="280" t="s">
        <v>301</v>
      </c>
      <c r="H1791" s="280" t="s">
        <v>2742</v>
      </c>
      <c r="I1791" s="280" t="s">
        <v>2727</v>
      </c>
      <c r="J1791">
        <v>12</v>
      </c>
    </row>
    <row r="1792" spans="1:10" ht="21.75" hidden="1" thickBot="1">
      <c r="A1792" s="277">
        <v>33</v>
      </c>
      <c r="B1792" s="277">
        <v>1224522075</v>
      </c>
      <c r="C1792" s="278" t="s">
        <v>4945</v>
      </c>
      <c r="D1792" s="279">
        <v>1170</v>
      </c>
      <c r="E1792" s="277" t="s">
        <v>2770</v>
      </c>
      <c r="F1792" s="277">
        <v>1</v>
      </c>
      <c r="G1792" s="280" t="s">
        <v>551</v>
      </c>
      <c r="H1792" s="280" t="s">
        <v>2742</v>
      </c>
      <c r="I1792" s="280" t="s">
        <v>2727</v>
      </c>
      <c r="J1792">
        <v>12</v>
      </c>
    </row>
    <row r="1793" spans="1:10" ht="21.75" hidden="1" thickBot="1">
      <c r="A1793" s="277">
        <v>34</v>
      </c>
      <c r="B1793" s="277">
        <v>1224319563</v>
      </c>
      <c r="C1793" s="278" t="s">
        <v>4946</v>
      </c>
      <c r="D1793" s="279">
        <v>1160</v>
      </c>
      <c r="E1793" s="277" t="s">
        <v>2899</v>
      </c>
      <c r="F1793" s="277">
        <v>1</v>
      </c>
      <c r="G1793" s="280" t="s">
        <v>417</v>
      </c>
      <c r="H1793" s="280" t="s">
        <v>2735</v>
      </c>
      <c r="I1793" s="280" t="s">
        <v>2727</v>
      </c>
      <c r="J1793">
        <v>12</v>
      </c>
    </row>
    <row r="1794" spans="1:10" ht="21.75" hidden="1" thickBot="1">
      <c r="A1794" s="277">
        <v>35</v>
      </c>
      <c r="B1794" s="277">
        <v>1230379036</v>
      </c>
      <c r="C1794" s="278" t="s">
        <v>4947</v>
      </c>
      <c r="D1794" s="279">
        <v>1140</v>
      </c>
      <c r="E1794" s="277" t="s">
        <v>2744</v>
      </c>
      <c r="F1794" s="277">
        <v>1</v>
      </c>
      <c r="G1794" s="280" t="s">
        <v>301</v>
      </c>
      <c r="H1794" s="280" t="s">
        <v>2742</v>
      </c>
      <c r="I1794" s="280" t="s">
        <v>2727</v>
      </c>
      <c r="J1794">
        <v>12</v>
      </c>
    </row>
    <row r="1795" spans="1:10" ht="13.5" hidden="1" thickBot="1">
      <c r="A1795" s="277">
        <v>36</v>
      </c>
      <c r="B1795" s="277">
        <v>1226579404</v>
      </c>
      <c r="C1795" s="278" t="s">
        <v>4948</v>
      </c>
      <c r="D1795" s="279">
        <v>1120</v>
      </c>
      <c r="E1795" s="277" t="s">
        <v>2770</v>
      </c>
      <c r="F1795" s="277">
        <v>1</v>
      </c>
      <c r="G1795" s="280" t="s">
        <v>301</v>
      </c>
      <c r="H1795" s="280" t="s">
        <v>2742</v>
      </c>
      <c r="I1795" s="280" t="s">
        <v>2727</v>
      </c>
      <c r="J1795">
        <v>12</v>
      </c>
    </row>
    <row r="1796" spans="1:10" ht="13.5" hidden="1" thickBot="1">
      <c r="A1796" s="277">
        <v>37</v>
      </c>
      <c r="B1796" s="277">
        <v>1223920492</v>
      </c>
      <c r="C1796" s="278" t="s">
        <v>4949</v>
      </c>
      <c r="D1796" s="279">
        <v>1120</v>
      </c>
      <c r="E1796" s="277" t="s">
        <v>2770</v>
      </c>
      <c r="F1796" s="277">
        <v>1</v>
      </c>
      <c r="G1796" s="280" t="s">
        <v>187</v>
      </c>
      <c r="H1796" s="280" t="s">
        <v>2731</v>
      </c>
      <c r="I1796" s="280" t="s">
        <v>2727</v>
      </c>
      <c r="J1796">
        <v>12</v>
      </c>
    </row>
    <row r="1797" spans="1:10" ht="21.75" hidden="1" thickBot="1">
      <c r="A1797" s="277">
        <v>38</v>
      </c>
      <c r="B1797" s="277">
        <v>1225510369</v>
      </c>
      <c r="C1797" s="278" t="s">
        <v>4950</v>
      </c>
      <c r="D1797" s="279">
        <v>1100</v>
      </c>
      <c r="E1797" s="277" t="s">
        <v>2852</v>
      </c>
      <c r="F1797" s="277">
        <v>1</v>
      </c>
      <c r="G1797" s="280" t="s">
        <v>417</v>
      </c>
      <c r="H1797" s="280" t="s">
        <v>2735</v>
      </c>
      <c r="I1797" s="280" t="s">
        <v>2727</v>
      </c>
      <c r="J1797">
        <v>12</v>
      </c>
    </row>
    <row r="1798" spans="1:10" ht="13.5" hidden="1" thickBot="1">
      <c r="A1798" s="277">
        <v>39</v>
      </c>
      <c r="B1798" s="277">
        <v>1222265577</v>
      </c>
      <c r="C1798" s="278" t="s">
        <v>4951</v>
      </c>
      <c r="D1798" s="279">
        <v>1100</v>
      </c>
      <c r="E1798" s="277" t="s">
        <v>2770</v>
      </c>
      <c r="F1798" s="277">
        <v>1</v>
      </c>
      <c r="G1798" s="280" t="s">
        <v>551</v>
      </c>
      <c r="H1798" s="280" t="s">
        <v>2742</v>
      </c>
      <c r="I1798" s="280" t="s">
        <v>2727</v>
      </c>
      <c r="J1798">
        <v>12</v>
      </c>
    </row>
    <row r="1799" spans="1:10" ht="21.75" hidden="1" thickBot="1">
      <c r="A1799" s="277">
        <v>40</v>
      </c>
      <c r="B1799" s="277">
        <v>1222004039</v>
      </c>
      <c r="C1799" s="278" t="s">
        <v>4952</v>
      </c>
      <c r="D1799" s="279">
        <v>1090</v>
      </c>
      <c r="E1799" s="277" t="s">
        <v>4940</v>
      </c>
      <c r="F1799" s="277">
        <v>1</v>
      </c>
      <c r="G1799" s="280" t="s">
        <v>90</v>
      </c>
      <c r="H1799" s="280" t="s">
        <v>2735</v>
      </c>
      <c r="I1799" s="280" t="s">
        <v>2727</v>
      </c>
      <c r="J1799">
        <v>12</v>
      </c>
    </row>
    <row r="1800" spans="1:10" ht="21.75" thickBot="1">
      <c r="A1800" s="277">
        <v>41</v>
      </c>
      <c r="B1800" s="277">
        <v>1222128622</v>
      </c>
      <c r="C1800" s="278" t="s">
        <v>4953</v>
      </c>
      <c r="D1800" s="279">
        <v>1090</v>
      </c>
      <c r="E1800" s="277" t="s">
        <v>2941</v>
      </c>
      <c r="F1800" s="277">
        <v>1</v>
      </c>
      <c r="G1800" s="280" t="s">
        <v>553</v>
      </c>
      <c r="H1800" s="280" t="s">
        <v>2742</v>
      </c>
      <c r="I1800" s="280" t="s">
        <v>2727</v>
      </c>
      <c r="J1800">
        <v>12</v>
      </c>
    </row>
    <row r="1801" spans="1:10" ht="21.75" hidden="1" thickBot="1">
      <c r="A1801" s="277">
        <v>42</v>
      </c>
      <c r="B1801" s="277">
        <v>1226957797</v>
      </c>
      <c r="C1801" s="278" t="s">
        <v>4954</v>
      </c>
      <c r="D1801" s="279">
        <v>1090</v>
      </c>
      <c r="E1801" s="277" t="s">
        <v>2770</v>
      </c>
      <c r="F1801" s="277">
        <v>1</v>
      </c>
      <c r="G1801" s="280" t="s">
        <v>550</v>
      </c>
      <c r="H1801" s="280" t="s">
        <v>2746</v>
      </c>
      <c r="I1801" s="280" t="s">
        <v>2727</v>
      </c>
      <c r="J1801">
        <v>12</v>
      </c>
    </row>
    <row r="1802" spans="1:10" ht="13.5" hidden="1" thickBot="1">
      <c r="A1802" s="277">
        <v>43</v>
      </c>
      <c r="B1802" s="277">
        <v>69948828</v>
      </c>
      <c r="C1802" s="278" t="s">
        <v>4955</v>
      </c>
      <c r="D1802" s="279">
        <v>1080</v>
      </c>
      <c r="E1802" s="277" t="s">
        <v>2770</v>
      </c>
      <c r="F1802" s="277">
        <v>1</v>
      </c>
      <c r="G1802" s="280" t="s">
        <v>560</v>
      </c>
      <c r="H1802" s="280" t="s">
        <v>2731</v>
      </c>
      <c r="I1802" s="280" t="s">
        <v>2727</v>
      </c>
      <c r="J1802">
        <v>12</v>
      </c>
    </row>
    <row r="1803" spans="1:10" ht="13.5" hidden="1" thickBot="1">
      <c r="A1803" s="277">
        <v>44</v>
      </c>
      <c r="B1803" s="277">
        <v>1224342637</v>
      </c>
      <c r="C1803" s="278" t="s">
        <v>4956</v>
      </c>
      <c r="D1803" s="279">
        <v>1080</v>
      </c>
      <c r="E1803" s="277" t="s">
        <v>2770</v>
      </c>
      <c r="F1803" s="277">
        <v>1</v>
      </c>
      <c r="G1803" s="280" t="s">
        <v>301</v>
      </c>
      <c r="H1803" s="280" t="s">
        <v>2742</v>
      </c>
      <c r="I1803" s="280" t="s">
        <v>2727</v>
      </c>
      <c r="J1803">
        <v>12</v>
      </c>
    </row>
    <row r="1804" spans="1:10" ht="21.75" hidden="1" thickBot="1">
      <c r="A1804" s="277">
        <v>45</v>
      </c>
      <c r="B1804" s="277">
        <v>1226713223</v>
      </c>
      <c r="C1804" s="278" t="s">
        <v>4957</v>
      </c>
      <c r="D1804" s="279">
        <v>1070</v>
      </c>
      <c r="E1804" s="277" t="s">
        <v>4728</v>
      </c>
      <c r="F1804" s="277">
        <v>1</v>
      </c>
      <c r="G1804" s="280" t="s">
        <v>550</v>
      </c>
      <c r="H1804" s="280" t="s">
        <v>2746</v>
      </c>
      <c r="I1804" s="280" t="s">
        <v>2727</v>
      </c>
      <c r="J1804">
        <v>12</v>
      </c>
    </row>
    <row r="1805" spans="1:10" ht="21.75" hidden="1" thickBot="1">
      <c r="A1805" s="277">
        <v>46</v>
      </c>
      <c r="B1805" s="277">
        <v>1222178672</v>
      </c>
      <c r="C1805" s="278" t="s">
        <v>4958</v>
      </c>
      <c r="D1805" s="279">
        <v>1060</v>
      </c>
      <c r="E1805" s="277" t="s">
        <v>3732</v>
      </c>
      <c r="F1805" s="277">
        <v>1</v>
      </c>
      <c r="G1805" s="280" t="s">
        <v>90</v>
      </c>
      <c r="H1805" s="280" t="s">
        <v>2735</v>
      </c>
      <c r="I1805" s="280" t="s">
        <v>2727</v>
      </c>
      <c r="J1805">
        <v>12</v>
      </c>
    </row>
    <row r="1806" spans="1:10" ht="21.75" hidden="1" thickBot="1">
      <c r="A1806" s="277">
        <v>47</v>
      </c>
      <c r="B1806" s="277">
        <v>1232366347</v>
      </c>
      <c r="C1806" s="278" t="s">
        <v>4959</v>
      </c>
      <c r="D1806" s="279">
        <v>1050</v>
      </c>
      <c r="E1806" s="277" t="s">
        <v>2882</v>
      </c>
      <c r="F1806" s="277">
        <v>1</v>
      </c>
      <c r="G1806" s="280" t="s">
        <v>563</v>
      </c>
      <c r="H1806" s="280" t="s">
        <v>2774</v>
      </c>
      <c r="I1806" s="280" t="s">
        <v>2727</v>
      </c>
      <c r="J1806">
        <v>12</v>
      </c>
    </row>
    <row r="1807" spans="1:10" ht="21.75" hidden="1" thickBot="1">
      <c r="A1807" s="277">
        <v>48</v>
      </c>
      <c r="B1807" s="277">
        <v>1226443680</v>
      </c>
      <c r="C1807" s="278" t="s">
        <v>4960</v>
      </c>
      <c r="D1807" s="279">
        <v>1050</v>
      </c>
      <c r="E1807" s="277" t="s">
        <v>2770</v>
      </c>
      <c r="F1807" s="277">
        <v>1</v>
      </c>
      <c r="G1807" s="280" t="s">
        <v>550</v>
      </c>
      <c r="H1807" s="280" t="s">
        <v>2746</v>
      </c>
      <c r="I1807" s="280" t="s">
        <v>2727</v>
      </c>
      <c r="J1807">
        <v>12</v>
      </c>
    </row>
    <row r="1808" spans="1:10" ht="13.5" hidden="1" thickBot="1">
      <c r="A1808" s="277">
        <v>49</v>
      </c>
      <c r="B1808" s="277">
        <v>1210018059</v>
      </c>
      <c r="C1808" s="278" t="s">
        <v>4961</v>
      </c>
      <c r="D1808" s="279">
        <v>1050</v>
      </c>
      <c r="E1808" s="277" t="s">
        <v>2770</v>
      </c>
      <c r="F1808" s="277">
        <v>1</v>
      </c>
      <c r="G1808" s="280" t="s">
        <v>417</v>
      </c>
      <c r="H1808" s="280" t="s">
        <v>2735</v>
      </c>
      <c r="I1808" s="280" t="s">
        <v>2727</v>
      </c>
      <c r="J1808">
        <v>12</v>
      </c>
    </row>
    <row r="1809" spans="1:10" ht="21.75" hidden="1" thickBot="1">
      <c r="A1809" s="277">
        <v>50</v>
      </c>
      <c r="B1809" s="277">
        <v>1210275109</v>
      </c>
      <c r="C1809" s="278" t="s">
        <v>4962</v>
      </c>
      <c r="D1809" s="279">
        <v>1040</v>
      </c>
      <c r="E1809" s="277" t="s">
        <v>3213</v>
      </c>
      <c r="F1809" s="277">
        <v>1</v>
      </c>
      <c r="G1809" s="280" t="s">
        <v>560</v>
      </c>
      <c r="H1809" s="280" t="s">
        <v>2731</v>
      </c>
      <c r="I1809" s="280" t="s">
        <v>2727</v>
      </c>
      <c r="J1809">
        <v>12</v>
      </c>
    </row>
    <row r="1810" spans="1:10" ht="21.75" hidden="1" thickBot="1">
      <c r="A1810" s="277">
        <v>51</v>
      </c>
      <c r="B1810" s="277">
        <v>1232454393</v>
      </c>
      <c r="C1810" s="278" t="s">
        <v>4963</v>
      </c>
      <c r="D1810" s="279">
        <v>1030</v>
      </c>
      <c r="E1810" s="277" t="s">
        <v>2770</v>
      </c>
      <c r="F1810" s="277">
        <v>1</v>
      </c>
      <c r="G1810" s="280" t="s">
        <v>550</v>
      </c>
      <c r="H1810" s="280" t="s">
        <v>2746</v>
      </c>
      <c r="I1810" s="280" t="s">
        <v>2727</v>
      </c>
      <c r="J1810">
        <v>12</v>
      </c>
    </row>
    <row r="1811" spans="1:10" ht="21.75" thickBot="1">
      <c r="A1811" s="277">
        <v>52</v>
      </c>
      <c r="B1811" s="277">
        <v>1221927066</v>
      </c>
      <c r="C1811" s="278" t="s">
        <v>4964</v>
      </c>
      <c r="D1811" s="279">
        <v>1020</v>
      </c>
      <c r="E1811" s="277" t="s">
        <v>2899</v>
      </c>
      <c r="F1811" s="277">
        <v>1</v>
      </c>
      <c r="G1811" s="280" t="s">
        <v>553</v>
      </c>
      <c r="H1811" s="280" t="s">
        <v>2742</v>
      </c>
      <c r="I1811" s="280" t="s">
        <v>2727</v>
      </c>
      <c r="J1811">
        <v>12</v>
      </c>
    </row>
    <row r="1812" spans="1:10" ht="21.75" hidden="1" thickBot="1">
      <c r="A1812" s="277">
        <v>53</v>
      </c>
      <c r="B1812" s="277">
        <v>1224157817</v>
      </c>
      <c r="C1812" s="278" t="s">
        <v>4889</v>
      </c>
      <c r="D1812" s="279">
        <v>1020</v>
      </c>
      <c r="E1812" s="277" t="s">
        <v>2936</v>
      </c>
      <c r="F1812" s="277">
        <v>1</v>
      </c>
      <c r="G1812" s="280" t="s">
        <v>557</v>
      </c>
      <c r="H1812" s="280" t="s">
        <v>2848</v>
      </c>
      <c r="I1812" s="280" t="s">
        <v>2727</v>
      </c>
      <c r="J1812">
        <v>12</v>
      </c>
    </row>
    <row r="1813" spans="1:10" ht="21.75" hidden="1" thickBot="1">
      <c r="A1813" s="277">
        <v>54</v>
      </c>
      <c r="B1813" s="277">
        <v>1223876409</v>
      </c>
      <c r="C1813" s="278" t="s">
        <v>4965</v>
      </c>
      <c r="D1813" s="279">
        <v>1010</v>
      </c>
      <c r="E1813" s="277" t="s">
        <v>3103</v>
      </c>
      <c r="F1813" s="277">
        <v>1</v>
      </c>
      <c r="G1813" s="280" t="s">
        <v>90</v>
      </c>
      <c r="H1813" s="280" t="s">
        <v>2735</v>
      </c>
      <c r="I1813" s="280" t="s">
        <v>2727</v>
      </c>
      <c r="J1813">
        <v>12</v>
      </c>
    </row>
    <row r="1814" spans="1:10" ht="21.75" hidden="1" thickBot="1">
      <c r="A1814" s="277">
        <v>55</v>
      </c>
      <c r="B1814" s="277">
        <v>1223742104</v>
      </c>
      <c r="C1814" s="278" t="s">
        <v>4966</v>
      </c>
      <c r="D1814" s="279">
        <v>1010</v>
      </c>
      <c r="E1814" s="277" t="s">
        <v>2799</v>
      </c>
      <c r="F1814" s="277">
        <v>1</v>
      </c>
      <c r="G1814" s="280" t="s">
        <v>554</v>
      </c>
      <c r="H1814" s="280" t="s">
        <v>2726</v>
      </c>
      <c r="I1814" s="280" t="s">
        <v>2727</v>
      </c>
      <c r="J1814">
        <v>12</v>
      </c>
    </row>
    <row r="1815" spans="1:10" ht="21.75" hidden="1" thickBot="1">
      <c r="A1815" s="277">
        <v>56</v>
      </c>
      <c r="B1815" s="277">
        <v>1226606071</v>
      </c>
      <c r="C1815" s="278" t="s">
        <v>4967</v>
      </c>
      <c r="D1815" s="279">
        <v>1010</v>
      </c>
      <c r="E1815" s="277" t="s">
        <v>3235</v>
      </c>
      <c r="F1815" s="277">
        <v>1</v>
      </c>
      <c r="G1815" s="280" t="s">
        <v>550</v>
      </c>
      <c r="H1815" s="280" t="s">
        <v>2746</v>
      </c>
      <c r="I1815" s="280" t="s">
        <v>2727</v>
      </c>
      <c r="J1815">
        <v>12</v>
      </c>
    </row>
    <row r="1816" spans="1:10" ht="21.75" hidden="1" thickBot="1">
      <c r="A1816" s="277">
        <v>57</v>
      </c>
      <c r="B1816" s="277">
        <v>1210448886</v>
      </c>
      <c r="C1816" s="278" t="s">
        <v>4968</v>
      </c>
      <c r="D1816" s="279">
        <v>1010</v>
      </c>
      <c r="E1816" s="277" t="s">
        <v>3178</v>
      </c>
      <c r="F1816" s="277">
        <v>1</v>
      </c>
      <c r="G1816" s="280" t="s">
        <v>560</v>
      </c>
      <c r="H1816" s="280" t="s">
        <v>2731</v>
      </c>
      <c r="I1816" s="280" t="s">
        <v>2727</v>
      </c>
      <c r="J1816">
        <v>12</v>
      </c>
    </row>
    <row r="1817" spans="1:10" ht="21.75" hidden="1" thickBot="1">
      <c r="A1817" s="277">
        <v>58</v>
      </c>
      <c r="B1817" s="277">
        <v>1227673226</v>
      </c>
      <c r="C1817" s="278" t="s">
        <v>4969</v>
      </c>
      <c r="D1817" s="279">
        <v>1010</v>
      </c>
      <c r="E1817" s="277" t="s">
        <v>2770</v>
      </c>
      <c r="F1817" s="277">
        <v>1</v>
      </c>
      <c r="G1817" s="280" t="s">
        <v>550</v>
      </c>
      <c r="H1817" s="280" t="s">
        <v>2746</v>
      </c>
      <c r="I1817" s="280" t="s">
        <v>2727</v>
      </c>
      <c r="J1817">
        <v>12</v>
      </c>
    </row>
    <row r="1818" spans="1:10" ht="21.75" hidden="1" thickBot="1">
      <c r="A1818" s="277">
        <v>59</v>
      </c>
      <c r="B1818" s="277">
        <v>1227200172</v>
      </c>
      <c r="C1818" s="278" t="s">
        <v>4970</v>
      </c>
      <c r="D1818" s="279">
        <v>1010</v>
      </c>
      <c r="E1818" s="277" t="s">
        <v>2770</v>
      </c>
      <c r="F1818" s="277">
        <v>1</v>
      </c>
      <c r="G1818" s="280" t="s">
        <v>550</v>
      </c>
      <c r="H1818" s="280" t="s">
        <v>2746</v>
      </c>
      <c r="I1818" s="280" t="s">
        <v>2727</v>
      </c>
      <c r="J1818">
        <v>12</v>
      </c>
    </row>
    <row r="1819" spans="1:10" ht="21.75" hidden="1" thickBot="1">
      <c r="A1819" s="277">
        <v>60</v>
      </c>
      <c r="B1819" s="277">
        <v>106233585</v>
      </c>
      <c r="C1819" s="278" t="s">
        <v>4971</v>
      </c>
      <c r="D1819" s="279">
        <v>1000</v>
      </c>
      <c r="E1819" s="277" t="s">
        <v>3681</v>
      </c>
      <c r="F1819" s="277">
        <v>1</v>
      </c>
      <c r="G1819" s="280" t="s">
        <v>560</v>
      </c>
      <c r="H1819" s="280" t="s">
        <v>2731</v>
      </c>
      <c r="I1819" s="280" t="s">
        <v>2727</v>
      </c>
      <c r="J1819">
        <v>12</v>
      </c>
    </row>
    <row r="1820" spans="1:10" ht="21.75" hidden="1" thickBot="1">
      <c r="A1820" s="277">
        <v>61</v>
      </c>
      <c r="B1820" s="277">
        <v>1232790943</v>
      </c>
      <c r="C1820" s="278" t="s">
        <v>4972</v>
      </c>
      <c r="D1820" s="279">
        <v>1000</v>
      </c>
      <c r="E1820" s="277" t="s">
        <v>3554</v>
      </c>
      <c r="F1820" s="277">
        <v>1</v>
      </c>
      <c r="G1820" s="280" t="s">
        <v>563</v>
      </c>
      <c r="H1820" s="280" t="s">
        <v>2774</v>
      </c>
      <c r="I1820" s="280" t="s">
        <v>2727</v>
      </c>
      <c r="J1820">
        <v>12</v>
      </c>
    </row>
    <row r="1821" spans="1:10" ht="13.5" hidden="1" thickBot="1">
      <c r="A1821" s="277">
        <v>62</v>
      </c>
      <c r="B1821" s="277">
        <v>1215514143</v>
      </c>
      <c r="C1821" s="278" t="s">
        <v>4973</v>
      </c>
      <c r="D1821" s="279">
        <v>990</v>
      </c>
      <c r="E1821" s="277" t="s">
        <v>2770</v>
      </c>
      <c r="F1821" s="277">
        <v>1</v>
      </c>
      <c r="G1821" s="280" t="s">
        <v>551</v>
      </c>
      <c r="H1821" s="280" t="s">
        <v>2742</v>
      </c>
      <c r="I1821" s="280" t="s">
        <v>2727</v>
      </c>
      <c r="J1821">
        <v>12</v>
      </c>
    </row>
    <row r="1822" spans="1:10" ht="21.75" thickBot="1">
      <c r="A1822" s="277">
        <v>63</v>
      </c>
      <c r="B1822" s="277">
        <v>1221957522</v>
      </c>
      <c r="C1822" s="278" t="s">
        <v>4974</v>
      </c>
      <c r="D1822" s="279">
        <v>980</v>
      </c>
      <c r="E1822" s="277" t="s">
        <v>2803</v>
      </c>
      <c r="F1822" s="277">
        <v>1</v>
      </c>
      <c r="G1822" s="280" t="s">
        <v>553</v>
      </c>
      <c r="H1822" s="280" t="s">
        <v>2742</v>
      </c>
      <c r="I1822" s="280" t="s">
        <v>2727</v>
      </c>
      <c r="J1822">
        <v>12</v>
      </c>
    </row>
    <row r="1823" spans="1:10" ht="13.5" hidden="1" thickBot="1">
      <c r="A1823" s="277">
        <v>64</v>
      </c>
      <c r="B1823" s="277">
        <v>1227403625</v>
      </c>
      <c r="C1823" s="278" t="s">
        <v>4975</v>
      </c>
      <c r="D1823" s="279">
        <v>970</v>
      </c>
      <c r="E1823" s="277" t="s">
        <v>2770</v>
      </c>
      <c r="F1823" s="277">
        <v>1</v>
      </c>
      <c r="G1823" s="280" t="s">
        <v>560</v>
      </c>
      <c r="H1823" s="280" t="s">
        <v>2731</v>
      </c>
      <c r="I1823" s="280" t="s">
        <v>2727</v>
      </c>
      <c r="J1823">
        <v>12</v>
      </c>
    </row>
    <row r="1824" spans="1:10" ht="21.75" thickBot="1">
      <c r="A1824" s="277">
        <v>65</v>
      </c>
      <c r="B1824" s="277">
        <v>1222611077</v>
      </c>
      <c r="C1824" s="278" t="s">
        <v>4976</v>
      </c>
      <c r="D1824" s="279">
        <v>960</v>
      </c>
      <c r="E1824" s="277" t="s">
        <v>3633</v>
      </c>
      <c r="F1824" s="277">
        <v>1</v>
      </c>
      <c r="G1824" s="280" t="s">
        <v>553</v>
      </c>
      <c r="H1824" s="280" t="s">
        <v>2742</v>
      </c>
      <c r="I1824" s="280" t="s">
        <v>2727</v>
      </c>
      <c r="J1824">
        <v>12</v>
      </c>
    </row>
    <row r="1825" spans="1:10" ht="21.75" hidden="1" thickBot="1">
      <c r="A1825" s="277">
        <v>66</v>
      </c>
      <c r="B1825" s="277">
        <v>1223578975</v>
      </c>
      <c r="C1825" s="278" t="s">
        <v>4977</v>
      </c>
      <c r="D1825" s="279">
        <v>960</v>
      </c>
      <c r="E1825" s="277" t="s">
        <v>2770</v>
      </c>
      <c r="F1825" s="277">
        <v>1</v>
      </c>
      <c r="G1825" s="280" t="s">
        <v>551</v>
      </c>
      <c r="H1825" s="280" t="s">
        <v>2742</v>
      </c>
      <c r="I1825" s="280" t="s">
        <v>2727</v>
      </c>
      <c r="J1825">
        <v>12</v>
      </c>
    </row>
    <row r="1826" spans="1:10" ht="21.75" hidden="1" thickBot="1">
      <c r="A1826" s="277">
        <v>67</v>
      </c>
      <c r="B1826" s="277">
        <v>89523201</v>
      </c>
      <c r="C1826" s="278" t="s">
        <v>4978</v>
      </c>
      <c r="D1826" s="279">
        <v>950</v>
      </c>
      <c r="E1826" s="277" t="s">
        <v>3732</v>
      </c>
      <c r="F1826" s="277">
        <v>1</v>
      </c>
      <c r="G1826" s="280" t="s">
        <v>563</v>
      </c>
      <c r="H1826" s="280" t="s">
        <v>2774</v>
      </c>
      <c r="I1826" s="280" t="s">
        <v>2727</v>
      </c>
      <c r="J1826">
        <v>12</v>
      </c>
    </row>
    <row r="1827" spans="1:10" ht="13.5" hidden="1" thickBot="1">
      <c r="A1827" s="277">
        <v>68</v>
      </c>
      <c r="B1827" s="277">
        <v>70147697</v>
      </c>
      <c r="C1827" s="278" t="s">
        <v>4979</v>
      </c>
      <c r="D1827" s="279">
        <v>950</v>
      </c>
      <c r="E1827" s="277" t="s">
        <v>2770</v>
      </c>
      <c r="F1827" s="277">
        <v>1</v>
      </c>
      <c r="G1827" s="280" t="s">
        <v>187</v>
      </c>
      <c r="H1827" s="280" t="s">
        <v>2731</v>
      </c>
      <c r="I1827" s="280" t="s">
        <v>2727</v>
      </c>
      <c r="J1827">
        <v>12</v>
      </c>
    </row>
    <row r="1828" spans="1:10" ht="21.75" hidden="1" thickBot="1">
      <c r="A1828" s="277">
        <v>69</v>
      </c>
      <c r="B1828" s="277">
        <v>106158577</v>
      </c>
      <c r="C1828" s="278" t="s">
        <v>4951</v>
      </c>
      <c r="D1828" s="279">
        <v>940</v>
      </c>
      <c r="E1828" s="277" t="s">
        <v>3014</v>
      </c>
      <c r="F1828" s="277">
        <v>1</v>
      </c>
      <c r="G1828" s="280" t="s">
        <v>560</v>
      </c>
      <c r="H1828" s="280" t="s">
        <v>2731</v>
      </c>
      <c r="I1828" s="280" t="s">
        <v>2727</v>
      </c>
      <c r="J1828">
        <v>12</v>
      </c>
    </row>
    <row r="1829" spans="1:10" ht="21.75" hidden="1" thickBot="1">
      <c r="A1829" s="277">
        <v>70</v>
      </c>
      <c r="B1829" s="277">
        <v>1233217779</v>
      </c>
      <c r="C1829" s="278" t="s">
        <v>4980</v>
      </c>
      <c r="D1829" s="279">
        <v>940</v>
      </c>
      <c r="E1829" s="277" t="s">
        <v>3690</v>
      </c>
      <c r="F1829" s="277">
        <v>1</v>
      </c>
      <c r="G1829" s="280" t="s">
        <v>551</v>
      </c>
      <c r="H1829" s="280" t="s">
        <v>2742</v>
      </c>
      <c r="I1829" s="280" t="s">
        <v>2727</v>
      </c>
      <c r="J1829">
        <v>12</v>
      </c>
    </row>
    <row r="1830" spans="1:10" ht="13.5" hidden="1" thickBot="1">
      <c r="A1830" s="277">
        <v>71</v>
      </c>
      <c r="B1830" s="277">
        <v>1226625855</v>
      </c>
      <c r="C1830" s="278" t="s">
        <v>4981</v>
      </c>
      <c r="D1830" s="279">
        <v>940</v>
      </c>
      <c r="E1830" s="277" t="s">
        <v>2770</v>
      </c>
      <c r="F1830" s="277">
        <v>1</v>
      </c>
      <c r="G1830" s="280" t="s">
        <v>187</v>
      </c>
      <c r="H1830" s="280" t="s">
        <v>2731</v>
      </c>
      <c r="I1830" s="280" t="s">
        <v>2727</v>
      </c>
      <c r="J1830">
        <v>12</v>
      </c>
    </row>
    <row r="1831" spans="1:10" ht="13.5" hidden="1" thickBot="1">
      <c r="A1831" s="277">
        <v>72</v>
      </c>
      <c r="B1831" s="277">
        <v>1226502860</v>
      </c>
      <c r="C1831" s="278" t="s">
        <v>4982</v>
      </c>
      <c r="D1831" s="279">
        <v>940</v>
      </c>
      <c r="E1831" s="277" t="s">
        <v>2770</v>
      </c>
      <c r="F1831" s="277">
        <v>1</v>
      </c>
      <c r="G1831" s="280" t="s">
        <v>388</v>
      </c>
      <c r="H1831" s="280" t="s">
        <v>2735</v>
      </c>
      <c r="I1831" s="280" t="s">
        <v>2727</v>
      </c>
      <c r="J1831">
        <v>12</v>
      </c>
    </row>
    <row r="1832" spans="1:10" ht="21.75" hidden="1" thickBot="1">
      <c r="A1832" s="277">
        <v>73</v>
      </c>
      <c r="B1832" s="277">
        <v>1222462184</v>
      </c>
      <c r="C1832" s="278" t="s">
        <v>4983</v>
      </c>
      <c r="D1832" s="279">
        <v>930</v>
      </c>
      <c r="E1832" s="277" t="s">
        <v>3941</v>
      </c>
      <c r="F1832" s="277">
        <v>1</v>
      </c>
      <c r="G1832" s="280" t="s">
        <v>9</v>
      </c>
      <c r="H1832" s="280" t="s">
        <v>2746</v>
      </c>
      <c r="I1832" s="280" t="s">
        <v>2727</v>
      </c>
      <c r="J1832">
        <v>12</v>
      </c>
    </row>
    <row r="1833" spans="1:10" ht="21.75" hidden="1" thickBot="1">
      <c r="A1833" s="277">
        <v>74</v>
      </c>
      <c r="B1833" s="277">
        <v>1223441442</v>
      </c>
      <c r="C1833" s="278" t="s">
        <v>4883</v>
      </c>
      <c r="D1833" s="279">
        <v>930</v>
      </c>
      <c r="E1833" s="277" t="s">
        <v>3308</v>
      </c>
      <c r="F1833" s="277">
        <v>1</v>
      </c>
      <c r="G1833" s="280" t="s">
        <v>563</v>
      </c>
      <c r="H1833" s="280" t="s">
        <v>2774</v>
      </c>
      <c r="I1833" s="280" t="s">
        <v>2727</v>
      </c>
      <c r="J1833">
        <v>12</v>
      </c>
    </row>
    <row r="1834" spans="1:10" ht="21.75" hidden="1" thickBot="1">
      <c r="A1834" s="277">
        <v>75</v>
      </c>
      <c r="B1834" s="277">
        <v>1228506998</v>
      </c>
      <c r="C1834" s="278" t="s">
        <v>4984</v>
      </c>
      <c r="D1834" s="279">
        <v>930</v>
      </c>
      <c r="E1834" s="277" t="s">
        <v>3138</v>
      </c>
      <c r="F1834" s="277">
        <v>1</v>
      </c>
      <c r="G1834" s="280" t="s">
        <v>560</v>
      </c>
      <c r="H1834" s="280" t="s">
        <v>2731</v>
      </c>
      <c r="I1834" s="280" t="s">
        <v>2727</v>
      </c>
      <c r="J1834">
        <v>12</v>
      </c>
    </row>
    <row r="1835" spans="1:10" ht="21.75" hidden="1" thickBot="1">
      <c r="A1835" s="277">
        <v>76</v>
      </c>
      <c r="B1835" s="277">
        <v>1223380082</v>
      </c>
      <c r="C1835" s="278" t="s">
        <v>4985</v>
      </c>
      <c r="D1835" s="279">
        <v>920</v>
      </c>
      <c r="E1835" s="277" t="s">
        <v>3072</v>
      </c>
      <c r="F1835" s="277">
        <v>1</v>
      </c>
      <c r="G1835" s="280" t="s">
        <v>301</v>
      </c>
      <c r="H1835" s="280" t="s">
        <v>2742</v>
      </c>
      <c r="I1835" s="280" t="s">
        <v>2727</v>
      </c>
      <c r="J1835">
        <v>12</v>
      </c>
    </row>
    <row r="1836" spans="1:10" ht="21.75" hidden="1" thickBot="1">
      <c r="A1836" s="277">
        <v>77</v>
      </c>
      <c r="B1836" s="277">
        <v>1232960173</v>
      </c>
      <c r="C1836" s="278" t="s">
        <v>4986</v>
      </c>
      <c r="D1836" s="279">
        <v>910</v>
      </c>
      <c r="E1836" s="277" t="s">
        <v>4987</v>
      </c>
      <c r="F1836" s="277">
        <v>1</v>
      </c>
      <c r="G1836" s="280" t="s">
        <v>551</v>
      </c>
      <c r="H1836" s="280" t="s">
        <v>2742</v>
      </c>
      <c r="I1836" s="280" t="s">
        <v>2727</v>
      </c>
      <c r="J1836">
        <v>12</v>
      </c>
    </row>
    <row r="1837" spans="1:10" ht="21.75" hidden="1" thickBot="1">
      <c r="A1837" s="277">
        <v>78</v>
      </c>
      <c r="B1837" s="277">
        <v>69947779</v>
      </c>
      <c r="C1837" s="278" t="s">
        <v>4988</v>
      </c>
      <c r="D1837" s="279">
        <v>910</v>
      </c>
      <c r="E1837" s="277" t="s">
        <v>3342</v>
      </c>
      <c r="F1837" s="277">
        <v>1</v>
      </c>
      <c r="G1837" s="280" t="s">
        <v>560</v>
      </c>
      <c r="H1837" s="280" t="s">
        <v>2731</v>
      </c>
      <c r="I1837" s="280" t="s">
        <v>2727</v>
      </c>
      <c r="J1837">
        <v>12</v>
      </c>
    </row>
    <row r="1838" spans="1:10" ht="13.5" hidden="1" thickBot="1">
      <c r="A1838" s="277">
        <v>79</v>
      </c>
      <c r="B1838" s="277">
        <v>1223161033</v>
      </c>
      <c r="C1838" s="278" t="s">
        <v>4989</v>
      </c>
      <c r="D1838" s="279">
        <v>910</v>
      </c>
      <c r="E1838" s="277" t="s">
        <v>2770</v>
      </c>
      <c r="F1838" s="277">
        <v>1</v>
      </c>
      <c r="G1838" s="280" t="s">
        <v>551</v>
      </c>
      <c r="H1838" s="280" t="s">
        <v>2742</v>
      </c>
      <c r="I1838" s="280" t="s">
        <v>2727</v>
      </c>
      <c r="J1838">
        <v>12</v>
      </c>
    </row>
    <row r="1839" spans="1:10" ht="21.75" hidden="1" thickBot="1">
      <c r="A1839" s="277">
        <v>80</v>
      </c>
      <c r="B1839" s="277">
        <v>1224134887</v>
      </c>
      <c r="C1839" s="278" t="s">
        <v>4990</v>
      </c>
      <c r="D1839" s="279">
        <v>910</v>
      </c>
      <c r="E1839" s="277" t="s">
        <v>2770</v>
      </c>
      <c r="F1839" s="277">
        <v>1</v>
      </c>
      <c r="G1839" s="280" t="s">
        <v>90</v>
      </c>
      <c r="H1839" s="280" t="s">
        <v>2735</v>
      </c>
      <c r="I1839" s="280" t="s">
        <v>2727</v>
      </c>
      <c r="J1839">
        <v>12</v>
      </c>
    </row>
    <row r="1840" spans="1:10" ht="13.5" hidden="1" thickBot="1">
      <c r="A1840" s="277">
        <v>81</v>
      </c>
      <c r="B1840" s="277">
        <v>1230295581</v>
      </c>
      <c r="C1840" s="278" t="s">
        <v>4991</v>
      </c>
      <c r="D1840" s="279">
        <v>910</v>
      </c>
      <c r="E1840" s="277" t="s">
        <v>2770</v>
      </c>
      <c r="F1840" s="277">
        <v>1</v>
      </c>
      <c r="G1840" s="280" t="s">
        <v>301</v>
      </c>
      <c r="H1840" s="280" t="s">
        <v>2742</v>
      </c>
      <c r="I1840" s="280" t="s">
        <v>2727</v>
      </c>
      <c r="J1840">
        <v>12</v>
      </c>
    </row>
    <row r="1841" spans="1:10" ht="21.75" hidden="1" thickBot="1">
      <c r="A1841" s="277">
        <v>82</v>
      </c>
      <c r="B1841" s="277">
        <v>1222513520</v>
      </c>
      <c r="C1841" s="278" t="s">
        <v>4992</v>
      </c>
      <c r="D1841" s="279">
        <v>900</v>
      </c>
      <c r="E1841" s="277" t="s">
        <v>4993</v>
      </c>
      <c r="F1841" s="277">
        <v>1</v>
      </c>
      <c r="G1841" s="280" t="s">
        <v>9</v>
      </c>
      <c r="H1841" s="280" t="s">
        <v>2746</v>
      </c>
      <c r="I1841" s="280" t="s">
        <v>2727</v>
      </c>
      <c r="J1841">
        <v>12</v>
      </c>
    </row>
    <row r="1842" spans="1:10" ht="21.75" hidden="1" thickBot="1">
      <c r="A1842" s="277">
        <v>83</v>
      </c>
      <c r="B1842" s="277">
        <v>1225115493</v>
      </c>
      <c r="C1842" s="278" t="s">
        <v>4994</v>
      </c>
      <c r="D1842" s="279">
        <v>900</v>
      </c>
      <c r="E1842" s="277" t="s">
        <v>2886</v>
      </c>
      <c r="F1842" s="277">
        <v>1</v>
      </c>
      <c r="G1842" s="280" t="s">
        <v>417</v>
      </c>
      <c r="H1842" s="280" t="s">
        <v>2735</v>
      </c>
      <c r="I1842" s="280" t="s">
        <v>2727</v>
      </c>
      <c r="J1842">
        <v>12</v>
      </c>
    </row>
    <row r="1843" spans="1:10" ht="13.5" hidden="1" thickBot="1">
      <c r="A1843" s="277">
        <v>84</v>
      </c>
      <c r="B1843" s="277">
        <v>1223393265</v>
      </c>
      <c r="C1843" s="278" t="s">
        <v>4995</v>
      </c>
      <c r="D1843" s="279">
        <v>900</v>
      </c>
      <c r="E1843" s="277" t="s">
        <v>2770</v>
      </c>
      <c r="F1843" s="277">
        <v>1</v>
      </c>
      <c r="G1843" s="280" t="s">
        <v>417</v>
      </c>
      <c r="H1843" s="280" t="s">
        <v>2735</v>
      </c>
      <c r="I1843" s="280" t="s">
        <v>2727</v>
      </c>
      <c r="J1843">
        <v>12</v>
      </c>
    </row>
    <row r="1844" spans="1:10" ht="21.75" hidden="1" thickBot="1">
      <c r="A1844" s="277">
        <v>85</v>
      </c>
      <c r="B1844" s="277">
        <v>1223553011</v>
      </c>
      <c r="C1844" s="278" t="s">
        <v>4794</v>
      </c>
      <c r="D1844" s="279">
        <v>890</v>
      </c>
      <c r="E1844" s="277" t="s">
        <v>3554</v>
      </c>
      <c r="F1844" s="277">
        <v>1</v>
      </c>
      <c r="G1844" s="280" t="s">
        <v>90</v>
      </c>
      <c r="H1844" s="280" t="s">
        <v>2735</v>
      </c>
      <c r="I1844" s="280" t="s">
        <v>2727</v>
      </c>
      <c r="J1844">
        <v>12</v>
      </c>
    </row>
    <row r="1845" spans="1:10" ht="21.75" hidden="1" thickBot="1">
      <c r="A1845" s="277">
        <v>86</v>
      </c>
      <c r="B1845" s="277">
        <v>1226707157</v>
      </c>
      <c r="C1845" s="278" t="s">
        <v>4996</v>
      </c>
      <c r="D1845" s="279">
        <v>880</v>
      </c>
      <c r="E1845" s="277" t="s">
        <v>3674</v>
      </c>
      <c r="F1845" s="277">
        <v>1</v>
      </c>
      <c r="G1845" s="280" t="s">
        <v>563</v>
      </c>
      <c r="H1845" s="280" t="s">
        <v>2774</v>
      </c>
      <c r="I1845" s="280" t="s">
        <v>2727</v>
      </c>
      <c r="J1845">
        <v>12</v>
      </c>
    </row>
    <row r="1846" spans="1:10" ht="21.75" hidden="1" thickBot="1">
      <c r="A1846" s="277">
        <v>87</v>
      </c>
      <c r="B1846" s="277">
        <v>1222300260</v>
      </c>
      <c r="C1846" s="278" t="s">
        <v>4997</v>
      </c>
      <c r="D1846" s="279">
        <v>880</v>
      </c>
      <c r="E1846" s="277" t="s">
        <v>3477</v>
      </c>
      <c r="F1846" s="277">
        <v>1</v>
      </c>
      <c r="G1846" s="280" t="s">
        <v>90</v>
      </c>
      <c r="H1846" s="280" t="s">
        <v>2735</v>
      </c>
      <c r="I1846" s="280" t="s">
        <v>2727</v>
      </c>
      <c r="J1846">
        <v>12</v>
      </c>
    </row>
    <row r="1847" spans="1:10" ht="21.75" hidden="1" thickBot="1">
      <c r="A1847" s="277">
        <v>88</v>
      </c>
      <c r="B1847" s="277">
        <v>1224995067</v>
      </c>
      <c r="C1847" s="278" t="s">
        <v>4998</v>
      </c>
      <c r="D1847" s="279">
        <v>880</v>
      </c>
      <c r="E1847" s="277" t="s">
        <v>3804</v>
      </c>
      <c r="F1847" s="277">
        <v>1</v>
      </c>
      <c r="G1847" s="280" t="s">
        <v>417</v>
      </c>
      <c r="H1847" s="280" t="s">
        <v>2735</v>
      </c>
      <c r="I1847" s="280" t="s">
        <v>2727</v>
      </c>
      <c r="J1847">
        <v>12</v>
      </c>
    </row>
    <row r="1848" spans="1:10" ht="21.75" hidden="1" thickBot="1">
      <c r="A1848" s="277">
        <v>89</v>
      </c>
      <c r="B1848" s="277">
        <v>1226454058</v>
      </c>
      <c r="C1848" s="278" t="s">
        <v>4999</v>
      </c>
      <c r="D1848" s="279">
        <v>880</v>
      </c>
      <c r="E1848" s="277" t="s">
        <v>2924</v>
      </c>
      <c r="F1848" s="277">
        <v>1</v>
      </c>
      <c r="G1848" s="280" t="s">
        <v>563</v>
      </c>
      <c r="H1848" s="280" t="s">
        <v>2774</v>
      </c>
      <c r="I1848" s="280" t="s">
        <v>2727</v>
      </c>
      <c r="J1848">
        <v>12</v>
      </c>
    </row>
    <row r="1849" spans="1:10" ht="21.75" hidden="1" thickBot="1">
      <c r="A1849" s="277">
        <v>90</v>
      </c>
      <c r="B1849" s="277">
        <v>1223146119</v>
      </c>
      <c r="C1849" s="278" t="s">
        <v>4986</v>
      </c>
      <c r="D1849" s="279">
        <v>880</v>
      </c>
      <c r="E1849" s="277" t="s">
        <v>2828</v>
      </c>
      <c r="F1849" s="277">
        <v>1</v>
      </c>
      <c r="G1849" s="280" t="s">
        <v>551</v>
      </c>
      <c r="H1849" s="280" t="s">
        <v>2742</v>
      </c>
      <c r="I1849" s="280" t="s">
        <v>2727</v>
      </c>
      <c r="J1849">
        <v>12</v>
      </c>
    </row>
    <row r="1850" spans="1:10" ht="21.75" hidden="1" thickBot="1">
      <c r="A1850" s="277">
        <v>91</v>
      </c>
      <c r="B1850" s="277">
        <v>1222212253</v>
      </c>
      <c r="C1850" s="278" t="s">
        <v>5000</v>
      </c>
      <c r="D1850" s="279">
        <v>880</v>
      </c>
      <c r="E1850" s="277" t="s">
        <v>3690</v>
      </c>
      <c r="F1850" s="277">
        <v>1</v>
      </c>
      <c r="G1850" s="280" t="s">
        <v>90</v>
      </c>
      <c r="H1850" s="280" t="s">
        <v>2735</v>
      </c>
      <c r="I1850" s="280" t="s">
        <v>2727</v>
      </c>
      <c r="J1850">
        <v>12</v>
      </c>
    </row>
    <row r="1851" spans="1:10" ht="21.75" thickBot="1">
      <c r="A1851" s="277">
        <v>92</v>
      </c>
      <c r="B1851" s="277">
        <v>1225990199</v>
      </c>
      <c r="C1851" s="278" t="s">
        <v>5001</v>
      </c>
      <c r="D1851" s="279">
        <v>880</v>
      </c>
      <c r="E1851" s="277" t="s">
        <v>3874</v>
      </c>
      <c r="F1851" s="277">
        <v>1</v>
      </c>
      <c r="G1851" s="280" t="s">
        <v>553</v>
      </c>
      <c r="H1851" s="280" t="s">
        <v>2742</v>
      </c>
      <c r="I1851" s="280" t="s">
        <v>2727</v>
      </c>
      <c r="J1851">
        <v>12</v>
      </c>
    </row>
    <row r="1852" spans="1:10" ht="21.75" hidden="1" thickBot="1">
      <c r="A1852" s="277">
        <v>93</v>
      </c>
      <c r="B1852" s="277">
        <v>1230146509</v>
      </c>
      <c r="C1852" s="278" t="s">
        <v>5002</v>
      </c>
      <c r="D1852" s="279">
        <v>880</v>
      </c>
      <c r="E1852" s="277" t="s">
        <v>2770</v>
      </c>
      <c r="F1852" s="277">
        <v>1</v>
      </c>
      <c r="G1852" s="280" t="s">
        <v>301</v>
      </c>
      <c r="H1852" s="280" t="s">
        <v>2742</v>
      </c>
      <c r="I1852" s="280" t="s">
        <v>2727</v>
      </c>
      <c r="J1852">
        <v>12</v>
      </c>
    </row>
    <row r="1853" spans="1:10" ht="13.5" hidden="1" thickBot="1">
      <c r="A1853" s="277">
        <v>94</v>
      </c>
      <c r="B1853" s="277">
        <v>1222860389</v>
      </c>
      <c r="C1853" s="278" t="s">
        <v>5003</v>
      </c>
      <c r="D1853" s="279">
        <v>880</v>
      </c>
      <c r="E1853" s="277" t="s">
        <v>2770</v>
      </c>
      <c r="F1853" s="277">
        <v>1</v>
      </c>
      <c r="G1853" s="280" t="s">
        <v>185</v>
      </c>
      <c r="H1853" s="280" t="s">
        <v>2774</v>
      </c>
      <c r="I1853" s="280" t="s">
        <v>2727</v>
      </c>
      <c r="J1853">
        <v>12</v>
      </c>
    </row>
    <row r="1854" spans="1:10" ht="13.5" hidden="1" thickBot="1">
      <c r="A1854" s="277">
        <v>95</v>
      </c>
      <c r="B1854" s="277">
        <v>1223588079</v>
      </c>
      <c r="C1854" s="278" t="s">
        <v>3146</v>
      </c>
      <c r="D1854" s="279">
        <v>880</v>
      </c>
      <c r="E1854" s="277" t="s">
        <v>2770</v>
      </c>
      <c r="F1854" s="277">
        <v>1</v>
      </c>
      <c r="G1854" s="280" t="s">
        <v>551</v>
      </c>
      <c r="H1854" s="280" t="s">
        <v>2742</v>
      </c>
      <c r="I1854" s="280" t="s">
        <v>2727</v>
      </c>
      <c r="J1854">
        <v>12</v>
      </c>
    </row>
    <row r="1855" spans="1:10" ht="21.75" hidden="1" thickBot="1">
      <c r="A1855" s="277">
        <v>96</v>
      </c>
      <c r="B1855" s="277">
        <v>1225115440</v>
      </c>
      <c r="C1855" s="278" t="s">
        <v>5004</v>
      </c>
      <c r="D1855" s="279">
        <v>870</v>
      </c>
      <c r="E1855" s="277" t="s">
        <v>4414</v>
      </c>
      <c r="F1855" s="277">
        <v>1</v>
      </c>
      <c r="G1855" s="280" t="s">
        <v>417</v>
      </c>
      <c r="H1855" s="280" t="s">
        <v>2735</v>
      </c>
      <c r="I1855" s="280" t="s">
        <v>2727</v>
      </c>
      <c r="J1855">
        <v>12</v>
      </c>
    </row>
    <row r="1856" spans="1:10" ht="21.75" hidden="1" thickBot="1">
      <c r="A1856" s="277">
        <v>97</v>
      </c>
      <c r="B1856" s="277">
        <v>1225510172</v>
      </c>
      <c r="C1856" s="278" t="s">
        <v>5005</v>
      </c>
      <c r="D1856" s="279">
        <v>870</v>
      </c>
      <c r="E1856" s="277" t="s">
        <v>3900</v>
      </c>
      <c r="F1856" s="277">
        <v>1</v>
      </c>
      <c r="G1856" s="280" t="s">
        <v>417</v>
      </c>
      <c r="H1856" s="280" t="s">
        <v>2735</v>
      </c>
      <c r="I1856" s="280" t="s">
        <v>2727</v>
      </c>
      <c r="J1856">
        <v>12</v>
      </c>
    </row>
    <row r="1857" spans="1:10" ht="21.75" hidden="1" thickBot="1">
      <c r="A1857" s="277">
        <v>98</v>
      </c>
      <c r="B1857" s="277">
        <v>1226454686</v>
      </c>
      <c r="C1857" s="278" t="s">
        <v>5006</v>
      </c>
      <c r="D1857" s="279">
        <v>870</v>
      </c>
      <c r="E1857" s="277" t="s">
        <v>2830</v>
      </c>
      <c r="F1857" s="277">
        <v>1</v>
      </c>
      <c r="G1857" s="280" t="s">
        <v>417</v>
      </c>
      <c r="H1857" s="280" t="s">
        <v>2735</v>
      </c>
      <c r="I1857" s="280" t="s">
        <v>2727</v>
      </c>
      <c r="J1857">
        <v>12</v>
      </c>
    </row>
    <row r="1858" spans="1:10" ht="21.75" hidden="1" thickBot="1">
      <c r="A1858" s="277">
        <v>99</v>
      </c>
      <c r="B1858" s="277">
        <v>1224913482</v>
      </c>
      <c r="C1858" s="278" t="s">
        <v>5007</v>
      </c>
      <c r="D1858" s="279">
        <v>870</v>
      </c>
      <c r="E1858" s="277" t="s">
        <v>2770</v>
      </c>
      <c r="F1858" s="277">
        <v>1</v>
      </c>
      <c r="G1858" s="280" t="s">
        <v>301</v>
      </c>
      <c r="H1858" s="280" t="s">
        <v>2742</v>
      </c>
      <c r="I1858" s="280" t="s">
        <v>2727</v>
      </c>
      <c r="J1858">
        <v>12</v>
      </c>
    </row>
    <row r="1859" spans="1:10" ht="13.5" hidden="1" thickBot="1">
      <c r="A1859" s="277">
        <v>100</v>
      </c>
      <c r="B1859" s="277">
        <v>1210112445</v>
      </c>
      <c r="C1859" s="278" t="s">
        <v>5008</v>
      </c>
      <c r="D1859" s="279">
        <v>870</v>
      </c>
      <c r="E1859" s="277" t="s">
        <v>2770</v>
      </c>
      <c r="F1859" s="277">
        <v>1</v>
      </c>
      <c r="G1859" s="280" t="s">
        <v>551</v>
      </c>
      <c r="H1859" s="280" t="s">
        <v>2742</v>
      </c>
      <c r="I1859" s="280" t="s">
        <v>2727</v>
      </c>
      <c r="J1859">
        <v>12</v>
      </c>
    </row>
    <row r="1860" spans="1:10" ht="21.75" hidden="1" thickBot="1">
      <c r="A1860" s="277">
        <v>101</v>
      </c>
      <c r="B1860" s="277">
        <v>1231918856</v>
      </c>
      <c r="C1860" s="278" t="s">
        <v>5009</v>
      </c>
      <c r="D1860" s="279">
        <v>860</v>
      </c>
      <c r="E1860" s="277" t="s">
        <v>3872</v>
      </c>
      <c r="F1860" s="277">
        <v>1</v>
      </c>
      <c r="G1860" s="280" t="s">
        <v>417</v>
      </c>
      <c r="H1860" s="280" t="s">
        <v>2735</v>
      </c>
      <c r="I1860" s="280" t="s">
        <v>2727</v>
      </c>
      <c r="J1860">
        <v>12</v>
      </c>
    </row>
    <row r="1861" spans="1:10" ht="21.75" hidden="1" thickBot="1">
      <c r="A1861" s="277">
        <v>102</v>
      </c>
      <c r="B1861" s="277">
        <v>1225538610</v>
      </c>
      <c r="C1861" s="278" t="s">
        <v>5010</v>
      </c>
      <c r="D1861" s="279">
        <v>860</v>
      </c>
      <c r="E1861" s="277" t="s">
        <v>3552</v>
      </c>
      <c r="F1861" s="277">
        <v>1</v>
      </c>
      <c r="G1861" s="280" t="s">
        <v>563</v>
      </c>
      <c r="H1861" s="280" t="s">
        <v>2774</v>
      </c>
      <c r="I1861" s="280" t="s">
        <v>2727</v>
      </c>
      <c r="J1861">
        <v>12</v>
      </c>
    </row>
    <row r="1862" spans="1:10" ht="21.75" hidden="1" thickBot="1">
      <c r="A1862" s="277">
        <v>103</v>
      </c>
      <c r="B1862" s="277">
        <v>68736373</v>
      </c>
      <c r="C1862" s="278" t="s">
        <v>5011</v>
      </c>
      <c r="D1862" s="279">
        <v>850</v>
      </c>
      <c r="E1862" s="277" t="s">
        <v>3705</v>
      </c>
      <c r="F1862" s="277">
        <v>1</v>
      </c>
      <c r="G1862" s="280" t="s">
        <v>301</v>
      </c>
      <c r="H1862" s="280" t="s">
        <v>2742</v>
      </c>
      <c r="I1862" s="280" t="s">
        <v>2727</v>
      </c>
      <c r="J1862">
        <v>12</v>
      </c>
    </row>
    <row r="1863" spans="1:10" ht="21.75" hidden="1" thickBot="1">
      <c r="A1863" s="277">
        <v>104</v>
      </c>
      <c r="B1863" s="277">
        <v>1232798760</v>
      </c>
      <c r="C1863" s="278" t="s">
        <v>5012</v>
      </c>
      <c r="D1863" s="279">
        <v>850</v>
      </c>
      <c r="E1863" s="277" t="s">
        <v>2888</v>
      </c>
      <c r="F1863" s="277">
        <v>1</v>
      </c>
      <c r="G1863" s="280" t="s">
        <v>563</v>
      </c>
      <c r="H1863" s="280" t="s">
        <v>2774</v>
      </c>
      <c r="I1863" s="280" t="s">
        <v>2727</v>
      </c>
      <c r="J1863">
        <v>12</v>
      </c>
    </row>
    <row r="1864" spans="1:10" ht="21.75" hidden="1" thickBot="1">
      <c r="A1864" s="277">
        <v>105</v>
      </c>
      <c r="B1864" s="277">
        <v>1224704011</v>
      </c>
      <c r="C1864" s="278" t="s">
        <v>5013</v>
      </c>
      <c r="D1864" s="279">
        <v>850</v>
      </c>
      <c r="E1864" s="277" t="s">
        <v>2896</v>
      </c>
      <c r="F1864" s="277">
        <v>1</v>
      </c>
      <c r="G1864" s="280" t="s">
        <v>417</v>
      </c>
      <c r="H1864" s="280" t="s">
        <v>2735</v>
      </c>
      <c r="I1864" s="280" t="s">
        <v>2727</v>
      </c>
      <c r="J1864">
        <v>12</v>
      </c>
    </row>
    <row r="1865" spans="1:10" ht="21.75" hidden="1" thickBot="1">
      <c r="A1865" s="277">
        <v>106</v>
      </c>
      <c r="B1865" s="277">
        <v>1225188926</v>
      </c>
      <c r="C1865" s="278" t="s">
        <v>5014</v>
      </c>
      <c r="D1865" s="279">
        <v>840</v>
      </c>
      <c r="E1865" s="277" t="s">
        <v>5015</v>
      </c>
      <c r="F1865" s="277">
        <v>1</v>
      </c>
      <c r="G1865" s="280" t="s">
        <v>557</v>
      </c>
      <c r="H1865" s="280" t="s">
        <v>2848</v>
      </c>
      <c r="I1865" s="280" t="s">
        <v>2727</v>
      </c>
      <c r="J1865">
        <v>12</v>
      </c>
    </row>
    <row r="1866" spans="1:10" ht="21.75" hidden="1" thickBot="1">
      <c r="A1866" s="277">
        <v>107</v>
      </c>
      <c r="B1866" s="277">
        <v>1230160796</v>
      </c>
      <c r="C1866" s="278" t="s">
        <v>5016</v>
      </c>
      <c r="D1866" s="279">
        <v>840</v>
      </c>
      <c r="E1866" s="277" t="s">
        <v>3938</v>
      </c>
      <c r="F1866" s="277">
        <v>1</v>
      </c>
      <c r="G1866" s="280" t="s">
        <v>550</v>
      </c>
      <c r="H1866" s="280" t="s">
        <v>2746</v>
      </c>
      <c r="I1866" s="280" t="s">
        <v>2727</v>
      </c>
      <c r="J1866">
        <v>12</v>
      </c>
    </row>
    <row r="1867" spans="1:10" ht="21.75" hidden="1" thickBot="1">
      <c r="A1867" s="277">
        <v>108</v>
      </c>
      <c r="B1867" s="277">
        <v>1224479532</v>
      </c>
      <c r="C1867" s="278" t="s">
        <v>5017</v>
      </c>
      <c r="D1867" s="279">
        <v>840</v>
      </c>
      <c r="E1867" s="277" t="s">
        <v>2893</v>
      </c>
      <c r="F1867" s="277">
        <v>1</v>
      </c>
      <c r="G1867" s="280" t="s">
        <v>417</v>
      </c>
      <c r="H1867" s="280" t="s">
        <v>2735</v>
      </c>
      <c r="I1867" s="280" t="s">
        <v>2727</v>
      </c>
      <c r="J1867">
        <v>12</v>
      </c>
    </row>
    <row r="1868" spans="1:10" ht="13.5" hidden="1" thickBot="1">
      <c r="A1868" s="277">
        <v>109</v>
      </c>
      <c r="B1868" s="277">
        <v>1224568738</v>
      </c>
      <c r="C1868" s="278" t="s">
        <v>5018</v>
      </c>
      <c r="D1868" s="279">
        <v>840</v>
      </c>
      <c r="E1868" s="277" t="s">
        <v>2770</v>
      </c>
      <c r="F1868" s="277">
        <v>1</v>
      </c>
      <c r="G1868" s="280" t="s">
        <v>551</v>
      </c>
      <c r="H1868" s="280" t="s">
        <v>2742</v>
      </c>
      <c r="I1868" s="280" t="s">
        <v>2727</v>
      </c>
      <c r="J1868">
        <v>12</v>
      </c>
    </row>
    <row r="1869" spans="1:10" ht="13.5" thickBot="1">
      <c r="A1869" s="277">
        <v>110</v>
      </c>
      <c r="B1869" s="277">
        <v>1224900363</v>
      </c>
      <c r="C1869" s="278" t="s">
        <v>5019</v>
      </c>
      <c r="D1869" s="279">
        <v>840</v>
      </c>
      <c r="E1869" s="277" t="s">
        <v>2770</v>
      </c>
      <c r="F1869" s="277">
        <v>1</v>
      </c>
      <c r="G1869" s="280" t="s">
        <v>553</v>
      </c>
      <c r="H1869" s="280" t="s">
        <v>2742</v>
      </c>
      <c r="I1869" s="280" t="s">
        <v>2727</v>
      </c>
      <c r="J1869">
        <v>12</v>
      </c>
    </row>
    <row r="1870" spans="1:10" ht="13.5" hidden="1" thickBot="1">
      <c r="A1870" s="277">
        <v>111</v>
      </c>
      <c r="B1870" s="277">
        <v>1210041415</v>
      </c>
      <c r="C1870" s="278" t="s">
        <v>5020</v>
      </c>
      <c r="D1870" s="279">
        <v>840</v>
      </c>
      <c r="E1870" s="277" t="s">
        <v>2770</v>
      </c>
      <c r="F1870" s="277">
        <v>1</v>
      </c>
      <c r="G1870" s="280" t="s">
        <v>551</v>
      </c>
      <c r="H1870" s="280" t="s">
        <v>2742</v>
      </c>
      <c r="I1870" s="280" t="s">
        <v>2727</v>
      </c>
      <c r="J1870">
        <v>12</v>
      </c>
    </row>
    <row r="1871" spans="1:10" ht="21.75" hidden="1" thickBot="1">
      <c r="A1871" s="277">
        <v>112</v>
      </c>
      <c r="B1871" s="277">
        <v>1226532251</v>
      </c>
      <c r="C1871" s="278" t="s">
        <v>5021</v>
      </c>
      <c r="D1871" s="279">
        <v>830</v>
      </c>
      <c r="E1871" s="277" t="s">
        <v>5022</v>
      </c>
      <c r="F1871" s="277">
        <v>1</v>
      </c>
      <c r="G1871" s="280" t="s">
        <v>417</v>
      </c>
      <c r="H1871" s="280" t="s">
        <v>2735</v>
      </c>
      <c r="I1871" s="280" t="s">
        <v>2727</v>
      </c>
      <c r="J1871">
        <v>12</v>
      </c>
    </row>
    <row r="1872" spans="1:10" ht="13.5" hidden="1" thickBot="1">
      <c r="A1872" s="277">
        <v>113</v>
      </c>
      <c r="B1872" s="277">
        <v>1233750558</v>
      </c>
      <c r="C1872" s="278" t="s">
        <v>5023</v>
      </c>
      <c r="D1872" s="279">
        <v>830</v>
      </c>
      <c r="E1872" s="277" t="s">
        <v>2770</v>
      </c>
      <c r="F1872" s="277">
        <v>1</v>
      </c>
      <c r="G1872" s="280" t="s">
        <v>551</v>
      </c>
      <c r="H1872" s="280" t="s">
        <v>2742</v>
      </c>
      <c r="I1872" s="280" t="s">
        <v>2727</v>
      </c>
      <c r="J1872">
        <v>12</v>
      </c>
    </row>
    <row r="1873" spans="1:10" ht="21.75" hidden="1" thickBot="1">
      <c r="A1873" s="277">
        <v>114</v>
      </c>
      <c r="B1873" s="277">
        <v>1223878567</v>
      </c>
      <c r="C1873" s="278" t="s">
        <v>5024</v>
      </c>
      <c r="D1873" s="279">
        <v>830</v>
      </c>
      <c r="E1873" s="277" t="s">
        <v>2770</v>
      </c>
      <c r="F1873" s="277">
        <v>1</v>
      </c>
      <c r="G1873" s="280" t="s">
        <v>417</v>
      </c>
      <c r="H1873" s="280" t="s">
        <v>2735</v>
      </c>
      <c r="I1873" s="280" t="s">
        <v>2727</v>
      </c>
      <c r="J1873">
        <v>12</v>
      </c>
    </row>
    <row r="1874" spans="1:10" ht="21.75" thickBot="1">
      <c r="A1874" s="277">
        <v>115</v>
      </c>
      <c r="B1874" s="277">
        <v>1222826903</v>
      </c>
      <c r="C1874" s="278" t="s">
        <v>5025</v>
      </c>
      <c r="D1874" s="279">
        <v>820</v>
      </c>
      <c r="E1874" s="277" t="s">
        <v>5026</v>
      </c>
      <c r="F1874" s="277">
        <v>1</v>
      </c>
      <c r="G1874" s="280" t="s">
        <v>553</v>
      </c>
      <c r="H1874" s="280" t="s">
        <v>2742</v>
      </c>
      <c r="I1874" s="280" t="s">
        <v>2727</v>
      </c>
      <c r="J1874">
        <v>12</v>
      </c>
    </row>
    <row r="1875" spans="1:10" ht="21.75" hidden="1" thickBot="1">
      <c r="A1875" s="277">
        <v>116</v>
      </c>
      <c r="B1875" s="277">
        <v>1225715351</v>
      </c>
      <c r="C1875" s="278" t="s">
        <v>5027</v>
      </c>
      <c r="D1875" s="279">
        <v>820</v>
      </c>
      <c r="E1875" s="277" t="s">
        <v>3941</v>
      </c>
      <c r="F1875" s="277">
        <v>1</v>
      </c>
      <c r="G1875" s="280" t="s">
        <v>557</v>
      </c>
      <c r="H1875" s="280" t="s">
        <v>2848</v>
      </c>
      <c r="I1875" s="280" t="s">
        <v>2727</v>
      </c>
      <c r="J1875">
        <v>12</v>
      </c>
    </row>
    <row r="1876" spans="1:10" ht="21.75" hidden="1" thickBot="1">
      <c r="A1876" s="277">
        <v>117</v>
      </c>
      <c r="B1876" s="277">
        <v>1226185781</v>
      </c>
      <c r="C1876" s="278" t="s">
        <v>5028</v>
      </c>
      <c r="D1876" s="279">
        <v>820</v>
      </c>
      <c r="E1876" s="277" t="s">
        <v>3006</v>
      </c>
      <c r="F1876" s="277">
        <v>1</v>
      </c>
      <c r="G1876" s="280" t="s">
        <v>563</v>
      </c>
      <c r="H1876" s="280" t="s">
        <v>2774</v>
      </c>
      <c r="I1876" s="280" t="s">
        <v>2727</v>
      </c>
      <c r="J1876">
        <v>12</v>
      </c>
    </row>
    <row r="1877" spans="1:10" ht="21.75" hidden="1" thickBot="1">
      <c r="A1877" s="277">
        <v>118</v>
      </c>
      <c r="B1877" s="277">
        <v>1221751603</v>
      </c>
      <c r="C1877" s="278" t="s">
        <v>5029</v>
      </c>
      <c r="D1877" s="279">
        <v>820</v>
      </c>
      <c r="E1877" s="277" t="s">
        <v>3767</v>
      </c>
      <c r="F1877" s="277">
        <v>1</v>
      </c>
      <c r="G1877" s="280" t="s">
        <v>9</v>
      </c>
      <c r="H1877" s="280" t="s">
        <v>2746</v>
      </c>
      <c r="I1877" s="280" t="s">
        <v>2727</v>
      </c>
      <c r="J1877">
        <v>12</v>
      </c>
    </row>
    <row r="1878" spans="1:10" ht="21.75" hidden="1" thickBot="1">
      <c r="A1878" s="277">
        <v>119</v>
      </c>
      <c r="B1878" s="277">
        <v>1224161196</v>
      </c>
      <c r="C1878" s="278" t="s">
        <v>5030</v>
      </c>
      <c r="D1878" s="279">
        <v>820</v>
      </c>
      <c r="E1878" s="277" t="s">
        <v>3633</v>
      </c>
      <c r="F1878" s="277">
        <v>1</v>
      </c>
      <c r="G1878" s="280" t="s">
        <v>551</v>
      </c>
      <c r="H1878" s="280" t="s">
        <v>2742</v>
      </c>
      <c r="I1878" s="280" t="s">
        <v>2727</v>
      </c>
      <c r="J1878">
        <v>12</v>
      </c>
    </row>
    <row r="1879" spans="1:10" ht="13.5" hidden="1" thickBot="1">
      <c r="A1879" s="277">
        <v>120</v>
      </c>
      <c r="B1879" s="277">
        <v>1221523188</v>
      </c>
      <c r="C1879" s="278" t="s">
        <v>5031</v>
      </c>
      <c r="D1879" s="279">
        <v>820</v>
      </c>
      <c r="E1879" s="277" t="s">
        <v>2770</v>
      </c>
      <c r="F1879" s="277">
        <v>1</v>
      </c>
      <c r="G1879" s="280" t="s">
        <v>551</v>
      </c>
      <c r="H1879" s="280" t="s">
        <v>2742</v>
      </c>
      <c r="I1879" s="280" t="s">
        <v>2727</v>
      </c>
      <c r="J1879">
        <v>12</v>
      </c>
    </row>
    <row r="1880" spans="1:10" ht="13.5" hidden="1" thickBot="1">
      <c r="A1880" s="277">
        <v>121</v>
      </c>
      <c r="B1880" s="277">
        <v>1230254881</v>
      </c>
      <c r="C1880" s="278" t="s">
        <v>5032</v>
      </c>
      <c r="D1880" s="279">
        <v>820</v>
      </c>
      <c r="E1880" s="277" t="s">
        <v>2770</v>
      </c>
      <c r="F1880" s="277">
        <v>1</v>
      </c>
      <c r="G1880" s="280" t="s">
        <v>301</v>
      </c>
      <c r="H1880" s="280" t="s">
        <v>2742</v>
      </c>
      <c r="I1880" s="280" t="s">
        <v>2727</v>
      </c>
      <c r="J1880">
        <v>12</v>
      </c>
    </row>
    <row r="1881" spans="1:10" ht="21.75" hidden="1" thickBot="1">
      <c r="A1881" s="277">
        <v>122</v>
      </c>
      <c r="B1881" s="277">
        <v>1223680362</v>
      </c>
      <c r="C1881" s="278" t="s">
        <v>5033</v>
      </c>
      <c r="D1881" s="279">
        <v>810</v>
      </c>
      <c r="E1881" s="277" t="s">
        <v>4416</v>
      </c>
      <c r="F1881" s="277">
        <v>1</v>
      </c>
      <c r="G1881" s="280" t="s">
        <v>557</v>
      </c>
      <c r="H1881" s="280" t="s">
        <v>2848</v>
      </c>
      <c r="I1881" s="280" t="s">
        <v>2727</v>
      </c>
      <c r="J1881">
        <v>12</v>
      </c>
    </row>
    <row r="1882" spans="1:10" ht="21.75" hidden="1" thickBot="1">
      <c r="A1882" s="277">
        <v>123</v>
      </c>
      <c r="B1882" s="277">
        <v>1222345377</v>
      </c>
      <c r="C1882" s="278" t="s">
        <v>5034</v>
      </c>
      <c r="D1882" s="279">
        <v>810</v>
      </c>
      <c r="E1882" s="277" t="s">
        <v>3738</v>
      </c>
      <c r="F1882" s="277">
        <v>1</v>
      </c>
      <c r="G1882" s="280" t="s">
        <v>90</v>
      </c>
      <c r="H1882" s="280" t="s">
        <v>2735</v>
      </c>
      <c r="I1882" s="280" t="s">
        <v>2727</v>
      </c>
      <c r="J1882">
        <v>12</v>
      </c>
    </row>
    <row r="1883" spans="1:10" ht="21.75" hidden="1" thickBot="1">
      <c r="A1883" s="277">
        <v>124</v>
      </c>
      <c r="B1883" s="277">
        <v>1223572380</v>
      </c>
      <c r="C1883" s="278" t="s">
        <v>5035</v>
      </c>
      <c r="D1883" s="279">
        <v>810</v>
      </c>
      <c r="E1883" s="277" t="s">
        <v>2852</v>
      </c>
      <c r="F1883" s="277">
        <v>1</v>
      </c>
      <c r="G1883" s="280" t="s">
        <v>90</v>
      </c>
      <c r="H1883" s="280" t="s">
        <v>2735</v>
      </c>
      <c r="I1883" s="280" t="s">
        <v>2727</v>
      </c>
      <c r="J1883">
        <v>12</v>
      </c>
    </row>
    <row r="1884" spans="1:10" ht="21.75" hidden="1" thickBot="1">
      <c r="A1884" s="277">
        <v>125</v>
      </c>
      <c r="B1884" s="277">
        <v>1211041018</v>
      </c>
      <c r="C1884" s="278" t="s">
        <v>3166</v>
      </c>
      <c r="D1884" s="279">
        <v>800</v>
      </c>
      <c r="E1884" s="277" t="s">
        <v>2996</v>
      </c>
      <c r="F1884" s="277">
        <v>1</v>
      </c>
      <c r="G1884" s="280" t="s">
        <v>563</v>
      </c>
      <c r="H1884" s="280" t="s">
        <v>2774</v>
      </c>
      <c r="I1884" s="280" t="s">
        <v>2727</v>
      </c>
      <c r="J1884">
        <v>12</v>
      </c>
    </row>
    <row r="1885" spans="1:10" ht="13.5" hidden="1" thickBot="1">
      <c r="A1885" s="277">
        <v>126</v>
      </c>
      <c r="B1885" s="277">
        <v>1226141141</v>
      </c>
      <c r="C1885" s="278" t="s">
        <v>5036</v>
      </c>
      <c r="D1885" s="279">
        <v>800</v>
      </c>
      <c r="E1885" s="277" t="s">
        <v>2763</v>
      </c>
      <c r="F1885" s="277">
        <v>1</v>
      </c>
      <c r="G1885" s="280" t="s">
        <v>557</v>
      </c>
      <c r="H1885" s="280" t="s">
        <v>2848</v>
      </c>
      <c r="I1885" s="280" t="s">
        <v>2727</v>
      </c>
      <c r="J1885">
        <v>12</v>
      </c>
    </row>
    <row r="1886" spans="1:10" ht="21.75" hidden="1" thickBot="1">
      <c r="A1886" s="277">
        <v>127</v>
      </c>
      <c r="B1886" s="277">
        <v>107621053</v>
      </c>
      <c r="C1886" s="278" t="s">
        <v>5037</v>
      </c>
      <c r="D1886" s="279">
        <v>800</v>
      </c>
      <c r="E1886" s="277" t="s">
        <v>2830</v>
      </c>
      <c r="F1886" s="277">
        <v>1</v>
      </c>
      <c r="G1886" s="280" t="s">
        <v>417</v>
      </c>
      <c r="H1886" s="280" t="s">
        <v>2735</v>
      </c>
      <c r="I1886" s="280" t="s">
        <v>2727</v>
      </c>
      <c r="J1886">
        <v>12</v>
      </c>
    </row>
    <row r="1887" spans="1:10" ht="21.75" hidden="1" thickBot="1">
      <c r="A1887" s="277">
        <v>128</v>
      </c>
      <c r="B1887" s="277">
        <v>1222785639</v>
      </c>
      <c r="C1887" s="278" t="s">
        <v>5038</v>
      </c>
      <c r="D1887" s="279">
        <v>790</v>
      </c>
      <c r="E1887" s="277" t="s">
        <v>3203</v>
      </c>
      <c r="F1887" s="277">
        <v>1</v>
      </c>
      <c r="G1887" s="280" t="s">
        <v>563</v>
      </c>
      <c r="H1887" s="280" t="s">
        <v>2774</v>
      </c>
      <c r="I1887" s="280" t="s">
        <v>2727</v>
      </c>
      <c r="J1887">
        <v>12</v>
      </c>
    </row>
    <row r="1888" spans="1:10" ht="21.75" hidden="1" thickBot="1">
      <c r="A1888" s="277">
        <v>129</v>
      </c>
      <c r="B1888" s="277">
        <v>1224983930</v>
      </c>
      <c r="C1888" s="278" t="s">
        <v>5039</v>
      </c>
      <c r="D1888" s="279">
        <v>780</v>
      </c>
      <c r="E1888" s="277" t="s">
        <v>2863</v>
      </c>
      <c r="F1888" s="277">
        <v>1</v>
      </c>
      <c r="G1888" s="280" t="s">
        <v>554</v>
      </c>
      <c r="H1888" s="280" t="s">
        <v>2726</v>
      </c>
      <c r="I1888" s="280" t="s">
        <v>2727</v>
      </c>
      <c r="J1888">
        <v>12</v>
      </c>
    </row>
    <row r="1889" spans="1:10" ht="21.75" hidden="1" thickBot="1">
      <c r="A1889" s="277">
        <v>130</v>
      </c>
      <c r="B1889" s="277">
        <v>1223376426</v>
      </c>
      <c r="C1889" s="278" t="s">
        <v>5040</v>
      </c>
      <c r="D1889" s="279">
        <v>780</v>
      </c>
      <c r="E1889" s="277" t="s">
        <v>4027</v>
      </c>
      <c r="F1889" s="277">
        <v>1</v>
      </c>
      <c r="G1889" s="280" t="s">
        <v>417</v>
      </c>
      <c r="H1889" s="280" t="s">
        <v>2735</v>
      </c>
      <c r="I1889" s="280" t="s">
        <v>2727</v>
      </c>
      <c r="J1889">
        <v>12</v>
      </c>
    </row>
    <row r="1890" spans="1:10" ht="21.75" hidden="1" thickBot="1">
      <c r="A1890" s="277">
        <v>131</v>
      </c>
      <c r="B1890" s="277">
        <v>1229805887</v>
      </c>
      <c r="C1890" s="278" t="s">
        <v>5041</v>
      </c>
      <c r="D1890" s="279">
        <v>780</v>
      </c>
      <c r="E1890" s="277" t="s">
        <v>3519</v>
      </c>
      <c r="F1890" s="277">
        <v>1</v>
      </c>
      <c r="G1890" s="280" t="s">
        <v>417</v>
      </c>
      <c r="H1890" s="280" t="s">
        <v>2735</v>
      </c>
      <c r="I1890" s="280" t="s">
        <v>2727</v>
      </c>
      <c r="J1890">
        <v>12</v>
      </c>
    </row>
    <row r="1891" spans="1:10" ht="21.75" hidden="1" thickBot="1">
      <c r="A1891" s="277">
        <v>132</v>
      </c>
      <c r="B1891" s="277">
        <v>1223808745</v>
      </c>
      <c r="C1891" s="278" t="s">
        <v>5042</v>
      </c>
      <c r="D1891" s="279">
        <v>780</v>
      </c>
      <c r="E1891" s="277" t="s">
        <v>2770</v>
      </c>
      <c r="F1891" s="277">
        <v>1</v>
      </c>
      <c r="G1891" s="280" t="s">
        <v>185</v>
      </c>
      <c r="H1891" s="280" t="s">
        <v>2774</v>
      </c>
      <c r="I1891" s="280" t="s">
        <v>2727</v>
      </c>
      <c r="J1891">
        <v>12</v>
      </c>
    </row>
    <row r="1892" spans="1:10" ht="21.75" hidden="1" thickBot="1">
      <c r="A1892" s="277">
        <v>133</v>
      </c>
      <c r="B1892" s="277">
        <v>1223773244</v>
      </c>
      <c r="C1892" s="278" t="s">
        <v>5043</v>
      </c>
      <c r="D1892" s="279">
        <v>770</v>
      </c>
      <c r="E1892" s="277" t="s">
        <v>3255</v>
      </c>
      <c r="F1892" s="277">
        <v>1</v>
      </c>
      <c r="G1892" s="280" t="s">
        <v>417</v>
      </c>
      <c r="H1892" s="280" t="s">
        <v>2735</v>
      </c>
      <c r="I1892" s="280" t="s">
        <v>2727</v>
      </c>
      <c r="J1892">
        <v>12</v>
      </c>
    </row>
    <row r="1893" spans="1:10" ht="21.75" hidden="1" thickBot="1">
      <c r="A1893" s="277">
        <v>134</v>
      </c>
      <c r="B1893" s="277">
        <v>1221799964</v>
      </c>
      <c r="C1893" s="278" t="s">
        <v>5044</v>
      </c>
      <c r="D1893" s="279">
        <v>770</v>
      </c>
      <c r="E1893" s="277" t="s">
        <v>3006</v>
      </c>
      <c r="F1893" s="277">
        <v>1</v>
      </c>
      <c r="G1893" s="280" t="s">
        <v>9</v>
      </c>
      <c r="H1893" s="280" t="s">
        <v>2746</v>
      </c>
      <c r="I1893" s="280" t="s">
        <v>2727</v>
      </c>
      <c r="J1893">
        <v>12</v>
      </c>
    </row>
    <row r="1894" spans="1:10" ht="21.75" hidden="1" thickBot="1">
      <c r="A1894" s="277">
        <v>135</v>
      </c>
      <c r="B1894" s="277">
        <v>1225086349</v>
      </c>
      <c r="C1894" s="278" t="s">
        <v>5045</v>
      </c>
      <c r="D1894" s="279">
        <v>770</v>
      </c>
      <c r="E1894" s="277" t="s">
        <v>3767</v>
      </c>
      <c r="F1894" s="277">
        <v>1</v>
      </c>
      <c r="G1894" s="280" t="s">
        <v>9</v>
      </c>
      <c r="H1894" s="280" t="s">
        <v>2746</v>
      </c>
      <c r="I1894" s="280" t="s">
        <v>2727</v>
      </c>
      <c r="J1894">
        <v>12</v>
      </c>
    </row>
    <row r="1895" spans="1:10" ht="21.75" hidden="1" thickBot="1">
      <c r="A1895" s="277">
        <v>136</v>
      </c>
      <c r="B1895" s="277">
        <v>1224780275</v>
      </c>
      <c r="C1895" s="278" t="s">
        <v>5046</v>
      </c>
      <c r="D1895" s="279">
        <v>770</v>
      </c>
      <c r="E1895" s="277" t="s">
        <v>3014</v>
      </c>
      <c r="F1895" s="277">
        <v>1</v>
      </c>
      <c r="G1895" s="280" t="s">
        <v>417</v>
      </c>
      <c r="H1895" s="280" t="s">
        <v>2735</v>
      </c>
      <c r="I1895" s="280" t="s">
        <v>2727</v>
      </c>
      <c r="J1895">
        <v>12</v>
      </c>
    </row>
    <row r="1896" spans="1:10" ht="21.75" hidden="1" thickBot="1">
      <c r="A1896" s="277">
        <v>137</v>
      </c>
      <c r="B1896" s="277">
        <v>1222868350</v>
      </c>
      <c r="C1896" s="278" t="s">
        <v>5047</v>
      </c>
      <c r="D1896" s="279">
        <v>770</v>
      </c>
      <c r="E1896" s="277" t="s">
        <v>2770</v>
      </c>
      <c r="F1896" s="277">
        <v>1</v>
      </c>
      <c r="G1896" s="280" t="s">
        <v>301</v>
      </c>
      <c r="H1896" s="280" t="s">
        <v>2742</v>
      </c>
      <c r="I1896" s="280" t="s">
        <v>2727</v>
      </c>
      <c r="J1896">
        <v>12</v>
      </c>
    </row>
    <row r="1897" spans="1:10" ht="13.5" hidden="1" thickBot="1">
      <c r="A1897" s="277">
        <v>138</v>
      </c>
      <c r="B1897" s="277">
        <v>1210911829</v>
      </c>
      <c r="C1897" s="278" t="s">
        <v>5048</v>
      </c>
      <c r="D1897" s="279">
        <v>770</v>
      </c>
      <c r="E1897" s="277" t="s">
        <v>2770</v>
      </c>
      <c r="F1897" s="277">
        <v>1</v>
      </c>
      <c r="G1897" s="280" t="s">
        <v>187</v>
      </c>
      <c r="H1897" s="280" t="s">
        <v>2731</v>
      </c>
      <c r="I1897" s="280" t="s">
        <v>2727</v>
      </c>
      <c r="J1897">
        <v>12</v>
      </c>
    </row>
    <row r="1898" spans="1:10" ht="21.75" hidden="1" thickBot="1">
      <c r="A1898" s="277">
        <v>139</v>
      </c>
      <c r="B1898" s="277">
        <v>1223965357</v>
      </c>
      <c r="C1898" s="278" t="s">
        <v>5049</v>
      </c>
      <c r="D1898" s="279">
        <v>760</v>
      </c>
      <c r="E1898" s="277" t="s">
        <v>3206</v>
      </c>
      <c r="F1898" s="277">
        <v>1</v>
      </c>
      <c r="G1898" s="280" t="s">
        <v>554</v>
      </c>
      <c r="H1898" s="280" t="s">
        <v>2726</v>
      </c>
      <c r="I1898" s="280" t="s">
        <v>2727</v>
      </c>
      <c r="J1898">
        <v>12</v>
      </c>
    </row>
    <row r="1899" spans="1:10" ht="21.75" hidden="1" thickBot="1">
      <c r="A1899" s="277">
        <v>140</v>
      </c>
      <c r="B1899" s="277">
        <v>104668725</v>
      </c>
      <c r="C1899" s="278" t="s">
        <v>5050</v>
      </c>
      <c r="D1899" s="279">
        <v>760</v>
      </c>
      <c r="E1899" s="277" t="s">
        <v>3897</v>
      </c>
      <c r="F1899" s="277">
        <v>1</v>
      </c>
      <c r="G1899" s="280" t="s">
        <v>417</v>
      </c>
      <c r="H1899" s="280" t="s">
        <v>2735</v>
      </c>
      <c r="I1899" s="280" t="s">
        <v>2727</v>
      </c>
      <c r="J1899">
        <v>12</v>
      </c>
    </row>
    <row r="1900" spans="1:10" ht="21.75" hidden="1" thickBot="1">
      <c r="A1900" s="277">
        <v>141</v>
      </c>
      <c r="B1900" s="277">
        <v>1223488776</v>
      </c>
      <c r="C1900" s="278" t="s">
        <v>5051</v>
      </c>
      <c r="D1900" s="279">
        <v>760</v>
      </c>
      <c r="E1900" s="277" t="s">
        <v>2770</v>
      </c>
      <c r="F1900" s="277">
        <v>1</v>
      </c>
      <c r="G1900" s="280" t="s">
        <v>301</v>
      </c>
      <c r="H1900" s="280" t="s">
        <v>2742</v>
      </c>
      <c r="I1900" s="280" t="s">
        <v>2727</v>
      </c>
      <c r="J1900">
        <v>12</v>
      </c>
    </row>
    <row r="1901" spans="1:10" ht="21.75" hidden="1" thickBot="1">
      <c r="A1901" s="277">
        <v>142</v>
      </c>
      <c r="B1901" s="277">
        <v>1223924045</v>
      </c>
      <c r="C1901" s="278" t="s">
        <v>5052</v>
      </c>
      <c r="D1901" s="279">
        <v>750</v>
      </c>
      <c r="E1901" s="277" t="s">
        <v>3477</v>
      </c>
      <c r="F1901" s="277">
        <v>1</v>
      </c>
      <c r="G1901" s="280" t="s">
        <v>563</v>
      </c>
      <c r="H1901" s="280" t="s">
        <v>2774</v>
      </c>
      <c r="I1901" s="280" t="s">
        <v>2727</v>
      </c>
      <c r="J1901">
        <v>12</v>
      </c>
    </row>
    <row r="1902" spans="1:10" ht="21.75" hidden="1" thickBot="1">
      <c r="A1902" s="277">
        <v>143</v>
      </c>
      <c r="B1902" s="277">
        <v>1224535705</v>
      </c>
      <c r="C1902" s="278" t="s">
        <v>5053</v>
      </c>
      <c r="D1902" s="279">
        <v>750</v>
      </c>
      <c r="E1902" s="277" t="s">
        <v>2828</v>
      </c>
      <c r="F1902" s="277">
        <v>1</v>
      </c>
      <c r="G1902" s="280" t="s">
        <v>551</v>
      </c>
      <c r="H1902" s="280" t="s">
        <v>2742</v>
      </c>
      <c r="I1902" s="280" t="s">
        <v>2727</v>
      </c>
      <c r="J1902">
        <v>12</v>
      </c>
    </row>
    <row r="1903" spans="1:10" ht="21.75" hidden="1" thickBot="1">
      <c r="A1903" s="277">
        <v>144</v>
      </c>
      <c r="B1903" s="277">
        <v>1230317486</v>
      </c>
      <c r="C1903" s="278" t="s">
        <v>5054</v>
      </c>
      <c r="D1903" s="279">
        <v>750</v>
      </c>
      <c r="E1903" s="277" t="s">
        <v>2770</v>
      </c>
      <c r="F1903" s="277">
        <v>1</v>
      </c>
      <c r="G1903" s="280" t="s">
        <v>551</v>
      </c>
      <c r="H1903" s="280" t="s">
        <v>2742</v>
      </c>
      <c r="I1903" s="280" t="s">
        <v>2727</v>
      </c>
      <c r="J1903">
        <v>12</v>
      </c>
    </row>
    <row r="1904" spans="1:10" ht="13.5" hidden="1" thickBot="1">
      <c r="A1904" s="277">
        <v>145</v>
      </c>
      <c r="B1904" s="277">
        <v>1223253443</v>
      </c>
      <c r="C1904" s="278" t="s">
        <v>5055</v>
      </c>
      <c r="D1904" s="279">
        <v>750</v>
      </c>
      <c r="E1904" s="277" t="s">
        <v>2770</v>
      </c>
      <c r="F1904" s="277">
        <v>1</v>
      </c>
      <c r="G1904" s="280" t="s">
        <v>551</v>
      </c>
      <c r="H1904" s="280" t="s">
        <v>2742</v>
      </c>
      <c r="I1904" s="280" t="s">
        <v>2727</v>
      </c>
      <c r="J1904">
        <v>12</v>
      </c>
    </row>
    <row r="1905" spans="1:10" ht="21.75" hidden="1" thickBot="1">
      <c r="A1905" s="277">
        <v>146</v>
      </c>
      <c r="B1905" s="277">
        <v>1226219127</v>
      </c>
      <c r="C1905" s="278" t="s">
        <v>4097</v>
      </c>
      <c r="D1905" s="279">
        <v>740</v>
      </c>
      <c r="E1905" s="277" t="s">
        <v>2886</v>
      </c>
      <c r="F1905" s="277">
        <v>1</v>
      </c>
      <c r="G1905" s="280" t="s">
        <v>554</v>
      </c>
      <c r="H1905" s="280" t="s">
        <v>2726</v>
      </c>
      <c r="I1905" s="280" t="s">
        <v>2727</v>
      </c>
      <c r="J1905">
        <v>12</v>
      </c>
    </row>
    <row r="1906" spans="1:10" ht="21.75" hidden="1" thickBot="1">
      <c r="A1906" s="277">
        <v>147</v>
      </c>
      <c r="B1906" s="277">
        <v>1223022943</v>
      </c>
      <c r="C1906" s="278" t="s">
        <v>5056</v>
      </c>
      <c r="D1906" s="279">
        <v>740</v>
      </c>
      <c r="E1906" s="277" t="s">
        <v>3732</v>
      </c>
      <c r="F1906" s="277">
        <v>1</v>
      </c>
      <c r="G1906" s="280" t="s">
        <v>563</v>
      </c>
      <c r="H1906" s="280" t="s">
        <v>2774</v>
      </c>
      <c r="I1906" s="280" t="s">
        <v>2727</v>
      </c>
      <c r="J1906">
        <v>12</v>
      </c>
    </row>
    <row r="1907" spans="1:10" ht="21.75" thickBot="1">
      <c r="A1907" s="277">
        <v>148</v>
      </c>
      <c r="B1907" s="277">
        <v>1223570157</v>
      </c>
      <c r="C1907" s="278" t="s">
        <v>5057</v>
      </c>
      <c r="D1907" s="279">
        <v>740</v>
      </c>
      <c r="E1907" s="277" t="s">
        <v>4039</v>
      </c>
      <c r="F1907" s="277">
        <v>1</v>
      </c>
      <c r="G1907" s="280" t="s">
        <v>553</v>
      </c>
      <c r="H1907" s="280" t="s">
        <v>2742</v>
      </c>
      <c r="I1907" s="280" t="s">
        <v>2727</v>
      </c>
      <c r="J1907">
        <v>12</v>
      </c>
    </row>
    <row r="1908" spans="1:10" ht="21.75" hidden="1" thickBot="1">
      <c r="A1908" s="277">
        <v>149</v>
      </c>
      <c r="B1908" s="277">
        <v>1224692597</v>
      </c>
      <c r="C1908" s="278" t="s">
        <v>5058</v>
      </c>
      <c r="D1908" s="279">
        <v>740</v>
      </c>
      <c r="E1908" s="277" t="s">
        <v>2896</v>
      </c>
      <c r="F1908" s="277">
        <v>1</v>
      </c>
      <c r="G1908" s="280" t="s">
        <v>557</v>
      </c>
      <c r="H1908" s="280" t="s">
        <v>2848</v>
      </c>
      <c r="I1908" s="280" t="s">
        <v>2727</v>
      </c>
      <c r="J1908">
        <v>12</v>
      </c>
    </row>
    <row r="1909" spans="1:10" ht="21.75" thickBot="1">
      <c r="A1909" s="277">
        <v>150</v>
      </c>
      <c r="B1909" s="277">
        <v>1226182004</v>
      </c>
      <c r="C1909" s="278" t="s">
        <v>5059</v>
      </c>
      <c r="D1909" s="279">
        <v>740</v>
      </c>
      <c r="E1909" s="277" t="s">
        <v>2803</v>
      </c>
      <c r="F1909" s="277">
        <v>1</v>
      </c>
      <c r="G1909" s="280" t="s">
        <v>553</v>
      </c>
      <c r="H1909" s="280" t="s">
        <v>2742</v>
      </c>
      <c r="I1909" s="280" t="s">
        <v>2727</v>
      </c>
      <c r="J1909">
        <v>12</v>
      </c>
    </row>
    <row r="1910" spans="1:10" ht="21.75" hidden="1" thickBot="1">
      <c r="A1910" s="277">
        <v>151</v>
      </c>
      <c r="B1910" s="277">
        <v>1212883865</v>
      </c>
      <c r="C1910" s="278" t="s">
        <v>5060</v>
      </c>
      <c r="D1910" s="279">
        <v>740</v>
      </c>
      <c r="E1910" s="277" t="s">
        <v>2770</v>
      </c>
      <c r="F1910" s="277">
        <v>1</v>
      </c>
      <c r="G1910" s="280" t="s">
        <v>563</v>
      </c>
      <c r="H1910" s="280" t="s">
        <v>2774</v>
      </c>
      <c r="I1910" s="280" t="s">
        <v>2727</v>
      </c>
      <c r="J1910">
        <v>12</v>
      </c>
    </row>
    <row r="1911" spans="1:10" ht="21.75" hidden="1" thickBot="1">
      <c r="A1911" s="277">
        <v>152</v>
      </c>
      <c r="B1911" s="277">
        <v>1230932039</v>
      </c>
      <c r="C1911" s="278" t="s">
        <v>5061</v>
      </c>
      <c r="D1911" s="279">
        <v>730</v>
      </c>
      <c r="E1911" s="277" t="s">
        <v>2962</v>
      </c>
      <c r="F1911" s="277">
        <v>1</v>
      </c>
      <c r="G1911" s="280" t="s">
        <v>564</v>
      </c>
      <c r="H1911" s="280" t="s">
        <v>2774</v>
      </c>
      <c r="I1911" s="280" t="s">
        <v>2727</v>
      </c>
      <c r="J1911">
        <v>12</v>
      </c>
    </row>
    <row r="1912" spans="1:10" ht="21.75" hidden="1" thickBot="1">
      <c r="A1912" s="277">
        <v>153</v>
      </c>
      <c r="B1912" s="277">
        <v>1224666109</v>
      </c>
      <c r="C1912" s="278" t="s">
        <v>5062</v>
      </c>
      <c r="D1912" s="279">
        <v>730</v>
      </c>
      <c r="E1912" s="277" t="s">
        <v>3213</v>
      </c>
      <c r="F1912" s="277">
        <v>1</v>
      </c>
      <c r="G1912" s="280" t="s">
        <v>557</v>
      </c>
      <c r="H1912" s="280" t="s">
        <v>2848</v>
      </c>
      <c r="I1912" s="280" t="s">
        <v>2727</v>
      </c>
      <c r="J1912">
        <v>12</v>
      </c>
    </row>
    <row r="1913" spans="1:10" ht="21.75" hidden="1" thickBot="1">
      <c r="A1913" s="277">
        <v>154</v>
      </c>
      <c r="B1913" s="277">
        <v>1224043526</v>
      </c>
      <c r="C1913" s="278" t="s">
        <v>5063</v>
      </c>
      <c r="D1913" s="279">
        <v>720</v>
      </c>
      <c r="E1913" s="277" t="s">
        <v>3700</v>
      </c>
      <c r="F1913" s="277">
        <v>1</v>
      </c>
      <c r="G1913" s="280" t="s">
        <v>557</v>
      </c>
      <c r="H1913" s="280" t="s">
        <v>2848</v>
      </c>
      <c r="I1913" s="280" t="s">
        <v>2727</v>
      </c>
      <c r="J1913">
        <v>12</v>
      </c>
    </row>
    <row r="1914" spans="1:10" ht="21.75" hidden="1" thickBot="1">
      <c r="A1914" s="277">
        <v>155</v>
      </c>
      <c r="B1914" s="277">
        <v>1225156139</v>
      </c>
      <c r="C1914" s="278" t="s">
        <v>5064</v>
      </c>
      <c r="D1914" s="279">
        <v>720</v>
      </c>
      <c r="E1914" s="277" t="s">
        <v>2873</v>
      </c>
      <c r="F1914" s="277">
        <v>1</v>
      </c>
      <c r="G1914" s="280" t="s">
        <v>563</v>
      </c>
      <c r="H1914" s="280" t="s">
        <v>2774</v>
      </c>
      <c r="I1914" s="280" t="s">
        <v>2727</v>
      </c>
      <c r="J1914">
        <v>12</v>
      </c>
    </row>
    <row r="1915" spans="1:10" ht="21.75" hidden="1" thickBot="1">
      <c r="A1915" s="277">
        <v>156</v>
      </c>
      <c r="B1915" s="277">
        <v>1225098321</v>
      </c>
      <c r="C1915" s="278" t="s">
        <v>5065</v>
      </c>
      <c r="D1915" s="279">
        <v>720</v>
      </c>
      <c r="E1915" s="277" t="s">
        <v>3224</v>
      </c>
      <c r="F1915" s="277">
        <v>1</v>
      </c>
      <c r="G1915" s="280" t="s">
        <v>557</v>
      </c>
      <c r="H1915" s="280" t="s">
        <v>2848</v>
      </c>
      <c r="I1915" s="280" t="s">
        <v>2727</v>
      </c>
      <c r="J1915">
        <v>12</v>
      </c>
    </row>
    <row r="1916" spans="1:10" ht="21.75" hidden="1" thickBot="1">
      <c r="A1916" s="277">
        <v>157</v>
      </c>
      <c r="B1916" s="277">
        <v>1225510427</v>
      </c>
      <c r="C1916" s="278" t="s">
        <v>5066</v>
      </c>
      <c r="D1916" s="279">
        <v>720</v>
      </c>
      <c r="E1916" s="277" t="s">
        <v>3213</v>
      </c>
      <c r="F1916" s="277">
        <v>1</v>
      </c>
      <c r="G1916" s="280" t="s">
        <v>417</v>
      </c>
      <c r="H1916" s="280" t="s">
        <v>2735</v>
      </c>
      <c r="I1916" s="280" t="s">
        <v>2727</v>
      </c>
      <c r="J1916">
        <v>12</v>
      </c>
    </row>
    <row r="1917" spans="1:10" ht="13.5" hidden="1" thickBot="1">
      <c r="A1917" s="277">
        <v>158</v>
      </c>
      <c r="B1917" s="277">
        <v>1221940185</v>
      </c>
      <c r="C1917" s="278" t="s">
        <v>5067</v>
      </c>
      <c r="D1917" s="279">
        <v>720</v>
      </c>
      <c r="E1917" s="277" t="s">
        <v>2770</v>
      </c>
      <c r="F1917" s="277">
        <v>1</v>
      </c>
      <c r="G1917" s="280" t="s">
        <v>301</v>
      </c>
      <c r="H1917" s="280" t="s">
        <v>2742</v>
      </c>
      <c r="I1917" s="280" t="s">
        <v>2727</v>
      </c>
      <c r="J1917">
        <v>12</v>
      </c>
    </row>
    <row r="1918" spans="1:10" ht="21.75" hidden="1" thickBot="1">
      <c r="A1918" s="277">
        <v>159</v>
      </c>
      <c r="B1918" s="277">
        <v>1225264206</v>
      </c>
      <c r="C1918" s="278" t="s">
        <v>5068</v>
      </c>
      <c r="D1918" s="279">
        <v>710</v>
      </c>
      <c r="E1918" s="277" t="s">
        <v>3260</v>
      </c>
      <c r="F1918" s="277">
        <v>1</v>
      </c>
      <c r="G1918" s="280" t="s">
        <v>563</v>
      </c>
      <c r="H1918" s="280" t="s">
        <v>2774</v>
      </c>
      <c r="I1918" s="280" t="s">
        <v>2727</v>
      </c>
      <c r="J1918">
        <v>12</v>
      </c>
    </row>
    <row r="1919" spans="1:10" ht="13.5" hidden="1" thickBot="1">
      <c r="A1919" s="277">
        <v>160</v>
      </c>
      <c r="B1919" s="277">
        <v>1224550876</v>
      </c>
      <c r="C1919" s="278" t="s">
        <v>5069</v>
      </c>
      <c r="D1919" s="279">
        <v>710</v>
      </c>
      <c r="E1919" s="277" t="s">
        <v>2770</v>
      </c>
      <c r="F1919" s="277">
        <v>1</v>
      </c>
      <c r="G1919" s="280" t="s">
        <v>551</v>
      </c>
      <c r="H1919" s="280" t="s">
        <v>2742</v>
      </c>
      <c r="I1919" s="280" t="s">
        <v>2727</v>
      </c>
      <c r="J1919">
        <v>12</v>
      </c>
    </row>
    <row r="1920" spans="1:10" ht="21.75" hidden="1" thickBot="1">
      <c r="A1920" s="277">
        <v>161</v>
      </c>
      <c r="B1920" s="277">
        <v>1223397869</v>
      </c>
      <c r="C1920" s="278" t="s">
        <v>5070</v>
      </c>
      <c r="D1920" s="279">
        <v>710</v>
      </c>
      <c r="E1920" s="277" t="s">
        <v>2770</v>
      </c>
      <c r="F1920" s="277">
        <v>1</v>
      </c>
      <c r="G1920" s="280" t="s">
        <v>551</v>
      </c>
      <c r="H1920" s="280" t="s">
        <v>2742</v>
      </c>
      <c r="I1920" s="280" t="s">
        <v>2727</v>
      </c>
      <c r="J1920">
        <v>12</v>
      </c>
    </row>
    <row r="1921" spans="1:10" ht="21.75" hidden="1" thickBot="1">
      <c r="A1921" s="277">
        <v>162</v>
      </c>
      <c r="B1921" s="277">
        <v>1230334077</v>
      </c>
      <c r="C1921" s="278" t="s">
        <v>5071</v>
      </c>
      <c r="D1921" s="279">
        <v>700</v>
      </c>
      <c r="E1921" s="277" t="s">
        <v>3477</v>
      </c>
      <c r="F1921" s="277">
        <v>1</v>
      </c>
      <c r="G1921" s="280" t="s">
        <v>563</v>
      </c>
      <c r="H1921" s="280" t="s">
        <v>2774</v>
      </c>
      <c r="I1921" s="280" t="s">
        <v>2727</v>
      </c>
      <c r="J1921">
        <v>12</v>
      </c>
    </row>
    <row r="1922" spans="1:10" ht="21.75" hidden="1" thickBot="1">
      <c r="A1922" s="277">
        <v>163</v>
      </c>
      <c r="B1922" s="277">
        <v>1224135057</v>
      </c>
      <c r="C1922" s="278" t="s">
        <v>5072</v>
      </c>
      <c r="D1922" s="279">
        <v>690</v>
      </c>
      <c r="E1922" s="277" t="s">
        <v>3477</v>
      </c>
      <c r="F1922" s="277">
        <v>1</v>
      </c>
      <c r="G1922" s="280" t="s">
        <v>90</v>
      </c>
      <c r="H1922" s="280" t="s">
        <v>2735</v>
      </c>
      <c r="I1922" s="280" t="s">
        <v>2727</v>
      </c>
      <c r="J1922">
        <v>12</v>
      </c>
    </row>
    <row r="1923" spans="1:10" ht="21.75" hidden="1" thickBot="1">
      <c r="A1923" s="277">
        <v>164</v>
      </c>
      <c r="B1923" s="277">
        <v>1226966012</v>
      </c>
      <c r="C1923" s="278" t="s">
        <v>5073</v>
      </c>
      <c r="D1923" s="279">
        <v>690</v>
      </c>
      <c r="E1923" s="277" t="s">
        <v>2924</v>
      </c>
      <c r="F1923" s="277">
        <v>1</v>
      </c>
      <c r="G1923" s="280" t="s">
        <v>9</v>
      </c>
      <c r="H1923" s="280" t="s">
        <v>2746</v>
      </c>
      <c r="I1923" s="280" t="s">
        <v>2727</v>
      </c>
      <c r="J1923">
        <v>12</v>
      </c>
    </row>
    <row r="1924" spans="1:10" ht="21.75" hidden="1" thickBot="1">
      <c r="A1924" s="277">
        <v>165</v>
      </c>
      <c r="B1924" s="277">
        <v>1223951632</v>
      </c>
      <c r="C1924" s="278" t="s">
        <v>5074</v>
      </c>
      <c r="D1924" s="279">
        <v>680</v>
      </c>
      <c r="E1924" s="277" t="s">
        <v>3804</v>
      </c>
      <c r="F1924" s="277">
        <v>1</v>
      </c>
      <c r="G1924" s="280" t="s">
        <v>563</v>
      </c>
      <c r="H1924" s="280" t="s">
        <v>2774</v>
      </c>
      <c r="I1924" s="280" t="s">
        <v>2727</v>
      </c>
      <c r="J1924">
        <v>12</v>
      </c>
    </row>
    <row r="1925" spans="1:10" ht="21.75" hidden="1" thickBot="1">
      <c r="A1925" s="277">
        <v>166</v>
      </c>
      <c r="B1925" s="277">
        <v>84607435</v>
      </c>
      <c r="C1925" s="278" t="s">
        <v>5075</v>
      </c>
      <c r="D1925" s="279">
        <v>680</v>
      </c>
      <c r="E1925" s="277" t="s">
        <v>2930</v>
      </c>
      <c r="F1925" s="277">
        <v>1</v>
      </c>
      <c r="G1925" s="280" t="s">
        <v>9</v>
      </c>
      <c r="H1925" s="280" t="s">
        <v>2746</v>
      </c>
      <c r="I1925" s="280" t="s">
        <v>2727</v>
      </c>
      <c r="J1925">
        <v>12</v>
      </c>
    </row>
    <row r="1926" spans="1:10" ht="13.5" hidden="1" thickBot="1">
      <c r="A1926" s="277">
        <v>167</v>
      </c>
      <c r="B1926" s="277">
        <v>1222218377</v>
      </c>
      <c r="C1926" s="278" t="s">
        <v>5076</v>
      </c>
      <c r="D1926" s="279">
        <v>680</v>
      </c>
      <c r="E1926" s="277" t="s">
        <v>2770</v>
      </c>
      <c r="F1926" s="277">
        <v>1</v>
      </c>
      <c r="G1926" s="280" t="s">
        <v>301</v>
      </c>
      <c r="H1926" s="280" t="s">
        <v>2742</v>
      </c>
      <c r="I1926" s="280" t="s">
        <v>2727</v>
      </c>
      <c r="J1926">
        <v>12</v>
      </c>
    </row>
    <row r="1927" spans="1:10" ht="21.75" hidden="1" thickBot="1">
      <c r="A1927" s="277">
        <v>168</v>
      </c>
      <c r="B1927" s="277">
        <v>1225093268</v>
      </c>
      <c r="C1927" s="278" t="s">
        <v>5077</v>
      </c>
      <c r="D1927" s="279">
        <v>670</v>
      </c>
      <c r="E1927" s="277" t="s">
        <v>5078</v>
      </c>
      <c r="F1927" s="277">
        <v>1</v>
      </c>
      <c r="G1927" s="280" t="s">
        <v>417</v>
      </c>
      <c r="H1927" s="280" t="s">
        <v>2735</v>
      </c>
      <c r="I1927" s="280" t="s">
        <v>2727</v>
      </c>
      <c r="J1927">
        <v>12</v>
      </c>
    </row>
    <row r="1928" spans="1:10" ht="21.75" hidden="1" thickBot="1">
      <c r="A1928" s="277">
        <v>169</v>
      </c>
      <c r="B1928" s="277">
        <v>1222665316</v>
      </c>
      <c r="C1928" s="278" t="s">
        <v>5079</v>
      </c>
      <c r="D1928" s="279">
        <v>670</v>
      </c>
      <c r="E1928" s="277" t="s">
        <v>4728</v>
      </c>
      <c r="F1928" s="277">
        <v>1</v>
      </c>
      <c r="G1928" s="280" t="s">
        <v>9</v>
      </c>
      <c r="H1928" s="280" t="s">
        <v>2746</v>
      </c>
      <c r="I1928" s="280" t="s">
        <v>2727</v>
      </c>
      <c r="J1928">
        <v>12</v>
      </c>
    </row>
    <row r="1929" spans="1:10" ht="21.75" hidden="1" thickBot="1">
      <c r="A1929" s="277">
        <v>170</v>
      </c>
      <c r="B1929" s="277">
        <v>1224135243</v>
      </c>
      <c r="C1929" s="278" t="s">
        <v>5080</v>
      </c>
      <c r="D1929" s="279">
        <v>670</v>
      </c>
      <c r="E1929" s="277" t="s">
        <v>2922</v>
      </c>
      <c r="F1929" s="277">
        <v>1</v>
      </c>
      <c r="G1929" s="280" t="s">
        <v>90</v>
      </c>
      <c r="H1929" s="280" t="s">
        <v>2735</v>
      </c>
      <c r="I1929" s="280" t="s">
        <v>2727</v>
      </c>
      <c r="J1929">
        <v>12</v>
      </c>
    </row>
    <row r="1930" spans="1:10" ht="21.75" hidden="1" thickBot="1">
      <c r="A1930" s="277">
        <v>171</v>
      </c>
      <c r="B1930" s="277">
        <v>1224855131</v>
      </c>
      <c r="C1930" s="278" t="s">
        <v>5081</v>
      </c>
      <c r="D1930" s="279">
        <v>670</v>
      </c>
      <c r="E1930" s="277" t="s">
        <v>3633</v>
      </c>
      <c r="F1930" s="277">
        <v>1</v>
      </c>
      <c r="G1930" s="280" t="s">
        <v>4377</v>
      </c>
      <c r="H1930" s="280" t="s">
        <v>2742</v>
      </c>
      <c r="I1930" s="280" t="s">
        <v>2727</v>
      </c>
      <c r="J1930">
        <v>12</v>
      </c>
    </row>
    <row r="1931" spans="1:10" ht="21.75" hidden="1" thickBot="1">
      <c r="A1931" s="277">
        <v>172</v>
      </c>
      <c r="B1931" s="277">
        <v>1222061406</v>
      </c>
      <c r="C1931" s="278" t="s">
        <v>5082</v>
      </c>
      <c r="D1931" s="279">
        <v>670</v>
      </c>
      <c r="E1931" s="277" t="s">
        <v>2770</v>
      </c>
      <c r="F1931" s="277">
        <v>1</v>
      </c>
      <c r="G1931" s="280" t="s">
        <v>90</v>
      </c>
      <c r="H1931" s="280" t="s">
        <v>2735</v>
      </c>
      <c r="I1931" s="280" t="s">
        <v>2727</v>
      </c>
      <c r="J1931">
        <v>12</v>
      </c>
    </row>
    <row r="1932" spans="1:10" ht="13.5" hidden="1" thickBot="1">
      <c r="A1932" s="277">
        <v>173</v>
      </c>
      <c r="B1932" s="277">
        <v>1211792535</v>
      </c>
      <c r="C1932" s="278" t="s">
        <v>5083</v>
      </c>
      <c r="D1932" s="279">
        <v>670</v>
      </c>
      <c r="E1932" s="277" t="s">
        <v>2770</v>
      </c>
      <c r="F1932" s="277">
        <v>1</v>
      </c>
      <c r="G1932" s="280" t="s">
        <v>187</v>
      </c>
      <c r="H1932" s="280" t="s">
        <v>2731</v>
      </c>
      <c r="I1932" s="280" t="s">
        <v>2727</v>
      </c>
      <c r="J1932">
        <v>12</v>
      </c>
    </row>
    <row r="1933" spans="1:10" ht="21.75" hidden="1" thickBot="1">
      <c r="A1933" s="277">
        <v>174</v>
      </c>
      <c r="B1933" s="277">
        <v>1224038285</v>
      </c>
      <c r="C1933" s="278" t="s">
        <v>5084</v>
      </c>
      <c r="D1933" s="279">
        <v>660</v>
      </c>
      <c r="E1933" s="277" t="s">
        <v>2756</v>
      </c>
      <c r="F1933" s="277">
        <v>1</v>
      </c>
      <c r="G1933" s="280" t="s">
        <v>557</v>
      </c>
      <c r="H1933" s="280" t="s">
        <v>2848</v>
      </c>
      <c r="I1933" s="280" t="s">
        <v>2727</v>
      </c>
      <c r="J1933">
        <v>12</v>
      </c>
    </row>
    <row r="1934" spans="1:10" ht="21.75" hidden="1" thickBot="1">
      <c r="A1934" s="277">
        <v>175</v>
      </c>
      <c r="B1934" s="277">
        <v>1224154206</v>
      </c>
      <c r="C1934" s="278" t="s">
        <v>5085</v>
      </c>
      <c r="D1934" s="279">
        <v>660</v>
      </c>
      <c r="E1934" s="277" t="s">
        <v>3674</v>
      </c>
      <c r="F1934" s="277">
        <v>1</v>
      </c>
      <c r="G1934" s="280" t="s">
        <v>557</v>
      </c>
      <c r="H1934" s="280" t="s">
        <v>2848</v>
      </c>
      <c r="I1934" s="280" t="s">
        <v>2727</v>
      </c>
      <c r="J1934">
        <v>12</v>
      </c>
    </row>
    <row r="1935" spans="1:10" ht="13.5" hidden="1" thickBot="1">
      <c r="A1935" s="277">
        <v>176</v>
      </c>
      <c r="B1935" s="277">
        <v>1224202313</v>
      </c>
      <c r="C1935" s="278" t="s">
        <v>5086</v>
      </c>
      <c r="D1935" s="279">
        <v>660</v>
      </c>
      <c r="E1935" s="277" t="s">
        <v>2770</v>
      </c>
      <c r="F1935" s="277">
        <v>1</v>
      </c>
      <c r="G1935" s="280" t="s">
        <v>551</v>
      </c>
      <c r="H1935" s="280" t="s">
        <v>2742</v>
      </c>
      <c r="I1935" s="280" t="s">
        <v>2727</v>
      </c>
      <c r="J1935">
        <v>12</v>
      </c>
    </row>
    <row r="1936" spans="1:10" ht="21.75" hidden="1" thickBot="1">
      <c r="A1936" s="277">
        <v>177</v>
      </c>
      <c r="B1936" s="277">
        <v>1224258219</v>
      </c>
      <c r="C1936" s="278" t="s">
        <v>5087</v>
      </c>
      <c r="D1936" s="279">
        <v>650</v>
      </c>
      <c r="E1936" s="277" t="s">
        <v>2865</v>
      </c>
      <c r="F1936" s="277">
        <v>1</v>
      </c>
      <c r="G1936" s="280" t="s">
        <v>557</v>
      </c>
      <c r="H1936" s="280" t="s">
        <v>2848</v>
      </c>
      <c r="I1936" s="280" t="s">
        <v>2727</v>
      </c>
      <c r="J1936">
        <v>12</v>
      </c>
    </row>
    <row r="1937" spans="1:10" ht="21.75" hidden="1" thickBot="1">
      <c r="A1937" s="277">
        <v>178</v>
      </c>
      <c r="B1937" s="277">
        <v>1225243359</v>
      </c>
      <c r="C1937" s="278" t="s">
        <v>5088</v>
      </c>
      <c r="D1937" s="279">
        <v>650</v>
      </c>
      <c r="E1937" s="277" t="s">
        <v>3163</v>
      </c>
      <c r="F1937" s="277">
        <v>1</v>
      </c>
      <c r="G1937" s="280" t="s">
        <v>417</v>
      </c>
      <c r="H1937" s="280" t="s">
        <v>2735</v>
      </c>
      <c r="I1937" s="280" t="s">
        <v>2727</v>
      </c>
      <c r="J1937">
        <v>12</v>
      </c>
    </row>
    <row r="1938" spans="1:10" ht="21.75" hidden="1" thickBot="1">
      <c r="A1938" s="277">
        <v>179</v>
      </c>
      <c r="B1938" s="277">
        <v>1232966958</v>
      </c>
      <c r="C1938" s="278" t="s">
        <v>5089</v>
      </c>
      <c r="D1938" s="279">
        <v>650</v>
      </c>
      <c r="E1938" s="277" t="s">
        <v>2899</v>
      </c>
      <c r="F1938" s="277">
        <v>1</v>
      </c>
      <c r="G1938" s="280" t="s">
        <v>551</v>
      </c>
      <c r="H1938" s="280" t="s">
        <v>2742</v>
      </c>
      <c r="I1938" s="280" t="s">
        <v>2727</v>
      </c>
      <c r="J1938">
        <v>12</v>
      </c>
    </row>
    <row r="1939" spans="1:10" ht="13.5" hidden="1" thickBot="1">
      <c r="A1939" s="277">
        <v>180</v>
      </c>
      <c r="B1939" s="277">
        <v>1223199596</v>
      </c>
      <c r="C1939" s="278" t="s">
        <v>5090</v>
      </c>
      <c r="D1939" s="279">
        <v>650</v>
      </c>
      <c r="E1939" s="277" t="s">
        <v>2770</v>
      </c>
      <c r="F1939" s="277">
        <v>1</v>
      </c>
      <c r="G1939" s="280" t="s">
        <v>551</v>
      </c>
      <c r="H1939" s="280" t="s">
        <v>2742</v>
      </c>
      <c r="I1939" s="280" t="s">
        <v>2727</v>
      </c>
      <c r="J1939">
        <v>12</v>
      </c>
    </row>
    <row r="1940" spans="1:10" ht="21.75" hidden="1" thickBot="1">
      <c r="A1940" s="277">
        <v>181</v>
      </c>
      <c r="B1940" s="277">
        <v>1229617471</v>
      </c>
      <c r="C1940" s="278" t="s">
        <v>5091</v>
      </c>
      <c r="D1940" s="279">
        <v>640</v>
      </c>
      <c r="E1940" s="277" t="s">
        <v>2799</v>
      </c>
      <c r="F1940" s="277">
        <v>1</v>
      </c>
      <c r="G1940" s="280" t="s">
        <v>9</v>
      </c>
      <c r="H1940" s="280" t="s">
        <v>2746</v>
      </c>
      <c r="I1940" s="280" t="s">
        <v>2727</v>
      </c>
      <c r="J1940">
        <v>12</v>
      </c>
    </row>
    <row r="1941" spans="1:10" ht="21.75" hidden="1" thickBot="1">
      <c r="A1941" s="277">
        <v>182</v>
      </c>
      <c r="B1941" s="277">
        <v>1223157420</v>
      </c>
      <c r="C1941" s="278" t="s">
        <v>5092</v>
      </c>
      <c r="D1941" s="279">
        <v>640</v>
      </c>
      <c r="E1941" s="277" t="s">
        <v>3755</v>
      </c>
      <c r="F1941" s="277">
        <v>1</v>
      </c>
      <c r="G1941" s="280" t="s">
        <v>557</v>
      </c>
      <c r="H1941" s="280" t="s">
        <v>2848</v>
      </c>
      <c r="I1941" s="280" t="s">
        <v>2727</v>
      </c>
      <c r="J1941">
        <v>12</v>
      </c>
    </row>
    <row r="1942" spans="1:10" ht="21.75" hidden="1" thickBot="1">
      <c r="A1942" s="277">
        <v>183</v>
      </c>
      <c r="B1942" s="277">
        <v>1224749319</v>
      </c>
      <c r="C1942" s="278" t="s">
        <v>5093</v>
      </c>
      <c r="D1942" s="279">
        <v>640</v>
      </c>
      <c r="E1942" s="277" t="s">
        <v>3257</v>
      </c>
      <c r="F1942" s="277">
        <v>1</v>
      </c>
      <c r="G1942" s="280" t="s">
        <v>90</v>
      </c>
      <c r="H1942" s="280" t="s">
        <v>2735</v>
      </c>
      <c r="I1942" s="280" t="s">
        <v>2727</v>
      </c>
      <c r="J1942">
        <v>12</v>
      </c>
    </row>
    <row r="1943" spans="1:10" ht="21.75" hidden="1" thickBot="1">
      <c r="A1943" s="277">
        <v>184</v>
      </c>
      <c r="B1943" s="277">
        <v>1226844848</v>
      </c>
      <c r="C1943" s="278" t="s">
        <v>5094</v>
      </c>
      <c r="D1943" s="279">
        <v>640</v>
      </c>
      <c r="E1943" s="277" t="s">
        <v>2828</v>
      </c>
      <c r="F1943" s="277">
        <v>1</v>
      </c>
      <c r="G1943" s="280" t="s">
        <v>566</v>
      </c>
      <c r="H1943" s="280" t="s">
        <v>2912</v>
      </c>
      <c r="I1943" s="280" t="s">
        <v>2727</v>
      </c>
      <c r="J1943">
        <v>12</v>
      </c>
    </row>
    <row r="1944" spans="1:10" ht="13.5" hidden="1" thickBot="1">
      <c r="A1944" s="277">
        <v>185</v>
      </c>
      <c r="B1944" s="277">
        <v>1232975965</v>
      </c>
      <c r="C1944" s="278" t="s">
        <v>4989</v>
      </c>
      <c r="D1944" s="279">
        <v>640</v>
      </c>
      <c r="E1944" s="277" t="s">
        <v>2770</v>
      </c>
      <c r="F1944" s="277">
        <v>1</v>
      </c>
      <c r="G1944" s="280" t="s">
        <v>551</v>
      </c>
      <c r="H1944" s="280" t="s">
        <v>2742</v>
      </c>
      <c r="I1944" s="280" t="s">
        <v>2727</v>
      </c>
      <c r="J1944">
        <v>12</v>
      </c>
    </row>
    <row r="1945" spans="1:10" ht="13.5" hidden="1" thickBot="1">
      <c r="A1945" s="277">
        <v>186</v>
      </c>
      <c r="B1945" s="277">
        <v>1223085914</v>
      </c>
      <c r="C1945" s="278" t="s">
        <v>5095</v>
      </c>
      <c r="D1945" s="279">
        <v>640</v>
      </c>
      <c r="E1945" s="277" t="s">
        <v>2770</v>
      </c>
      <c r="F1945" s="277">
        <v>1</v>
      </c>
      <c r="G1945" s="280" t="s">
        <v>185</v>
      </c>
      <c r="H1945" s="280" t="s">
        <v>2774</v>
      </c>
      <c r="I1945" s="280" t="s">
        <v>2727</v>
      </c>
      <c r="J1945">
        <v>12</v>
      </c>
    </row>
    <row r="1946" spans="1:10" ht="13.5" hidden="1" thickBot="1">
      <c r="A1946" s="277">
        <v>187</v>
      </c>
      <c r="B1946" s="277">
        <v>1224509648</v>
      </c>
      <c r="C1946" s="278" t="s">
        <v>5096</v>
      </c>
      <c r="D1946" s="279">
        <v>640</v>
      </c>
      <c r="E1946" s="277" t="s">
        <v>2770</v>
      </c>
      <c r="F1946" s="277">
        <v>1</v>
      </c>
      <c r="G1946" s="280" t="s">
        <v>551</v>
      </c>
      <c r="H1946" s="280" t="s">
        <v>2742</v>
      </c>
      <c r="I1946" s="280" t="s">
        <v>2727</v>
      </c>
      <c r="J1946">
        <v>12</v>
      </c>
    </row>
    <row r="1947" spans="1:10" ht="13.5" hidden="1" thickBot="1">
      <c r="A1947" s="277">
        <v>188</v>
      </c>
      <c r="B1947" s="277">
        <v>1209677648</v>
      </c>
      <c r="C1947" s="278" t="s">
        <v>5097</v>
      </c>
      <c r="D1947" s="279">
        <v>640</v>
      </c>
      <c r="E1947" s="277" t="s">
        <v>2770</v>
      </c>
      <c r="F1947" s="277">
        <v>1</v>
      </c>
      <c r="G1947" s="280" t="s">
        <v>551</v>
      </c>
      <c r="H1947" s="280" t="s">
        <v>2742</v>
      </c>
      <c r="I1947" s="280" t="s">
        <v>2727</v>
      </c>
      <c r="J1947">
        <v>12</v>
      </c>
    </row>
    <row r="1948" spans="1:10" ht="13.5" hidden="1" thickBot="1">
      <c r="A1948" s="277">
        <v>189</v>
      </c>
      <c r="B1948" s="277">
        <v>1222991311</v>
      </c>
      <c r="C1948" s="278" t="s">
        <v>5098</v>
      </c>
      <c r="D1948" s="279">
        <v>640</v>
      </c>
      <c r="E1948" s="277" t="s">
        <v>2770</v>
      </c>
      <c r="F1948" s="277">
        <v>1</v>
      </c>
      <c r="G1948" s="280" t="s">
        <v>185</v>
      </c>
      <c r="H1948" s="280" t="s">
        <v>2774</v>
      </c>
      <c r="I1948" s="280" t="s">
        <v>2727</v>
      </c>
      <c r="J1948">
        <v>12</v>
      </c>
    </row>
    <row r="1949" spans="1:10" ht="21.75" hidden="1" thickBot="1">
      <c r="A1949" s="277">
        <v>190</v>
      </c>
      <c r="B1949" s="277">
        <v>1223345298</v>
      </c>
      <c r="C1949" s="278" t="s">
        <v>5099</v>
      </c>
      <c r="D1949" s="279">
        <v>620</v>
      </c>
      <c r="E1949" s="277" t="s">
        <v>3145</v>
      </c>
      <c r="F1949" s="277">
        <v>1</v>
      </c>
      <c r="G1949" s="280" t="s">
        <v>551</v>
      </c>
      <c r="H1949" s="280" t="s">
        <v>2742</v>
      </c>
      <c r="I1949" s="280" t="s">
        <v>2727</v>
      </c>
      <c r="J1949">
        <v>12</v>
      </c>
    </row>
    <row r="1950" spans="1:10" ht="21.75" hidden="1" thickBot="1">
      <c r="A1950" s="277">
        <v>191</v>
      </c>
      <c r="B1950" s="277">
        <v>1200573176</v>
      </c>
      <c r="C1950" s="278" t="s">
        <v>5100</v>
      </c>
      <c r="D1950" s="279">
        <v>620</v>
      </c>
      <c r="E1950" s="277" t="s">
        <v>3247</v>
      </c>
      <c r="F1950" s="277">
        <v>1</v>
      </c>
      <c r="G1950" s="280" t="s">
        <v>551</v>
      </c>
      <c r="H1950" s="280" t="s">
        <v>2742</v>
      </c>
      <c r="I1950" s="280" t="s">
        <v>2727</v>
      </c>
      <c r="J1950">
        <v>12</v>
      </c>
    </row>
    <row r="1951" spans="1:10" ht="21.75" hidden="1" thickBot="1">
      <c r="A1951" s="277">
        <v>192</v>
      </c>
      <c r="B1951" s="277">
        <v>1224354290</v>
      </c>
      <c r="C1951" s="278" t="s">
        <v>5101</v>
      </c>
      <c r="D1951" s="279">
        <v>620</v>
      </c>
      <c r="E1951" s="277" t="s">
        <v>2852</v>
      </c>
      <c r="F1951" s="277">
        <v>1</v>
      </c>
      <c r="G1951" s="280" t="s">
        <v>417</v>
      </c>
      <c r="H1951" s="280" t="s">
        <v>2735</v>
      </c>
      <c r="I1951" s="280" t="s">
        <v>2727</v>
      </c>
      <c r="J1951">
        <v>12</v>
      </c>
    </row>
    <row r="1952" spans="1:10" ht="21.75" hidden="1" thickBot="1">
      <c r="A1952" s="277">
        <v>193</v>
      </c>
      <c r="B1952" s="277">
        <v>1223611393</v>
      </c>
      <c r="C1952" s="278" t="s">
        <v>5102</v>
      </c>
      <c r="D1952" s="279">
        <v>620</v>
      </c>
      <c r="E1952" s="277" t="s">
        <v>3563</v>
      </c>
      <c r="F1952" s="277">
        <v>1</v>
      </c>
      <c r="G1952" s="280" t="s">
        <v>551</v>
      </c>
      <c r="H1952" s="280" t="s">
        <v>2742</v>
      </c>
      <c r="I1952" s="280" t="s">
        <v>2727</v>
      </c>
      <c r="J1952">
        <v>12</v>
      </c>
    </row>
    <row r="1953" spans="1:10" ht="21.75" hidden="1" thickBot="1">
      <c r="A1953" s="277">
        <v>194</v>
      </c>
      <c r="B1953" s="277">
        <v>1223075286</v>
      </c>
      <c r="C1953" s="278" t="s">
        <v>4980</v>
      </c>
      <c r="D1953" s="279">
        <v>620</v>
      </c>
      <c r="E1953" s="277" t="s">
        <v>2770</v>
      </c>
      <c r="F1953" s="277">
        <v>1</v>
      </c>
      <c r="G1953" s="280" t="s">
        <v>551</v>
      </c>
      <c r="H1953" s="280" t="s">
        <v>2742</v>
      </c>
      <c r="I1953" s="280" t="s">
        <v>2727</v>
      </c>
      <c r="J1953">
        <v>12</v>
      </c>
    </row>
    <row r="1954" spans="1:10" ht="21.75" hidden="1" thickBot="1">
      <c r="A1954" s="277">
        <v>195</v>
      </c>
      <c r="B1954" s="277">
        <v>1225407854</v>
      </c>
      <c r="C1954" s="278" t="s">
        <v>4794</v>
      </c>
      <c r="D1954" s="279">
        <v>610</v>
      </c>
      <c r="E1954" s="277" t="s">
        <v>2975</v>
      </c>
      <c r="F1954" s="277">
        <v>1</v>
      </c>
      <c r="G1954" s="280" t="s">
        <v>417</v>
      </c>
      <c r="H1954" s="280" t="s">
        <v>2735</v>
      </c>
      <c r="I1954" s="280" t="s">
        <v>2727</v>
      </c>
      <c r="J1954">
        <v>12</v>
      </c>
    </row>
    <row r="1955" spans="1:10" ht="21.75" hidden="1" thickBot="1">
      <c r="A1955" s="277">
        <v>196</v>
      </c>
      <c r="B1955" s="277">
        <v>1209939311</v>
      </c>
      <c r="C1955" s="278" t="s">
        <v>5103</v>
      </c>
      <c r="D1955" s="279">
        <v>610</v>
      </c>
      <c r="E1955" s="277" t="s">
        <v>4416</v>
      </c>
      <c r="F1955" s="277">
        <v>1</v>
      </c>
      <c r="G1955" s="280" t="s">
        <v>557</v>
      </c>
      <c r="H1955" s="280" t="s">
        <v>2848</v>
      </c>
      <c r="I1955" s="280" t="s">
        <v>2727</v>
      </c>
      <c r="J1955">
        <v>12</v>
      </c>
    </row>
    <row r="1956" spans="1:10" ht="21.75" hidden="1" thickBot="1">
      <c r="A1956" s="277">
        <v>197</v>
      </c>
      <c r="B1956" s="277">
        <v>1223543335</v>
      </c>
      <c r="C1956" s="278" t="s">
        <v>5104</v>
      </c>
      <c r="D1956" s="279">
        <v>610</v>
      </c>
      <c r="E1956" s="277" t="s">
        <v>3554</v>
      </c>
      <c r="F1956" s="277">
        <v>1</v>
      </c>
      <c r="G1956" s="280" t="s">
        <v>557</v>
      </c>
      <c r="H1956" s="280" t="s">
        <v>2848</v>
      </c>
      <c r="I1956" s="280" t="s">
        <v>2727</v>
      </c>
      <c r="J1956">
        <v>12</v>
      </c>
    </row>
    <row r="1957" spans="1:10" ht="21.75" hidden="1" thickBot="1">
      <c r="A1957" s="277">
        <v>198</v>
      </c>
      <c r="B1957" s="277">
        <v>1224512277</v>
      </c>
      <c r="C1957" s="278" t="s">
        <v>5105</v>
      </c>
      <c r="D1957" s="279">
        <v>610</v>
      </c>
      <c r="E1957" s="277" t="s">
        <v>4115</v>
      </c>
      <c r="F1957" s="277">
        <v>1</v>
      </c>
      <c r="G1957" s="280" t="s">
        <v>557</v>
      </c>
      <c r="H1957" s="280" t="s">
        <v>2848</v>
      </c>
      <c r="I1957" s="280" t="s">
        <v>2727</v>
      </c>
      <c r="J1957">
        <v>12</v>
      </c>
    </row>
    <row r="1958" spans="1:10" ht="21.75" hidden="1" thickBot="1">
      <c r="A1958" s="277">
        <v>199</v>
      </c>
      <c r="B1958" s="277">
        <v>1224775568</v>
      </c>
      <c r="C1958" s="278" t="s">
        <v>5106</v>
      </c>
      <c r="D1958" s="279">
        <v>600</v>
      </c>
      <c r="E1958" s="277" t="s">
        <v>2962</v>
      </c>
      <c r="F1958" s="277">
        <v>1</v>
      </c>
      <c r="G1958" s="280" t="s">
        <v>557</v>
      </c>
      <c r="H1958" s="280" t="s">
        <v>2848</v>
      </c>
      <c r="I1958" s="280" t="s">
        <v>2727</v>
      </c>
      <c r="J1958">
        <v>12</v>
      </c>
    </row>
    <row r="1959" spans="1:10" ht="21.75" hidden="1" thickBot="1">
      <c r="A1959" s="277">
        <v>200</v>
      </c>
      <c r="B1959" s="277">
        <v>1223229631</v>
      </c>
      <c r="C1959" s="278" t="s">
        <v>5107</v>
      </c>
      <c r="D1959" s="279">
        <v>600</v>
      </c>
      <c r="E1959" s="277" t="s">
        <v>3563</v>
      </c>
      <c r="F1959" s="277">
        <v>1</v>
      </c>
      <c r="G1959" s="280" t="s">
        <v>551</v>
      </c>
      <c r="H1959" s="280" t="s">
        <v>2742</v>
      </c>
      <c r="I1959" s="280" t="s">
        <v>2727</v>
      </c>
      <c r="J1959">
        <v>12</v>
      </c>
    </row>
    <row r="1960" spans="1:10" ht="21.75" hidden="1" thickBot="1">
      <c r="A1960" s="277">
        <v>201</v>
      </c>
      <c r="B1960" s="277">
        <v>1221939333</v>
      </c>
      <c r="C1960" s="278" t="s">
        <v>5108</v>
      </c>
      <c r="D1960" s="279">
        <v>590</v>
      </c>
      <c r="E1960" s="277" t="s">
        <v>2924</v>
      </c>
      <c r="F1960" s="277">
        <v>1</v>
      </c>
      <c r="G1960" s="280" t="s">
        <v>90</v>
      </c>
      <c r="H1960" s="280" t="s">
        <v>2735</v>
      </c>
      <c r="I1960" s="280" t="s">
        <v>2727</v>
      </c>
      <c r="J1960">
        <v>12</v>
      </c>
    </row>
    <row r="1961" spans="1:10" ht="21.75" hidden="1" thickBot="1">
      <c r="A1961" s="277">
        <v>202</v>
      </c>
      <c r="B1961" s="277">
        <v>1224046107</v>
      </c>
      <c r="C1961" s="278" t="s">
        <v>5109</v>
      </c>
      <c r="D1961" s="279">
        <v>590</v>
      </c>
      <c r="E1961" s="277" t="s">
        <v>2830</v>
      </c>
      <c r="F1961" s="277">
        <v>1</v>
      </c>
      <c r="G1961" s="280" t="s">
        <v>557</v>
      </c>
      <c r="H1961" s="280" t="s">
        <v>2848</v>
      </c>
      <c r="I1961" s="280" t="s">
        <v>2727</v>
      </c>
      <c r="J1961">
        <v>12</v>
      </c>
    </row>
    <row r="1962" spans="1:10" ht="13.5" hidden="1" thickBot="1">
      <c r="A1962" s="277">
        <v>203</v>
      </c>
      <c r="B1962" s="277">
        <v>1223861453</v>
      </c>
      <c r="C1962" s="278" t="s">
        <v>5110</v>
      </c>
      <c r="D1962" s="279">
        <v>590</v>
      </c>
      <c r="E1962" s="277" t="s">
        <v>2770</v>
      </c>
      <c r="F1962" s="277">
        <v>1</v>
      </c>
      <c r="G1962" s="280" t="s">
        <v>185</v>
      </c>
      <c r="H1962" s="280" t="s">
        <v>2774</v>
      </c>
      <c r="I1962" s="280" t="s">
        <v>2727</v>
      </c>
      <c r="J1962">
        <v>12</v>
      </c>
    </row>
    <row r="1963" spans="1:10" ht="13.5" hidden="1" thickBot="1">
      <c r="A1963" s="277">
        <v>204</v>
      </c>
      <c r="B1963" s="277">
        <v>1210168441</v>
      </c>
      <c r="C1963" s="278" t="s">
        <v>5111</v>
      </c>
      <c r="D1963" s="279">
        <v>590</v>
      </c>
      <c r="E1963" s="277" t="s">
        <v>2770</v>
      </c>
      <c r="F1963" s="277">
        <v>1</v>
      </c>
      <c r="G1963" s="280" t="s">
        <v>185</v>
      </c>
      <c r="H1963" s="280" t="s">
        <v>2774</v>
      </c>
      <c r="I1963" s="280" t="s">
        <v>2727</v>
      </c>
      <c r="J1963">
        <v>12</v>
      </c>
    </row>
    <row r="1964" spans="1:10" ht="21.75" hidden="1" thickBot="1">
      <c r="A1964" s="277">
        <v>205</v>
      </c>
      <c r="B1964" s="277">
        <v>1226881025</v>
      </c>
      <c r="C1964" s="278" t="s">
        <v>5112</v>
      </c>
      <c r="D1964" s="279">
        <v>590</v>
      </c>
      <c r="E1964" s="277" t="s">
        <v>2770</v>
      </c>
      <c r="F1964" s="277">
        <v>1</v>
      </c>
      <c r="G1964" s="280" t="s">
        <v>187</v>
      </c>
      <c r="H1964" s="280" t="s">
        <v>2731</v>
      </c>
      <c r="I1964" s="280" t="s">
        <v>2727</v>
      </c>
      <c r="J1964">
        <v>12</v>
      </c>
    </row>
    <row r="1965" spans="1:10" ht="21.75" hidden="1" thickBot="1">
      <c r="A1965" s="277">
        <v>206</v>
      </c>
      <c r="B1965" s="277">
        <v>1210127669</v>
      </c>
      <c r="C1965" s="278" t="s">
        <v>5113</v>
      </c>
      <c r="D1965" s="279">
        <v>580</v>
      </c>
      <c r="E1965" s="277" t="s">
        <v>2830</v>
      </c>
      <c r="F1965" s="277">
        <v>1</v>
      </c>
      <c r="G1965" s="280" t="s">
        <v>417</v>
      </c>
      <c r="H1965" s="280" t="s">
        <v>2735</v>
      </c>
      <c r="I1965" s="280" t="s">
        <v>2727</v>
      </c>
      <c r="J1965">
        <v>12</v>
      </c>
    </row>
    <row r="1966" spans="1:10" ht="13.5" hidden="1" thickBot="1">
      <c r="A1966" s="277">
        <v>207</v>
      </c>
      <c r="B1966" s="277">
        <v>1224663453</v>
      </c>
      <c r="C1966" s="278" t="s">
        <v>5114</v>
      </c>
      <c r="D1966" s="279">
        <v>580</v>
      </c>
      <c r="E1966" s="277" t="s">
        <v>2770</v>
      </c>
      <c r="F1966" s="277">
        <v>1</v>
      </c>
      <c r="G1966" s="280" t="s">
        <v>551</v>
      </c>
      <c r="H1966" s="280" t="s">
        <v>2742</v>
      </c>
      <c r="I1966" s="280" t="s">
        <v>2727</v>
      </c>
      <c r="J1966">
        <v>12</v>
      </c>
    </row>
    <row r="1967" spans="1:10" ht="21.75" hidden="1" thickBot="1">
      <c r="A1967" s="277">
        <v>208</v>
      </c>
      <c r="B1967" s="277">
        <v>1223184531</v>
      </c>
      <c r="C1967" s="278" t="s">
        <v>5115</v>
      </c>
      <c r="D1967" s="279">
        <v>570</v>
      </c>
      <c r="E1967" s="277" t="s">
        <v>3458</v>
      </c>
      <c r="F1967" s="277">
        <v>1</v>
      </c>
      <c r="G1967" s="280" t="s">
        <v>551</v>
      </c>
      <c r="H1967" s="280" t="s">
        <v>2742</v>
      </c>
      <c r="I1967" s="280" t="s">
        <v>2727</v>
      </c>
      <c r="J1967">
        <v>12</v>
      </c>
    </row>
    <row r="1968" spans="1:10" ht="21.75" hidden="1" thickBot="1">
      <c r="A1968" s="277">
        <v>209</v>
      </c>
      <c r="B1968" s="277">
        <v>1224705596</v>
      </c>
      <c r="C1968" s="278" t="s">
        <v>5116</v>
      </c>
      <c r="D1968" s="279">
        <v>550</v>
      </c>
      <c r="E1968" s="277" t="s">
        <v>3972</v>
      </c>
      <c r="F1968" s="277">
        <v>1</v>
      </c>
      <c r="G1968" s="280" t="s">
        <v>417</v>
      </c>
      <c r="H1968" s="280" t="s">
        <v>2735</v>
      </c>
      <c r="I1968" s="280" t="s">
        <v>2727</v>
      </c>
      <c r="J1968">
        <v>12</v>
      </c>
    </row>
    <row r="1969" spans="1:10" ht="21.75" hidden="1" thickBot="1">
      <c r="A1969" s="277">
        <v>210</v>
      </c>
      <c r="B1969" s="277">
        <v>1223013699</v>
      </c>
      <c r="C1969" s="278" t="s">
        <v>5117</v>
      </c>
      <c r="D1969" s="279">
        <v>540</v>
      </c>
      <c r="E1969" s="277" t="s">
        <v>3014</v>
      </c>
      <c r="F1969" s="277">
        <v>1</v>
      </c>
      <c r="G1969" s="280" t="s">
        <v>417</v>
      </c>
      <c r="H1969" s="280" t="s">
        <v>2735</v>
      </c>
      <c r="I1969" s="280" t="s">
        <v>2727</v>
      </c>
      <c r="J1969">
        <v>12</v>
      </c>
    </row>
    <row r="1970" spans="1:10" ht="21.75" hidden="1" thickBot="1">
      <c r="A1970" s="277">
        <v>211</v>
      </c>
      <c r="B1970" s="277">
        <v>1224028613</v>
      </c>
      <c r="C1970" s="278" t="s">
        <v>5118</v>
      </c>
      <c r="D1970" s="279">
        <v>540</v>
      </c>
      <c r="E1970" s="277" t="s">
        <v>4115</v>
      </c>
      <c r="F1970" s="277">
        <v>1</v>
      </c>
      <c r="G1970" s="280" t="s">
        <v>417</v>
      </c>
      <c r="H1970" s="280" t="s">
        <v>2735</v>
      </c>
      <c r="I1970" s="280" t="s">
        <v>2727</v>
      </c>
      <c r="J1970">
        <v>12</v>
      </c>
    </row>
    <row r="1971" spans="1:10" ht="13.5" hidden="1" thickBot="1">
      <c r="A1971" s="277">
        <v>212</v>
      </c>
      <c r="B1971" s="277">
        <v>1224969009</v>
      </c>
      <c r="C1971" s="278" t="s">
        <v>5119</v>
      </c>
      <c r="D1971" s="279">
        <v>540</v>
      </c>
      <c r="E1971" s="277" t="s">
        <v>2770</v>
      </c>
      <c r="F1971" s="277">
        <v>1</v>
      </c>
      <c r="G1971" s="280" t="s">
        <v>551</v>
      </c>
      <c r="H1971" s="280" t="s">
        <v>2742</v>
      </c>
      <c r="I1971" s="280" t="s">
        <v>2727</v>
      </c>
      <c r="J1971">
        <v>12</v>
      </c>
    </row>
    <row r="1972" spans="1:10" ht="21.75" hidden="1" thickBot="1">
      <c r="A1972" s="277">
        <v>213</v>
      </c>
      <c r="B1972" s="277">
        <v>1224773684</v>
      </c>
      <c r="C1972" s="278" t="s">
        <v>5120</v>
      </c>
      <c r="D1972" s="279">
        <v>530</v>
      </c>
      <c r="E1972" s="277" t="s">
        <v>3103</v>
      </c>
      <c r="F1972" s="277">
        <v>1</v>
      </c>
      <c r="G1972" s="280" t="s">
        <v>557</v>
      </c>
      <c r="H1972" s="280" t="s">
        <v>2848</v>
      </c>
      <c r="I1972" s="280" t="s">
        <v>2727</v>
      </c>
      <c r="J1972">
        <v>12</v>
      </c>
    </row>
    <row r="1973" spans="1:10" ht="21.75" hidden="1" thickBot="1">
      <c r="A1973" s="277">
        <v>214</v>
      </c>
      <c r="B1973" s="277">
        <v>1223427293</v>
      </c>
      <c r="C1973" s="278" t="s">
        <v>5121</v>
      </c>
      <c r="D1973" s="279">
        <v>530</v>
      </c>
      <c r="E1973" s="277" t="s">
        <v>3031</v>
      </c>
      <c r="F1973" s="277">
        <v>1</v>
      </c>
      <c r="G1973" s="280" t="s">
        <v>417</v>
      </c>
      <c r="H1973" s="280" t="s">
        <v>2735</v>
      </c>
      <c r="I1973" s="280" t="s">
        <v>2727</v>
      </c>
      <c r="J1973">
        <v>12</v>
      </c>
    </row>
    <row r="1974" spans="1:10" ht="21.75" hidden="1" thickBot="1">
      <c r="A1974" s="277">
        <v>215</v>
      </c>
      <c r="B1974" s="277">
        <v>1230932301</v>
      </c>
      <c r="C1974" s="278" t="s">
        <v>5122</v>
      </c>
      <c r="D1974" s="279">
        <v>530</v>
      </c>
      <c r="E1974" s="277" t="s">
        <v>2930</v>
      </c>
      <c r="F1974" s="277">
        <v>1</v>
      </c>
      <c r="G1974" s="280" t="s">
        <v>564</v>
      </c>
      <c r="H1974" s="280" t="s">
        <v>2774</v>
      </c>
      <c r="I1974" s="280" t="s">
        <v>2727</v>
      </c>
      <c r="J1974">
        <v>12</v>
      </c>
    </row>
    <row r="1975" spans="1:10" ht="21.75" hidden="1" thickBot="1">
      <c r="A1975" s="277">
        <v>216</v>
      </c>
      <c r="B1975" s="277">
        <v>1232963138</v>
      </c>
      <c r="C1975" s="278" t="s">
        <v>5115</v>
      </c>
      <c r="D1975" s="279">
        <v>520</v>
      </c>
      <c r="E1975" s="277" t="s">
        <v>5123</v>
      </c>
      <c r="F1975" s="277">
        <v>1</v>
      </c>
      <c r="G1975" s="280" t="s">
        <v>551</v>
      </c>
      <c r="H1975" s="280" t="s">
        <v>2742</v>
      </c>
      <c r="I1975" s="280" t="s">
        <v>2727</v>
      </c>
      <c r="J1975">
        <v>12</v>
      </c>
    </row>
    <row r="1976" spans="1:10" ht="13.5" hidden="1" thickBot="1">
      <c r="A1976" s="277">
        <v>217</v>
      </c>
      <c r="B1976" s="277">
        <v>1222016042</v>
      </c>
      <c r="C1976" s="278" t="s">
        <v>5124</v>
      </c>
      <c r="D1976" s="279">
        <v>520</v>
      </c>
      <c r="E1976" s="277" t="s">
        <v>2763</v>
      </c>
      <c r="F1976" s="277">
        <v>1</v>
      </c>
      <c r="G1976" s="280" t="s">
        <v>90</v>
      </c>
      <c r="H1976" s="280" t="s">
        <v>2735</v>
      </c>
      <c r="I1976" s="280" t="s">
        <v>2727</v>
      </c>
      <c r="J1976">
        <v>12</v>
      </c>
    </row>
    <row r="1977" spans="1:10" ht="21.75" hidden="1" thickBot="1">
      <c r="A1977" s="277">
        <v>218</v>
      </c>
      <c r="B1977" s="277">
        <v>1223217732</v>
      </c>
      <c r="C1977" s="278" t="s">
        <v>5125</v>
      </c>
      <c r="D1977" s="279">
        <v>510</v>
      </c>
      <c r="E1977" s="277" t="s">
        <v>3372</v>
      </c>
      <c r="F1977" s="277">
        <v>1</v>
      </c>
      <c r="G1977" s="280" t="s">
        <v>551</v>
      </c>
      <c r="H1977" s="280" t="s">
        <v>2742</v>
      </c>
      <c r="I1977" s="280" t="s">
        <v>2727</v>
      </c>
      <c r="J1977">
        <v>12</v>
      </c>
    </row>
    <row r="1978" spans="1:10" ht="21.75" hidden="1" thickBot="1">
      <c r="A1978" s="277">
        <v>219</v>
      </c>
      <c r="B1978" s="277">
        <v>1230932993</v>
      </c>
      <c r="C1978" s="278" t="s">
        <v>4583</v>
      </c>
      <c r="D1978" s="279">
        <v>510</v>
      </c>
      <c r="E1978" s="277" t="s">
        <v>2890</v>
      </c>
      <c r="F1978" s="277">
        <v>1</v>
      </c>
      <c r="G1978" s="280" t="s">
        <v>564</v>
      </c>
      <c r="H1978" s="280" t="s">
        <v>2774</v>
      </c>
      <c r="I1978" s="280" t="s">
        <v>2727</v>
      </c>
      <c r="J1978">
        <v>12</v>
      </c>
    </row>
    <row r="1979" spans="1:10" ht="21.75" hidden="1" thickBot="1">
      <c r="A1979" s="277">
        <v>220</v>
      </c>
      <c r="B1979" s="277">
        <v>1223340259</v>
      </c>
      <c r="C1979" s="278" t="s">
        <v>5089</v>
      </c>
      <c r="D1979" s="279">
        <v>500</v>
      </c>
      <c r="E1979" s="277" t="s">
        <v>3376</v>
      </c>
      <c r="F1979" s="277">
        <v>1</v>
      </c>
      <c r="G1979" s="280" t="s">
        <v>551</v>
      </c>
      <c r="H1979" s="280" t="s">
        <v>2742</v>
      </c>
      <c r="I1979" s="280" t="s">
        <v>2727</v>
      </c>
      <c r="J1979">
        <v>12</v>
      </c>
    </row>
    <row r="1980" spans="1:10" ht="13.5" hidden="1" thickBot="1">
      <c r="A1980" s="277">
        <v>221</v>
      </c>
      <c r="B1980" s="277">
        <v>1224482114</v>
      </c>
      <c r="C1980" s="278" t="s">
        <v>5126</v>
      </c>
      <c r="D1980" s="279">
        <v>500</v>
      </c>
      <c r="E1980" s="277" t="s">
        <v>2770</v>
      </c>
      <c r="F1980" s="277">
        <v>1</v>
      </c>
      <c r="G1980" s="280" t="s">
        <v>551</v>
      </c>
      <c r="H1980" s="280" t="s">
        <v>2742</v>
      </c>
      <c r="I1980" s="280" t="s">
        <v>2727</v>
      </c>
      <c r="J1980">
        <v>12</v>
      </c>
    </row>
    <row r="1981" spans="1:10" ht="21.75" hidden="1" thickBot="1">
      <c r="A1981" s="277">
        <v>222</v>
      </c>
      <c r="B1981" s="277">
        <v>1226196934</v>
      </c>
      <c r="C1981" s="278" t="s">
        <v>5127</v>
      </c>
      <c r="D1981" s="279">
        <v>480</v>
      </c>
      <c r="E1981" s="277" t="s">
        <v>5128</v>
      </c>
      <c r="F1981" s="277">
        <v>1</v>
      </c>
      <c r="G1981" s="280" t="s">
        <v>417</v>
      </c>
      <c r="H1981" s="280" t="s">
        <v>2735</v>
      </c>
      <c r="I1981" s="280" t="s">
        <v>2727</v>
      </c>
      <c r="J1981">
        <v>12</v>
      </c>
    </row>
    <row r="1982" spans="1:10" ht="21.75" hidden="1" thickBot="1">
      <c r="A1982" s="277">
        <v>223</v>
      </c>
      <c r="B1982" s="277">
        <v>1224357695</v>
      </c>
      <c r="C1982" s="278" t="s">
        <v>5129</v>
      </c>
      <c r="D1982" s="279">
        <v>480</v>
      </c>
      <c r="E1982" s="277" t="s">
        <v>3614</v>
      </c>
      <c r="F1982" s="277">
        <v>1</v>
      </c>
      <c r="G1982" s="280" t="s">
        <v>551</v>
      </c>
      <c r="H1982" s="280" t="s">
        <v>2742</v>
      </c>
      <c r="I1982" s="280" t="s">
        <v>2727</v>
      </c>
      <c r="J1982">
        <v>12</v>
      </c>
    </row>
    <row r="1983" spans="1:10" ht="21.75" hidden="1" thickBot="1">
      <c r="A1983" s="277">
        <v>224</v>
      </c>
      <c r="B1983" s="277">
        <v>1223240289</v>
      </c>
      <c r="C1983" s="278" t="s">
        <v>5130</v>
      </c>
      <c r="D1983" s="279">
        <v>480</v>
      </c>
      <c r="E1983" s="277" t="s">
        <v>2770</v>
      </c>
      <c r="F1983" s="277">
        <v>1</v>
      </c>
      <c r="G1983" s="280" t="s">
        <v>551</v>
      </c>
      <c r="H1983" s="280" t="s">
        <v>2742</v>
      </c>
      <c r="I1983" s="280" t="s">
        <v>2727</v>
      </c>
      <c r="J1983">
        <v>12</v>
      </c>
    </row>
    <row r="1984" spans="1:10" ht="13.5" hidden="1" thickBot="1">
      <c r="A1984" s="277">
        <v>225</v>
      </c>
      <c r="B1984" s="277">
        <v>1226845156</v>
      </c>
      <c r="C1984" s="278" t="s">
        <v>5131</v>
      </c>
      <c r="D1984" s="279">
        <v>480</v>
      </c>
      <c r="E1984" s="277" t="s">
        <v>2770</v>
      </c>
      <c r="F1984" s="277">
        <v>1</v>
      </c>
      <c r="G1984" s="280" t="s">
        <v>566</v>
      </c>
      <c r="H1984" s="280" t="s">
        <v>2912</v>
      </c>
      <c r="I1984" s="280" t="s">
        <v>2727</v>
      </c>
      <c r="J1984">
        <v>12</v>
      </c>
    </row>
    <row r="1985" spans="1:10" ht="21.75" hidden="1" thickBot="1">
      <c r="A1985" s="277">
        <v>226</v>
      </c>
      <c r="B1985" s="277">
        <v>1223340595</v>
      </c>
      <c r="C1985" s="278" t="s">
        <v>5132</v>
      </c>
      <c r="D1985" s="279">
        <v>470</v>
      </c>
      <c r="E1985" s="277" t="s">
        <v>3378</v>
      </c>
      <c r="F1985" s="277">
        <v>1</v>
      </c>
      <c r="G1985" s="280" t="s">
        <v>417</v>
      </c>
      <c r="H1985" s="280" t="s">
        <v>2735</v>
      </c>
      <c r="I1985" s="280" t="s">
        <v>2727</v>
      </c>
      <c r="J1985">
        <v>12</v>
      </c>
    </row>
    <row r="1986" spans="1:10" ht="13.5" hidden="1" thickBot="1">
      <c r="A1986" s="277">
        <v>227</v>
      </c>
      <c r="B1986" s="277">
        <v>1223819611</v>
      </c>
      <c r="C1986" s="278" t="s">
        <v>5133</v>
      </c>
      <c r="D1986" s="279">
        <v>470</v>
      </c>
      <c r="E1986" s="277" t="s">
        <v>2770</v>
      </c>
      <c r="F1986" s="277">
        <v>1</v>
      </c>
      <c r="G1986" s="280" t="s">
        <v>185</v>
      </c>
      <c r="H1986" s="280" t="s">
        <v>2774</v>
      </c>
      <c r="I1986" s="280" t="s">
        <v>2727</v>
      </c>
      <c r="J1986">
        <v>12</v>
      </c>
    </row>
    <row r="1987" spans="1:10" ht="21.75" hidden="1" thickBot="1">
      <c r="A1987" s="277">
        <v>228</v>
      </c>
      <c r="B1987" s="277">
        <v>1226845451</v>
      </c>
      <c r="C1987" s="278" t="s">
        <v>5134</v>
      </c>
      <c r="D1987" s="279">
        <v>460</v>
      </c>
      <c r="E1987" s="277" t="s">
        <v>3361</v>
      </c>
      <c r="F1987" s="277">
        <v>1</v>
      </c>
      <c r="G1987" s="280" t="s">
        <v>566</v>
      </c>
      <c r="H1987" s="280" t="s">
        <v>2912</v>
      </c>
      <c r="I1987" s="280" t="s">
        <v>2727</v>
      </c>
      <c r="J1987">
        <v>12</v>
      </c>
    </row>
    <row r="1988" spans="1:10" ht="21.75" hidden="1" thickBot="1">
      <c r="A1988" s="277">
        <v>229</v>
      </c>
      <c r="B1988" s="277">
        <v>1225113065</v>
      </c>
      <c r="C1988" s="278" t="s">
        <v>5135</v>
      </c>
      <c r="D1988" s="279">
        <v>440</v>
      </c>
      <c r="E1988" s="277" t="s">
        <v>4277</v>
      </c>
      <c r="F1988" s="277">
        <v>1</v>
      </c>
      <c r="G1988" s="280" t="s">
        <v>417</v>
      </c>
      <c r="H1988" s="280" t="s">
        <v>2735</v>
      </c>
      <c r="I1988" s="280" t="s">
        <v>2727</v>
      </c>
      <c r="J1988">
        <v>12</v>
      </c>
    </row>
    <row r="1989" spans="1:10" ht="21.75" hidden="1" thickBot="1">
      <c r="A1989" s="277">
        <v>230</v>
      </c>
      <c r="B1989" s="277">
        <v>1224866233</v>
      </c>
      <c r="C1989" s="278" t="s">
        <v>5136</v>
      </c>
      <c r="D1989" s="279">
        <v>440</v>
      </c>
      <c r="E1989" s="277" t="s">
        <v>3825</v>
      </c>
      <c r="F1989" s="277">
        <v>1</v>
      </c>
      <c r="G1989" s="280" t="s">
        <v>551</v>
      </c>
      <c r="H1989" s="280" t="s">
        <v>2742</v>
      </c>
      <c r="I1989" s="280" t="s">
        <v>2727</v>
      </c>
      <c r="J1989">
        <v>12</v>
      </c>
    </row>
    <row r="1990" spans="1:10" ht="21.75" hidden="1" thickBot="1">
      <c r="A1990" s="277">
        <v>231</v>
      </c>
      <c r="B1990" s="277">
        <v>1221995678</v>
      </c>
      <c r="C1990" s="278" t="s">
        <v>5137</v>
      </c>
      <c r="D1990" s="279">
        <v>440</v>
      </c>
      <c r="E1990" s="277" t="s">
        <v>3224</v>
      </c>
      <c r="F1990" s="277">
        <v>1</v>
      </c>
      <c r="G1990" s="280" t="s">
        <v>90</v>
      </c>
      <c r="H1990" s="280" t="s">
        <v>2735</v>
      </c>
      <c r="I1990" s="280" t="s">
        <v>2727</v>
      </c>
      <c r="J1990">
        <v>12</v>
      </c>
    </row>
    <row r="1991" spans="1:10" ht="21.75" hidden="1" thickBot="1">
      <c r="A1991" s="277">
        <v>232</v>
      </c>
      <c r="B1991" s="277">
        <v>1223744376</v>
      </c>
      <c r="C1991" s="278" t="s">
        <v>5138</v>
      </c>
      <c r="D1991" s="279">
        <v>440</v>
      </c>
      <c r="E1991" s="277" t="s">
        <v>3690</v>
      </c>
      <c r="F1991" s="277">
        <v>1</v>
      </c>
      <c r="G1991" s="280" t="s">
        <v>417</v>
      </c>
      <c r="H1991" s="280" t="s">
        <v>2735</v>
      </c>
      <c r="I1991" s="280" t="s">
        <v>2727</v>
      </c>
      <c r="J1991">
        <v>12</v>
      </c>
    </row>
    <row r="1992" spans="1:10" ht="13.5" hidden="1" thickBot="1">
      <c r="A1992" s="277">
        <v>233</v>
      </c>
      <c r="B1992" s="277">
        <v>1222995896</v>
      </c>
      <c r="C1992" s="278" t="s">
        <v>5139</v>
      </c>
      <c r="D1992" s="279">
        <v>440</v>
      </c>
      <c r="E1992" s="277" t="s">
        <v>2770</v>
      </c>
      <c r="F1992" s="277">
        <v>1</v>
      </c>
      <c r="G1992" s="280" t="s">
        <v>185</v>
      </c>
      <c r="H1992" s="280" t="s">
        <v>2774</v>
      </c>
      <c r="I1992" s="280" t="s">
        <v>2727</v>
      </c>
      <c r="J1992">
        <v>12</v>
      </c>
    </row>
    <row r="1993" spans="1:10" ht="13.5" hidden="1" thickBot="1">
      <c r="A1993" s="277">
        <v>234</v>
      </c>
      <c r="B1993" s="277">
        <v>1222867695</v>
      </c>
      <c r="C1993" s="278" t="s">
        <v>5140</v>
      </c>
      <c r="D1993" s="279">
        <v>430</v>
      </c>
      <c r="E1993" s="277" t="s">
        <v>2770</v>
      </c>
      <c r="F1993" s="277">
        <v>1</v>
      </c>
      <c r="G1993" s="280" t="s">
        <v>185</v>
      </c>
      <c r="H1993" s="280" t="s">
        <v>2774</v>
      </c>
      <c r="I1993" s="280" t="s">
        <v>2727</v>
      </c>
      <c r="J1993">
        <v>12</v>
      </c>
    </row>
    <row r="1994" spans="1:10" ht="21.75" hidden="1" thickBot="1">
      <c r="A1994" s="277">
        <v>235</v>
      </c>
      <c r="B1994" s="277">
        <v>1224512362</v>
      </c>
      <c r="C1994" s="278" t="s">
        <v>5141</v>
      </c>
      <c r="D1994" s="279">
        <v>420</v>
      </c>
      <c r="E1994" s="277" t="s">
        <v>4039</v>
      </c>
      <c r="F1994" s="277">
        <v>1</v>
      </c>
      <c r="G1994" s="280" t="s">
        <v>557</v>
      </c>
      <c r="H1994" s="280" t="s">
        <v>2848</v>
      </c>
      <c r="I1994" s="280" t="s">
        <v>2727</v>
      </c>
      <c r="J1994">
        <v>12</v>
      </c>
    </row>
    <row r="1995" spans="1:10" ht="13.5" hidden="1" thickBot="1">
      <c r="A1995" s="277">
        <v>236</v>
      </c>
      <c r="B1995" s="277">
        <v>1224784469</v>
      </c>
      <c r="C1995" s="278" t="s">
        <v>3714</v>
      </c>
      <c r="D1995" s="279">
        <v>410</v>
      </c>
      <c r="E1995" s="277" t="s">
        <v>2770</v>
      </c>
      <c r="F1995" s="277">
        <v>1</v>
      </c>
      <c r="G1995" s="280" t="s">
        <v>417</v>
      </c>
      <c r="H1995" s="280" t="s">
        <v>2735</v>
      </c>
      <c r="I1995" s="280" t="s">
        <v>2727</v>
      </c>
      <c r="J1995">
        <v>12</v>
      </c>
    </row>
    <row r="1996" spans="1:10" ht="21.75" hidden="1" thickBot="1">
      <c r="A1996" s="277">
        <v>237</v>
      </c>
      <c r="B1996" s="277">
        <v>1223353574</v>
      </c>
      <c r="C1996" s="278" t="s">
        <v>5142</v>
      </c>
      <c r="D1996" s="279">
        <v>400</v>
      </c>
      <c r="E1996" s="277" t="s">
        <v>5143</v>
      </c>
      <c r="F1996" s="277">
        <v>1</v>
      </c>
      <c r="G1996" s="280" t="s">
        <v>551</v>
      </c>
      <c r="H1996" s="280" t="s">
        <v>2746</v>
      </c>
      <c r="I1996" s="280" t="s">
        <v>2727</v>
      </c>
      <c r="J1996">
        <v>12</v>
      </c>
    </row>
    <row r="1997" spans="1:10" ht="13.5" hidden="1" thickBot="1">
      <c r="A1997" s="277">
        <v>238</v>
      </c>
      <c r="B1997" s="277">
        <v>1224353803</v>
      </c>
      <c r="C1997" s="278" t="s">
        <v>5144</v>
      </c>
      <c r="D1997" s="279">
        <v>350</v>
      </c>
      <c r="E1997" s="277" t="s">
        <v>2770</v>
      </c>
      <c r="F1997" s="277">
        <v>1</v>
      </c>
      <c r="G1997" s="280" t="s">
        <v>301</v>
      </c>
      <c r="H1997" s="280" t="s">
        <v>2742</v>
      </c>
      <c r="I1997" s="280" t="s">
        <v>2727</v>
      </c>
      <c r="J1997">
        <v>12</v>
      </c>
    </row>
    <row r="1998" spans="1:10" ht="21.75" hidden="1" thickBot="1">
      <c r="A1998" s="277">
        <v>239</v>
      </c>
      <c r="B1998" s="277">
        <v>1226259486</v>
      </c>
      <c r="C1998" s="278" t="s">
        <v>5145</v>
      </c>
      <c r="D1998" s="279">
        <v>330</v>
      </c>
      <c r="E1998" s="277" t="s">
        <v>3900</v>
      </c>
      <c r="F1998" s="277">
        <v>1</v>
      </c>
      <c r="G1998" s="280" t="s">
        <v>417</v>
      </c>
      <c r="H1998" s="280" t="s">
        <v>2735</v>
      </c>
      <c r="I1998" s="280" t="s">
        <v>2727</v>
      </c>
      <c r="J1998">
        <v>12</v>
      </c>
    </row>
    <row r="1999" spans="1:10" ht="21.75" hidden="1" thickBot="1">
      <c r="A1999" s="277">
        <v>240</v>
      </c>
      <c r="B1999" s="277">
        <v>1223349043</v>
      </c>
      <c r="C1999" s="278" t="s">
        <v>5146</v>
      </c>
      <c r="D1999" s="279">
        <v>300</v>
      </c>
      <c r="E1999" s="277" t="s">
        <v>4398</v>
      </c>
      <c r="F1999" s="277">
        <v>1</v>
      </c>
      <c r="G1999" s="280" t="s">
        <v>551</v>
      </c>
      <c r="H1999" s="280" t="s">
        <v>2742</v>
      </c>
      <c r="I1999" s="280" t="s">
        <v>2727</v>
      </c>
      <c r="J1999">
        <v>12</v>
      </c>
    </row>
    <row r="2000" spans="1:10" ht="21.75" hidden="1" thickBot="1">
      <c r="A2000" s="277">
        <v>241</v>
      </c>
      <c r="B2000" s="277">
        <v>1223264731</v>
      </c>
      <c r="C2000" s="278" t="s">
        <v>5147</v>
      </c>
      <c r="D2000" s="279">
        <v>260</v>
      </c>
      <c r="E2000" s="277" t="s">
        <v>2828</v>
      </c>
      <c r="F2000" s="277">
        <v>1</v>
      </c>
      <c r="G2000" s="280" t="s">
        <v>551</v>
      </c>
      <c r="H2000" s="280" t="s">
        <v>2742</v>
      </c>
      <c r="I2000" s="280" t="s">
        <v>2727</v>
      </c>
      <c r="J2000">
        <v>12</v>
      </c>
    </row>
    <row r="2001" spans="1:10" ht="13.5" hidden="1" thickBot="1">
      <c r="A2001" s="277">
        <v>242</v>
      </c>
      <c r="B2001" s="277">
        <v>1227245170</v>
      </c>
      <c r="C2001" s="278" t="s">
        <v>5148</v>
      </c>
      <c r="D2001" s="279">
        <v>250</v>
      </c>
      <c r="E2001" s="277" t="s">
        <v>2770</v>
      </c>
      <c r="F2001" s="277">
        <v>1</v>
      </c>
      <c r="G2001" s="280" t="s">
        <v>551</v>
      </c>
      <c r="H2001" s="280" t="s">
        <v>2742</v>
      </c>
      <c r="I2001" s="280" t="s">
        <v>2727</v>
      </c>
      <c r="J2001">
        <v>12</v>
      </c>
    </row>
    <row r="2002" spans="1:10" ht="21.75" hidden="1" thickBot="1">
      <c r="A2002" s="277">
        <v>243</v>
      </c>
      <c r="B2002" s="277">
        <v>1224683623</v>
      </c>
      <c r="C2002" s="278" t="s">
        <v>5149</v>
      </c>
      <c r="D2002" s="279">
        <v>60</v>
      </c>
      <c r="E2002" s="277" t="s">
        <v>5150</v>
      </c>
      <c r="F2002" s="277">
        <v>1</v>
      </c>
      <c r="G2002" s="280" t="s">
        <v>417</v>
      </c>
      <c r="H2002" s="280" t="s">
        <v>2735</v>
      </c>
      <c r="I2002" s="280" t="s">
        <v>2727</v>
      </c>
      <c r="J2002">
        <v>12</v>
      </c>
    </row>
    <row r="2003" spans="1:10" ht="13.5" hidden="1" thickBot="1">
      <c r="A2003" s="277">
        <v>244</v>
      </c>
      <c r="B2003" s="277">
        <v>1224572167</v>
      </c>
      <c r="C2003" s="278" t="s">
        <v>5151</v>
      </c>
      <c r="D2003" s="279">
        <v>0</v>
      </c>
      <c r="E2003" s="277" t="s">
        <v>2770</v>
      </c>
      <c r="F2003" s="277">
        <v>1</v>
      </c>
      <c r="G2003" s="280" t="s">
        <v>551</v>
      </c>
      <c r="H2003" s="280" t="s">
        <v>2742</v>
      </c>
      <c r="I2003" s="280" t="s">
        <v>2727</v>
      </c>
      <c r="J2003">
        <v>12</v>
      </c>
    </row>
    <row r="2004" spans="1:10" ht="21.75" hidden="1" thickBot="1">
      <c r="A2004" s="277">
        <v>1</v>
      </c>
      <c r="B2004" s="277">
        <v>1221294592</v>
      </c>
      <c r="C2004" s="278" t="s">
        <v>5152</v>
      </c>
      <c r="D2004" s="279">
        <v>1520</v>
      </c>
      <c r="E2004" s="277" t="s">
        <v>2962</v>
      </c>
      <c r="F2004" s="277">
        <v>1</v>
      </c>
      <c r="G2004" s="280" t="s">
        <v>3677</v>
      </c>
      <c r="H2004" s="280" t="s">
        <v>2746</v>
      </c>
      <c r="I2004" s="280" t="s">
        <v>2727</v>
      </c>
      <c r="J2004">
        <v>8</v>
      </c>
    </row>
    <row r="2005" spans="1:10" ht="21.75" hidden="1" thickBot="1">
      <c r="A2005" s="277">
        <v>2</v>
      </c>
      <c r="B2005" s="277">
        <v>1222143553</v>
      </c>
      <c r="C2005" s="278" t="s">
        <v>5153</v>
      </c>
      <c r="D2005" s="279">
        <v>1520</v>
      </c>
      <c r="E2005" s="277" t="s">
        <v>2890</v>
      </c>
      <c r="F2005" s="277">
        <v>1</v>
      </c>
      <c r="G2005" s="280" t="s">
        <v>3677</v>
      </c>
      <c r="H2005" s="280" t="s">
        <v>2746</v>
      </c>
      <c r="I2005" s="280" t="s">
        <v>2727</v>
      </c>
      <c r="J2005">
        <v>8</v>
      </c>
    </row>
    <row r="2006" spans="1:10" ht="13.5" hidden="1" thickBot="1">
      <c r="A2006" s="277">
        <v>3</v>
      </c>
      <c r="B2006" s="277">
        <v>1221751830</v>
      </c>
      <c r="C2006" s="278" t="s">
        <v>3928</v>
      </c>
      <c r="D2006" s="279">
        <v>1520</v>
      </c>
      <c r="E2006" s="277" t="s">
        <v>2770</v>
      </c>
      <c r="F2006" s="277">
        <v>1</v>
      </c>
      <c r="G2006" s="280" t="s">
        <v>3693</v>
      </c>
      <c r="H2006" s="280" t="s">
        <v>2774</v>
      </c>
      <c r="I2006" s="280" t="s">
        <v>2727</v>
      </c>
      <c r="J2006">
        <v>8</v>
      </c>
    </row>
    <row r="2007" spans="1:10" ht="21.75" hidden="1" thickBot="1">
      <c r="A2007" s="277">
        <v>4</v>
      </c>
      <c r="B2007" s="277">
        <v>1223093767</v>
      </c>
      <c r="C2007" s="278" t="s">
        <v>5154</v>
      </c>
      <c r="D2007" s="279">
        <v>1510</v>
      </c>
      <c r="E2007" s="277" t="s">
        <v>2936</v>
      </c>
      <c r="F2007" s="277">
        <v>1</v>
      </c>
      <c r="G2007" s="280" t="s">
        <v>3693</v>
      </c>
      <c r="H2007" s="280" t="s">
        <v>2774</v>
      </c>
      <c r="I2007" s="280" t="s">
        <v>2727</v>
      </c>
      <c r="J2007">
        <v>8</v>
      </c>
    </row>
    <row r="2008" spans="1:10" ht="21.75" hidden="1" thickBot="1">
      <c r="A2008" s="277">
        <v>5</v>
      </c>
      <c r="B2008" s="277">
        <v>1222084936</v>
      </c>
      <c r="C2008" s="278" t="s">
        <v>3685</v>
      </c>
      <c r="D2008" s="279">
        <v>1510</v>
      </c>
      <c r="E2008" s="277" t="s">
        <v>2770</v>
      </c>
      <c r="F2008" s="277">
        <v>1</v>
      </c>
      <c r="G2008" s="280" t="s">
        <v>3668</v>
      </c>
      <c r="H2008" s="280" t="s">
        <v>2735</v>
      </c>
      <c r="I2008" s="280" t="s">
        <v>2727</v>
      </c>
      <c r="J2008">
        <v>8</v>
      </c>
    </row>
    <row r="2009" spans="1:10" ht="21.75" hidden="1" thickBot="1">
      <c r="A2009" s="277">
        <v>6</v>
      </c>
      <c r="B2009" s="277">
        <v>1225456414</v>
      </c>
      <c r="C2009" s="278" t="s">
        <v>5155</v>
      </c>
      <c r="D2009" s="279">
        <v>1490</v>
      </c>
      <c r="E2009" s="277" t="s">
        <v>2801</v>
      </c>
      <c r="F2009" s="277">
        <v>1</v>
      </c>
      <c r="G2009" s="280" t="s">
        <v>3668</v>
      </c>
      <c r="H2009" s="280" t="s">
        <v>2731</v>
      </c>
      <c r="I2009" s="280" t="s">
        <v>2727</v>
      </c>
      <c r="J2009">
        <v>8</v>
      </c>
    </row>
    <row r="2010" spans="1:10" ht="21.75" hidden="1" thickBot="1">
      <c r="A2010" s="277">
        <v>7</v>
      </c>
      <c r="B2010" s="277">
        <v>1221714249</v>
      </c>
      <c r="C2010" s="278" t="s">
        <v>5156</v>
      </c>
      <c r="D2010" s="279">
        <v>1490</v>
      </c>
      <c r="E2010" s="277" t="s">
        <v>4029</v>
      </c>
      <c r="F2010" s="277">
        <v>1</v>
      </c>
      <c r="G2010" s="280" t="s">
        <v>3688</v>
      </c>
      <c r="H2010" s="280" t="s">
        <v>2746</v>
      </c>
      <c r="I2010" s="280" t="s">
        <v>2727</v>
      </c>
      <c r="J2010">
        <v>8</v>
      </c>
    </row>
    <row r="2011" spans="1:10" ht="21.75" hidden="1" thickBot="1">
      <c r="A2011" s="277">
        <v>8</v>
      </c>
      <c r="B2011" s="277">
        <v>87114943</v>
      </c>
      <c r="C2011" s="278" t="s">
        <v>5157</v>
      </c>
      <c r="D2011" s="279">
        <v>1490</v>
      </c>
      <c r="E2011" s="277" t="s">
        <v>3210</v>
      </c>
      <c r="F2011" s="277">
        <v>1</v>
      </c>
      <c r="G2011" s="280" t="s">
        <v>3688</v>
      </c>
      <c r="H2011" s="280" t="s">
        <v>2746</v>
      </c>
      <c r="I2011" s="280" t="s">
        <v>2727</v>
      </c>
      <c r="J2011">
        <v>8</v>
      </c>
    </row>
    <row r="2012" spans="1:10" ht="21.75" hidden="1" thickBot="1">
      <c r="A2012" s="277">
        <v>9</v>
      </c>
      <c r="B2012" s="277">
        <v>1221750908</v>
      </c>
      <c r="C2012" s="278" t="s">
        <v>5158</v>
      </c>
      <c r="D2012" s="279">
        <v>1480</v>
      </c>
      <c r="E2012" s="277" t="s">
        <v>2890</v>
      </c>
      <c r="F2012" s="277">
        <v>1</v>
      </c>
      <c r="G2012" s="280" t="s">
        <v>3677</v>
      </c>
      <c r="H2012" s="280" t="s">
        <v>2746</v>
      </c>
      <c r="I2012" s="280" t="s">
        <v>2727</v>
      </c>
      <c r="J2012">
        <v>8</v>
      </c>
    </row>
    <row r="2013" spans="1:10" ht="21.75" hidden="1" thickBot="1">
      <c r="A2013" s="277">
        <v>10</v>
      </c>
      <c r="B2013" s="277">
        <v>1223078727</v>
      </c>
      <c r="C2013" s="278" t="s">
        <v>5159</v>
      </c>
      <c r="D2013" s="279">
        <v>1460</v>
      </c>
      <c r="E2013" s="277" t="s">
        <v>2763</v>
      </c>
      <c r="F2013" s="277">
        <v>1</v>
      </c>
      <c r="G2013" s="280" t="s">
        <v>3675</v>
      </c>
      <c r="H2013" s="280" t="s">
        <v>2731</v>
      </c>
      <c r="I2013" s="280" t="s">
        <v>2727</v>
      </c>
      <c r="J2013">
        <v>8</v>
      </c>
    </row>
    <row r="2014" spans="1:10" ht="21.75" hidden="1" thickBot="1">
      <c r="A2014" s="277">
        <v>11</v>
      </c>
      <c r="B2014" s="277">
        <v>1223247072</v>
      </c>
      <c r="C2014" s="278" t="s">
        <v>5160</v>
      </c>
      <c r="D2014" s="279">
        <v>1450</v>
      </c>
      <c r="E2014" s="277" t="s">
        <v>3014</v>
      </c>
      <c r="F2014" s="277">
        <v>1</v>
      </c>
      <c r="G2014" s="280" t="s">
        <v>3677</v>
      </c>
      <c r="H2014" s="280" t="s">
        <v>2746</v>
      </c>
      <c r="I2014" s="280" t="s">
        <v>2727</v>
      </c>
      <c r="J2014">
        <v>8</v>
      </c>
    </row>
    <row r="2015" spans="1:10" ht="21.75" hidden="1" thickBot="1">
      <c r="A2015" s="277">
        <v>12</v>
      </c>
      <c r="B2015" s="277">
        <v>1208000632</v>
      </c>
      <c r="C2015" s="278" t="s">
        <v>5161</v>
      </c>
      <c r="D2015" s="279">
        <v>1420</v>
      </c>
      <c r="E2015" s="277" t="s">
        <v>2770</v>
      </c>
      <c r="F2015" s="277">
        <v>1</v>
      </c>
      <c r="G2015" s="280" t="s">
        <v>3677</v>
      </c>
      <c r="H2015" s="280" t="s">
        <v>2746</v>
      </c>
      <c r="I2015" s="280" t="s">
        <v>2727</v>
      </c>
      <c r="J2015">
        <v>8</v>
      </c>
    </row>
    <row r="2016" spans="1:10" ht="21.75" hidden="1" thickBot="1">
      <c r="A2016" s="277">
        <v>13</v>
      </c>
      <c r="B2016" s="277">
        <v>1209207638</v>
      </c>
      <c r="C2016" s="278" t="s">
        <v>5162</v>
      </c>
      <c r="D2016" s="279">
        <v>1400</v>
      </c>
      <c r="E2016" s="277" t="s">
        <v>3219</v>
      </c>
      <c r="F2016" s="277">
        <v>1</v>
      </c>
      <c r="G2016" s="280" t="s">
        <v>3677</v>
      </c>
      <c r="H2016" s="280" t="s">
        <v>2746</v>
      </c>
      <c r="I2016" s="280" t="s">
        <v>2727</v>
      </c>
      <c r="J2016">
        <v>8</v>
      </c>
    </row>
    <row r="2017" spans="1:10" ht="21.75" hidden="1" thickBot="1">
      <c r="A2017" s="277">
        <v>14</v>
      </c>
      <c r="B2017" s="277">
        <v>1226872375</v>
      </c>
      <c r="C2017" s="278" t="s">
        <v>5163</v>
      </c>
      <c r="D2017" s="279">
        <v>1380</v>
      </c>
      <c r="E2017" s="277" t="s">
        <v>3061</v>
      </c>
      <c r="F2017" s="277">
        <v>1</v>
      </c>
      <c r="G2017" s="280" t="s">
        <v>3822</v>
      </c>
      <c r="H2017" s="280" t="s">
        <v>2746</v>
      </c>
      <c r="I2017" s="280" t="s">
        <v>2727</v>
      </c>
      <c r="J2017">
        <v>8</v>
      </c>
    </row>
    <row r="2018" spans="1:10" ht="21.75" hidden="1" thickBot="1">
      <c r="A2018" s="277">
        <v>15</v>
      </c>
      <c r="B2018" s="277">
        <v>1229218453</v>
      </c>
      <c r="C2018" s="278" t="s">
        <v>5164</v>
      </c>
      <c r="D2018" s="279">
        <v>1370</v>
      </c>
      <c r="E2018" s="277" t="s">
        <v>3247</v>
      </c>
      <c r="F2018" s="277">
        <v>1</v>
      </c>
      <c r="G2018" s="280" t="s">
        <v>3688</v>
      </c>
      <c r="H2018" s="280" t="s">
        <v>2746</v>
      </c>
      <c r="I2018" s="280" t="s">
        <v>2727</v>
      </c>
      <c r="J2018">
        <v>8</v>
      </c>
    </row>
    <row r="2019" spans="1:10" ht="21.75" hidden="1" thickBot="1">
      <c r="A2019" s="277">
        <v>16</v>
      </c>
      <c r="B2019" s="277">
        <v>1225087041</v>
      </c>
      <c r="C2019" s="278" t="s">
        <v>5165</v>
      </c>
      <c r="D2019" s="279">
        <v>1360</v>
      </c>
      <c r="E2019" s="277" t="s">
        <v>3003</v>
      </c>
      <c r="F2019" s="277">
        <v>1</v>
      </c>
      <c r="G2019" s="280" t="s">
        <v>4132</v>
      </c>
      <c r="H2019" s="280" t="s">
        <v>2731</v>
      </c>
      <c r="I2019" s="280" t="s">
        <v>2727</v>
      </c>
      <c r="J2019">
        <v>8</v>
      </c>
    </row>
    <row r="2020" spans="1:10" ht="21.75" hidden="1" thickBot="1">
      <c r="A2020" s="277">
        <v>17</v>
      </c>
      <c r="B2020" s="277">
        <v>1200406418</v>
      </c>
      <c r="C2020" s="278" t="s">
        <v>5166</v>
      </c>
      <c r="D2020" s="279">
        <v>1350</v>
      </c>
      <c r="E2020" s="277" t="s">
        <v>2770</v>
      </c>
      <c r="F2020" s="277">
        <v>1</v>
      </c>
      <c r="G2020" s="280" t="s">
        <v>3730</v>
      </c>
      <c r="H2020" s="280" t="s">
        <v>2735</v>
      </c>
      <c r="I2020" s="280" t="s">
        <v>2727</v>
      </c>
      <c r="J2020">
        <v>8</v>
      </c>
    </row>
    <row r="2021" spans="1:10" ht="21.75" hidden="1" thickBot="1">
      <c r="A2021" s="277">
        <v>18</v>
      </c>
      <c r="B2021" s="277">
        <v>1222002481</v>
      </c>
      <c r="C2021" s="278" t="s">
        <v>5167</v>
      </c>
      <c r="D2021" s="279">
        <v>1330</v>
      </c>
      <c r="E2021" s="277" t="s">
        <v>3210</v>
      </c>
      <c r="F2021" s="277">
        <v>1</v>
      </c>
      <c r="G2021" s="280" t="s">
        <v>3668</v>
      </c>
      <c r="H2021" s="280" t="s">
        <v>2746</v>
      </c>
      <c r="I2021" s="280" t="s">
        <v>2727</v>
      </c>
      <c r="J2021">
        <v>8</v>
      </c>
    </row>
    <row r="2022" spans="1:10" ht="21.75" hidden="1" thickBot="1">
      <c r="A2022" s="277">
        <v>19</v>
      </c>
      <c r="B2022" s="277">
        <v>1222062375</v>
      </c>
      <c r="C2022" s="278" t="s">
        <v>5168</v>
      </c>
      <c r="D2022" s="279">
        <v>1330</v>
      </c>
      <c r="E2022" s="277" t="s">
        <v>3014</v>
      </c>
      <c r="F2022" s="277">
        <v>1</v>
      </c>
      <c r="G2022" s="280" t="s">
        <v>3677</v>
      </c>
      <c r="H2022" s="280" t="s">
        <v>2746</v>
      </c>
      <c r="I2022" s="280" t="s">
        <v>2727</v>
      </c>
      <c r="J2022">
        <v>8</v>
      </c>
    </row>
    <row r="2023" spans="1:10" ht="21.75" hidden="1" thickBot="1">
      <c r="A2023" s="277">
        <v>20</v>
      </c>
      <c r="B2023" s="277">
        <v>1226219633</v>
      </c>
      <c r="C2023" s="278" t="s">
        <v>5169</v>
      </c>
      <c r="D2023" s="279">
        <v>1320</v>
      </c>
      <c r="E2023" s="277" t="s">
        <v>3674</v>
      </c>
      <c r="F2023" s="277">
        <v>1</v>
      </c>
      <c r="G2023" s="280" t="s">
        <v>3703</v>
      </c>
      <c r="H2023" s="280" t="s">
        <v>2731</v>
      </c>
      <c r="I2023" s="280" t="s">
        <v>2727</v>
      </c>
      <c r="J2023">
        <v>8</v>
      </c>
    </row>
    <row r="2024" spans="1:10" ht="21.75" hidden="1" thickBot="1">
      <c r="A2024" s="277">
        <v>21</v>
      </c>
      <c r="B2024" s="277">
        <v>1222041294</v>
      </c>
      <c r="C2024" s="278" t="s">
        <v>5170</v>
      </c>
      <c r="D2024" s="279">
        <v>1300</v>
      </c>
      <c r="E2024" s="277" t="s">
        <v>3224</v>
      </c>
      <c r="F2024" s="277">
        <v>1</v>
      </c>
      <c r="G2024" s="280" t="s">
        <v>3668</v>
      </c>
      <c r="H2024" s="280" t="s">
        <v>2731</v>
      </c>
      <c r="I2024" s="280" t="s">
        <v>2727</v>
      </c>
      <c r="J2024">
        <v>8</v>
      </c>
    </row>
    <row r="2025" spans="1:10" ht="21.75" hidden="1" thickBot="1">
      <c r="A2025" s="277">
        <v>22</v>
      </c>
      <c r="B2025" s="277">
        <v>1221541377</v>
      </c>
      <c r="C2025" s="278" t="s">
        <v>5171</v>
      </c>
      <c r="D2025" s="279">
        <v>1300</v>
      </c>
      <c r="E2025" s="277" t="s">
        <v>3178</v>
      </c>
      <c r="F2025" s="277">
        <v>1</v>
      </c>
      <c r="G2025" s="280" t="s">
        <v>3672</v>
      </c>
      <c r="H2025" s="280" t="s">
        <v>2735</v>
      </c>
      <c r="I2025" s="280" t="s">
        <v>2727</v>
      </c>
      <c r="J2025">
        <v>8</v>
      </c>
    </row>
    <row r="2026" spans="1:10" ht="21.75" hidden="1" thickBot="1">
      <c r="A2026" s="277">
        <v>23</v>
      </c>
      <c r="B2026" s="277">
        <v>1227138714</v>
      </c>
      <c r="C2026" s="278" t="s">
        <v>5172</v>
      </c>
      <c r="D2026" s="279">
        <v>1290</v>
      </c>
      <c r="E2026" s="277" t="s">
        <v>2801</v>
      </c>
      <c r="F2026" s="277">
        <v>1</v>
      </c>
      <c r="G2026" s="280" t="s">
        <v>3675</v>
      </c>
      <c r="H2026" s="280" t="s">
        <v>2731</v>
      </c>
      <c r="I2026" s="280" t="s">
        <v>2727</v>
      </c>
      <c r="J2026">
        <v>8</v>
      </c>
    </row>
    <row r="2027" spans="1:10" ht="21.75" hidden="1" thickBot="1">
      <c r="A2027" s="277">
        <v>24</v>
      </c>
      <c r="B2027" s="277">
        <v>1223744944</v>
      </c>
      <c r="C2027" s="278" t="s">
        <v>5173</v>
      </c>
      <c r="D2027" s="279">
        <v>1290</v>
      </c>
      <c r="E2027" s="277" t="s">
        <v>3308</v>
      </c>
      <c r="F2027" s="277">
        <v>1</v>
      </c>
      <c r="G2027" s="280" t="s">
        <v>3675</v>
      </c>
      <c r="H2027" s="280" t="s">
        <v>2731</v>
      </c>
      <c r="I2027" s="280" t="s">
        <v>2727</v>
      </c>
      <c r="J2027">
        <v>8</v>
      </c>
    </row>
    <row r="2028" spans="1:10" ht="21.75" hidden="1" thickBot="1">
      <c r="A2028" s="277">
        <v>25</v>
      </c>
      <c r="B2028" s="277">
        <v>1224497073</v>
      </c>
      <c r="C2028" s="278" t="s">
        <v>5174</v>
      </c>
      <c r="D2028" s="279">
        <v>1280</v>
      </c>
      <c r="E2028" s="277" t="s">
        <v>3186</v>
      </c>
      <c r="F2028" s="277">
        <v>1</v>
      </c>
      <c r="G2028" s="280" t="s">
        <v>3675</v>
      </c>
      <c r="H2028" s="280" t="s">
        <v>2731</v>
      </c>
      <c r="I2028" s="280" t="s">
        <v>2727</v>
      </c>
      <c r="J2028">
        <v>8</v>
      </c>
    </row>
    <row r="2029" spans="1:10" ht="21.75" hidden="1" thickBot="1">
      <c r="A2029" s="277">
        <v>26</v>
      </c>
      <c r="B2029" s="277">
        <v>1227573740</v>
      </c>
      <c r="C2029" s="278" t="s">
        <v>5175</v>
      </c>
      <c r="D2029" s="279">
        <v>1260</v>
      </c>
      <c r="E2029" s="277" t="s">
        <v>2852</v>
      </c>
      <c r="F2029" s="277">
        <v>1</v>
      </c>
      <c r="G2029" s="280" t="s">
        <v>3688</v>
      </c>
      <c r="H2029" s="280" t="s">
        <v>2746</v>
      </c>
      <c r="I2029" s="280" t="s">
        <v>2727</v>
      </c>
      <c r="J2029">
        <v>8</v>
      </c>
    </row>
    <row r="2030" spans="1:10" ht="13.5" hidden="1" thickBot="1">
      <c r="A2030" s="277">
        <v>27</v>
      </c>
      <c r="B2030" s="277">
        <v>1223740640</v>
      </c>
      <c r="C2030" s="278" t="s">
        <v>5176</v>
      </c>
      <c r="D2030" s="279">
        <v>1260</v>
      </c>
      <c r="E2030" s="277" t="s">
        <v>2770</v>
      </c>
      <c r="F2030" s="277">
        <v>1</v>
      </c>
      <c r="G2030" s="280" t="s">
        <v>3693</v>
      </c>
      <c r="H2030" s="280" t="s">
        <v>2774</v>
      </c>
      <c r="I2030" s="280" t="s">
        <v>2727</v>
      </c>
      <c r="J2030">
        <v>8</v>
      </c>
    </row>
    <row r="2031" spans="1:10" ht="21.75" hidden="1" thickBot="1">
      <c r="A2031" s="277">
        <v>28</v>
      </c>
      <c r="B2031" s="277">
        <v>1222835368</v>
      </c>
      <c r="C2031" s="278" t="s">
        <v>5177</v>
      </c>
      <c r="D2031" s="279">
        <v>1250</v>
      </c>
      <c r="E2031" s="277" t="s">
        <v>2770</v>
      </c>
      <c r="F2031" s="277">
        <v>1</v>
      </c>
      <c r="G2031" s="280" t="s">
        <v>3668</v>
      </c>
      <c r="H2031" s="280" t="s">
        <v>2735</v>
      </c>
      <c r="I2031" s="280" t="s">
        <v>2727</v>
      </c>
      <c r="J2031">
        <v>8</v>
      </c>
    </row>
    <row r="2032" spans="1:10" ht="21.75" hidden="1" thickBot="1">
      <c r="A2032" s="277">
        <v>29</v>
      </c>
      <c r="B2032" s="277">
        <v>1223334945</v>
      </c>
      <c r="C2032" s="278" t="s">
        <v>5178</v>
      </c>
      <c r="D2032" s="279">
        <v>1240</v>
      </c>
      <c r="E2032" s="277" t="s">
        <v>2801</v>
      </c>
      <c r="F2032" s="277">
        <v>1</v>
      </c>
      <c r="G2032" s="280" t="s">
        <v>3668</v>
      </c>
      <c r="H2032" s="280" t="s">
        <v>2731</v>
      </c>
      <c r="I2032" s="280" t="s">
        <v>2727</v>
      </c>
      <c r="J2032">
        <v>8</v>
      </c>
    </row>
    <row r="2033" spans="1:10" ht="21.75" hidden="1" thickBot="1">
      <c r="A2033" s="277">
        <v>30</v>
      </c>
      <c r="B2033" s="277">
        <v>1223200024</v>
      </c>
      <c r="C2033" s="278" t="s">
        <v>5179</v>
      </c>
      <c r="D2033" s="279">
        <v>1230</v>
      </c>
      <c r="E2033" s="277" t="s">
        <v>2828</v>
      </c>
      <c r="F2033" s="277">
        <v>1</v>
      </c>
      <c r="G2033" s="280" t="s">
        <v>3688</v>
      </c>
      <c r="H2033" s="280" t="s">
        <v>2746</v>
      </c>
      <c r="I2033" s="280" t="s">
        <v>2727</v>
      </c>
      <c r="J2033">
        <v>8</v>
      </c>
    </row>
    <row r="2034" spans="1:10" ht="21.75" hidden="1" thickBot="1">
      <c r="A2034" s="277">
        <v>31</v>
      </c>
      <c r="B2034" s="277">
        <v>1227442268</v>
      </c>
      <c r="C2034" s="278" t="s">
        <v>5180</v>
      </c>
      <c r="D2034" s="279">
        <v>1190</v>
      </c>
      <c r="E2034" s="277" t="s">
        <v>2936</v>
      </c>
      <c r="F2034" s="277">
        <v>1</v>
      </c>
      <c r="G2034" s="280" t="s">
        <v>3854</v>
      </c>
      <c r="H2034" s="280" t="s">
        <v>2774</v>
      </c>
      <c r="I2034" s="280" t="s">
        <v>2727</v>
      </c>
      <c r="J2034">
        <v>8</v>
      </c>
    </row>
    <row r="2035" spans="1:10" ht="21.75" hidden="1" thickBot="1">
      <c r="A2035" s="277">
        <v>32</v>
      </c>
      <c r="B2035" s="277">
        <v>105360386</v>
      </c>
      <c r="C2035" s="278" t="s">
        <v>5181</v>
      </c>
      <c r="D2035" s="279">
        <v>1180</v>
      </c>
      <c r="E2035" s="277" t="s">
        <v>5182</v>
      </c>
      <c r="F2035" s="277">
        <v>1</v>
      </c>
      <c r="G2035" s="280" t="s">
        <v>3677</v>
      </c>
      <c r="H2035" s="280" t="s">
        <v>2746</v>
      </c>
      <c r="I2035" s="280" t="s">
        <v>2727</v>
      </c>
      <c r="J2035">
        <v>8</v>
      </c>
    </row>
    <row r="2036" spans="1:10" ht="21.75" hidden="1" thickBot="1">
      <c r="A2036" s="277">
        <v>33</v>
      </c>
      <c r="B2036" s="277">
        <v>1222542802</v>
      </c>
      <c r="C2036" s="278" t="s">
        <v>5183</v>
      </c>
      <c r="D2036" s="279">
        <v>1180</v>
      </c>
      <c r="E2036" s="277" t="s">
        <v>2936</v>
      </c>
      <c r="F2036" s="277">
        <v>1</v>
      </c>
      <c r="G2036" s="280" t="s">
        <v>3693</v>
      </c>
      <c r="H2036" s="280" t="s">
        <v>2774</v>
      </c>
      <c r="I2036" s="280" t="s">
        <v>2727</v>
      </c>
      <c r="J2036">
        <v>8</v>
      </c>
    </row>
    <row r="2037" spans="1:10" ht="21.75" hidden="1" thickBot="1">
      <c r="A2037" s="277">
        <v>34</v>
      </c>
      <c r="B2037" s="277">
        <v>1222506012</v>
      </c>
      <c r="C2037" s="278" t="s">
        <v>3932</v>
      </c>
      <c r="D2037" s="279">
        <v>1170</v>
      </c>
      <c r="E2037" s="277" t="s">
        <v>3072</v>
      </c>
      <c r="F2037" s="277">
        <v>1</v>
      </c>
      <c r="G2037" s="280" t="s">
        <v>3759</v>
      </c>
      <c r="H2037" s="280" t="s">
        <v>2774</v>
      </c>
      <c r="I2037" s="280" t="s">
        <v>2727</v>
      </c>
      <c r="J2037">
        <v>8</v>
      </c>
    </row>
    <row r="2038" spans="1:10" ht="21.75" hidden="1" thickBot="1">
      <c r="A2038" s="277">
        <v>35</v>
      </c>
      <c r="B2038" s="277">
        <v>1225437127</v>
      </c>
      <c r="C2038" s="278" t="s">
        <v>5184</v>
      </c>
      <c r="D2038" s="279">
        <v>1160</v>
      </c>
      <c r="E2038" s="277" t="s">
        <v>2770</v>
      </c>
      <c r="F2038" s="277">
        <v>1</v>
      </c>
      <c r="G2038" s="280" t="s">
        <v>3730</v>
      </c>
      <c r="H2038" s="280" t="s">
        <v>2735</v>
      </c>
      <c r="I2038" s="280" t="s">
        <v>2727</v>
      </c>
      <c r="J2038">
        <v>8</v>
      </c>
    </row>
    <row r="2039" spans="1:10" ht="21.75" hidden="1" thickBot="1">
      <c r="A2039" s="277">
        <v>36</v>
      </c>
      <c r="B2039" s="277">
        <v>1228906521</v>
      </c>
      <c r="C2039" s="278" t="s">
        <v>5185</v>
      </c>
      <c r="D2039" s="279">
        <v>1150</v>
      </c>
      <c r="E2039" s="277" t="s">
        <v>3257</v>
      </c>
      <c r="F2039" s="277">
        <v>1</v>
      </c>
      <c r="G2039" s="280" t="s">
        <v>3675</v>
      </c>
      <c r="H2039" s="280" t="s">
        <v>2731</v>
      </c>
      <c r="I2039" s="280" t="s">
        <v>2727</v>
      </c>
      <c r="J2039">
        <v>8</v>
      </c>
    </row>
    <row r="2040" spans="1:10" ht="21.75" hidden="1" thickBot="1">
      <c r="A2040" s="277">
        <v>37</v>
      </c>
      <c r="B2040" s="277">
        <v>1227714619</v>
      </c>
      <c r="C2040" s="278" t="s">
        <v>5186</v>
      </c>
      <c r="D2040" s="279">
        <v>1150</v>
      </c>
      <c r="E2040" s="277" t="s">
        <v>2770</v>
      </c>
      <c r="F2040" s="277">
        <v>1</v>
      </c>
      <c r="G2040" s="280" t="s">
        <v>3677</v>
      </c>
      <c r="H2040" s="280" t="s">
        <v>2746</v>
      </c>
      <c r="I2040" s="280" t="s">
        <v>2727</v>
      </c>
      <c r="J2040">
        <v>8</v>
      </c>
    </row>
    <row r="2041" spans="1:10" ht="21.75" hidden="1" thickBot="1">
      <c r="A2041" s="277">
        <v>38</v>
      </c>
      <c r="B2041" s="277">
        <v>1210192837</v>
      </c>
      <c r="C2041" s="278" t="s">
        <v>5187</v>
      </c>
      <c r="D2041" s="279">
        <v>1120</v>
      </c>
      <c r="E2041" s="277" t="s">
        <v>3203</v>
      </c>
      <c r="F2041" s="277">
        <v>1</v>
      </c>
      <c r="G2041" s="280" t="s">
        <v>3675</v>
      </c>
      <c r="H2041" s="280" t="s">
        <v>2731</v>
      </c>
      <c r="I2041" s="280" t="s">
        <v>2727</v>
      </c>
      <c r="J2041">
        <v>8</v>
      </c>
    </row>
    <row r="2042" spans="1:10" ht="21.75" hidden="1" thickBot="1">
      <c r="A2042" s="277">
        <v>39</v>
      </c>
      <c r="B2042" s="277">
        <v>1221513107</v>
      </c>
      <c r="C2042" s="278" t="s">
        <v>5188</v>
      </c>
      <c r="D2042" s="279">
        <v>1120</v>
      </c>
      <c r="E2042" s="277" t="s">
        <v>3493</v>
      </c>
      <c r="F2042" s="277">
        <v>1</v>
      </c>
      <c r="G2042" s="280" t="s">
        <v>3688</v>
      </c>
      <c r="H2042" s="280" t="s">
        <v>2746</v>
      </c>
      <c r="I2042" s="280" t="s">
        <v>2727</v>
      </c>
      <c r="J2042">
        <v>8</v>
      </c>
    </row>
    <row r="2043" spans="1:10" ht="21.75" hidden="1" thickBot="1">
      <c r="A2043" s="277">
        <v>40</v>
      </c>
      <c r="B2043" s="277">
        <v>1223722385</v>
      </c>
      <c r="C2043" s="278" t="s">
        <v>5189</v>
      </c>
      <c r="D2043" s="279">
        <v>1120</v>
      </c>
      <c r="E2043" s="277" t="s">
        <v>3493</v>
      </c>
      <c r="F2043" s="277">
        <v>1</v>
      </c>
      <c r="G2043" s="280" t="s">
        <v>3677</v>
      </c>
      <c r="H2043" s="280" t="s">
        <v>2746</v>
      </c>
      <c r="I2043" s="280" t="s">
        <v>2727</v>
      </c>
      <c r="J2043">
        <v>8</v>
      </c>
    </row>
    <row r="2044" spans="1:10" ht="21.75" hidden="1" thickBot="1">
      <c r="A2044" s="277">
        <v>41</v>
      </c>
      <c r="B2044" s="277">
        <v>1224378568</v>
      </c>
      <c r="C2044" s="278" t="s">
        <v>5190</v>
      </c>
      <c r="D2044" s="279">
        <v>1120</v>
      </c>
      <c r="E2044" s="277" t="s">
        <v>2770</v>
      </c>
      <c r="F2044" s="277">
        <v>1</v>
      </c>
      <c r="G2044" s="280" t="s">
        <v>3892</v>
      </c>
      <c r="H2044" s="280" t="s">
        <v>2848</v>
      </c>
      <c r="I2044" s="280" t="s">
        <v>2727</v>
      </c>
      <c r="J2044">
        <v>8</v>
      </c>
    </row>
    <row r="2045" spans="1:10" ht="13.5" hidden="1" thickBot="1">
      <c r="A2045" s="277">
        <v>42</v>
      </c>
      <c r="B2045" s="277">
        <v>1225517202</v>
      </c>
      <c r="C2045" s="278" t="s">
        <v>5191</v>
      </c>
      <c r="D2045" s="279">
        <v>1120</v>
      </c>
      <c r="E2045" s="277" t="s">
        <v>2770</v>
      </c>
      <c r="F2045" s="277">
        <v>1</v>
      </c>
      <c r="G2045" s="280" t="s">
        <v>3693</v>
      </c>
      <c r="H2045" s="280" t="s">
        <v>2774</v>
      </c>
      <c r="I2045" s="280" t="s">
        <v>2727</v>
      </c>
      <c r="J2045">
        <v>8</v>
      </c>
    </row>
    <row r="2046" spans="1:10" ht="21.75" hidden="1" thickBot="1">
      <c r="A2046" s="277">
        <v>43</v>
      </c>
      <c r="B2046" s="277">
        <v>1229252900</v>
      </c>
      <c r="C2046" s="278" t="s">
        <v>5192</v>
      </c>
      <c r="D2046" s="279">
        <v>1110</v>
      </c>
      <c r="E2046" s="277" t="s">
        <v>2770</v>
      </c>
      <c r="F2046" s="277">
        <v>1</v>
      </c>
      <c r="G2046" s="280" t="s">
        <v>3668</v>
      </c>
      <c r="H2046" s="280" t="s">
        <v>2735</v>
      </c>
      <c r="I2046" s="280" t="s">
        <v>2727</v>
      </c>
      <c r="J2046">
        <v>8</v>
      </c>
    </row>
    <row r="2047" spans="1:10" ht="13.5" hidden="1" thickBot="1">
      <c r="A2047" s="277">
        <v>44</v>
      </c>
      <c r="B2047" s="277">
        <v>1225279911</v>
      </c>
      <c r="C2047" s="278" t="s">
        <v>5193</v>
      </c>
      <c r="D2047" s="279">
        <v>1110</v>
      </c>
      <c r="E2047" s="277" t="s">
        <v>2770</v>
      </c>
      <c r="F2047" s="277">
        <v>1</v>
      </c>
      <c r="G2047" s="280" t="s">
        <v>3847</v>
      </c>
      <c r="H2047" s="280" t="s">
        <v>2735</v>
      </c>
      <c r="I2047" s="280" t="s">
        <v>2727</v>
      </c>
      <c r="J2047">
        <v>8</v>
      </c>
    </row>
    <row r="2048" spans="1:10" ht="21.75" hidden="1" thickBot="1">
      <c r="A2048" s="277">
        <v>45</v>
      </c>
      <c r="B2048" s="277">
        <v>1222003140</v>
      </c>
      <c r="C2048" s="278" t="s">
        <v>5194</v>
      </c>
      <c r="D2048" s="279">
        <v>1110</v>
      </c>
      <c r="E2048" s="277" t="s">
        <v>2770</v>
      </c>
      <c r="F2048" s="277">
        <v>1</v>
      </c>
      <c r="G2048" s="280" t="s">
        <v>3743</v>
      </c>
      <c r="H2048" s="280" t="s">
        <v>2735</v>
      </c>
      <c r="I2048" s="280" t="s">
        <v>2727</v>
      </c>
      <c r="J2048">
        <v>8</v>
      </c>
    </row>
    <row r="2049" spans="1:10" ht="21.75" hidden="1" thickBot="1">
      <c r="A2049" s="277">
        <v>46</v>
      </c>
      <c r="B2049" s="277">
        <v>1228664593</v>
      </c>
      <c r="C2049" s="278" t="s">
        <v>5195</v>
      </c>
      <c r="D2049" s="279">
        <v>1100</v>
      </c>
      <c r="E2049" s="277" t="s">
        <v>2770</v>
      </c>
      <c r="F2049" s="277">
        <v>1</v>
      </c>
      <c r="G2049" s="280" t="s">
        <v>3730</v>
      </c>
      <c r="H2049" s="280" t="s">
        <v>2735</v>
      </c>
      <c r="I2049" s="280" t="s">
        <v>2727</v>
      </c>
      <c r="J2049">
        <v>8</v>
      </c>
    </row>
    <row r="2050" spans="1:10" ht="21.75" hidden="1" thickBot="1">
      <c r="A2050" s="277">
        <v>47</v>
      </c>
      <c r="B2050" s="277">
        <v>1220213004</v>
      </c>
      <c r="C2050" s="278" t="s">
        <v>5196</v>
      </c>
      <c r="D2050" s="279">
        <v>1080</v>
      </c>
      <c r="E2050" s="277" t="s">
        <v>3563</v>
      </c>
      <c r="F2050" s="277">
        <v>1</v>
      </c>
      <c r="G2050" s="280" t="s">
        <v>3743</v>
      </c>
      <c r="H2050" s="280" t="s">
        <v>2735</v>
      </c>
      <c r="I2050" s="280" t="s">
        <v>2727</v>
      </c>
      <c r="J2050">
        <v>8</v>
      </c>
    </row>
    <row r="2051" spans="1:10" ht="21.75" hidden="1" thickBot="1">
      <c r="A2051" s="277">
        <v>48</v>
      </c>
      <c r="B2051" s="277">
        <v>1221405098</v>
      </c>
      <c r="C2051" s="278" t="s">
        <v>5197</v>
      </c>
      <c r="D2051" s="279">
        <v>1070</v>
      </c>
      <c r="E2051" s="277" t="s">
        <v>2842</v>
      </c>
      <c r="F2051" s="277">
        <v>1</v>
      </c>
      <c r="G2051" s="280" t="s">
        <v>3677</v>
      </c>
      <c r="H2051" s="280" t="s">
        <v>2746</v>
      </c>
      <c r="I2051" s="280" t="s">
        <v>2727</v>
      </c>
      <c r="J2051">
        <v>8</v>
      </c>
    </row>
    <row r="2052" spans="1:10" ht="21.75" hidden="1" thickBot="1">
      <c r="A2052" s="277">
        <v>49</v>
      </c>
      <c r="B2052" s="277">
        <v>1223186635</v>
      </c>
      <c r="C2052" s="278" t="s">
        <v>5198</v>
      </c>
      <c r="D2052" s="279">
        <v>1060</v>
      </c>
      <c r="E2052" s="277" t="s">
        <v>3897</v>
      </c>
      <c r="F2052" s="277">
        <v>1</v>
      </c>
      <c r="G2052" s="280" t="s">
        <v>3672</v>
      </c>
      <c r="H2052" s="280" t="s">
        <v>2735</v>
      </c>
      <c r="I2052" s="280" t="s">
        <v>2727</v>
      </c>
      <c r="J2052">
        <v>8</v>
      </c>
    </row>
    <row r="2053" spans="1:10" ht="21.75" hidden="1" thickBot="1">
      <c r="A2053" s="277">
        <v>50</v>
      </c>
      <c r="B2053" s="277">
        <v>1223059593</v>
      </c>
      <c r="C2053" s="278" t="s">
        <v>5199</v>
      </c>
      <c r="D2053" s="279">
        <v>1060</v>
      </c>
      <c r="E2053" s="277" t="s">
        <v>2770</v>
      </c>
      <c r="F2053" s="277">
        <v>1</v>
      </c>
      <c r="G2053" s="280" t="s">
        <v>3743</v>
      </c>
      <c r="H2053" s="280" t="s">
        <v>2735</v>
      </c>
      <c r="I2053" s="280" t="s">
        <v>2727</v>
      </c>
      <c r="J2053">
        <v>8</v>
      </c>
    </row>
    <row r="2054" spans="1:10" ht="21.75" hidden="1" thickBot="1">
      <c r="A2054" s="277">
        <v>51</v>
      </c>
      <c r="B2054" s="277">
        <v>1220443895</v>
      </c>
      <c r="C2054" s="278" t="s">
        <v>5200</v>
      </c>
      <c r="D2054" s="279">
        <v>1050</v>
      </c>
      <c r="E2054" s="277" t="s">
        <v>2770</v>
      </c>
      <c r="F2054" s="277">
        <v>1</v>
      </c>
      <c r="G2054" s="280" t="s">
        <v>3668</v>
      </c>
      <c r="H2054" s="280" t="s">
        <v>2735</v>
      </c>
      <c r="I2054" s="280" t="s">
        <v>2727</v>
      </c>
      <c r="J2054">
        <v>8</v>
      </c>
    </row>
    <row r="2055" spans="1:10" ht="21.75" hidden="1" thickBot="1">
      <c r="A2055" s="277">
        <v>52</v>
      </c>
      <c r="B2055" s="277">
        <v>1222063186</v>
      </c>
      <c r="C2055" s="278" t="s">
        <v>5201</v>
      </c>
      <c r="D2055" s="279">
        <v>1010</v>
      </c>
      <c r="E2055" s="277" t="s">
        <v>4416</v>
      </c>
      <c r="F2055" s="277">
        <v>1</v>
      </c>
      <c r="G2055" s="280" t="s">
        <v>3677</v>
      </c>
      <c r="H2055" s="280" t="s">
        <v>2746</v>
      </c>
      <c r="I2055" s="280" t="s">
        <v>2727</v>
      </c>
      <c r="J2055">
        <v>8</v>
      </c>
    </row>
    <row r="2056" spans="1:10" ht="21.75" hidden="1" thickBot="1">
      <c r="A2056" s="277">
        <v>53</v>
      </c>
      <c r="B2056" s="277">
        <v>1225242561</v>
      </c>
      <c r="C2056" s="278" t="s">
        <v>5202</v>
      </c>
      <c r="D2056" s="279">
        <v>980</v>
      </c>
      <c r="E2056" s="277" t="s">
        <v>3941</v>
      </c>
      <c r="F2056" s="277">
        <v>1</v>
      </c>
      <c r="G2056" s="280" t="s">
        <v>3675</v>
      </c>
      <c r="H2056" s="280" t="s">
        <v>2731</v>
      </c>
      <c r="I2056" s="280" t="s">
        <v>2727</v>
      </c>
      <c r="J2056">
        <v>8</v>
      </c>
    </row>
    <row r="2057" spans="1:10" ht="21.75" hidden="1" thickBot="1">
      <c r="A2057" s="277">
        <v>54</v>
      </c>
      <c r="B2057" s="277">
        <v>1223641906</v>
      </c>
      <c r="C2057" s="278" t="s">
        <v>5203</v>
      </c>
      <c r="D2057" s="279">
        <v>980</v>
      </c>
      <c r="E2057" s="277" t="s">
        <v>2962</v>
      </c>
      <c r="F2057" s="277">
        <v>1</v>
      </c>
      <c r="G2057" s="280" t="s">
        <v>3677</v>
      </c>
      <c r="H2057" s="280" t="s">
        <v>2746</v>
      </c>
      <c r="I2057" s="280" t="s">
        <v>2727</v>
      </c>
      <c r="J2057">
        <v>8</v>
      </c>
    </row>
    <row r="2058" spans="1:10" ht="13.5" hidden="1" thickBot="1">
      <c r="A2058" s="277">
        <v>55</v>
      </c>
      <c r="B2058" s="277">
        <v>1222377197</v>
      </c>
      <c r="C2058" s="278" t="s">
        <v>5204</v>
      </c>
      <c r="D2058" s="279">
        <v>980</v>
      </c>
      <c r="E2058" s="277" t="s">
        <v>2770</v>
      </c>
      <c r="F2058" s="277">
        <v>1</v>
      </c>
      <c r="G2058" s="280" t="s">
        <v>3759</v>
      </c>
      <c r="H2058" s="280" t="s">
        <v>2774</v>
      </c>
      <c r="I2058" s="280" t="s">
        <v>2727</v>
      </c>
      <c r="J2058">
        <v>8</v>
      </c>
    </row>
    <row r="2059" spans="1:10" ht="13.5" hidden="1" thickBot="1">
      <c r="A2059" s="277">
        <v>56</v>
      </c>
      <c r="B2059" s="277">
        <v>1229799964</v>
      </c>
      <c r="C2059" s="278" t="s">
        <v>5205</v>
      </c>
      <c r="D2059" s="279">
        <v>970</v>
      </c>
      <c r="E2059" s="277" t="s">
        <v>2770</v>
      </c>
      <c r="F2059" s="277">
        <v>1</v>
      </c>
      <c r="G2059" s="280" t="s">
        <v>3665</v>
      </c>
      <c r="H2059" s="280" t="s">
        <v>2912</v>
      </c>
      <c r="I2059" s="280" t="s">
        <v>2727</v>
      </c>
      <c r="J2059">
        <v>8</v>
      </c>
    </row>
    <row r="2060" spans="1:10" ht="21.75" hidden="1" thickBot="1">
      <c r="A2060" s="277">
        <v>57</v>
      </c>
      <c r="B2060" s="277">
        <v>1222507151</v>
      </c>
      <c r="C2060" s="278" t="s">
        <v>5206</v>
      </c>
      <c r="D2060" s="279">
        <v>960</v>
      </c>
      <c r="E2060" s="277" t="s">
        <v>3774</v>
      </c>
      <c r="F2060" s="277">
        <v>1</v>
      </c>
      <c r="G2060" s="280" t="s">
        <v>3743</v>
      </c>
      <c r="H2060" s="280" t="s">
        <v>2731</v>
      </c>
      <c r="I2060" s="280" t="s">
        <v>2727</v>
      </c>
      <c r="J2060">
        <v>8</v>
      </c>
    </row>
    <row r="2061" spans="1:10" ht="21.75" hidden="1" thickBot="1">
      <c r="A2061" s="277">
        <v>58</v>
      </c>
      <c r="B2061" s="277">
        <v>1223580996</v>
      </c>
      <c r="C2061" s="278" t="s">
        <v>5207</v>
      </c>
      <c r="D2061" s="279">
        <v>960</v>
      </c>
      <c r="E2061" s="277" t="s">
        <v>3061</v>
      </c>
      <c r="F2061" s="277">
        <v>1</v>
      </c>
      <c r="G2061" s="280" t="s">
        <v>3677</v>
      </c>
      <c r="H2061" s="280" t="s">
        <v>2746</v>
      </c>
      <c r="I2061" s="280" t="s">
        <v>2727</v>
      </c>
      <c r="J2061">
        <v>8</v>
      </c>
    </row>
    <row r="2062" spans="1:10" ht="21.75" hidden="1" thickBot="1">
      <c r="A2062" s="277">
        <v>59</v>
      </c>
      <c r="B2062" s="277">
        <v>1224158526</v>
      </c>
      <c r="C2062" s="278" t="s">
        <v>5208</v>
      </c>
      <c r="D2062" s="279">
        <v>950</v>
      </c>
      <c r="E2062" s="277" t="s">
        <v>2770</v>
      </c>
      <c r="F2062" s="277">
        <v>1</v>
      </c>
      <c r="G2062" s="280" t="s">
        <v>3665</v>
      </c>
      <c r="H2062" s="280" t="s">
        <v>2735</v>
      </c>
      <c r="I2062" s="280" t="s">
        <v>2727</v>
      </c>
      <c r="J2062">
        <v>8</v>
      </c>
    </row>
    <row r="2063" spans="1:10" ht="21.75" hidden="1" thickBot="1">
      <c r="A2063" s="277">
        <v>60</v>
      </c>
      <c r="B2063" s="277">
        <v>1224511147</v>
      </c>
      <c r="C2063" s="278" t="s">
        <v>5209</v>
      </c>
      <c r="D2063" s="279">
        <v>940</v>
      </c>
      <c r="E2063" s="277" t="s">
        <v>3554</v>
      </c>
      <c r="F2063" s="277">
        <v>1</v>
      </c>
      <c r="G2063" s="280" t="s">
        <v>4137</v>
      </c>
      <c r="H2063" s="280" t="s">
        <v>2731</v>
      </c>
      <c r="I2063" s="280" t="s">
        <v>2727</v>
      </c>
      <c r="J2063">
        <v>8</v>
      </c>
    </row>
    <row r="2064" spans="1:10" ht="21.75" hidden="1" thickBot="1">
      <c r="A2064" s="277">
        <v>61</v>
      </c>
      <c r="B2064" s="277">
        <v>1222900357</v>
      </c>
      <c r="C2064" s="278" t="s">
        <v>5210</v>
      </c>
      <c r="D2064" s="279">
        <v>940</v>
      </c>
      <c r="E2064" s="277" t="s">
        <v>3930</v>
      </c>
      <c r="F2064" s="277">
        <v>1</v>
      </c>
      <c r="G2064" s="280" t="s">
        <v>3675</v>
      </c>
      <c r="H2064" s="280" t="s">
        <v>2731</v>
      </c>
      <c r="I2064" s="280" t="s">
        <v>2727</v>
      </c>
      <c r="J2064">
        <v>8</v>
      </c>
    </row>
    <row r="2065" spans="1:10" ht="21.75" hidden="1" thickBot="1">
      <c r="A2065" s="277">
        <v>62</v>
      </c>
      <c r="B2065" s="277">
        <v>1201770699</v>
      </c>
      <c r="C2065" s="278" t="s">
        <v>5211</v>
      </c>
      <c r="D2065" s="279">
        <v>940</v>
      </c>
      <c r="E2065" s="277" t="s">
        <v>2890</v>
      </c>
      <c r="F2065" s="277">
        <v>1</v>
      </c>
      <c r="G2065" s="280" t="s">
        <v>3675</v>
      </c>
      <c r="H2065" s="280" t="s">
        <v>2731</v>
      </c>
      <c r="I2065" s="280" t="s">
        <v>2727</v>
      </c>
      <c r="J2065">
        <v>8</v>
      </c>
    </row>
    <row r="2066" spans="1:10" ht="21.75" hidden="1" thickBot="1">
      <c r="A2066" s="277">
        <v>63</v>
      </c>
      <c r="B2066" s="277">
        <v>1222622487</v>
      </c>
      <c r="C2066" s="278" t="s">
        <v>5212</v>
      </c>
      <c r="D2066" s="279">
        <v>930</v>
      </c>
      <c r="E2066" s="277" t="s">
        <v>2972</v>
      </c>
      <c r="F2066" s="277">
        <v>1</v>
      </c>
      <c r="G2066" s="280" t="s">
        <v>3847</v>
      </c>
      <c r="H2066" s="280" t="s">
        <v>2735</v>
      </c>
      <c r="I2066" s="280" t="s">
        <v>2727</v>
      </c>
      <c r="J2066">
        <v>8</v>
      </c>
    </row>
    <row r="2067" spans="1:10" ht="21.75" hidden="1" thickBot="1">
      <c r="A2067" s="277">
        <v>64</v>
      </c>
      <c r="B2067" s="277">
        <v>1224694201</v>
      </c>
      <c r="C2067" s="278" t="s">
        <v>5213</v>
      </c>
      <c r="D2067" s="279">
        <v>930</v>
      </c>
      <c r="E2067" s="277" t="s">
        <v>3711</v>
      </c>
      <c r="F2067" s="277">
        <v>1</v>
      </c>
      <c r="G2067" s="280" t="s">
        <v>3693</v>
      </c>
      <c r="H2067" s="280" t="s">
        <v>2774</v>
      </c>
      <c r="I2067" s="280" t="s">
        <v>2727</v>
      </c>
      <c r="J2067">
        <v>8</v>
      </c>
    </row>
    <row r="2068" spans="1:10" ht="21.75" hidden="1" thickBot="1">
      <c r="A2068" s="277">
        <v>65</v>
      </c>
      <c r="B2068" s="277">
        <v>1223476877</v>
      </c>
      <c r="C2068" s="278" t="s">
        <v>5214</v>
      </c>
      <c r="D2068" s="279">
        <v>930</v>
      </c>
      <c r="E2068" s="277" t="s">
        <v>3738</v>
      </c>
      <c r="F2068" s="277">
        <v>1</v>
      </c>
      <c r="G2068" s="280" t="s">
        <v>3675</v>
      </c>
      <c r="H2068" s="280" t="s">
        <v>2731</v>
      </c>
      <c r="I2068" s="280" t="s">
        <v>2727</v>
      </c>
      <c r="J2068">
        <v>8</v>
      </c>
    </row>
    <row r="2069" spans="1:10" ht="13.5" hidden="1" thickBot="1">
      <c r="A2069" s="277">
        <v>66</v>
      </c>
      <c r="B2069" s="277">
        <v>1223956447</v>
      </c>
      <c r="C2069" s="278" t="s">
        <v>5215</v>
      </c>
      <c r="D2069" s="279">
        <v>910</v>
      </c>
      <c r="E2069" s="277" t="s">
        <v>2770</v>
      </c>
      <c r="F2069" s="277">
        <v>1</v>
      </c>
      <c r="G2069" s="280" t="s">
        <v>3693</v>
      </c>
      <c r="H2069" s="280" t="s">
        <v>2774</v>
      </c>
      <c r="I2069" s="280" t="s">
        <v>2727</v>
      </c>
      <c r="J2069">
        <v>8</v>
      </c>
    </row>
    <row r="2070" spans="1:10" ht="13.5" hidden="1" thickBot="1">
      <c r="A2070" s="277">
        <v>67</v>
      </c>
      <c r="B2070" s="277">
        <v>1226051190</v>
      </c>
      <c r="C2070" s="278" t="s">
        <v>5216</v>
      </c>
      <c r="D2070" s="279">
        <v>910</v>
      </c>
      <c r="E2070" s="277" t="s">
        <v>2770</v>
      </c>
      <c r="F2070" s="277">
        <v>1</v>
      </c>
      <c r="G2070" s="280" t="s">
        <v>3693</v>
      </c>
      <c r="H2070" s="280" t="s">
        <v>2774</v>
      </c>
      <c r="I2070" s="280" t="s">
        <v>2727</v>
      </c>
      <c r="J2070">
        <v>8</v>
      </c>
    </row>
    <row r="2071" spans="1:10" ht="21.75" hidden="1" thickBot="1">
      <c r="A2071" s="277">
        <v>68</v>
      </c>
      <c r="B2071" s="277">
        <v>1223105807</v>
      </c>
      <c r="C2071" s="278" t="s">
        <v>5217</v>
      </c>
      <c r="D2071" s="279">
        <v>900</v>
      </c>
      <c r="E2071" s="277" t="s">
        <v>2770</v>
      </c>
      <c r="F2071" s="277">
        <v>1</v>
      </c>
      <c r="G2071" s="280" t="s">
        <v>3730</v>
      </c>
      <c r="H2071" s="280" t="s">
        <v>2735</v>
      </c>
      <c r="I2071" s="280" t="s">
        <v>2727</v>
      </c>
      <c r="J2071">
        <v>8</v>
      </c>
    </row>
    <row r="2072" spans="1:10" ht="21.75" hidden="1" thickBot="1">
      <c r="A2072" s="277">
        <v>69</v>
      </c>
      <c r="B2072" s="277">
        <v>1226832268</v>
      </c>
      <c r="C2072" s="278" t="s">
        <v>5218</v>
      </c>
      <c r="D2072" s="279">
        <v>890</v>
      </c>
      <c r="E2072" s="277" t="s">
        <v>3235</v>
      </c>
      <c r="F2072" s="277">
        <v>1</v>
      </c>
      <c r="G2072" s="280" t="s">
        <v>3892</v>
      </c>
      <c r="H2072" s="280" t="s">
        <v>2735</v>
      </c>
      <c r="I2072" s="280" t="s">
        <v>2727</v>
      </c>
      <c r="J2072">
        <v>8</v>
      </c>
    </row>
    <row r="2073" spans="1:10" ht="21.75" hidden="1" thickBot="1">
      <c r="A2073" s="277">
        <v>70</v>
      </c>
      <c r="B2073" s="277">
        <v>1228743511</v>
      </c>
      <c r="C2073" s="278" t="s">
        <v>5219</v>
      </c>
      <c r="D2073" s="279">
        <v>890</v>
      </c>
      <c r="E2073" s="277" t="s">
        <v>2873</v>
      </c>
      <c r="F2073" s="277">
        <v>1</v>
      </c>
      <c r="G2073" s="280" t="s">
        <v>3675</v>
      </c>
      <c r="H2073" s="280" t="s">
        <v>2731</v>
      </c>
      <c r="I2073" s="280" t="s">
        <v>2727</v>
      </c>
      <c r="J2073">
        <v>8</v>
      </c>
    </row>
    <row r="2074" spans="1:10" ht="21.75" hidden="1" thickBot="1">
      <c r="A2074" s="277">
        <v>71</v>
      </c>
      <c r="B2074" s="277">
        <v>1225436992</v>
      </c>
      <c r="C2074" s="278" t="s">
        <v>5220</v>
      </c>
      <c r="D2074" s="279">
        <v>890</v>
      </c>
      <c r="E2074" s="277" t="s">
        <v>2770</v>
      </c>
      <c r="F2074" s="277">
        <v>1</v>
      </c>
      <c r="G2074" s="280" t="s">
        <v>3693</v>
      </c>
      <c r="H2074" s="280" t="s">
        <v>2774</v>
      </c>
      <c r="I2074" s="280" t="s">
        <v>2727</v>
      </c>
      <c r="J2074">
        <v>8</v>
      </c>
    </row>
    <row r="2075" spans="1:10" ht="21.75" hidden="1" thickBot="1">
      <c r="A2075" s="277">
        <v>72</v>
      </c>
      <c r="B2075" s="277">
        <v>1222094035</v>
      </c>
      <c r="C2075" s="278" t="s">
        <v>5221</v>
      </c>
      <c r="D2075" s="279">
        <v>880</v>
      </c>
      <c r="E2075" s="277" t="s">
        <v>2936</v>
      </c>
      <c r="F2075" s="277">
        <v>1</v>
      </c>
      <c r="G2075" s="280" t="s">
        <v>3693</v>
      </c>
      <c r="H2075" s="280" t="s">
        <v>2774</v>
      </c>
      <c r="I2075" s="280" t="s">
        <v>2727</v>
      </c>
      <c r="J2075">
        <v>8</v>
      </c>
    </row>
    <row r="2076" spans="1:10" ht="13.5" hidden="1" thickBot="1">
      <c r="A2076" s="277">
        <v>73</v>
      </c>
      <c r="B2076" s="277">
        <v>1224194196</v>
      </c>
      <c r="C2076" s="278" t="s">
        <v>5222</v>
      </c>
      <c r="D2076" s="279">
        <v>870</v>
      </c>
      <c r="E2076" s="277" t="s">
        <v>2770</v>
      </c>
      <c r="F2076" s="277">
        <v>1</v>
      </c>
      <c r="G2076" s="280" t="s">
        <v>3892</v>
      </c>
      <c r="H2076" s="280" t="s">
        <v>2848</v>
      </c>
      <c r="I2076" s="280" t="s">
        <v>2727</v>
      </c>
      <c r="J2076">
        <v>8</v>
      </c>
    </row>
    <row r="2077" spans="1:10" ht="21.75" hidden="1" thickBot="1">
      <c r="A2077" s="277">
        <v>74</v>
      </c>
      <c r="B2077" s="277">
        <v>1225658706</v>
      </c>
      <c r="C2077" s="278" t="s">
        <v>5223</v>
      </c>
      <c r="D2077" s="279">
        <v>830</v>
      </c>
      <c r="E2077" s="277" t="s">
        <v>2875</v>
      </c>
      <c r="F2077" s="277">
        <v>1</v>
      </c>
      <c r="G2077" s="280" t="s">
        <v>3411</v>
      </c>
      <c r="H2077" s="280" t="s">
        <v>2735</v>
      </c>
      <c r="I2077" s="280" t="s">
        <v>2727</v>
      </c>
      <c r="J2077">
        <v>8</v>
      </c>
    </row>
    <row r="2078" spans="1:10" ht="21.75" hidden="1" thickBot="1">
      <c r="A2078" s="277">
        <v>75</v>
      </c>
      <c r="B2078" s="277">
        <v>1211912799</v>
      </c>
      <c r="C2078" s="278" t="s">
        <v>5224</v>
      </c>
      <c r="D2078" s="279">
        <v>830</v>
      </c>
      <c r="E2078" s="277" t="s">
        <v>2770</v>
      </c>
      <c r="F2078" s="277">
        <v>1</v>
      </c>
      <c r="G2078" s="280" t="s">
        <v>3668</v>
      </c>
      <c r="H2078" s="280" t="s">
        <v>2735</v>
      </c>
      <c r="I2078" s="280" t="s">
        <v>2727</v>
      </c>
      <c r="J2078">
        <v>8</v>
      </c>
    </row>
    <row r="2079" spans="1:10" ht="21.75" hidden="1" thickBot="1">
      <c r="A2079" s="277">
        <v>76</v>
      </c>
      <c r="B2079" s="277">
        <v>1223802055</v>
      </c>
      <c r="C2079" s="278" t="s">
        <v>5225</v>
      </c>
      <c r="D2079" s="279">
        <v>810</v>
      </c>
      <c r="E2079" s="277" t="s">
        <v>3224</v>
      </c>
      <c r="F2079" s="277">
        <v>1</v>
      </c>
      <c r="G2079" s="280" t="s">
        <v>3847</v>
      </c>
      <c r="H2079" s="280" t="s">
        <v>2735</v>
      </c>
      <c r="I2079" s="280" t="s">
        <v>2727</v>
      </c>
      <c r="J2079">
        <v>8</v>
      </c>
    </row>
    <row r="2080" spans="1:10" ht="21.75" hidden="1" thickBot="1">
      <c r="A2080" s="277">
        <v>77</v>
      </c>
      <c r="B2080" s="277">
        <v>1222700663</v>
      </c>
      <c r="C2080" s="278" t="s">
        <v>5226</v>
      </c>
      <c r="D2080" s="279">
        <v>810</v>
      </c>
      <c r="E2080" s="277" t="s">
        <v>3633</v>
      </c>
      <c r="F2080" s="277">
        <v>1</v>
      </c>
      <c r="G2080" s="280" t="s">
        <v>3722</v>
      </c>
      <c r="H2080" s="280" t="s">
        <v>2726</v>
      </c>
      <c r="I2080" s="280" t="s">
        <v>2727</v>
      </c>
      <c r="J2080">
        <v>8</v>
      </c>
    </row>
    <row r="2081" spans="1:10" ht="21.75" hidden="1" thickBot="1">
      <c r="A2081" s="277">
        <v>78</v>
      </c>
      <c r="B2081" s="277">
        <v>1222055097</v>
      </c>
      <c r="C2081" s="278" t="s">
        <v>5227</v>
      </c>
      <c r="D2081" s="279">
        <v>810</v>
      </c>
      <c r="E2081" s="277" t="s">
        <v>2936</v>
      </c>
      <c r="F2081" s="277">
        <v>1</v>
      </c>
      <c r="G2081" s="280" t="s">
        <v>3743</v>
      </c>
      <c r="H2081" s="280" t="s">
        <v>2735</v>
      </c>
      <c r="I2081" s="280" t="s">
        <v>2727</v>
      </c>
      <c r="J2081">
        <v>8</v>
      </c>
    </row>
    <row r="2082" spans="1:10" ht="13.5" hidden="1" thickBot="1">
      <c r="A2082" s="277">
        <v>79</v>
      </c>
      <c r="B2082" s="277">
        <v>1223644137</v>
      </c>
      <c r="C2082" s="278" t="s">
        <v>5228</v>
      </c>
      <c r="D2082" s="279">
        <v>810</v>
      </c>
      <c r="E2082" s="277" t="s">
        <v>2770</v>
      </c>
      <c r="F2082" s="277">
        <v>1</v>
      </c>
      <c r="G2082" s="280" t="s">
        <v>3693</v>
      </c>
      <c r="H2082" s="280" t="s">
        <v>2774</v>
      </c>
      <c r="I2082" s="280" t="s">
        <v>2727</v>
      </c>
      <c r="J2082">
        <v>8</v>
      </c>
    </row>
    <row r="2083" spans="1:10" ht="13.5" hidden="1" thickBot="1">
      <c r="A2083" s="277">
        <v>80</v>
      </c>
      <c r="B2083" s="277">
        <v>1222513230</v>
      </c>
      <c r="C2083" s="278" t="s">
        <v>5229</v>
      </c>
      <c r="D2083" s="279">
        <v>790</v>
      </c>
      <c r="E2083" s="277" t="s">
        <v>2770</v>
      </c>
      <c r="F2083" s="277">
        <v>1</v>
      </c>
      <c r="G2083" s="280" t="s">
        <v>3722</v>
      </c>
      <c r="H2083" s="280" t="s">
        <v>2726</v>
      </c>
      <c r="I2083" s="280" t="s">
        <v>2727</v>
      </c>
      <c r="J2083">
        <v>8</v>
      </c>
    </row>
    <row r="2084" spans="1:10" ht="21.75" hidden="1" thickBot="1">
      <c r="A2084" s="277">
        <v>81</v>
      </c>
      <c r="B2084" s="277">
        <v>1210208204</v>
      </c>
      <c r="C2084" s="278" t="s">
        <v>5230</v>
      </c>
      <c r="D2084" s="279">
        <v>790</v>
      </c>
      <c r="E2084" s="277" t="s">
        <v>2770</v>
      </c>
      <c r="F2084" s="277">
        <v>1</v>
      </c>
      <c r="G2084" s="280" t="s">
        <v>3668</v>
      </c>
      <c r="H2084" s="280" t="s">
        <v>2735</v>
      </c>
      <c r="I2084" s="280" t="s">
        <v>2727</v>
      </c>
      <c r="J2084">
        <v>8</v>
      </c>
    </row>
    <row r="2085" spans="1:10" ht="21.75" hidden="1" thickBot="1">
      <c r="A2085" s="277">
        <v>82</v>
      </c>
      <c r="B2085" s="277">
        <v>1225703461</v>
      </c>
      <c r="C2085" s="278" t="s">
        <v>5231</v>
      </c>
      <c r="D2085" s="279">
        <v>780</v>
      </c>
      <c r="E2085" s="277" t="s">
        <v>2770</v>
      </c>
      <c r="F2085" s="277">
        <v>1</v>
      </c>
      <c r="G2085" s="280" t="s">
        <v>3743</v>
      </c>
      <c r="H2085" s="280" t="s">
        <v>2735</v>
      </c>
      <c r="I2085" s="280" t="s">
        <v>2727</v>
      </c>
      <c r="J2085">
        <v>8</v>
      </c>
    </row>
    <row r="2086" spans="1:10" ht="21.75" hidden="1" thickBot="1">
      <c r="A2086" s="277">
        <v>83</v>
      </c>
      <c r="B2086" s="277">
        <v>1224836555</v>
      </c>
      <c r="C2086" s="278" t="s">
        <v>3673</v>
      </c>
      <c r="D2086" s="279">
        <v>770</v>
      </c>
      <c r="E2086" s="277" t="s">
        <v>3690</v>
      </c>
      <c r="F2086" s="277">
        <v>1</v>
      </c>
      <c r="G2086" s="280" t="s">
        <v>3722</v>
      </c>
      <c r="H2086" s="280" t="s">
        <v>2726</v>
      </c>
      <c r="I2086" s="280" t="s">
        <v>2727</v>
      </c>
      <c r="J2086">
        <v>8</v>
      </c>
    </row>
    <row r="2087" spans="1:10" ht="13.5" hidden="1" thickBot="1">
      <c r="A2087" s="277">
        <v>84</v>
      </c>
      <c r="B2087" s="277">
        <v>1230364157</v>
      </c>
      <c r="C2087" s="278" t="s">
        <v>5232</v>
      </c>
      <c r="D2087" s="279">
        <v>770</v>
      </c>
      <c r="E2087" s="277" t="s">
        <v>2770</v>
      </c>
      <c r="F2087" s="277">
        <v>1</v>
      </c>
      <c r="G2087" s="280" t="s">
        <v>3722</v>
      </c>
      <c r="H2087" s="280" t="s">
        <v>2726</v>
      </c>
      <c r="I2087" s="280" t="s">
        <v>2727</v>
      </c>
      <c r="J2087">
        <v>8</v>
      </c>
    </row>
    <row r="2088" spans="1:10" ht="13.5" hidden="1" thickBot="1">
      <c r="A2088" s="277">
        <v>85</v>
      </c>
      <c r="B2088" s="277">
        <v>1222839064</v>
      </c>
      <c r="C2088" s="278" t="s">
        <v>5233</v>
      </c>
      <c r="D2088" s="279">
        <v>750</v>
      </c>
      <c r="E2088" s="277" t="s">
        <v>2770</v>
      </c>
      <c r="F2088" s="277">
        <v>1</v>
      </c>
      <c r="G2088" s="280" t="s">
        <v>3722</v>
      </c>
      <c r="H2088" s="280" t="s">
        <v>2726</v>
      </c>
      <c r="I2088" s="280" t="s">
        <v>2727</v>
      </c>
      <c r="J2088">
        <v>8</v>
      </c>
    </row>
    <row r="2089" spans="1:10" ht="21.75" hidden="1" thickBot="1">
      <c r="A2089" s="277">
        <v>86</v>
      </c>
      <c r="B2089" s="277">
        <v>1223593369</v>
      </c>
      <c r="C2089" s="278" t="s">
        <v>5234</v>
      </c>
      <c r="D2089" s="279">
        <v>730</v>
      </c>
      <c r="E2089" s="277" t="s">
        <v>2936</v>
      </c>
      <c r="F2089" s="277">
        <v>1</v>
      </c>
      <c r="G2089" s="280" t="s">
        <v>3665</v>
      </c>
      <c r="H2089" s="280" t="s">
        <v>2912</v>
      </c>
      <c r="I2089" s="280" t="s">
        <v>2727</v>
      </c>
      <c r="J2089">
        <v>8</v>
      </c>
    </row>
    <row r="2090" spans="1:10" ht="21.75" hidden="1" thickBot="1">
      <c r="A2090" s="277">
        <v>87</v>
      </c>
      <c r="B2090" s="277">
        <v>1224592883</v>
      </c>
      <c r="C2090" s="278" t="s">
        <v>5235</v>
      </c>
      <c r="D2090" s="279">
        <v>710</v>
      </c>
      <c r="E2090" s="277" t="s">
        <v>2770</v>
      </c>
      <c r="F2090" s="277">
        <v>1</v>
      </c>
      <c r="G2090" s="280" t="s">
        <v>3730</v>
      </c>
      <c r="H2090" s="280" t="s">
        <v>2912</v>
      </c>
      <c r="I2090" s="280" t="s">
        <v>2727</v>
      </c>
      <c r="J2090">
        <v>8</v>
      </c>
    </row>
    <row r="2091" spans="1:10" ht="13.5" hidden="1" thickBot="1">
      <c r="A2091" s="277">
        <v>88</v>
      </c>
      <c r="B2091" s="277">
        <v>1222535064</v>
      </c>
      <c r="C2091" s="278" t="s">
        <v>5236</v>
      </c>
      <c r="D2091" s="279">
        <v>700</v>
      </c>
      <c r="E2091" s="277" t="s">
        <v>2770</v>
      </c>
      <c r="F2091" s="277">
        <v>1</v>
      </c>
      <c r="G2091" s="280" t="s">
        <v>3672</v>
      </c>
      <c r="H2091" s="280" t="s">
        <v>2912</v>
      </c>
      <c r="I2091" s="280" t="s">
        <v>2727</v>
      </c>
      <c r="J2091">
        <v>8</v>
      </c>
    </row>
    <row r="2092" spans="1:10" ht="21.75" hidden="1" thickBot="1">
      <c r="A2092" s="277">
        <v>89</v>
      </c>
      <c r="B2092" s="277">
        <v>1223865964</v>
      </c>
      <c r="C2092" s="278" t="s">
        <v>5237</v>
      </c>
      <c r="D2092" s="279">
        <v>690</v>
      </c>
      <c r="E2092" s="277" t="s">
        <v>2770</v>
      </c>
      <c r="F2092" s="277">
        <v>1</v>
      </c>
      <c r="G2092" s="280" t="s">
        <v>3672</v>
      </c>
      <c r="H2092" s="280" t="s">
        <v>2735</v>
      </c>
      <c r="I2092" s="280" t="s">
        <v>2727</v>
      </c>
      <c r="J2092">
        <v>8</v>
      </c>
    </row>
    <row r="2093" spans="1:10" ht="21.75" hidden="1" thickBot="1">
      <c r="A2093" s="277">
        <v>90</v>
      </c>
      <c r="B2093" s="277">
        <v>1214499201</v>
      </c>
      <c r="C2093" s="278" t="s">
        <v>5238</v>
      </c>
      <c r="D2093" s="279">
        <v>620</v>
      </c>
      <c r="E2093" s="277" t="s">
        <v>2770</v>
      </c>
      <c r="F2093" s="277">
        <v>1</v>
      </c>
      <c r="G2093" s="280" t="s">
        <v>3730</v>
      </c>
      <c r="H2093" s="280" t="s">
        <v>2912</v>
      </c>
      <c r="I2093" s="280" t="s">
        <v>2727</v>
      </c>
      <c r="J2093">
        <v>8</v>
      </c>
    </row>
    <row r="2094" spans="1:10" ht="21.75" hidden="1" thickBot="1">
      <c r="A2094" s="277">
        <v>1</v>
      </c>
      <c r="B2094" s="277">
        <v>1224237650</v>
      </c>
      <c r="C2094" s="278" t="s">
        <v>5239</v>
      </c>
      <c r="D2094" s="279">
        <v>1720</v>
      </c>
      <c r="E2094" s="277" t="s">
        <v>3114</v>
      </c>
      <c r="F2094" s="277">
        <v>1</v>
      </c>
      <c r="G2094" s="280" t="s">
        <v>3677</v>
      </c>
      <c r="H2094" s="280" t="s">
        <v>2746</v>
      </c>
      <c r="I2094" s="280" t="s">
        <v>2727</v>
      </c>
      <c r="J2094">
        <v>9</v>
      </c>
    </row>
    <row r="2095" spans="1:10" ht="21.75" hidden="1" thickBot="1">
      <c r="A2095" s="277">
        <v>2</v>
      </c>
      <c r="B2095" s="277">
        <v>1221753149</v>
      </c>
      <c r="C2095" s="278" t="s">
        <v>5240</v>
      </c>
      <c r="D2095" s="279">
        <v>1650</v>
      </c>
      <c r="E2095" s="277" t="s">
        <v>3135</v>
      </c>
      <c r="F2095" s="277">
        <v>1</v>
      </c>
      <c r="G2095" s="280" t="s">
        <v>3693</v>
      </c>
      <c r="H2095" s="280" t="s">
        <v>2774</v>
      </c>
      <c r="I2095" s="280" t="s">
        <v>2727</v>
      </c>
      <c r="J2095">
        <v>9</v>
      </c>
    </row>
    <row r="2096" spans="1:10" ht="13.5" hidden="1" thickBot="1">
      <c r="A2096" s="277">
        <v>3</v>
      </c>
      <c r="B2096" s="277">
        <v>107660898</v>
      </c>
      <c r="C2096" s="278" t="s">
        <v>5241</v>
      </c>
      <c r="D2096" s="279">
        <v>1650</v>
      </c>
      <c r="E2096" s="277" t="s">
        <v>2770</v>
      </c>
      <c r="F2096" s="277">
        <v>1</v>
      </c>
      <c r="G2096" s="280" t="s">
        <v>3672</v>
      </c>
      <c r="H2096" s="280" t="s">
        <v>2735</v>
      </c>
      <c r="I2096" s="280" t="s">
        <v>2727</v>
      </c>
      <c r="J2096">
        <v>9</v>
      </c>
    </row>
    <row r="2097" spans="1:10" ht="21.75" hidden="1" thickBot="1">
      <c r="A2097" s="277">
        <v>4</v>
      </c>
      <c r="B2097" s="277">
        <v>1227357279</v>
      </c>
      <c r="C2097" s="278" t="s">
        <v>5242</v>
      </c>
      <c r="D2097" s="279">
        <v>1580</v>
      </c>
      <c r="E2097" s="277" t="s">
        <v>2770</v>
      </c>
      <c r="F2097" s="277">
        <v>1</v>
      </c>
      <c r="G2097" s="280" t="s">
        <v>3693</v>
      </c>
      <c r="H2097" s="280" t="s">
        <v>2774</v>
      </c>
      <c r="I2097" s="280" t="s">
        <v>2727</v>
      </c>
      <c r="J2097">
        <v>9</v>
      </c>
    </row>
    <row r="2098" spans="1:10" ht="21.75" hidden="1" thickBot="1">
      <c r="A2098" s="277">
        <v>5</v>
      </c>
      <c r="B2098" s="277">
        <v>1222675125</v>
      </c>
      <c r="C2098" s="278" t="s">
        <v>5243</v>
      </c>
      <c r="D2098" s="279">
        <v>1570</v>
      </c>
      <c r="E2098" s="277" t="s">
        <v>3804</v>
      </c>
      <c r="F2098" s="277">
        <v>1</v>
      </c>
      <c r="G2098" s="280" t="s">
        <v>3677</v>
      </c>
      <c r="H2098" s="280" t="s">
        <v>2746</v>
      </c>
      <c r="I2098" s="280" t="s">
        <v>2727</v>
      </c>
      <c r="J2098">
        <v>9</v>
      </c>
    </row>
    <row r="2099" spans="1:10" ht="13.5" hidden="1" thickBot="1">
      <c r="A2099" s="277">
        <v>6</v>
      </c>
      <c r="B2099" s="277">
        <v>1210009798</v>
      </c>
      <c r="C2099" s="278" t="s">
        <v>5244</v>
      </c>
      <c r="D2099" s="279">
        <v>1560</v>
      </c>
      <c r="E2099" s="277" t="s">
        <v>2770</v>
      </c>
      <c r="F2099" s="277">
        <v>1</v>
      </c>
      <c r="G2099" s="280" t="s">
        <v>3688</v>
      </c>
      <c r="H2099" s="280" t="s">
        <v>2746</v>
      </c>
      <c r="I2099" s="280" t="s">
        <v>2727</v>
      </c>
      <c r="J2099">
        <v>9</v>
      </c>
    </row>
    <row r="2100" spans="1:10" ht="21.75" hidden="1" thickBot="1">
      <c r="A2100" s="277">
        <v>7</v>
      </c>
      <c r="B2100" s="277">
        <v>107713430</v>
      </c>
      <c r="C2100" s="278" t="s">
        <v>5245</v>
      </c>
      <c r="D2100" s="279">
        <v>1530</v>
      </c>
      <c r="E2100" s="277" t="s">
        <v>2770</v>
      </c>
      <c r="F2100" s="277">
        <v>1</v>
      </c>
      <c r="G2100" s="280" t="s">
        <v>3743</v>
      </c>
      <c r="H2100" s="280" t="s">
        <v>2735</v>
      </c>
      <c r="I2100" s="280" t="s">
        <v>2727</v>
      </c>
      <c r="J2100">
        <v>9</v>
      </c>
    </row>
    <row r="2101" spans="1:10" ht="21.75" hidden="1" thickBot="1">
      <c r="A2101" s="277">
        <v>8</v>
      </c>
      <c r="B2101" s="277">
        <v>1221756331</v>
      </c>
      <c r="C2101" s="278" t="s">
        <v>5246</v>
      </c>
      <c r="D2101" s="279">
        <v>1520</v>
      </c>
      <c r="E2101" s="277" t="s">
        <v>3210</v>
      </c>
      <c r="F2101" s="277">
        <v>1</v>
      </c>
      <c r="G2101" s="280" t="s">
        <v>3675</v>
      </c>
      <c r="H2101" s="280" t="s">
        <v>2731</v>
      </c>
      <c r="I2101" s="280" t="s">
        <v>2727</v>
      </c>
      <c r="J2101">
        <v>9</v>
      </c>
    </row>
    <row r="2102" spans="1:10" ht="21.75" hidden="1" thickBot="1">
      <c r="A2102" s="277">
        <v>9</v>
      </c>
      <c r="B2102" s="277">
        <v>1210718450</v>
      </c>
      <c r="C2102" s="278" t="s">
        <v>5247</v>
      </c>
      <c r="D2102" s="279">
        <v>1520</v>
      </c>
      <c r="E2102" s="277" t="s">
        <v>3213</v>
      </c>
      <c r="F2102" s="277">
        <v>1</v>
      </c>
      <c r="G2102" s="280" t="s">
        <v>3675</v>
      </c>
      <c r="H2102" s="280" t="s">
        <v>2731</v>
      </c>
      <c r="I2102" s="280" t="s">
        <v>2727</v>
      </c>
      <c r="J2102">
        <v>9</v>
      </c>
    </row>
    <row r="2103" spans="1:10" ht="21.75" hidden="1" thickBot="1">
      <c r="A2103" s="277">
        <v>10</v>
      </c>
      <c r="B2103" s="277">
        <v>1222235544</v>
      </c>
      <c r="C2103" s="278" t="s">
        <v>5248</v>
      </c>
      <c r="D2103" s="279">
        <v>1490</v>
      </c>
      <c r="E2103" s="277" t="s">
        <v>3342</v>
      </c>
      <c r="F2103" s="277">
        <v>1</v>
      </c>
      <c r="G2103" s="280" t="s">
        <v>3677</v>
      </c>
      <c r="H2103" s="280" t="s">
        <v>2746</v>
      </c>
      <c r="I2103" s="280" t="s">
        <v>2727</v>
      </c>
      <c r="J2103">
        <v>9</v>
      </c>
    </row>
    <row r="2104" spans="1:10" ht="21.75" hidden="1" thickBot="1">
      <c r="A2104" s="277">
        <v>11</v>
      </c>
      <c r="B2104" s="277">
        <v>111609536</v>
      </c>
      <c r="C2104" s="278" t="s">
        <v>5249</v>
      </c>
      <c r="D2104" s="279">
        <v>1490</v>
      </c>
      <c r="E2104" s="277" t="s">
        <v>2936</v>
      </c>
      <c r="F2104" s="277">
        <v>1</v>
      </c>
      <c r="G2104" s="280" t="s">
        <v>3693</v>
      </c>
      <c r="H2104" s="280" t="s">
        <v>2774</v>
      </c>
      <c r="I2104" s="280" t="s">
        <v>2727</v>
      </c>
      <c r="J2104">
        <v>9</v>
      </c>
    </row>
    <row r="2105" spans="1:10" ht="21.75" hidden="1" thickBot="1">
      <c r="A2105" s="277">
        <v>12</v>
      </c>
      <c r="B2105" s="277">
        <v>1230485813</v>
      </c>
      <c r="C2105" s="278" t="s">
        <v>5250</v>
      </c>
      <c r="D2105" s="279">
        <v>1490</v>
      </c>
      <c r="E2105" s="277" t="s">
        <v>2770</v>
      </c>
      <c r="F2105" s="277">
        <v>1</v>
      </c>
      <c r="G2105" s="280" t="s">
        <v>3665</v>
      </c>
      <c r="H2105" s="280" t="s">
        <v>2912</v>
      </c>
      <c r="I2105" s="280" t="s">
        <v>2727</v>
      </c>
      <c r="J2105">
        <v>9</v>
      </c>
    </row>
    <row r="2106" spans="1:10" ht="21.75" hidden="1" thickBot="1">
      <c r="A2106" s="277">
        <v>13</v>
      </c>
      <c r="B2106" s="277">
        <v>104710185</v>
      </c>
      <c r="C2106" s="278" t="s">
        <v>5251</v>
      </c>
      <c r="D2106" s="279">
        <v>1470</v>
      </c>
      <c r="E2106" s="277" t="s">
        <v>3697</v>
      </c>
      <c r="F2106" s="277">
        <v>1</v>
      </c>
      <c r="G2106" s="280" t="s">
        <v>3677</v>
      </c>
      <c r="H2106" s="280" t="s">
        <v>2746</v>
      </c>
      <c r="I2106" s="280" t="s">
        <v>2727</v>
      </c>
      <c r="J2106">
        <v>9</v>
      </c>
    </row>
    <row r="2107" spans="1:10" ht="13.5" hidden="1" thickBot="1">
      <c r="A2107" s="277">
        <v>14</v>
      </c>
      <c r="B2107" s="277">
        <v>110789102</v>
      </c>
      <c r="C2107" s="278" t="s">
        <v>5252</v>
      </c>
      <c r="D2107" s="279">
        <v>1470</v>
      </c>
      <c r="E2107" s="277" t="s">
        <v>2770</v>
      </c>
      <c r="F2107" s="277">
        <v>1</v>
      </c>
      <c r="G2107" s="280" t="s">
        <v>3672</v>
      </c>
      <c r="H2107" s="280" t="s">
        <v>2735</v>
      </c>
      <c r="I2107" s="280" t="s">
        <v>2727</v>
      </c>
      <c r="J2107">
        <v>9</v>
      </c>
    </row>
    <row r="2108" spans="1:10" ht="21.75" hidden="1" thickBot="1">
      <c r="A2108" s="277">
        <v>15</v>
      </c>
      <c r="B2108" s="277">
        <v>1223750190</v>
      </c>
      <c r="C2108" s="278" t="s">
        <v>5253</v>
      </c>
      <c r="D2108" s="279">
        <v>1470</v>
      </c>
      <c r="E2108" s="277" t="s">
        <v>2770</v>
      </c>
      <c r="F2108" s="277">
        <v>1</v>
      </c>
      <c r="G2108" s="280" t="s">
        <v>3668</v>
      </c>
      <c r="H2108" s="280" t="s">
        <v>2848</v>
      </c>
      <c r="I2108" s="280" t="s">
        <v>2727</v>
      </c>
      <c r="J2108">
        <v>9</v>
      </c>
    </row>
    <row r="2109" spans="1:10" ht="21.75" hidden="1" thickBot="1">
      <c r="A2109" s="277">
        <v>16</v>
      </c>
      <c r="B2109" s="277">
        <v>1222223934</v>
      </c>
      <c r="C2109" s="278" t="s">
        <v>4537</v>
      </c>
      <c r="D2109" s="279">
        <v>1460</v>
      </c>
      <c r="E2109" s="277" t="s">
        <v>3897</v>
      </c>
      <c r="F2109" s="277">
        <v>1</v>
      </c>
      <c r="G2109" s="280" t="s">
        <v>3688</v>
      </c>
      <c r="H2109" s="280" t="s">
        <v>2746</v>
      </c>
      <c r="I2109" s="280" t="s">
        <v>2727</v>
      </c>
      <c r="J2109">
        <v>9</v>
      </c>
    </row>
    <row r="2110" spans="1:10" ht="21.75" hidden="1" thickBot="1">
      <c r="A2110" s="277">
        <v>17</v>
      </c>
      <c r="B2110" s="277">
        <v>1225348682</v>
      </c>
      <c r="C2110" s="278" t="s">
        <v>5254</v>
      </c>
      <c r="D2110" s="279">
        <v>1460</v>
      </c>
      <c r="E2110" s="277" t="s">
        <v>2936</v>
      </c>
      <c r="F2110" s="277">
        <v>1</v>
      </c>
      <c r="G2110" s="280" t="s">
        <v>4211</v>
      </c>
      <c r="H2110" s="280" t="s">
        <v>2774</v>
      </c>
      <c r="I2110" s="280" t="s">
        <v>2727</v>
      </c>
      <c r="J2110">
        <v>9</v>
      </c>
    </row>
    <row r="2111" spans="1:10" ht="21.75" hidden="1" thickBot="1">
      <c r="A2111" s="277">
        <v>18</v>
      </c>
      <c r="B2111" s="277">
        <v>1222794816</v>
      </c>
      <c r="C2111" s="278" t="s">
        <v>5255</v>
      </c>
      <c r="D2111" s="279">
        <v>1460</v>
      </c>
      <c r="E2111" s="277" t="s">
        <v>2770</v>
      </c>
      <c r="F2111" s="277">
        <v>1</v>
      </c>
      <c r="G2111" s="280" t="s">
        <v>3668</v>
      </c>
      <c r="H2111" s="280" t="s">
        <v>2848</v>
      </c>
      <c r="I2111" s="280" t="s">
        <v>2727</v>
      </c>
      <c r="J2111">
        <v>9</v>
      </c>
    </row>
    <row r="2112" spans="1:10" ht="21.75" hidden="1" thickBot="1">
      <c r="A2112" s="277">
        <v>19</v>
      </c>
      <c r="B2112" s="277">
        <v>1222259058</v>
      </c>
      <c r="C2112" s="278" t="s">
        <v>5256</v>
      </c>
      <c r="D2112" s="279">
        <v>1450</v>
      </c>
      <c r="E2112" s="277" t="s">
        <v>3690</v>
      </c>
      <c r="F2112" s="277">
        <v>1</v>
      </c>
      <c r="G2112" s="280" t="s">
        <v>3677</v>
      </c>
      <c r="H2112" s="280" t="s">
        <v>2746</v>
      </c>
      <c r="I2112" s="280" t="s">
        <v>2727</v>
      </c>
      <c r="J2112">
        <v>9</v>
      </c>
    </row>
    <row r="2113" spans="1:10" ht="13.5" hidden="1" thickBot="1">
      <c r="A2113" s="277">
        <v>20</v>
      </c>
      <c r="B2113" s="277">
        <v>1225992138</v>
      </c>
      <c r="C2113" s="278" t="s">
        <v>5257</v>
      </c>
      <c r="D2113" s="279">
        <v>1450</v>
      </c>
      <c r="E2113" s="277" t="s">
        <v>2770</v>
      </c>
      <c r="F2113" s="277">
        <v>1</v>
      </c>
      <c r="G2113" s="280" t="s">
        <v>3688</v>
      </c>
      <c r="H2113" s="280" t="s">
        <v>2746</v>
      </c>
      <c r="I2113" s="280" t="s">
        <v>2727</v>
      </c>
      <c r="J2113">
        <v>9</v>
      </c>
    </row>
    <row r="2114" spans="1:10" ht="21.75" hidden="1" thickBot="1">
      <c r="A2114" s="277">
        <v>21</v>
      </c>
      <c r="B2114" s="277">
        <v>1222472994</v>
      </c>
      <c r="C2114" s="278" t="s">
        <v>5258</v>
      </c>
      <c r="D2114" s="279">
        <v>1420</v>
      </c>
      <c r="E2114" s="277" t="s">
        <v>2770</v>
      </c>
      <c r="F2114" s="277">
        <v>1</v>
      </c>
      <c r="G2114" s="280" t="s">
        <v>3668</v>
      </c>
      <c r="H2114" s="280" t="s">
        <v>2735</v>
      </c>
      <c r="I2114" s="280" t="s">
        <v>2727</v>
      </c>
      <c r="J2114">
        <v>9</v>
      </c>
    </row>
    <row r="2115" spans="1:10" ht="21.75" hidden="1" thickBot="1">
      <c r="A2115" s="277">
        <v>22</v>
      </c>
      <c r="B2115" s="277">
        <v>1224007725</v>
      </c>
      <c r="C2115" s="278" t="s">
        <v>5259</v>
      </c>
      <c r="D2115" s="279">
        <v>1420</v>
      </c>
      <c r="E2115" s="277" t="s">
        <v>2770</v>
      </c>
      <c r="F2115" s="277">
        <v>1</v>
      </c>
      <c r="G2115" s="280" t="s">
        <v>3743</v>
      </c>
      <c r="H2115" s="280" t="s">
        <v>2735</v>
      </c>
      <c r="I2115" s="280" t="s">
        <v>2727</v>
      </c>
      <c r="J2115">
        <v>9</v>
      </c>
    </row>
    <row r="2116" spans="1:10" ht="21.75" hidden="1" thickBot="1">
      <c r="A2116" s="277">
        <v>23</v>
      </c>
      <c r="B2116" s="277">
        <v>1224345679</v>
      </c>
      <c r="C2116" s="278" t="s">
        <v>5260</v>
      </c>
      <c r="D2116" s="279">
        <v>1420</v>
      </c>
      <c r="E2116" s="277" t="s">
        <v>2770</v>
      </c>
      <c r="F2116" s="277">
        <v>1</v>
      </c>
      <c r="G2116" s="280" t="s">
        <v>3677</v>
      </c>
      <c r="H2116" s="280" t="s">
        <v>2746</v>
      </c>
      <c r="I2116" s="280" t="s">
        <v>2727</v>
      </c>
      <c r="J2116">
        <v>9</v>
      </c>
    </row>
    <row r="2117" spans="1:10" ht="13.5" hidden="1" thickBot="1">
      <c r="A2117" s="277">
        <v>24</v>
      </c>
      <c r="B2117" s="277">
        <v>1223254440</v>
      </c>
      <c r="C2117" s="278" t="s">
        <v>5261</v>
      </c>
      <c r="D2117" s="279">
        <v>1400</v>
      </c>
      <c r="E2117" s="277" t="s">
        <v>2770</v>
      </c>
      <c r="F2117" s="277">
        <v>1</v>
      </c>
      <c r="G2117" s="280" t="s">
        <v>3759</v>
      </c>
      <c r="H2117" s="280" t="s">
        <v>2774</v>
      </c>
      <c r="I2117" s="280" t="s">
        <v>2727</v>
      </c>
      <c r="J2117">
        <v>9</v>
      </c>
    </row>
    <row r="2118" spans="1:10" ht="13.5" hidden="1" thickBot="1">
      <c r="A2118" s="277">
        <v>25</v>
      </c>
      <c r="B2118" s="277">
        <v>1212321765</v>
      </c>
      <c r="C2118" s="278" t="s">
        <v>5157</v>
      </c>
      <c r="D2118" s="279">
        <v>1400</v>
      </c>
      <c r="E2118" s="277" t="s">
        <v>2770</v>
      </c>
      <c r="F2118" s="277">
        <v>1</v>
      </c>
      <c r="G2118" s="280" t="s">
        <v>3688</v>
      </c>
      <c r="H2118" s="280" t="s">
        <v>2746</v>
      </c>
      <c r="I2118" s="280" t="s">
        <v>2727</v>
      </c>
      <c r="J2118">
        <v>9</v>
      </c>
    </row>
    <row r="2119" spans="1:10" ht="21.75" hidden="1" thickBot="1">
      <c r="A2119" s="277">
        <v>26</v>
      </c>
      <c r="B2119" s="277">
        <v>1215802192</v>
      </c>
      <c r="C2119" s="278" t="s">
        <v>5262</v>
      </c>
      <c r="D2119" s="279">
        <v>1400</v>
      </c>
      <c r="E2119" s="277" t="s">
        <v>2770</v>
      </c>
      <c r="F2119" s="277">
        <v>1</v>
      </c>
      <c r="G2119" s="280" t="s">
        <v>3668</v>
      </c>
      <c r="H2119" s="280" t="s">
        <v>2735</v>
      </c>
      <c r="I2119" s="280" t="s">
        <v>2727</v>
      </c>
      <c r="J2119">
        <v>9</v>
      </c>
    </row>
    <row r="2120" spans="1:10" ht="21.75" hidden="1" thickBot="1">
      <c r="A2120" s="277">
        <v>27</v>
      </c>
      <c r="B2120" s="277">
        <v>1225403232</v>
      </c>
      <c r="C2120" s="278" t="s">
        <v>4782</v>
      </c>
      <c r="D2120" s="279">
        <v>1400</v>
      </c>
      <c r="E2120" s="277" t="s">
        <v>2770</v>
      </c>
      <c r="F2120" s="277">
        <v>1</v>
      </c>
      <c r="G2120" s="280" t="s">
        <v>3730</v>
      </c>
      <c r="H2120" s="280" t="s">
        <v>2735</v>
      </c>
      <c r="I2120" s="280" t="s">
        <v>2727</v>
      </c>
      <c r="J2120">
        <v>9</v>
      </c>
    </row>
    <row r="2121" spans="1:10" ht="21.75" hidden="1" thickBot="1">
      <c r="A2121" s="277">
        <v>28</v>
      </c>
      <c r="B2121" s="277">
        <v>1229704932</v>
      </c>
      <c r="C2121" s="278" t="s">
        <v>5263</v>
      </c>
      <c r="D2121" s="279">
        <v>1390</v>
      </c>
      <c r="E2121" s="277" t="s">
        <v>3944</v>
      </c>
      <c r="F2121" s="277">
        <v>1</v>
      </c>
      <c r="G2121" s="280" t="s">
        <v>3677</v>
      </c>
      <c r="H2121" s="280" t="s">
        <v>2746</v>
      </c>
      <c r="I2121" s="280" t="s">
        <v>2727</v>
      </c>
      <c r="J2121">
        <v>9</v>
      </c>
    </row>
    <row r="2122" spans="1:10" ht="21.75" hidden="1" thickBot="1">
      <c r="A2122" s="277">
        <v>29</v>
      </c>
      <c r="B2122" s="277">
        <v>1228166854</v>
      </c>
      <c r="C2122" s="278" t="s">
        <v>5264</v>
      </c>
      <c r="D2122" s="279">
        <v>1390</v>
      </c>
      <c r="E2122" s="277" t="s">
        <v>2770</v>
      </c>
      <c r="F2122" s="277">
        <v>1</v>
      </c>
      <c r="G2122" s="280" t="s">
        <v>3677</v>
      </c>
      <c r="H2122" s="280" t="s">
        <v>2746</v>
      </c>
      <c r="I2122" s="280" t="s">
        <v>2727</v>
      </c>
      <c r="J2122">
        <v>9</v>
      </c>
    </row>
    <row r="2123" spans="1:10" ht="13.5" hidden="1" thickBot="1">
      <c r="A2123" s="277">
        <v>30</v>
      </c>
      <c r="B2123" s="277">
        <v>1224485621</v>
      </c>
      <c r="C2123" s="278" t="s">
        <v>5154</v>
      </c>
      <c r="D2123" s="279">
        <v>1390</v>
      </c>
      <c r="E2123" s="277" t="s">
        <v>2770</v>
      </c>
      <c r="F2123" s="277">
        <v>1</v>
      </c>
      <c r="G2123" s="280" t="s">
        <v>3693</v>
      </c>
      <c r="H2123" s="280" t="s">
        <v>2774</v>
      </c>
      <c r="I2123" s="280" t="s">
        <v>2727</v>
      </c>
      <c r="J2123">
        <v>9</v>
      </c>
    </row>
    <row r="2124" spans="1:10" ht="21.75" hidden="1" thickBot="1">
      <c r="A2124" s="277">
        <v>31</v>
      </c>
      <c r="B2124" s="277">
        <v>1223816464</v>
      </c>
      <c r="C2124" s="278" t="s">
        <v>3725</v>
      </c>
      <c r="D2124" s="279">
        <v>1370</v>
      </c>
      <c r="E2124" s="277" t="s">
        <v>3519</v>
      </c>
      <c r="F2124" s="277">
        <v>1</v>
      </c>
      <c r="G2124" s="280" t="s">
        <v>3677</v>
      </c>
      <c r="H2124" s="280" t="s">
        <v>2746</v>
      </c>
      <c r="I2124" s="280" t="s">
        <v>2727</v>
      </c>
      <c r="J2124">
        <v>9</v>
      </c>
    </row>
    <row r="2125" spans="1:10" ht="21.75" hidden="1" thickBot="1">
      <c r="A2125" s="277">
        <v>32</v>
      </c>
      <c r="B2125" s="277">
        <v>107936623</v>
      </c>
      <c r="C2125" s="278" t="s">
        <v>5265</v>
      </c>
      <c r="D2125" s="279">
        <v>1370</v>
      </c>
      <c r="E2125" s="277" t="s">
        <v>3563</v>
      </c>
      <c r="F2125" s="277">
        <v>1</v>
      </c>
      <c r="G2125" s="280" t="s">
        <v>3677</v>
      </c>
      <c r="H2125" s="280" t="s">
        <v>2746</v>
      </c>
      <c r="I2125" s="280" t="s">
        <v>2727</v>
      </c>
      <c r="J2125">
        <v>9</v>
      </c>
    </row>
    <row r="2126" spans="1:10" ht="21.75" hidden="1" thickBot="1">
      <c r="A2126" s="277">
        <v>33</v>
      </c>
      <c r="B2126" s="277">
        <v>1226040709</v>
      </c>
      <c r="C2126" s="278" t="s">
        <v>5266</v>
      </c>
      <c r="D2126" s="279">
        <v>1370</v>
      </c>
      <c r="E2126" s="277" t="s">
        <v>2770</v>
      </c>
      <c r="F2126" s="277">
        <v>1</v>
      </c>
      <c r="G2126" s="280" t="s">
        <v>3668</v>
      </c>
      <c r="H2126" s="280" t="s">
        <v>2735</v>
      </c>
      <c r="I2126" s="280" t="s">
        <v>2727</v>
      </c>
      <c r="J2126">
        <v>9</v>
      </c>
    </row>
    <row r="2127" spans="1:10" ht="21.75" hidden="1" thickBot="1">
      <c r="A2127" s="277">
        <v>34</v>
      </c>
      <c r="B2127" s="277">
        <v>1223356024</v>
      </c>
      <c r="C2127" s="278" t="s">
        <v>5267</v>
      </c>
      <c r="D2127" s="279">
        <v>1360</v>
      </c>
      <c r="E2127" s="277" t="s">
        <v>2922</v>
      </c>
      <c r="F2127" s="277">
        <v>1</v>
      </c>
      <c r="G2127" s="280" t="s">
        <v>3675</v>
      </c>
      <c r="H2127" s="280" t="s">
        <v>2731</v>
      </c>
      <c r="I2127" s="280" t="s">
        <v>2727</v>
      </c>
      <c r="J2127">
        <v>9</v>
      </c>
    </row>
    <row r="2128" spans="1:10" ht="21.75" hidden="1" thickBot="1">
      <c r="A2128" s="277">
        <v>35</v>
      </c>
      <c r="B2128" s="277">
        <v>1210599780</v>
      </c>
      <c r="C2128" s="278" t="s">
        <v>5268</v>
      </c>
      <c r="D2128" s="279">
        <v>1350</v>
      </c>
      <c r="E2128" s="277" t="s">
        <v>3563</v>
      </c>
      <c r="F2128" s="277">
        <v>1</v>
      </c>
      <c r="G2128" s="280" t="s">
        <v>3688</v>
      </c>
      <c r="H2128" s="280" t="s">
        <v>2746</v>
      </c>
      <c r="I2128" s="280" t="s">
        <v>2727</v>
      </c>
      <c r="J2128">
        <v>9</v>
      </c>
    </row>
    <row r="2129" spans="1:10" ht="13.5" hidden="1" thickBot="1">
      <c r="A2129" s="277">
        <v>36</v>
      </c>
      <c r="B2129" s="277">
        <v>1228338398</v>
      </c>
      <c r="C2129" s="278" t="s">
        <v>5269</v>
      </c>
      <c r="D2129" s="279">
        <v>1350</v>
      </c>
      <c r="E2129" s="277" t="s">
        <v>2770</v>
      </c>
      <c r="F2129" s="277">
        <v>1</v>
      </c>
      <c r="G2129" s="280" t="s">
        <v>3672</v>
      </c>
      <c r="H2129" s="280" t="s">
        <v>2735</v>
      </c>
      <c r="I2129" s="280" t="s">
        <v>2727</v>
      </c>
      <c r="J2129">
        <v>9</v>
      </c>
    </row>
    <row r="2130" spans="1:10" ht="13.5" hidden="1" thickBot="1">
      <c r="A2130" s="277">
        <v>37</v>
      </c>
      <c r="B2130" s="277">
        <v>1228278657</v>
      </c>
      <c r="C2130" s="278" t="s">
        <v>5270</v>
      </c>
      <c r="D2130" s="279">
        <v>1340</v>
      </c>
      <c r="E2130" s="277" t="s">
        <v>2770</v>
      </c>
      <c r="F2130" s="277">
        <v>1</v>
      </c>
      <c r="G2130" s="280" t="s">
        <v>3693</v>
      </c>
      <c r="H2130" s="280" t="s">
        <v>2774</v>
      </c>
      <c r="I2130" s="280" t="s">
        <v>2727</v>
      </c>
      <c r="J2130">
        <v>9</v>
      </c>
    </row>
    <row r="2131" spans="1:10" ht="21.75" hidden="1" thickBot="1">
      <c r="A2131" s="277">
        <v>38</v>
      </c>
      <c r="B2131" s="277">
        <v>104907413</v>
      </c>
      <c r="C2131" s="278" t="s">
        <v>5271</v>
      </c>
      <c r="D2131" s="279">
        <v>1330</v>
      </c>
      <c r="E2131" s="277" t="s">
        <v>3819</v>
      </c>
      <c r="F2131" s="277">
        <v>1</v>
      </c>
      <c r="G2131" s="280" t="s">
        <v>3677</v>
      </c>
      <c r="H2131" s="280" t="s">
        <v>2746</v>
      </c>
      <c r="I2131" s="280" t="s">
        <v>2727</v>
      </c>
      <c r="J2131">
        <v>9</v>
      </c>
    </row>
    <row r="2132" spans="1:10" ht="13.5" hidden="1" thickBot="1">
      <c r="A2132" s="277">
        <v>39</v>
      </c>
      <c r="B2132" s="277">
        <v>1223145506</v>
      </c>
      <c r="C2132" s="278" t="s">
        <v>5272</v>
      </c>
      <c r="D2132" s="279">
        <v>1330</v>
      </c>
      <c r="E2132" s="277" t="s">
        <v>2770</v>
      </c>
      <c r="F2132" s="277">
        <v>1</v>
      </c>
      <c r="G2132" s="280" t="s">
        <v>3759</v>
      </c>
      <c r="H2132" s="280" t="s">
        <v>2774</v>
      </c>
      <c r="I2132" s="280" t="s">
        <v>2727</v>
      </c>
      <c r="J2132">
        <v>9</v>
      </c>
    </row>
    <row r="2133" spans="1:10" ht="21.75" hidden="1" thickBot="1">
      <c r="A2133" s="277">
        <v>40</v>
      </c>
      <c r="B2133" s="277">
        <v>1221899277</v>
      </c>
      <c r="C2133" s="278" t="s">
        <v>3787</v>
      </c>
      <c r="D2133" s="279">
        <v>1300</v>
      </c>
      <c r="E2133" s="277" t="s">
        <v>2865</v>
      </c>
      <c r="F2133" s="277">
        <v>1</v>
      </c>
      <c r="G2133" s="280" t="s">
        <v>4137</v>
      </c>
      <c r="H2133" s="280" t="s">
        <v>2731</v>
      </c>
      <c r="I2133" s="280" t="s">
        <v>2727</v>
      </c>
      <c r="J2133">
        <v>9</v>
      </c>
    </row>
    <row r="2134" spans="1:10" ht="13.5" hidden="1" thickBot="1">
      <c r="A2134" s="277">
        <v>41</v>
      </c>
      <c r="B2134" s="277">
        <v>1222153927</v>
      </c>
      <c r="C2134" s="278" t="s">
        <v>5273</v>
      </c>
      <c r="D2134" s="279">
        <v>1290</v>
      </c>
      <c r="E2134" s="277" t="s">
        <v>2770</v>
      </c>
      <c r="F2134" s="277">
        <v>1</v>
      </c>
      <c r="G2134" s="280" t="s">
        <v>3693</v>
      </c>
      <c r="H2134" s="280" t="s">
        <v>2774</v>
      </c>
      <c r="I2134" s="280" t="s">
        <v>2727</v>
      </c>
      <c r="J2134">
        <v>9</v>
      </c>
    </row>
    <row r="2135" spans="1:10" ht="21.75" hidden="1" thickBot="1">
      <c r="A2135" s="277">
        <v>42</v>
      </c>
      <c r="B2135" s="277">
        <v>1210194671</v>
      </c>
      <c r="C2135" s="278" t="s">
        <v>5274</v>
      </c>
      <c r="D2135" s="279">
        <v>1280</v>
      </c>
      <c r="E2135" s="277" t="s">
        <v>3114</v>
      </c>
      <c r="F2135" s="277">
        <v>1</v>
      </c>
      <c r="G2135" s="280" t="s">
        <v>3677</v>
      </c>
      <c r="H2135" s="280" t="s">
        <v>2746</v>
      </c>
      <c r="I2135" s="280" t="s">
        <v>2727</v>
      </c>
      <c r="J2135">
        <v>9</v>
      </c>
    </row>
    <row r="2136" spans="1:10" ht="21.75" hidden="1" thickBot="1">
      <c r="A2136" s="277">
        <v>43</v>
      </c>
      <c r="B2136" s="277">
        <v>1222774175</v>
      </c>
      <c r="C2136" s="278" t="s">
        <v>5275</v>
      </c>
      <c r="D2136" s="279">
        <v>1280</v>
      </c>
      <c r="E2136" s="277" t="s">
        <v>2770</v>
      </c>
      <c r="F2136" s="277">
        <v>1</v>
      </c>
      <c r="G2136" s="280" t="s">
        <v>3677</v>
      </c>
      <c r="H2136" s="280" t="s">
        <v>2746</v>
      </c>
      <c r="I2136" s="280" t="s">
        <v>2727</v>
      </c>
      <c r="J2136">
        <v>9</v>
      </c>
    </row>
    <row r="2137" spans="1:10" ht="13.5" hidden="1" thickBot="1">
      <c r="A2137" s="277">
        <v>44</v>
      </c>
      <c r="B2137" s="277">
        <v>1222440381</v>
      </c>
      <c r="C2137" s="278" t="s">
        <v>5276</v>
      </c>
      <c r="D2137" s="279">
        <v>1280</v>
      </c>
      <c r="E2137" s="277" t="s">
        <v>2770</v>
      </c>
      <c r="F2137" s="277">
        <v>1</v>
      </c>
      <c r="G2137" s="280" t="s">
        <v>3672</v>
      </c>
      <c r="H2137" s="280" t="s">
        <v>2735</v>
      </c>
      <c r="I2137" s="280" t="s">
        <v>2727</v>
      </c>
      <c r="J2137">
        <v>9</v>
      </c>
    </row>
    <row r="2138" spans="1:10" ht="21.75" hidden="1" thickBot="1">
      <c r="A2138" s="277">
        <v>45</v>
      </c>
      <c r="B2138" s="277">
        <v>116646979</v>
      </c>
      <c r="C2138" s="278" t="s">
        <v>5277</v>
      </c>
      <c r="D2138" s="279">
        <v>1270</v>
      </c>
      <c r="E2138" s="277" t="s">
        <v>3138</v>
      </c>
      <c r="F2138" s="277">
        <v>1</v>
      </c>
      <c r="G2138" s="280" t="s">
        <v>3668</v>
      </c>
      <c r="H2138" s="280" t="s">
        <v>2746</v>
      </c>
      <c r="I2138" s="280" t="s">
        <v>2727</v>
      </c>
      <c r="J2138">
        <v>9</v>
      </c>
    </row>
    <row r="2139" spans="1:10" ht="21.75" hidden="1" thickBot="1">
      <c r="A2139" s="277">
        <v>46</v>
      </c>
      <c r="B2139" s="277">
        <v>76738890</v>
      </c>
      <c r="C2139" s="278" t="s">
        <v>5278</v>
      </c>
      <c r="D2139" s="279">
        <v>1270</v>
      </c>
      <c r="E2139" s="277" t="s">
        <v>2936</v>
      </c>
      <c r="F2139" s="277">
        <v>1</v>
      </c>
      <c r="G2139" s="280" t="s">
        <v>3693</v>
      </c>
      <c r="H2139" s="280" t="s">
        <v>2774</v>
      </c>
      <c r="I2139" s="280" t="s">
        <v>2727</v>
      </c>
      <c r="J2139">
        <v>9</v>
      </c>
    </row>
    <row r="2140" spans="1:10" ht="21.75" hidden="1" thickBot="1">
      <c r="A2140" s="277">
        <v>47</v>
      </c>
      <c r="B2140" s="277">
        <v>1229324260</v>
      </c>
      <c r="C2140" s="278" t="s">
        <v>4996</v>
      </c>
      <c r="D2140" s="279">
        <v>1260</v>
      </c>
      <c r="E2140" s="277" t="s">
        <v>2763</v>
      </c>
      <c r="F2140" s="277">
        <v>1</v>
      </c>
      <c r="G2140" s="280" t="s">
        <v>3668</v>
      </c>
      <c r="H2140" s="280" t="s">
        <v>2731</v>
      </c>
      <c r="I2140" s="280" t="s">
        <v>2727</v>
      </c>
      <c r="J2140">
        <v>9</v>
      </c>
    </row>
    <row r="2141" spans="1:10" ht="21.75" hidden="1" thickBot="1">
      <c r="A2141" s="277">
        <v>48</v>
      </c>
      <c r="B2141" s="277">
        <v>1210300035</v>
      </c>
      <c r="C2141" s="278" t="s">
        <v>5279</v>
      </c>
      <c r="D2141" s="279">
        <v>1260</v>
      </c>
      <c r="E2141" s="277" t="s">
        <v>2852</v>
      </c>
      <c r="F2141" s="277">
        <v>1</v>
      </c>
      <c r="G2141" s="280" t="s">
        <v>3668</v>
      </c>
      <c r="H2141" s="280" t="s">
        <v>2735</v>
      </c>
      <c r="I2141" s="280" t="s">
        <v>2727</v>
      </c>
      <c r="J2141">
        <v>9</v>
      </c>
    </row>
    <row r="2142" spans="1:10" ht="21.75" hidden="1" thickBot="1">
      <c r="A2142" s="277">
        <v>49</v>
      </c>
      <c r="B2142" s="277">
        <v>1211214751</v>
      </c>
      <c r="C2142" s="278" t="s">
        <v>5280</v>
      </c>
      <c r="D2142" s="279">
        <v>1250</v>
      </c>
      <c r="E2142" s="277" t="s">
        <v>4039</v>
      </c>
      <c r="F2142" s="277">
        <v>1</v>
      </c>
      <c r="G2142" s="280" t="s">
        <v>3675</v>
      </c>
      <c r="H2142" s="280" t="s">
        <v>2731</v>
      </c>
      <c r="I2142" s="280" t="s">
        <v>2727</v>
      </c>
      <c r="J2142">
        <v>9</v>
      </c>
    </row>
    <row r="2143" spans="1:10" ht="21.75" hidden="1" thickBot="1">
      <c r="A2143" s="277">
        <v>50</v>
      </c>
      <c r="B2143" s="277">
        <v>1224428424</v>
      </c>
      <c r="C2143" s="278" t="s">
        <v>5281</v>
      </c>
      <c r="D2143" s="279">
        <v>1250</v>
      </c>
      <c r="E2143" s="277" t="s">
        <v>2770</v>
      </c>
      <c r="F2143" s="277">
        <v>1</v>
      </c>
      <c r="G2143" s="280" t="s">
        <v>3730</v>
      </c>
      <c r="H2143" s="280" t="s">
        <v>2735</v>
      </c>
      <c r="I2143" s="280" t="s">
        <v>2727</v>
      </c>
      <c r="J2143">
        <v>9</v>
      </c>
    </row>
    <row r="2144" spans="1:10" ht="21.75" hidden="1" thickBot="1">
      <c r="A2144" s="277">
        <v>51</v>
      </c>
      <c r="B2144" s="277">
        <v>1224490653</v>
      </c>
      <c r="C2144" s="278" t="s">
        <v>5282</v>
      </c>
      <c r="D2144" s="279">
        <v>1240</v>
      </c>
      <c r="E2144" s="277" t="s">
        <v>4658</v>
      </c>
      <c r="F2144" s="277">
        <v>1</v>
      </c>
      <c r="G2144" s="280" t="s">
        <v>3672</v>
      </c>
      <c r="H2144" s="280" t="s">
        <v>2735</v>
      </c>
      <c r="I2144" s="280" t="s">
        <v>2727</v>
      </c>
      <c r="J2144">
        <v>9</v>
      </c>
    </row>
    <row r="2145" spans="1:10" ht="21.75" hidden="1" thickBot="1">
      <c r="A2145" s="277">
        <v>52</v>
      </c>
      <c r="B2145" s="277">
        <v>1222156716</v>
      </c>
      <c r="C2145" s="278" t="s">
        <v>5283</v>
      </c>
      <c r="D2145" s="279">
        <v>1230</v>
      </c>
      <c r="E2145" s="277" t="s">
        <v>3764</v>
      </c>
      <c r="F2145" s="277">
        <v>1</v>
      </c>
      <c r="G2145" s="280" t="s">
        <v>3675</v>
      </c>
      <c r="H2145" s="280" t="s">
        <v>2731</v>
      </c>
      <c r="I2145" s="280" t="s">
        <v>2727</v>
      </c>
      <c r="J2145">
        <v>9</v>
      </c>
    </row>
    <row r="2146" spans="1:10" ht="21.75" hidden="1" thickBot="1">
      <c r="A2146" s="277">
        <v>53</v>
      </c>
      <c r="B2146" s="277">
        <v>1221400838</v>
      </c>
      <c r="C2146" s="278" t="s">
        <v>5284</v>
      </c>
      <c r="D2146" s="279">
        <v>1230</v>
      </c>
      <c r="E2146" s="277" t="s">
        <v>2842</v>
      </c>
      <c r="F2146" s="277">
        <v>1</v>
      </c>
      <c r="G2146" s="280" t="s">
        <v>3677</v>
      </c>
      <c r="H2146" s="280" t="s">
        <v>2746</v>
      </c>
      <c r="I2146" s="280" t="s">
        <v>2727</v>
      </c>
      <c r="J2146">
        <v>9</v>
      </c>
    </row>
    <row r="2147" spans="1:10" ht="21.75" hidden="1" thickBot="1">
      <c r="A2147" s="277">
        <v>54</v>
      </c>
      <c r="B2147" s="277">
        <v>1223247000</v>
      </c>
      <c r="C2147" s="278" t="s">
        <v>5285</v>
      </c>
      <c r="D2147" s="279">
        <v>1230</v>
      </c>
      <c r="E2147" s="277" t="s">
        <v>3493</v>
      </c>
      <c r="F2147" s="277">
        <v>1</v>
      </c>
      <c r="G2147" s="280" t="s">
        <v>4132</v>
      </c>
      <c r="H2147" s="280" t="s">
        <v>2731</v>
      </c>
      <c r="I2147" s="280" t="s">
        <v>2727</v>
      </c>
      <c r="J2147">
        <v>9</v>
      </c>
    </row>
    <row r="2148" spans="1:10" ht="21.75" hidden="1" thickBot="1">
      <c r="A2148" s="277">
        <v>55</v>
      </c>
      <c r="B2148" s="277">
        <v>86549837</v>
      </c>
      <c r="C2148" s="278" t="s">
        <v>5286</v>
      </c>
      <c r="D2148" s="279">
        <v>1230</v>
      </c>
      <c r="E2148" s="277" t="s">
        <v>3342</v>
      </c>
      <c r="F2148" s="277">
        <v>1</v>
      </c>
      <c r="G2148" s="280" t="s">
        <v>3677</v>
      </c>
      <c r="H2148" s="280" t="s">
        <v>2746</v>
      </c>
      <c r="I2148" s="280" t="s">
        <v>2727</v>
      </c>
      <c r="J2148">
        <v>9</v>
      </c>
    </row>
    <row r="2149" spans="1:10" ht="21.75" hidden="1" thickBot="1">
      <c r="A2149" s="277">
        <v>56</v>
      </c>
      <c r="B2149" s="277">
        <v>1223075369</v>
      </c>
      <c r="C2149" s="278" t="s">
        <v>5287</v>
      </c>
      <c r="D2149" s="279">
        <v>1230</v>
      </c>
      <c r="E2149" s="277" t="s">
        <v>2770</v>
      </c>
      <c r="F2149" s="277">
        <v>1</v>
      </c>
      <c r="G2149" s="280" t="s">
        <v>3668</v>
      </c>
      <c r="H2149" s="280" t="s">
        <v>2746</v>
      </c>
      <c r="I2149" s="280" t="s">
        <v>2727</v>
      </c>
      <c r="J2149">
        <v>9</v>
      </c>
    </row>
    <row r="2150" spans="1:10" ht="21.75" hidden="1" thickBot="1">
      <c r="A2150" s="277">
        <v>57</v>
      </c>
      <c r="B2150" s="277">
        <v>1225577358</v>
      </c>
      <c r="C2150" s="278" t="s">
        <v>3121</v>
      </c>
      <c r="D2150" s="279">
        <v>1230</v>
      </c>
      <c r="E2150" s="277" t="s">
        <v>2770</v>
      </c>
      <c r="F2150" s="277">
        <v>1</v>
      </c>
      <c r="G2150" s="280" t="s">
        <v>3677</v>
      </c>
      <c r="H2150" s="280" t="s">
        <v>2746</v>
      </c>
      <c r="I2150" s="280" t="s">
        <v>2727</v>
      </c>
      <c r="J2150">
        <v>9</v>
      </c>
    </row>
    <row r="2151" spans="1:10" ht="21.75" hidden="1" thickBot="1">
      <c r="A2151" s="277">
        <v>58</v>
      </c>
      <c r="B2151" s="277">
        <v>1230013542</v>
      </c>
      <c r="C2151" s="278" t="s">
        <v>5288</v>
      </c>
      <c r="D2151" s="279">
        <v>1230</v>
      </c>
      <c r="E2151" s="277" t="s">
        <v>2770</v>
      </c>
      <c r="F2151" s="277">
        <v>1</v>
      </c>
      <c r="G2151" s="280" t="s">
        <v>3842</v>
      </c>
      <c r="H2151" s="280" t="s">
        <v>2912</v>
      </c>
      <c r="I2151" s="280" t="s">
        <v>2727</v>
      </c>
      <c r="J2151">
        <v>9</v>
      </c>
    </row>
    <row r="2152" spans="1:10" ht="21.75" hidden="1" thickBot="1">
      <c r="A2152" s="277">
        <v>59</v>
      </c>
      <c r="B2152" s="277">
        <v>1226213992</v>
      </c>
      <c r="C2152" s="278" t="s">
        <v>5289</v>
      </c>
      <c r="D2152" s="279">
        <v>1220</v>
      </c>
      <c r="E2152" s="277" t="s">
        <v>4728</v>
      </c>
      <c r="F2152" s="277">
        <v>1</v>
      </c>
      <c r="G2152" s="280" t="s">
        <v>3675</v>
      </c>
      <c r="H2152" s="280" t="s">
        <v>2731</v>
      </c>
      <c r="I2152" s="280" t="s">
        <v>2727</v>
      </c>
      <c r="J2152">
        <v>9</v>
      </c>
    </row>
    <row r="2153" spans="1:10" ht="21.75" hidden="1" thickBot="1">
      <c r="A2153" s="277">
        <v>60</v>
      </c>
      <c r="B2153" s="277">
        <v>1223010132</v>
      </c>
      <c r="C2153" s="278" t="s">
        <v>5290</v>
      </c>
      <c r="D2153" s="279">
        <v>1220</v>
      </c>
      <c r="E2153" s="277" t="s">
        <v>2958</v>
      </c>
      <c r="F2153" s="277">
        <v>1</v>
      </c>
      <c r="G2153" s="280" t="s">
        <v>3668</v>
      </c>
      <c r="H2153" s="280" t="s">
        <v>2746</v>
      </c>
      <c r="I2153" s="280" t="s">
        <v>2727</v>
      </c>
      <c r="J2153">
        <v>9</v>
      </c>
    </row>
    <row r="2154" spans="1:10" ht="21.75" hidden="1" thickBot="1">
      <c r="A2154" s="277">
        <v>61</v>
      </c>
      <c r="B2154" s="277">
        <v>1230128023</v>
      </c>
      <c r="C2154" s="278" t="s">
        <v>5291</v>
      </c>
      <c r="D2154" s="279">
        <v>1220</v>
      </c>
      <c r="E2154" s="277" t="s">
        <v>2770</v>
      </c>
      <c r="F2154" s="277">
        <v>1</v>
      </c>
      <c r="G2154" s="280" t="s">
        <v>3842</v>
      </c>
      <c r="H2154" s="280" t="s">
        <v>2912</v>
      </c>
      <c r="I2154" s="280" t="s">
        <v>2727</v>
      </c>
      <c r="J2154">
        <v>9</v>
      </c>
    </row>
    <row r="2155" spans="1:10" ht="21.75" hidden="1" thickBot="1">
      <c r="A2155" s="277">
        <v>62</v>
      </c>
      <c r="B2155" s="277">
        <v>1227615433</v>
      </c>
      <c r="C2155" s="278" t="s">
        <v>5292</v>
      </c>
      <c r="D2155" s="279">
        <v>1210</v>
      </c>
      <c r="E2155" s="277" t="s">
        <v>3690</v>
      </c>
      <c r="F2155" s="277">
        <v>1</v>
      </c>
      <c r="G2155" s="280" t="s">
        <v>3677</v>
      </c>
      <c r="H2155" s="280" t="s">
        <v>2746</v>
      </c>
      <c r="I2155" s="280" t="s">
        <v>2727</v>
      </c>
      <c r="J2155">
        <v>9</v>
      </c>
    </row>
    <row r="2156" spans="1:10" ht="21.75" hidden="1" thickBot="1">
      <c r="A2156" s="277">
        <v>63</v>
      </c>
      <c r="B2156" s="277">
        <v>1213608616</v>
      </c>
      <c r="C2156" s="278" t="s">
        <v>5293</v>
      </c>
      <c r="D2156" s="279">
        <v>1210</v>
      </c>
      <c r="E2156" s="277" t="s">
        <v>3330</v>
      </c>
      <c r="F2156" s="277">
        <v>1</v>
      </c>
      <c r="G2156" s="280" t="s">
        <v>3668</v>
      </c>
      <c r="H2156" s="280" t="s">
        <v>2746</v>
      </c>
      <c r="I2156" s="280" t="s">
        <v>2727</v>
      </c>
      <c r="J2156">
        <v>9</v>
      </c>
    </row>
    <row r="2157" spans="1:10" ht="21.75" hidden="1" thickBot="1">
      <c r="A2157" s="277">
        <v>64</v>
      </c>
      <c r="B2157" s="277">
        <v>1226040629</v>
      </c>
      <c r="C2157" s="278" t="s">
        <v>5294</v>
      </c>
      <c r="D2157" s="279">
        <v>1210</v>
      </c>
      <c r="E2157" s="277" t="s">
        <v>3376</v>
      </c>
      <c r="F2157" s="277">
        <v>1</v>
      </c>
      <c r="G2157" s="280" t="s">
        <v>3668</v>
      </c>
      <c r="H2157" s="280" t="s">
        <v>2735</v>
      </c>
      <c r="I2157" s="280" t="s">
        <v>2727</v>
      </c>
      <c r="J2157">
        <v>9</v>
      </c>
    </row>
    <row r="2158" spans="1:10" ht="21.75" hidden="1" thickBot="1">
      <c r="A2158" s="277">
        <v>65</v>
      </c>
      <c r="B2158" s="277">
        <v>1224523771</v>
      </c>
      <c r="C2158" s="278" t="s">
        <v>5295</v>
      </c>
      <c r="D2158" s="279">
        <v>1210</v>
      </c>
      <c r="E2158" s="277" t="s">
        <v>2770</v>
      </c>
      <c r="F2158" s="277">
        <v>1</v>
      </c>
      <c r="G2158" s="280" t="s">
        <v>3730</v>
      </c>
      <c r="H2158" s="280" t="s">
        <v>2735</v>
      </c>
      <c r="I2158" s="280" t="s">
        <v>2727</v>
      </c>
      <c r="J2158">
        <v>9</v>
      </c>
    </row>
    <row r="2159" spans="1:10" ht="21.75" hidden="1" thickBot="1">
      <c r="A2159" s="277">
        <v>66</v>
      </c>
      <c r="B2159" s="277">
        <v>1221644752</v>
      </c>
      <c r="C2159" s="278" t="s">
        <v>5296</v>
      </c>
      <c r="D2159" s="279">
        <v>1210</v>
      </c>
      <c r="E2159" s="277" t="s">
        <v>2770</v>
      </c>
      <c r="F2159" s="277">
        <v>1</v>
      </c>
      <c r="G2159" s="280" t="s">
        <v>3668</v>
      </c>
      <c r="H2159" s="280" t="s">
        <v>2746</v>
      </c>
      <c r="I2159" s="280" t="s">
        <v>2727</v>
      </c>
      <c r="J2159">
        <v>9</v>
      </c>
    </row>
    <row r="2160" spans="1:10" ht="21.75" hidden="1" thickBot="1">
      <c r="A2160" s="277">
        <v>67</v>
      </c>
      <c r="B2160" s="277">
        <v>1221575142</v>
      </c>
      <c r="C2160" s="278" t="s">
        <v>5297</v>
      </c>
      <c r="D2160" s="279">
        <v>1200</v>
      </c>
      <c r="E2160" s="277" t="s">
        <v>2888</v>
      </c>
      <c r="F2160" s="277">
        <v>1</v>
      </c>
      <c r="G2160" s="280" t="s">
        <v>3675</v>
      </c>
      <c r="H2160" s="280" t="s">
        <v>2731</v>
      </c>
      <c r="I2160" s="280" t="s">
        <v>2727</v>
      </c>
      <c r="J2160">
        <v>9</v>
      </c>
    </row>
    <row r="2161" spans="1:10" ht="21.75" hidden="1" thickBot="1">
      <c r="A2161" s="277">
        <v>68</v>
      </c>
      <c r="B2161" s="277">
        <v>69195962</v>
      </c>
      <c r="C2161" s="278" t="s">
        <v>5298</v>
      </c>
      <c r="D2161" s="279">
        <v>1200</v>
      </c>
      <c r="E2161" s="277" t="s">
        <v>2828</v>
      </c>
      <c r="F2161" s="277">
        <v>1</v>
      </c>
      <c r="G2161" s="280" t="s">
        <v>3411</v>
      </c>
      <c r="H2161" s="280" t="s">
        <v>2735</v>
      </c>
      <c r="I2161" s="280" t="s">
        <v>2727</v>
      </c>
      <c r="J2161">
        <v>9</v>
      </c>
    </row>
    <row r="2162" spans="1:10" ht="21.75" hidden="1" thickBot="1">
      <c r="A2162" s="277">
        <v>69</v>
      </c>
      <c r="B2162" s="277">
        <v>1224399395</v>
      </c>
      <c r="C2162" s="278" t="s">
        <v>5299</v>
      </c>
      <c r="D2162" s="279">
        <v>1200</v>
      </c>
      <c r="E2162" s="277" t="s">
        <v>2770</v>
      </c>
      <c r="F2162" s="277">
        <v>1</v>
      </c>
      <c r="G2162" s="280" t="s">
        <v>3672</v>
      </c>
      <c r="H2162" s="280" t="s">
        <v>2735</v>
      </c>
      <c r="I2162" s="280" t="s">
        <v>2727</v>
      </c>
      <c r="J2162">
        <v>9</v>
      </c>
    </row>
    <row r="2163" spans="1:10" ht="21.75" hidden="1" thickBot="1">
      <c r="A2163" s="277">
        <v>70</v>
      </c>
      <c r="B2163" s="277">
        <v>1222814333</v>
      </c>
      <c r="C2163" s="278" t="s">
        <v>5300</v>
      </c>
      <c r="D2163" s="279">
        <v>1180</v>
      </c>
      <c r="E2163" s="277" t="s">
        <v>3819</v>
      </c>
      <c r="F2163" s="277">
        <v>1</v>
      </c>
      <c r="G2163" s="280" t="s">
        <v>3668</v>
      </c>
      <c r="H2163" s="280" t="s">
        <v>2746</v>
      </c>
      <c r="I2163" s="280" t="s">
        <v>2727</v>
      </c>
      <c r="J2163">
        <v>9</v>
      </c>
    </row>
    <row r="2164" spans="1:10" ht="21.75" hidden="1" thickBot="1">
      <c r="A2164" s="277">
        <v>71</v>
      </c>
      <c r="B2164" s="277">
        <v>1223018631</v>
      </c>
      <c r="C2164" s="278" t="s">
        <v>5301</v>
      </c>
      <c r="D2164" s="279">
        <v>1170</v>
      </c>
      <c r="E2164" s="277" t="s">
        <v>2835</v>
      </c>
      <c r="F2164" s="277">
        <v>1</v>
      </c>
      <c r="G2164" s="280" t="s">
        <v>3668</v>
      </c>
      <c r="H2164" s="280" t="s">
        <v>2731</v>
      </c>
      <c r="I2164" s="280" t="s">
        <v>2727</v>
      </c>
      <c r="J2164">
        <v>9</v>
      </c>
    </row>
    <row r="2165" spans="1:10" ht="21.75" hidden="1" thickBot="1">
      <c r="A2165" s="277">
        <v>72</v>
      </c>
      <c r="B2165" s="277">
        <v>1223153302</v>
      </c>
      <c r="C2165" s="278" t="s">
        <v>4295</v>
      </c>
      <c r="D2165" s="279">
        <v>1170</v>
      </c>
      <c r="E2165" s="277" t="s">
        <v>3165</v>
      </c>
      <c r="F2165" s="277">
        <v>1</v>
      </c>
      <c r="G2165" s="280" t="s">
        <v>3668</v>
      </c>
      <c r="H2165" s="280" t="s">
        <v>2746</v>
      </c>
      <c r="I2165" s="280" t="s">
        <v>2727</v>
      </c>
      <c r="J2165">
        <v>9</v>
      </c>
    </row>
    <row r="2166" spans="1:10" ht="21.75" hidden="1" thickBot="1">
      <c r="A2166" s="277">
        <v>73</v>
      </c>
      <c r="B2166" s="277">
        <v>1222224216</v>
      </c>
      <c r="C2166" s="278" t="s">
        <v>5302</v>
      </c>
      <c r="D2166" s="279">
        <v>1170</v>
      </c>
      <c r="E2166" s="277" t="s">
        <v>2770</v>
      </c>
      <c r="F2166" s="277">
        <v>1</v>
      </c>
      <c r="G2166" s="280" t="s">
        <v>3703</v>
      </c>
      <c r="H2166" s="280" t="s">
        <v>2731</v>
      </c>
      <c r="I2166" s="280" t="s">
        <v>2727</v>
      </c>
      <c r="J2166">
        <v>9</v>
      </c>
    </row>
    <row r="2167" spans="1:10" ht="21.75" hidden="1" thickBot="1">
      <c r="A2167" s="277">
        <v>74</v>
      </c>
      <c r="B2167" s="277">
        <v>1221631998</v>
      </c>
      <c r="C2167" s="278" t="s">
        <v>5303</v>
      </c>
      <c r="D2167" s="279">
        <v>1160</v>
      </c>
      <c r="E2167" s="277" t="s">
        <v>2890</v>
      </c>
      <c r="F2167" s="277">
        <v>1</v>
      </c>
      <c r="G2167" s="280" t="s">
        <v>3693</v>
      </c>
      <c r="H2167" s="280" t="s">
        <v>2774</v>
      </c>
      <c r="I2167" s="280" t="s">
        <v>2727</v>
      </c>
      <c r="J2167">
        <v>9</v>
      </c>
    </row>
    <row r="2168" spans="1:10" ht="21.75" hidden="1" thickBot="1">
      <c r="A2168" s="277">
        <v>75</v>
      </c>
      <c r="B2168" s="277">
        <v>1222598729</v>
      </c>
      <c r="C2168" s="278" t="s">
        <v>5304</v>
      </c>
      <c r="D2168" s="279">
        <v>1150</v>
      </c>
      <c r="E2168" s="277" t="s">
        <v>2770</v>
      </c>
      <c r="F2168" s="277">
        <v>1</v>
      </c>
      <c r="G2168" s="280" t="s">
        <v>3677</v>
      </c>
      <c r="H2168" s="280" t="s">
        <v>2746</v>
      </c>
      <c r="I2168" s="280" t="s">
        <v>2727</v>
      </c>
      <c r="J2168">
        <v>9</v>
      </c>
    </row>
    <row r="2169" spans="1:10" ht="13.5" hidden="1" thickBot="1">
      <c r="A2169" s="277">
        <v>76</v>
      </c>
      <c r="B2169" s="277">
        <v>1223455420</v>
      </c>
      <c r="C2169" s="278" t="s">
        <v>5305</v>
      </c>
      <c r="D2169" s="279">
        <v>1150</v>
      </c>
      <c r="E2169" s="277" t="s">
        <v>2770</v>
      </c>
      <c r="F2169" s="277">
        <v>1</v>
      </c>
      <c r="G2169" s="280" t="s">
        <v>4211</v>
      </c>
      <c r="H2169" s="280" t="s">
        <v>2774</v>
      </c>
      <c r="I2169" s="280" t="s">
        <v>2727</v>
      </c>
      <c r="J2169">
        <v>9</v>
      </c>
    </row>
    <row r="2170" spans="1:10" ht="13.5" hidden="1" thickBot="1">
      <c r="A2170" s="277">
        <v>77</v>
      </c>
      <c r="B2170" s="277">
        <v>1223652440</v>
      </c>
      <c r="C2170" s="278" t="s">
        <v>5306</v>
      </c>
      <c r="D2170" s="279">
        <v>1140</v>
      </c>
      <c r="E2170" s="277" t="s">
        <v>2770</v>
      </c>
      <c r="F2170" s="277">
        <v>1</v>
      </c>
      <c r="G2170" s="280" t="s">
        <v>3665</v>
      </c>
      <c r="H2170" s="280" t="s">
        <v>2848</v>
      </c>
      <c r="I2170" s="280" t="s">
        <v>2727</v>
      </c>
      <c r="J2170">
        <v>9</v>
      </c>
    </row>
    <row r="2171" spans="1:10" ht="13.5" hidden="1" thickBot="1">
      <c r="A2171" s="277">
        <v>78</v>
      </c>
      <c r="B2171" s="277">
        <v>1222713356</v>
      </c>
      <c r="C2171" s="278" t="s">
        <v>5307</v>
      </c>
      <c r="D2171" s="279">
        <v>1140</v>
      </c>
      <c r="E2171" s="277" t="s">
        <v>2770</v>
      </c>
      <c r="F2171" s="277">
        <v>1</v>
      </c>
      <c r="G2171" s="280" t="s">
        <v>3722</v>
      </c>
      <c r="H2171" s="280" t="s">
        <v>2726</v>
      </c>
      <c r="I2171" s="280" t="s">
        <v>2727</v>
      </c>
      <c r="J2171">
        <v>9</v>
      </c>
    </row>
    <row r="2172" spans="1:10" ht="13.5" hidden="1" thickBot="1">
      <c r="A2172" s="277">
        <v>79</v>
      </c>
      <c r="B2172" s="277">
        <v>69975099</v>
      </c>
      <c r="C2172" s="278" t="s">
        <v>5308</v>
      </c>
      <c r="D2172" s="279">
        <v>1140</v>
      </c>
      <c r="E2172" s="277" t="s">
        <v>2770</v>
      </c>
      <c r="F2172" s="277">
        <v>1</v>
      </c>
      <c r="G2172" s="280" t="s">
        <v>3688</v>
      </c>
      <c r="H2172" s="280" t="s">
        <v>2746</v>
      </c>
      <c r="I2172" s="280" t="s">
        <v>2727</v>
      </c>
      <c r="J2172">
        <v>9</v>
      </c>
    </row>
    <row r="2173" spans="1:10" ht="21.75" hidden="1" thickBot="1">
      <c r="A2173" s="277">
        <v>80</v>
      </c>
      <c r="B2173" s="277">
        <v>107829987</v>
      </c>
      <c r="C2173" s="278" t="s">
        <v>5309</v>
      </c>
      <c r="D2173" s="279">
        <v>1140</v>
      </c>
      <c r="E2173" s="277" t="s">
        <v>2770</v>
      </c>
      <c r="F2173" s="277">
        <v>1</v>
      </c>
      <c r="G2173" s="280" t="s">
        <v>3677</v>
      </c>
      <c r="H2173" s="280" t="s">
        <v>2746</v>
      </c>
      <c r="I2173" s="280" t="s">
        <v>2727</v>
      </c>
      <c r="J2173">
        <v>9</v>
      </c>
    </row>
    <row r="2174" spans="1:10" ht="21.75" hidden="1" thickBot="1">
      <c r="A2174" s="277">
        <v>81</v>
      </c>
      <c r="B2174" s="277">
        <v>1228312688</v>
      </c>
      <c r="C2174" s="278" t="s">
        <v>5310</v>
      </c>
      <c r="D2174" s="279">
        <v>1130</v>
      </c>
      <c r="E2174" s="277" t="s">
        <v>3690</v>
      </c>
      <c r="F2174" s="277">
        <v>1</v>
      </c>
      <c r="G2174" s="280" t="s">
        <v>3677</v>
      </c>
      <c r="H2174" s="280" t="s">
        <v>2746</v>
      </c>
      <c r="I2174" s="280" t="s">
        <v>2727</v>
      </c>
      <c r="J2174">
        <v>9</v>
      </c>
    </row>
    <row r="2175" spans="1:10" ht="21.75" hidden="1" thickBot="1">
      <c r="A2175" s="277">
        <v>82</v>
      </c>
      <c r="B2175" s="277">
        <v>1211484417</v>
      </c>
      <c r="C2175" s="278" t="s">
        <v>5311</v>
      </c>
      <c r="D2175" s="279">
        <v>1120</v>
      </c>
      <c r="E2175" s="277" t="s">
        <v>3482</v>
      </c>
      <c r="F2175" s="277">
        <v>1</v>
      </c>
      <c r="G2175" s="280" t="s">
        <v>3665</v>
      </c>
      <c r="H2175" s="280" t="s">
        <v>2912</v>
      </c>
      <c r="I2175" s="280" t="s">
        <v>2727</v>
      </c>
      <c r="J2175">
        <v>9</v>
      </c>
    </row>
    <row r="2176" spans="1:10" ht="21.75" hidden="1" thickBot="1">
      <c r="A2176" s="277">
        <v>83</v>
      </c>
      <c r="B2176" s="277">
        <v>1230486261</v>
      </c>
      <c r="C2176" s="278" t="s">
        <v>5312</v>
      </c>
      <c r="D2176" s="279">
        <v>1090</v>
      </c>
      <c r="E2176" s="277" t="s">
        <v>3118</v>
      </c>
      <c r="F2176" s="277">
        <v>1</v>
      </c>
      <c r="G2176" s="280" t="s">
        <v>3665</v>
      </c>
      <c r="H2176" s="280" t="s">
        <v>2912</v>
      </c>
      <c r="I2176" s="280" t="s">
        <v>2727</v>
      </c>
      <c r="J2176">
        <v>9</v>
      </c>
    </row>
    <row r="2177" spans="1:10" ht="21.75" hidden="1" thickBot="1">
      <c r="A2177" s="277">
        <v>84</v>
      </c>
      <c r="B2177" s="277">
        <v>1223186148</v>
      </c>
      <c r="C2177" s="278" t="s">
        <v>5313</v>
      </c>
      <c r="D2177" s="279">
        <v>1090</v>
      </c>
      <c r="E2177" s="277" t="s">
        <v>2770</v>
      </c>
      <c r="F2177" s="277">
        <v>1</v>
      </c>
      <c r="G2177" s="280" t="s">
        <v>3677</v>
      </c>
      <c r="H2177" s="280" t="s">
        <v>2746</v>
      </c>
      <c r="I2177" s="280" t="s">
        <v>2727</v>
      </c>
      <c r="J2177">
        <v>9</v>
      </c>
    </row>
    <row r="2178" spans="1:10" ht="21.75" hidden="1" thickBot="1">
      <c r="A2178" s="277">
        <v>85</v>
      </c>
      <c r="B2178" s="277">
        <v>1224268531</v>
      </c>
      <c r="C2178" s="278" t="s">
        <v>5314</v>
      </c>
      <c r="D2178" s="279">
        <v>1080</v>
      </c>
      <c r="E2178" s="277" t="s">
        <v>2770</v>
      </c>
      <c r="F2178" s="277">
        <v>1</v>
      </c>
      <c r="G2178" s="280" t="s">
        <v>3668</v>
      </c>
      <c r="H2178" s="280" t="s">
        <v>2735</v>
      </c>
      <c r="I2178" s="280" t="s">
        <v>2727</v>
      </c>
      <c r="J2178">
        <v>9</v>
      </c>
    </row>
    <row r="2179" spans="1:10" ht="21.75" hidden="1" thickBot="1">
      <c r="A2179" s="277">
        <v>86</v>
      </c>
      <c r="B2179" s="277">
        <v>1225726642</v>
      </c>
      <c r="C2179" s="278" t="s">
        <v>5315</v>
      </c>
      <c r="D2179" s="279">
        <v>1080</v>
      </c>
      <c r="E2179" s="277" t="s">
        <v>2770</v>
      </c>
      <c r="F2179" s="277">
        <v>1</v>
      </c>
      <c r="G2179" s="280" t="s">
        <v>4067</v>
      </c>
      <c r="H2179" s="280" t="s">
        <v>2774</v>
      </c>
      <c r="I2179" s="280" t="s">
        <v>2727</v>
      </c>
      <c r="J2179">
        <v>9</v>
      </c>
    </row>
    <row r="2180" spans="1:10" ht="21.75" hidden="1" thickBot="1">
      <c r="A2180" s="277">
        <v>87</v>
      </c>
      <c r="B2180" s="277">
        <v>1227392853</v>
      </c>
      <c r="C2180" s="278" t="s">
        <v>4963</v>
      </c>
      <c r="D2180" s="279">
        <v>1080</v>
      </c>
      <c r="E2180" s="277" t="s">
        <v>2770</v>
      </c>
      <c r="F2180" s="277">
        <v>1</v>
      </c>
      <c r="G2180" s="280" t="s">
        <v>4238</v>
      </c>
      <c r="H2180" s="280" t="s">
        <v>2912</v>
      </c>
      <c r="I2180" s="280" t="s">
        <v>2727</v>
      </c>
      <c r="J2180">
        <v>9</v>
      </c>
    </row>
    <row r="2181" spans="1:10" ht="21.75" hidden="1" thickBot="1">
      <c r="A2181" s="277">
        <v>88</v>
      </c>
      <c r="B2181" s="277">
        <v>1224188555</v>
      </c>
      <c r="C2181" s="278" t="s">
        <v>4697</v>
      </c>
      <c r="D2181" s="279">
        <v>1060</v>
      </c>
      <c r="E2181" s="277" t="s">
        <v>2770</v>
      </c>
      <c r="F2181" s="277">
        <v>1</v>
      </c>
      <c r="G2181" s="280" t="s">
        <v>3743</v>
      </c>
      <c r="H2181" s="280" t="s">
        <v>2735</v>
      </c>
      <c r="I2181" s="280" t="s">
        <v>2727</v>
      </c>
      <c r="J2181">
        <v>9</v>
      </c>
    </row>
    <row r="2182" spans="1:10" ht="13.5" hidden="1" thickBot="1">
      <c r="A2182" s="277">
        <v>89</v>
      </c>
      <c r="B2182" s="277">
        <v>1228686205</v>
      </c>
      <c r="C2182" s="278" t="s">
        <v>5316</v>
      </c>
      <c r="D2182" s="279">
        <v>1040</v>
      </c>
      <c r="E2182" s="277" t="s">
        <v>2770</v>
      </c>
      <c r="F2182" s="277">
        <v>1</v>
      </c>
      <c r="G2182" s="280" t="s">
        <v>3411</v>
      </c>
      <c r="H2182" s="280" t="s">
        <v>2735</v>
      </c>
      <c r="I2182" s="280" t="s">
        <v>2727</v>
      </c>
      <c r="J2182">
        <v>9</v>
      </c>
    </row>
    <row r="2183" spans="1:10" ht="21.75" hidden="1" thickBot="1">
      <c r="A2183" s="277">
        <v>90</v>
      </c>
      <c r="B2183" s="277">
        <v>1228571704</v>
      </c>
      <c r="C2183" s="278" t="s">
        <v>5317</v>
      </c>
      <c r="D2183" s="279">
        <v>1030</v>
      </c>
      <c r="E2183" s="277" t="s">
        <v>2936</v>
      </c>
      <c r="F2183" s="277">
        <v>1</v>
      </c>
      <c r="G2183" s="280" t="s">
        <v>3842</v>
      </c>
      <c r="H2183" s="280" t="s">
        <v>2912</v>
      </c>
      <c r="I2183" s="280" t="s">
        <v>2727</v>
      </c>
      <c r="J2183">
        <v>9</v>
      </c>
    </row>
    <row r="2184" spans="1:10" ht="21.75" hidden="1" thickBot="1">
      <c r="A2184" s="277">
        <v>91</v>
      </c>
      <c r="B2184" s="277">
        <v>1228592235</v>
      </c>
      <c r="C2184" s="278" t="s">
        <v>5318</v>
      </c>
      <c r="D2184" s="279">
        <v>1010</v>
      </c>
      <c r="E2184" s="277" t="s">
        <v>4379</v>
      </c>
      <c r="F2184" s="277">
        <v>1</v>
      </c>
      <c r="G2184" s="280" t="s">
        <v>3703</v>
      </c>
      <c r="H2184" s="280" t="s">
        <v>2731</v>
      </c>
      <c r="I2184" s="280" t="s">
        <v>2727</v>
      </c>
      <c r="J2184">
        <v>9</v>
      </c>
    </row>
    <row r="2185" spans="1:10" ht="21.75" hidden="1" thickBot="1">
      <c r="A2185" s="277">
        <v>92</v>
      </c>
      <c r="B2185" s="277">
        <v>1228326706</v>
      </c>
      <c r="C2185" s="278" t="s">
        <v>5319</v>
      </c>
      <c r="D2185" s="279">
        <v>1010</v>
      </c>
      <c r="E2185" s="277" t="s">
        <v>3819</v>
      </c>
      <c r="F2185" s="277">
        <v>1</v>
      </c>
      <c r="G2185" s="280" t="s">
        <v>724</v>
      </c>
      <c r="H2185" s="280" t="s">
        <v>2746</v>
      </c>
      <c r="I2185" s="280" t="s">
        <v>2727</v>
      </c>
      <c r="J2185">
        <v>9</v>
      </c>
    </row>
    <row r="2186" spans="1:10" ht="13.5" hidden="1" thickBot="1">
      <c r="A2186" s="277">
        <v>93</v>
      </c>
      <c r="B2186" s="277">
        <v>1223059225</v>
      </c>
      <c r="C2186" s="278" t="s">
        <v>5320</v>
      </c>
      <c r="D2186" s="279">
        <v>990</v>
      </c>
      <c r="E2186" s="277" t="s">
        <v>2763</v>
      </c>
      <c r="F2186" s="277">
        <v>1</v>
      </c>
      <c r="G2186" s="280" t="s">
        <v>3688</v>
      </c>
      <c r="H2186" s="280" t="s">
        <v>2746</v>
      </c>
      <c r="I2186" s="280" t="s">
        <v>2727</v>
      </c>
      <c r="J2186">
        <v>9</v>
      </c>
    </row>
    <row r="2187" spans="1:10" ht="21.75" hidden="1" thickBot="1">
      <c r="A2187" s="277">
        <v>94</v>
      </c>
      <c r="B2187" s="277">
        <v>1211813086</v>
      </c>
      <c r="C2187" s="278" t="s">
        <v>5321</v>
      </c>
      <c r="D2187" s="279">
        <v>980</v>
      </c>
      <c r="E2187" s="277" t="s">
        <v>4029</v>
      </c>
      <c r="F2187" s="277">
        <v>1</v>
      </c>
      <c r="G2187" s="280" t="s">
        <v>4137</v>
      </c>
      <c r="H2187" s="280" t="s">
        <v>2731</v>
      </c>
      <c r="I2187" s="280" t="s">
        <v>2727</v>
      </c>
      <c r="J2187">
        <v>9</v>
      </c>
    </row>
    <row r="2188" spans="1:10" ht="21.75" hidden="1" thickBot="1">
      <c r="A2188" s="277">
        <v>95</v>
      </c>
      <c r="B2188" s="277">
        <v>1224411236</v>
      </c>
      <c r="C2188" s="278" t="s">
        <v>5322</v>
      </c>
      <c r="D2188" s="279">
        <v>960</v>
      </c>
      <c r="E2188" s="277" t="s">
        <v>2922</v>
      </c>
      <c r="F2188" s="277">
        <v>1</v>
      </c>
      <c r="G2188" s="280" t="s">
        <v>4137</v>
      </c>
      <c r="H2188" s="280" t="s">
        <v>2731</v>
      </c>
      <c r="I2188" s="280" t="s">
        <v>2727</v>
      </c>
      <c r="J2188">
        <v>9</v>
      </c>
    </row>
    <row r="2189" spans="1:10" ht="21.75" hidden="1" thickBot="1">
      <c r="A2189" s="277">
        <v>96</v>
      </c>
      <c r="B2189" s="277">
        <v>88928854</v>
      </c>
      <c r="C2189" s="278" t="s">
        <v>5323</v>
      </c>
      <c r="D2189" s="279">
        <v>950</v>
      </c>
      <c r="E2189" s="277" t="s">
        <v>4029</v>
      </c>
      <c r="F2189" s="277">
        <v>1</v>
      </c>
      <c r="G2189" s="280" t="s">
        <v>3703</v>
      </c>
      <c r="H2189" s="280" t="s">
        <v>2731</v>
      </c>
      <c r="I2189" s="280" t="s">
        <v>2727</v>
      </c>
      <c r="J2189">
        <v>9</v>
      </c>
    </row>
    <row r="2190" spans="1:10" ht="21.75" hidden="1" thickBot="1">
      <c r="A2190" s="277">
        <v>97</v>
      </c>
      <c r="B2190" s="277">
        <v>1223112249</v>
      </c>
      <c r="C2190" s="278" t="s">
        <v>5324</v>
      </c>
      <c r="D2190" s="279">
        <v>940</v>
      </c>
      <c r="E2190" s="277" t="s">
        <v>3257</v>
      </c>
      <c r="F2190" s="277">
        <v>1</v>
      </c>
      <c r="G2190" s="280" t="s">
        <v>3668</v>
      </c>
      <c r="H2190" s="280" t="s">
        <v>2731</v>
      </c>
      <c r="I2190" s="280" t="s">
        <v>2727</v>
      </c>
      <c r="J2190">
        <v>9</v>
      </c>
    </row>
    <row r="2191" spans="1:10" ht="21.75" hidden="1" thickBot="1">
      <c r="A2191" s="277">
        <v>98</v>
      </c>
      <c r="B2191" s="277">
        <v>1225357098</v>
      </c>
      <c r="C2191" s="278" t="s">
        <v>5325</v>
      </c>
      <c r="D2191" s="279">
        <v>930</v>
      </c>
      <c r="E2191" s="277" t="s">
        <v>3718</v>
      </c>
      <c r="F2191" s="277">
        <v>1</v>
      </c>
      <c r="G2191" s="280" t="s">
        <v>3730</v>
      </c>
      <c r="H2191" s="280" t="s">
        <v>2912</v>
      </c>
      <c r="I2191" s="280" t="s">
        <v>2727</v>
      </c>
      <c r="J2191">
        <v>9</v>
      </c>
    </row>
    <row r="2192" spans="1:10" ht="13.5" hidden="1" thickBot="1">
      <c r="A2192" s="277">
        <v>99</v>
      </c>
      <c r="B2192" s="277">
        <v>1229178455</v>
      </c>
      <c r="C2192" s="278" t="s">
        <v>5326</v>
      </c>
      <c r="D2192" s="279">
        <v>930</v>
      </c>
      <c r="E2192" s="277" t="s">
        <v>2770</v>
      </c>
      <c r="F2192" s="277">
        <v>1</v>
      </c>
      <c r="G2192" s="280" t="s">
        <v>3722</v>
      </c>
      <c r="H2192" s="280" t="s">
        <v>2726</v>
      </c>
      <c r="I2192" s="280" t="s">
        <v>2727</v>
      </c>
      <c r="J2192">
        <v>9</v>
      </c>
    </row>
    <row r="2193" spans="1:10" ht="21.75" hidden="1" thickBot="1">
      <c r="A2193" s="277">
        <v>100</v>
      </c>
      <c r="B2193" s="277">
        <v>1225456940</v>
      </c>
      <c r="C2193" s="278" t="s">
        <v>5327</v>
      </c>
      <c r="D2193" s="279">
        <v>900</v>
      </c>
      <c r="E2193" s="277" t="s">
        <v>3374</v>
      </c>
      <c r="F2193" s="277">
        <v>1</v>
      </c>
      <c r="G2193" s="280" t="s">
        <v>3722</v>
      </c>
      <c r="H2193" s="280" t="s">
        <v>2726</v>
      </c>
      <c r="I2193" s="280" t="s">
        <v>2727</v>
      </c>
      <c r="J2193">
        <v>9</v>
      </c>
    </row>
    <row r="2194" spans="1:10" ht="21.75" hidden="1" thickBot="1">
      <c r="A2194" s="277">
        <v>101</v>
      </c>
      <c r="B2194" s="277">
        <v>1227573463</v>
      </c>
      <c r="C2194" s="278" t="s">
        <v>5328</v>
      </c>
      <c r="D2194" s="279">
        <v>890</v>
      </c>
      <c r="E2194" s="277" t="s">
        <v>3930</v>
      </c>
      <c r="F2194" s="277">
        <v>1</v>
      </c>
      <c r="G2194" s="280" t="s">
        <v>3668</v>
      </c>
      <c r="H2194" s="280" t="s">
        <v>2731</v>
      </c>
      <c r="I2194" s="280" t="s">
        <v>2727</v>
      </c>
      <c r="J2194">
        <v>9</v>
      </c>
    </row>
    <row r="2195" spans="1:10" ht="21.75" hidden="1" thickBot="1">
      <c r="A2195" s="277">
        <v>102</v>
      </c>
      <c r="B2195" s="277">
        <v>1223139573</v>
      </c>
      <c r="C2195" s="278" t="s">
        <v>5329</v>
      </c>
      <c r="D2195" s="279">
        <v>840</v>
      </c>
      <c r="E2195" s="277" t="s">
        <v>2828</v>
      </c>
      <c r="F2195" s="277">
        <v>1</v>
      </c>
      <c r="G2195" s="280" t="s">
        <v>3668</v>
      </c>
      <c r="H2195" s="280" t="s">
        <v>2746</v>
      </c>
      <c r="I2195" s="280" t="s">
        <v>2727</v>
      </c>
      <c r="J2195">
        <v>9</v>
      </c>
    </row>
    <row r="2196" spans="1:10" ht="13.5" hidden="1" thickBot="1">
      <c r="A2196" s="277">
        <v>103</v>
      </c>
      <c r="B2196" s="277">
        <v>1226683448</v>
      </c>
      <c r="C2196" s="278" t="s">
        <v>5330</v>
      </c>
      <c r="D2196" s="279">
        <v>810</v>
      </c>
      <c r="E2196" s="277" t="s">
        <v>2770</v>
      </c>
      <c r="F2196" s="277">
        <v>1</v>
      </c>
      <c r="G2196" s="280" t="s">
        <v>3665</v>
      </c>
      <c r="H2196" s="280" t="s">
        <v>2912</v>
      </c>
      <c r="I2196" s="280" t="s">
        <v>2727</v>
      </c>
      <c r="J2196">
        <v>9</v>
      </c>
    </row>
    <row r="2197" spans="1:10" ht="13.5" hidden="1" thickBot="1">
      <c r="A2197" s="277">
        <v>104</v>
      </c>
      <c r="B2197" s="277">
        <v>1225013804</v>
      </c>
      <c r="C2197" s="278" t="s">
        <v>5331</v>
      </c>
      <c r="D2197" s="279">
        <v>810</v>
      </c>
      <c r="E2197" s="277" t="s">
        <v>2770</v>
      </c>
      <c r="F2197" s="277">
        <v>1</v>
      </c>
      <c r="G2197" s="280" t="s">
        <v>3665</v>
      </c>
      <c r="H2197" s="280" t="s">
        <v>2912</v>
      </c>
      <c r="I2197" s="280" t="s">
        <v>2727</v>
      </c>
      <c r="J2197">
        <v>9</v>
      </c>
    </row>
    <row r="2198" spans="1:10" ht="21.75" hidden="1" thickBot="1">
      <c r="A2198" s="277">
        <v>105</v>
      </c>
      <c r="B2198" s="277">
        <v>1225334246</v>
      </c>
      <c r="C2198" s="278" t="s">
        <v>5332</v>
      </c>
      <c r="D2198" s="279">
        <v>750</v>
      </c>
      <c r="E2198" s="277" t="s">
        <v>2936</v>
      </c>
      <c r="F2198" s="277">
        <v>1</v>
      </c>
      <c r="G2198" s="280" t="s">
        <v>3665</v>
      </c>
      <c r="H2198" s="280" t="s">
        <v>2912</v>
      </c>
      <c r="I2198" s="280" t="s">
        <v>2727</v>
      </c>
      <c r="J2198">
        <v>9</v>
      </c>
    </row>
    <row r="2199" spans="1:10" ht="21.75" hidden="1" thickBot="1">
      <c r="A2199" s="277">
        <v>106</v>
      </c>
      <c r="B2199" s="277">
        <v>1222444479</v>
      </c>
      <c r="C2199" s="278" t="s">
        <v>5333</v>
      </c>
      <c r="D2199" s="279">
        <v>730</v>
      </c>
      <c r="E2199" s="277" t="s">
        <v>2770</v>
      </c>
      <c r="F2199" s="277">
        <v>1</v>
      </c>
      <c r="G2199" s="280" t="s">
        <v>3743</v>
      </c>
      <c r="H2199" s="280" t="s">
        <v>2731</v>
      </c>
      <c r="I2199" s="280" t="s">
        <v>2727</v>
      </c>
      <c r="J2199">
        <v>9</v>
      </c>
    </row>
    <row r="2200" spans="1:10" ht="21.75" hidden="1" thickBot="1">
      <c r="A2200" s="277">
        <v>107</v>
      </c>
      <c r="B2200" s="277">
        <v>1222082004</v>
      </c>
      <c r="C2200" s="278" t="s">
        <v>5334</v>
      </c>
      <c r="D2200" s="279">
        <v>490</v>
      </c>
      <c r="E2200" s="277" t="s">
        <v>2770</v>
      </c>
      <c r="F2200" s="277">
        <v>1</v>
      </c>
      <c r="G2200" s="280" t="s">
        <v>3668</v>
      </c>
      <c r="H2200" s="280" t="s">
        <v>2848</v>
      </c>
      <c r="I2200" s="280" t="s">
        <v>2727</v>
      </c>
      <c r="J2200">
        <v>9</v>
      </c>
    </row>
    <row r="2201" spans="1:10" ht="21.75" hidden="1" thickBot="1">
      <c r="A2201" s="277">
        <v>1</v>
      </c>
      <c r="B2201" s="277">
        <v>1213234619</v>
      </c>
      <c r="C2201" s="278" t="s">
        <v>5335</v>
      </c>
      <c r="D2201" s="279">
        <v>1710</v>
      </c>
      <c r="E2201" s="277" t="s">
        <v>2770</v>
      </c>
      <c r="F2201" s="277">
        <v>1</v>
      </c>
      <c r="G2201" s="280" t="s">
        <v>3665</v>
      </c>
      <c r="H2201" s="280" t="s">
        <v>2742</v>
      </c>
      <c r="I2201" s="280" t="s">
        <v>2727</v>
      </c>
      <c r="J2201">
        <v>9</v>
      </c>
    </row>
    <row r="2202" spans="1:10" ht="13.5" hidden="1" thickBot="1">
      <c r="A2202" s="277">
        <v>2</v>
      </c>
      <c r="B2202" s="277">
        <v>1224186065</v>
      </c>
      <c r="C2202" s="278" t="s">
        <v>5336</v>
      </c>
      <c r="D2202" s="279">
        <v>1620</v>
      </c>
      <c r="E2202" s="277" t="s">
        <v>2770</v>
      </c>
      <c r="F2202" s="277">
        <v>1</v>
      </c>
      <c r="G2202" s="280" t="s">
        <v>3665</v>
      </c>
      <c r="H2202" s="280" t="s">
        <v>2742</v>
      </c>
      <c r="I2202" s="280" t="s">
        <v>2727</v>
      </c>
      <c r="J2202">
        <v>9</v>
      </c>
    </row>
    <row r="2203" spans="1:10" ht="13.5" hidden="1" thickBot="1">
      <c r="A2203" s="277">
        <v>3</v>
      </c>
      <c r="B2203" s="277">
        <v>1230653853</v>
      </c>
      <c r="C2203" s="278" t="s">
        <v>5337</v>
      </c>
      <c r="D2203" s="279">
        <v>1570</v>
      </c>
      <c r="E2203" s="277" t="s">
        <v>2770</v>
      </c>
      <c r="F2203" s="277">
        <v>1</v>
      </c>
      <c r="G2203" s="280" t="s">
        <v>3665</v>
      </c>
      <c r="H2203" s="280" t="s">
        <v>2742</v>
      </c>
      <c r="I2203" s="280" t="s">
        <v>2727</v>
      </c>
      <c r="J2203">
        <v>9</v>
      </c>
    </row>
    <row r="2204" spans="1:10" ht="21.75" hidden="1" thickBot="1">
      <c r="A2204" s="277">
        <v>4</v>
      </c>
      <c r="B2204" s="277">
        <v>1209252567</v>
      </c>
      <c r="C2204" s="278" t="s">
        <v>5338</v>
      </c>
      <c r="D2204" s="279">
        <v>1530</v>
      </c>
      <c r="E2204" s="277" t="s">
        <v>2941</v>
      </c>
      <c r="F2204" s="277">
        <v>1</v>
      </c>
      <c r="G2204" s="280" t="s">
        <v>3839</v>
      </c>
      <c r="H2204" s="280" t="s">
        <v>2742</v>
      </c>
      <c r="I2204" s="280" t="s">
        <v>2727</v>
      </c>
      <c r="J2204">
        <v>9</v>
      </c>
    </row>
    <row r="2205" spans="1:10" ht="21.75" hidden="1" thickBot="1">
      <c r="A2205" s="277">
        <v>5</v>
      </c>
      <c r="B2205" s="277">
        <v>1221753149</v>
      </c>
      <c r="C2205" s="278" t="s">
        <v>5240</v>
      </c>
      <c r="D2205" s="279">
        <v>1490</v>
      </c>
      <c r="E2205" s="277" t="s">
        <v>2979</v>
      </c>
      <c r="F2205" s="277">
        <v>1</v>
      </c>
      <c r="G2205" s="280" t="s">
        <v>3693</v>
      </c>
      <c r="H2205" s="280" t="s">
        <v>2774</v>
      </c>
      <c r="I2205" s="280" t="s">
        <v>2727</v>
      </c>
      <c r="J2205">
        <v>9</v>
      </c>
    </row>
    <row r="2206" spans="1:10" ht="13.5" hidden="1" thickBot="1">
      <c r="A2206" s="277">
        <v>6</v>
      </c>
      <c r="B2206" s="277">
        <v>1225348682</v>
      </c>
      <c r="C2206" s="278" t="s">
        <v>5254</v>
      </c>
      <c r="D2206" s="279">
        <v>1490</v>
      </c>
      <c r="E2206" s="277" t="s">
        <v>2770</v>
      </c>
      <c r="F2206" s="277">
        <v>1</v>
      </c>
      <c r="G2206" s="280" t="s">
        <v>4211</v>
      </c>
      <c r="H2206" s="280" t="s">
        <v>2774</v>
      </c>
      <c r="I2206" s="280" t="s">
        <v>2727</v>
      </c>
      <c r="J2206">
        <v>9</v>
      </c>
    </row>
    <row r="2207" spans="1:10" ht="21.75" hidden="1" thickBot="1">
      <c r="A2207" s="277">
        <v>7</v>
      </c>
      <c r="B2207" s="277">
        <v>1229543285</v>
      </c>
      <c r="C2207" s="278" t="s">
        <v>5339</v>
      </c>
      <c r="D2207" s="279">
        <v>1480</v>
      </c>
      <c r="E2207" s="277" t="s">
        <v>3755</v>
      </c>
      <c r="F2207" s="277">
        <v>1</v>
      </c>
      <c r="G2207" s="280" t="s">
        <v>3707</v>
      </c>
      <c r="H2207" s="280" t="s">
        <v>2742</v>
      </c>
      <c r="I2207" s="280" t="s">
        <v>2727</v>
      </c>
      <c r="J2207">
        <v>9</v>
      </c>
    </row>
    <row r="2208" spans="1:10" ht="21.75" hidden="1" thickBot="1">
      <c r="A2208" s="277">
        <v>8</v>
      </c>
      <c r="B2208" s="277">
        <v>1227357279</v>
      </c>
      <c r="C2208" s="278" t="s">
        <v>5242</v>
      </c>
      <c r="D2208" s="279">
        <v>1480</v>
      </c>
      <c r="E2208" s="277" t="s">
        <v>2801</v>
      </c>
      <c r="F2208" s="277">
        <v>1</v>
      </c>
      <c r="G2208" s="280" t="s">
        <v>3693</v>
      </c>
      <c r="H2208" s="280" t="s">
        <v>2774</v>
      </c>
      <c r="I2208" s="280" t="s">
        <v>2727</v>
      </c>
      <c r="J2208">
        <v>9</v>
      </c>
    </row>
    <row r="2209" spans="1:10" ht="21.75" hidden="1" thickBot="1">
      <c r="A2209" s="277">
        <v>9</v>
      </c>
      <c r="B2209" s="277">
        <v>106147385</v>
      </c>
      <c r="C2209" s="278" t="s">
        <v>4286</v>
      </c>
      <c r="D2209" s="279">
        <v>1470</v>
      </c>
      <c r="E2209" s="277" t="s">
        <v>3342</v>
      </c>
      <c r="F2209" s="277">
        <v>1</v>
      </c>
      <c r="G2209" s="280" t="s">
        <v>3677</v>
      </c>
      <c r="H2209" s="280" t="s">
        <v>2742</v>
      </c>
      <c r="I2209" s="280" t="s">
        <v>2727</v>
      </c>
      <c r="J2209">
        <v>9</v>
      </c>
    </row>
    <row r="2210" spans="1:10" ht="13.5" hidden="1" thickBot="1">
      <c r="A2210" s="277">
        <v>10</v>
      </c>
      <c r="B2210" s="277">
        <v>1223717767</v>
      </c>
      <c r="C2210" s="278" t="s">
        <v>5340</v>
      </c>
      <c r="D2210" s="279">
        <v>1430</v>
      </c>
      <c r="E2210" s="277" t="s">
        <v>2770</v>
      </c>
      <c r="F2210" s="277">
        <v>1</v>
      </c>
      <c r="G2210" s="280" t="s">
        <v>3665</v>
      </c>
      <c r="H2210" s="280" t="s">
        <v>2742</v>
      </c>
      <c r="I2210" s="280" t="s">
        <v>2727</v>
      </c>
      <c r="J2210">
        <v>9</v>
      </c>
    </row>
    <row r="2211" spans="1:10" ht="21.75" hidden="1" thickBot="1">
      <c r="A2211" s="277">
        <v>11</v>
      </c>
      <c r="B2211" s="277">
        <v>1224571503</v>
      </c>
      <c r="C2211" s="278" t="s">
        <v>5341</v>
      </c>
      <c r="D2211" s="279">
        <v>1420</v>
      </c>
      <c r="E2211" s="277" t="s">
        <v>3705</v>
      </c>
      <c r="F2211" s="277">
        <v>1</v>
      </c>
      <c r="G2211" s="280" t="s">
        <v>3792</v>
      </c>
      <c r="H2211" s="280" t="s">
        <v>2742</v>
      </c>
      <c r="I2211" s="280" t="s">
        <v>2727</v>
      </c>
      <c r="J2211">
        <v>9</v>
      </c>
    </row>
    <row r="2212" spans="1:10" ht="13.5" hidden="1" thickBot="1">
      <c r="A2212" s="277">
        <v>12</v>
      </c>
      <c r="B2212" s="277">
        <v>1224485621</v>
      </c>
      <c r="C2212" s="278" t="s">
        <v>5154</v>
      </c>
      <c r="D2212" s="279">
        <v>1420</v>
      </c>
      <c r="E2212" s="277" t="s">
        <v>2770</v>
      </c>
      <c r="F2212" s="277">
        <v>1</v>
      </c>
      <c r="G2212" s="280" t="s">
        <v>3693</v>
      </c>
      <c r="H2212" s="280" t="s">
        <v>2774</v>
      </c>
      <c r="I2212" s="280" t="s">
        <v>2727</v>
      </c>
      <c r="J2212">
        <v>9</v>
      </c>
    </row>
    <row r="2213" spans="1:10" ht="21.75" hidden="1" thickBot="1">
      <c r="A2213" s="277">
        <v>13</v>
      </c>
      <c r="B2213" s="277">
        <v>105945515</v>
      </c>
      <c r="C2213" s="278" t="s">
        <v>5342</v>
      </c>
      <c r="D2213" s="279">
        <v>1410</v>
      </c>
      <c r="E2213" s="277" t="s">
        <v>2770</v>
      </c>
      <c r="F2213" s="277">
        <v>1</v>
      </c>
      <c r="G2213" s="280" t="s">
        <v>3839</v>
      </c>
      <c r="H2213" s="280" t="s">
        <v>2742</v>
      </c>
      <c r="I2213" s="280" t="s">
        <v>2727</v>
      </c>
      <c r="J2213">
        <v>9</v>
      </c>
    </row>
    <row r="2214" spans="1:10" ht="21.75" hidden="1" thickBot="1">
      <c r="A2214" s="277">
        <v>14</v>
      </c>
      <c r="B2214" s="277">
        <v>1222535671</v>
      </c>
      <c r="C2214" s="278" t="s">
        <v>4519</v>
      </c>
      <c r="D2214" s="279">
        <v>1370</v>
      </c>
      <c r="E2214" s="277" t="s">
        <v>4728</v>
      </c>
      <c r="F2214" s="277">
        <v>1</v>
      </c>
      <c r="G2214" s="280" t="s">
        <v>3707</v>
      </c>
      <c r="H2214" s="280" t="s">
        <v>2742</v>
      </c>
      <c r="I2214" s="280" t="s">
        <v>2727</v>
      </c>
      <c r="J2214">
        <v>9</v>
      </c>
    </row>
    <row r="2215" spans="1:10" ht="21.75" hidden="1" thickBot="1">
      <c r="A2215" s="277">
        <v>15</v>
      </c>
      <c r="B2215" s="277">
        <v>1223066901</v>
      </c>
      <c r="C2215" s="278" t="s">
        <v>5343</v>
      </c>
      <c r="D2215" s="279">
        <v>1350</v>
      </c>
      <c r="E2215" s="277" t="s">
        <v>2936</v>
      </c>
      <c r="F2215" s="277">
        <v>1</v>
      </c>
      <c r="G2215" s="280" t="s">
        <v>3665</v>
      </c>
      <c r="H2215" s="280" t="s">
        <v>2742</v>
      </c>
      <c r="I2215" s="280" t="s">
        <v>2727</v>
      </c>
      <c r="J2215">
        <v>9</v>
      </c>
    </row>
    <row r="2216" spans="1:10" ht="21.75" hidden="1" thickBot="1">
      <c r="A2216" s="277">
        <v>16</v>
      </c>
      <c r="B2216" s="277">
        <v>111609536</v>
      </c>
      <c r="C2216" s="278" t="s">
        <v>5249</v>
      </c>
      <c r="D2216" s="279">
        <v>1320</v>
      </c>
      <c r="E2216" s="277" t="s">
        <v>2770</v>
      </c>
      <c r="F2216" s="277">
        <v>1</v>
      </c>
      <c r="G2216" s="280" t="s">
        <v>3693</v>
      </c>
      <c r="H2216" s="280" t="s">
        <v>2774</v>
      </c>
      <c r="I2216" s="280" t="s">
        <v>2727</v>
      </c>
      <c r="J2216">
        <v>9</v>
      </c>
    </row>
    <row r="2217" spans="1:10" ht="21.75" hidden="1" thickBot="1">
      <c r="A2217" s="277">
        <v>17</v>
      </c>
      <c r="B2217" s="277">
        <v>1224905983</v>
      </c>
      <c r="C2217" s="278" t="s">
        <v>5344</v>
      </c>
      <c r="D2217" s="279">
        <v>1310</v>
      </c>
      <c r="E2217" s="277" t="s">
        <v>2770</v>
      </c>
      <c r="F2217" s="277">
        <v>1</v>
      </c>
      <c r="G2217" s="280" t="s">
        <v>3792</v>
      </c>
      <c r="H2217" s="280" t="s">
        <v>2742</v>
      </c>
      <c r="I2217" s="280" t="s">
        <v>2727</v>
      </c>
      <c r="J2217">
        <v>9</v>
      </c>
    </row>
    <row r="2218" spans="1:10" ht="13.5" hidden="1" thickBot="1">
      <c r="A2218" s="277">
        <v>18</v>
      </c>
      <c r="B2218" s="277">
        <v>1228278657</v>
      </c>
      <c r="C2218" s="278" t="s">
        <v>5270</v>
      </c>
      <c r="D2218" s="279">
        <v>1260</v>
      </c>
      <c r="E2218" s="277" t="s">
        <v>2770</v>
      </c>
      <c r="F2218" s="277">
        <v>1</v>
      </c>
      <c r="G2218" s="280" t="s">
        <v>3693</v>
      </c>
      <c r="H2218" s="280" t="s">
        <v>2774</v>
      </c>
      <c r="I2218" s="280" t="s">
        <v>2727</v>
      </c>
      <c r="J2218">
        <v>9</v>
      </c>
    </row>
    <row r="2219" spans="1:10" ht="13.5" hidden="1" thickBot="1">
      <c r="A2219" s="277">
        <v>19</v>
      </c>
      <c r="B2219" s="277">
        <v>1223254440</v>
      </c>
      <c r="C2219" s="278" t="s">
        <v>5261</v>
      </c>
      <c r="D2219" s="279">
        <v>1250</v>
      </c>
      <c r="E2219" s="277" t="s">
        <v>2770</v>
      </c>
      <c r="F2219" s="277">
        <v>1</v>
      </c>
      <c r="G2219" s="280" t="s">
        <v>3759</v>
      </c>
      <c r="H2219" s="280" t="s">
        <v>2774</v>
      </c>
      <c r="I2219" s="280" t="s">
        <v>2727</v>
      </c>
      <c r="J2219">
        <v>9</v>
      </c>
    </row>
    <row r="2220" spans="1:10" ht="21.75" hidden="1" thickBot="1">
      <c r="A2220" s="277">
        <v>20</v>
      </c>
      <c r="B2220" s="277">
        <v>1225435919</v>
      </c>
      <c r="C2220" s="278" t="s">
        <v>5345</v>
      </c>
      <c r="D2220" s="279">
        <v>1210</v>
      </c>
      <c r="E2220" s="277" t="s">
        <v>2770</v>
      </c>
      <c r="F2220" s="277">
        <v>1</v>
      </c>
      <c r="G2220" s="280" t="s">
        <v>3839</v>
      </c>
      <c r="H2220" s="280" t="s">
        <v>2742</v>
      </c>
      <c r="I2220" s="280" t="s">
        <v>2727</v>
      </c>
      <c r="J2220">
        <v>9</v>
      </c>
    </row>
    <row r="2221" spans="1:10" ht="13.5" hidden="1" thickBot="1">
      <c r="A2221" s="277">
        <v>21</v>
      </c>
      <c r="B2221" s="277">
        <v>1230190634</v>
      </c>
      <c r="C2221" s="278" t="s">
        <v>5346</v>
      </c>
      <c r="D2221" s="279">
        <v>1160</v>
      </c>
      <c r="E2221" s="277" t="s">
        <v>2770</v>
      </c>
      <c r="F2221" s="277">
        <v>1</v>
      </c>
      <c r="G2221" s="280" t="s">
        <v>3665</v>
      </c>
      <c r="H2221" s="280" t="s">
        <v>2742</v>
      </c>
      <c r="I2221" s="280" t="s">
        <v>2727</v>
      </c>
      <c r="J2221">
        <v>9</v>
      </c>
    </row>
    <row r="2222" spans="1:10" ht="13.5" hidden="1" thickBot="1">
      <c r="A2222" s="277">
        <v>22</v>
      </c>
      <c r="B2222" s="277">
        <v>1223145506</v>
      </c>
      <c r="C2222" s="278" t="s">
        <v>5272</v>
      </c>
      <c r="D2222" s="279">
        <v>1140</v>
      </c>
      <c r="E2222" s="277" t="s">
        <v>2770</v>
      </c>
      <c r="F2222" s="277">
        <v>1</v>
      </c>
      <c r="G2222" s="280" t="s">
        <v>3759</v>
      </c>
      <c r="H2222" s="280" t="s">
        <v>2774</v>
      </c>
      <c r="I2222" s="280" t="s">
        <v>2727</v>
      </c>
      <c r="J2222">
        <v>9</v>
      </c>
    </row>
    <row r="2223" spans="1:10" ht="21.75" hidden="1" thickBot="1">
      <c r="A2223" s="277">
        <v>23</v>
      </c>
      <c r="B2223" s="277">
        <v>1225186581</v>
      </c>
      <c r="C2223" s="278" t="s">
        <v>4206</v>
      </c>
      <c r="D2223" s="279">
        <v>1130</v>
      </c>
      <c r="E2223" s="277" t="s">
        <v>2770</v>
      </c>
      <c r="F2223" s="277">
        <v>1</v>
      </c>
      <c r="G2223" s="280" t="s">
        <v>3736</v>
      </c>
      <c r="H2223" s="280" t="s">
        <v>2742</v>
      </c>
      <c r="I2223" s="280" t="s">
        <v>2727</v>
      </c>
      <c r="J2223">
        <v>9</v>
      </c>
    </row>
    <row r="2224" spans="1:10" ht="21.75" hidden="1" thickBot="1">
      <c r="A2224" s="277">
        <v>24</v>
      </c>
      <c r="B2224" s="277">
        <v>1222153927</v>
      </c>
      <c r="C2224" s="278" t="s">
        <v>5273</v>
      </c>
      <c r="D2224" s="279">
        <v>1120</v>
      </c>
      <c r="E2224" s="277" t="s">
        <v>2936</v>
      </c>
      <c r="F2224" s="277">
        <v>1</v>
      </c>
      <c r="G2224" s="280" t="s">
        <v>3693</v>
      </c>
      <c r="H2224" s="280" t="s">
        <v>2774</v>
      </c>
      <c r="I2224" s="280" t="s">
        <v>2727</v>
      </c>
      <c r="J2224">
        <v>9</v>
      </c>
    </row>
    <row r="2225" spans="1:10" ht="13.5" hidden="1" thickBot="1">
      <c r="A2225" s="277">
        <v>25</v>
      </c>
      <c r="B2225" s="277">
        <v>1224648446</v>
      </c>
      <c r="C2225" s="278" t="s">
        <v>5347</v>
      </c>
      <c r="D2225" s="279">
        <v>1120</v>
      </c>
      <c r="E2225" s="277" t="s">
        <v>2770</v>
      </c>
      <c r="F2225" s="277">
        <v>1</v>
      </c>
      <c r="G2225" s="280" t="s">
        <v>3665</v>
      </c>
      <c r="H2225" s="280" t="s">
        <v>2742</v>
      </c>
      <c r="I2225" s="280" t="s">
        <v>2727</v>
      </c>
      <c r="J2225">
        <v>9</v>
      </c>
    </row>
    <row r="2226" spans="1:10" ht="21.75" hidden="1" thickBot="1">
      <c r="A2226" s="277">
        <v>26</v>
      </c>
      <c r="B2226" s="277">
        <v>1225726642</v>
      </c>
      <c r="C2226" s="278" t="s">
        <v>5315</v>
      </c>
      <c r="D2226" s="279">
        <v>1110</v>
      </c>
      <c r="E2226" s="277" t="s">
        <v>2936</v>
      </c>
      <c r="F2226" s="277">
        <v>1</v>
      </c>
      <c r="G2226" s="280" t="s">
        <v>4067</v>
      </c>
      <c r="H2226" s="280" t="s">
        <v>2774</v>
      </c>
      <c r="I2226" s="280" t="s">
        <v>2727</v>
      </c>
      <c r="J2226">
        <v>9</v>
      </c>
    </row>
    <row r="2227" spans="1:10" ht="13.5" hidden="1" thickBot="1">
      <c r="A2227" s="277">
        <v>27</v>
      </c>
      <c r="B2227" s="277">
        <v>1223658928</v>
      </c>
      <c r="C2227" s="278" t="s">
        <v>4322</v>
      </c>
      <c r="D2227" s="279">
        <v>1090</v>
      </c>
      <c r="E2227" s="277" t="s">
        <v>2770</v>
      </c>
      <c r="F2227" s="277">
        <v>1</v>
      </c>
      <c r="G2227" s="280" t="s">
        <v>3665</v>
      </c>
      <c r="H2227" s="280" t="s">
        <v>2742</v>
      </c>
      <c r="I2227" s="280" t="s">
        <v>2727</v>
      </c>
      <c r="J2227">
        <v>9</v>
      </c>
    </row>
    <row r="2228" spans="1:10" ht="21.75" hidden="1" thickBot="1">
      <c r="A2228" s="277">
        <v>28</v>
      </c>
      <c r="B2228" s="277">
        <v>76738890</v>
      </c>
      <c r="C2228" s="278" t="s">
        <v>5278</v>
      </c>
      <c r="D2228" s="279">
        <v>1080</v>
      </c>
      <c r="E2228" s="277" t="s">
        <v>2936</v>
      </c>
      <c r="F2228" s="277">
        <v>1</v>
      </c>
      <c r="G2228" s="280" t="s">
        <v>3693</v>
      </c>
      <c r="H2228" s="280" t="s">
        <v>2774</v>
      </c>
      <c r="I2228" s="280" t="s">
        <v>2727</v>
      </c>
      <c r="J2228">
        <v>9</v>
      </c>
    </row>
    <row r="2229" spans="1:10" ht="21.75" hidden="1" thickBot="1">
      <c r="A2229" s="277">
        <v>29</v>
      </c>
      <c r="B2229" s="277">
        <v>1225181451</v>
      </c>
      <c r="C2229" s="278" t="s">
        <v>5348</v>
      </c>
      <c r="D2229" s="279">
        <v>1060</v>
      </c>
      <c r="E2229" s="277" t="s">
        <v>2770</v>
      </c>
      <c r="F2229" s="277">
        <v>1</v>
      </c>
      <c r="G2229" s="280" t="s">
        <v>3677</v>
      </c>
      <c r="H2229" s="280" t="s">
        <v>2742</v>
      </c>
      <c r="I2229" s="280" t="s">
        <v>2727</v>
      </c>
      <c r="J2229">
        <v>9</v>
      </c>
    </row>
    <row r="2230" spans="1:10" ht="21.75" hidden="1" thickBot="1">
      <c r="A2230" s="277">
        <v>30</v>
      </c>
      <c r="B2230" s="277">
        <v>1223543053</v>
      </c>
      <c r="C2230" s="278" t="s">
        <v>5349</v>
      </c>
      <c r="D2230" s="279">
        <v>1050</v>
      </c>
      <c r="E2230" s="277" t="s">
        <v>2772</v>
      </c>
      <c r="F2230" s="277">
        <v>1</v>
      </c>
      <c r="G2230" s="280" t="s">
        <v>3792</v>
      </c>
      <c r="H2230" s="280" t="s">
        <v>2742</v>
      </c>
      <c r="I2230" s="280" t="s">
        <v>2727</v>
      </c>
      <c r="J2230">
        <v>9</v>
      </c>
    </row>
    <row r="2231" spans="1:10" ht="21.75" hidden="1" thickBot="1">
      <c r="A2231" s="277">
        <v>31</v>
      </c>
      <c r="B2231" s="277">
        <v>1224148902</v>
      </c>
      <c r="C2231" s="278" t="s">
        <v>5350</v>
      </c>
      <c r="D2231" s="279">
        <v>1050</v>
      </c>
      <c r="E2231" s="277" t="s">
        <v>2770</v>
      </c>
      <c r="F2231" s="277">
        <v>1</v>
      </c>
      <c r="G2231" s="280" t="s">
        <v>3707</v>
      </c>
      <c r="H2231" s="280" t="s">
        <v>2742</v>
      </c>
      <c r="I2231" s="280" t="s">
        <v>2727</v>
      </c>
      <c r="J2231">
        <v>9</v>
      </c>
    </row>
    <row r="2232" spans="1:10" ht="21.75" hidden="1" thickBot="1">
      <c r="A2232" s="277">
        <v>32</v>
      </c>
      <c r="B2232" s="277">
        <v>1221631998</v>
      </c>
      <c r="C2232" s="278" t="s">
        <v>5303</v>
      </c>
      <c r="D2232" s="279">
        <v>1040</v>
      </c>
      <c r="E2232" s="277" t="s">
        <v>2893</v>
      </c>
      <c r="F2232" s="277">
        <v>1</v>
      </c>
      <c r="G2232" s="280" t="s">
        <v>3693</v>
      </c>
      <c r="H2232" s="280" t="s">
        <v>2774</v>
      </c>
      <c r="I2232" s="280" t="s">
        <v>2727</v>
      </c>
      <c r="J2232">
        <v>9</v>
      </c>
    </row>
    <row r="2233" spans="1:10" ht="21.75" hidden="1" thickBot="1">
      <c r="A2233" s="277">
        <v>33</v>
      </c>
      <c r="B2233" s="277">
        <v>1222224216</v>
      </c>
      <c r="C2233" s="278" t="s">
        <v>5302</v>
      </c>
      <c r="D2233" s="279">
        <v>1030</v>
      </c>
      <c r="E2233" s="277" t="s">
        <v>3987</v>
      </c>
      <c r="F2233" s="277">
        <v>1</v>
      </c>
      <c r="G2233" s="280" t="s">
        <v>3703</v>
      </c>
      <c r="H2233" s="280" t="s">
        <v>2731</v>
      </c>
      <c r="I2233" s="280" t="s">
        <v>2727</v>
      </c>
      <c r="J2233">
        <v>9</v>
      </c>
    </row>
    <row r="2234" spans="1:10" ht="21.75" hidden="1" thickBot="1">
      <c r="A2234" s="277">
        <v>34</v>
      </c>
      <c r="B2234" s="277">
        <v>1224769659</v>
      </c>
      <c r="C2234" s="278" t="s">
        <v>5351</v>
      </c>
      <c r="D2234" s="279">
        <v>1030</v>
      </c>
      <c r="E2234" s="277" t="s">
        <v>2936</v>
      </c>
      <c r="F2234" s="277">
        <v>1</v>
      </c>
      <c r="G2234" s="280" t="s">
        <v>3665</v>
      </c>
      <c r="H2234" s="280" t="s">
        <v>2742</v>
      </c>
      <c r="I2234" s="280" t="s">
        <v>2727</v>
      </c>
      <c r="J2234">
        <v>9</v>
      </c>
    </row>
    <row r="2235" spans="1:10" ht="21.75" hidden="1" thickBot="1">
      <c r="A2235" s="277">
        <v>35</v>
      </c>
      <c r="B2235" s="277">
        <v>1228618065</v>
      </c>
      <c r="C2235" s="278" t="s">
        <v>5352</v>
      </c>
      <c r="D2235" s="279">
        <v>1020</v>
      </c>
      <c r="E2235" s="277" t="s">
        <v>2936</v>
      </c>
      <c r="F2235" s="277">
        <v>1</v>
      </c>
      <c r="G2235" s="280" t="s">
        <v>3839</v>
      </c>
      <c r="H2235" s="280" t="s">
        <v>2742</v>
      </c>
      <c r="I2235" s="280" t="s">
        <v>2727</v>
      </c>
      <c r="J2235">
        <v>9</v>
      </c>
    </row>
    <row r="2236" spans="1:10" ht="21.75" hidden="1" thickBot="1">
      <c r="A2236" s="277">
        <v>36</v>
      </c>
      <c r="B2236" s="277">
        <v>1228990121</v>
      </c>
      <c r="C2236" s="278" t="s">
        <v>5353</v>
      </c>
      <c r="D2236" s="279">
        <v>1020</v>
      </c>
      <c r="E2236" s="277" t="s">
        <v>2770</v>
      </c>
      <c r="F2236" s="277">
        <v>1</v>
      </c>
      <c r="G2236" s="280" t="s">
        <v>3665</v>
      </c>
      <c r="H2236" s="280" t="s">
        <v>2742</v>
      </c>
      <c r="I2236" s="280" t="s">
        <v>2727</v>
      </c>
      <c r="J2236">
        <v>9</v>
      </c>
    </row>
    <row r="2237" spans="1:10" ht="13.5" hidden="1" thickBot="1">
      <c r="A2237" s="277">
        <v>37</v>
      </c>
      <c r="B2237" s="277">
        <v>1226925880</v>
      </c>
      <c r="C2237" s="278" t="s">
        <v>5354</v>
      </c>
      <c r="D2237" s="279">
        <v>1020</v>
      </c>
      <c r="E2237" s="277" t="s">
        <v>2770</v>
      </c>
      <c r="F2237" s="277">
        <v>1</v>
      </c>
      <c r="G2237" s="280" t="s">
        <v>3665</v>
      </c>
      <c r="H2237" s="280" t="s">
        <v>2742</v>
      </c>
      <c r="I2237" s="280" t="s">
        <v>2727</v>
      </c>
      <c r="J2237">
        <v>9</v>
      </c>
    </row>
    <row r="2238" spans="1:10" ht="13.5" hidden="1" thickBot="1">
      <c r="A2238" s="277">
        <v>38</v>
      </c>
      <c r="B2238" s="277">
        <v>1223579143</v>
      </c>
      <c r="C2238" s="278" t="s">
        <v>3936</v>
      </c>
      <c r="D2238" s="279">
        <v>1020</v>
      </c>
      <c r="E2238" s="277" t="s">
        <v>2770</v>
      </c>
      <c r="F2238" s="277">
        <v>1</v>
      </c>
      <c r="G2238" s="280" t="s">
        <v>3665</v>
      </c>
      <c r="H2238" s="280" t="s">
        <v>2742</v>
      </c>
      <c r="I2238" s="280" t="s">
        <v>2727</v>
      </c>
      <c r="J2238">
        <v>9</v>
      </c>
    </row>
    <row r="2239" spans="1:10" ht="21.75" hidden="1" thickBot="1">
      <c r="A2239" s="277">
        <v>39</v>
      </c>
      <c r="B2239" s="277">
        <v>1225189324</v>
      </c>
      <c r="C2239" s="278" t="s">
        <v>5355</v>
      </c>
      <c r="D2239" s="279">
        <v>1010</v>
      </c>
      <c r="E2239" s="277" t="s">
        <v>2770</v>
      </c>
      <c r="F2239" s="277">
        <v>1</v>
      </c>
      <c r="G2239" s="280" t="s">
        <v>3677</v>
      </c>
      <c r="H2239" s="280" t="s">
        <v>2742</v>
      </c>
      <c r="I2239" s="280" t="s">
        <v>2727</v>
      </c>
      <c r="J2239">
        <v>9</v>
      </c>
    </row>
    <row r="2240" spans="1:10" ht="21.75" hidden="1" thickBot="1">
      <c r="A2240" s="277">
        <v>40</v>
      </c>
      <c r="B2240" s="277">
        <v>1226267833</v>
      </c>
      <c r="C2240" s="278" t="s">
        <v>5356</v>
      </c>
      <c r="D2240" s="279">
        <v>980</v>
      </c>
      <c r="E2240" s="277" t="s">
        <v>3330</v>
      </c>
      <c r="F2240" s="277">
        <v>1</v>
      </c>
      <c r="G2240" s="280" t="s">
        <v>5357</v>
      </c>
      <c r="H2240" s="280" t="s">
        <v>2774</v>
      </c>
      <c r="I2240" s="280" t="s">
        <v>2727</v>
      </c>
      <c r="J2240">
        <v>9</v>
      </c>
    </row>
    <row r="2241" spans="1:10" ht="21.75" hidden="1" thickBot="1">
      <c r="A2241" s="277">
        <v>41</v>
      </c>
      <c r="B2241" s="277">
        <v>1210150269</v>
      </c>
      <c r="C2241" s="278" t="s">
        <v>5358</v>
      </c>
      <c r="D2241" s="279">
        <v>980</v>
      </c>
      <c r="E2241" s="277" t="s">
        <v>2936</v>
      </c>
      <c r="F2241" s="277">
        <v>1</v>
      </c>
      <c r="G2241" s="280" t="s">
        <v>3693</v>
      </c>
      <c r="H2241" s="280" t="s">
        <v>2774</v>
      </c>
      <c r="I2241" s="280" t="s">
        <v>2727</v>
      </c>
      <c r="J2241">
        <v>9</v>
      </c>
    </row>
    <row r="2242" spans="1:10" ht="21.75" hidden="1" thickBot="1">
      <c r="A2242" s="277">
        <v>42</v>
      </c>
      <c r="B2242" s="277">
        <v>1223455420</v>
      </c>
      <c r="C2242" s="278" t="s">
        <v>5305</v>
      </c>
      <c r="D2242" s="279">
        <v>970</v>
      </c>
      <c r="E2242" s="277" t="s">
        <v>2936</v>
      </c>
      <c r="F2242" s="277">
        <v>1</v>
      </c>
      <c r="G2242" s="280" t="s">
        <v>4211</v>
      </c>
      <c r="H2242" s="280" t="s">
        <v>2774</v>
      </c>
      <c r="I2242" s="280" t="s">
        <v>2727</v>
      </c>
      <c r="J2242">
        <v>9</v>
      </c>
    </row>
    <row r="2243" spans="1:10" ht="21.75" hidden="1" thickBot="1">
      <c r="A2243" s="277">
        <v>43</v>
      </c>
      <c r="B2243" s="277">
        <v>1230258972</v>
      </c>
      <c r="C2243" s="278" t="s">
        <v>5359</v>
      </c>
      <c r="D2243" s="279">
        <v>970</v>
      </c>
      <c r="E2243" s="277" t="s">
        <v>2936</v>
      </c>
      <c r="F2243" s="277">
        <v>1</v>
      </c>
      <c r="G2243" s="280" t="s">
        <v>3665</v>
      </c>
      <c r="H2243" s="280" t="s">
        <v>2742</v>
      </c>
      <c r="I2243" s="280" t="s">
        <v>2727</v>
      </c>
      <c r="J2243">
        <v>9</v>
      </c>
    </row>
    <row r="2244" spans="1:10" ht="13.5" hidden="1" thickBot="1">
      <c r="A2244" s="277">
        <v>44</v>
      </c>
      <c r="B2244" s="277">
        <v>1230258238</v>
      </c>
      <c r="C2244" s="278" t="s">
        <v>5360</v>
      </c>
      <c r="D2244" s="279">
        <v>950</v>
      </c>
      <c r="E2244" s="277" t="s">
        <v>2770</v>
      </c>
      <c r="F2244" s="277">
        <v>1</v>
      </c>
      <c r="G2244" s="280" t="s">
        <v>3665</v>
      </c>
      <c r="H2244" s="280" t="s">
        <v>2742</v>
      </c>
      <c r="I2244" s="280" t="s">
        <v>2727</v>
      </c>
      <c r="J2244">
        <v>9</v>
      </c>
    </row>
    <row r="2245" spans="1:10" ht="21.75" hidden="1" thickBot="1">
      <c r="A2245" s="277">
        <v>45</v>
      </c>
      <c r="B2245" s="277">
        <v>1223477920</v>
      </c>
      <c r="C2245" s="278" t="s">
        <v>5361</v>
      </c>
      <c r="D2245" s="279">
        <v>930</v>
      </c>
      <c r="E2245" s="277" t="s">
        <v>2936</v>
      </c>
      <c r="F2245" s="277">
        <v>1</v>
      </c>
      <c r="G2245" s="280" t="s">
        <v>3839</v>
      </c>
      <c r="H2245" s="280" t="s">
        <v>2742</v>
      </c>
      <c r="I2245" s="280" t="s">
        <v>2727</v>
      </c>
      <c r="J2245">
        <v>9</v>
      </c>
    </row>
    <row r="2246" spans="1:10" ht="13.5" hidden="1" thickBot="1">
      <c r="A2246" s="277">
        <v>46</v>
      </c>
      <c r="B2246" s="277">
        <v>1220059741</v>
      </c>
      <c r="C2246" s="278" t="s">
        <v>5362</v>
      </c>
      <c r="D2246" s="279">
        <v>910</v>
      </c>
      <c r="E2246" s="277" t="s">
        <v>2770</v>
      </c>
      <c r="F2246" s="277">
        <v>1</v>
      </c>
      <c r="G2246" s="280" t="s">
        <v>3665</v>
      </c>
      <c r="H2246" s="280" t="s">
        <v>2742</v>
      </c>
      <c r="I2246" s="280" t="s">
        <v>2727</v>
      </c>
      <c r="J2246">
        <v>9</v>
      </c>
    </row>
    <row r="2247" spans="1:10" ht="21.75" hidden="1" thickBot="1">
      <c r="A2247" s="277">
        <v>47</v>
      </c>
      <c r="B2247" s="277">
        <v>1228271542</v>
      </c>
      <c r="C2247" s="278" t="s">
        <v>5363</v>
      </c>
      <c r="D2247" s="279">
        <v>900</v>
      </c>
      <c r="E2247" s="277" t="s">
        <v>2936</v>
      </c>
      <c r="F2247" s="277">
        <v>1</v>
      </c>
      <c r="G2247" s="280" t="s">
        <v>3759</v>
      </c>
      <c r="H2247" s="280" t="s">
        <v>2774</v>
      </c>
      <c r="I2247" s="280" t="s">
        <v>2727</v>
      </c>
      <c r="J2247">
        <v>9</v>
      </c>
    </row>
    <row r="2248" spans="1:10" ht="21.75" hidden="1" thickBot="1">
      <c r="A2248" s="277">
        <v>48</v>
      </c>
      <c r="B2248" s="277">
        <v>1227515887</v>
      </c>
      <c r="C2248" s="278" t="s">
        <v>5364</v>
      </c>
      <c r="D2248" s="279">
        <v>900</v>
      </c>
      <c r="E2248" s="277" t="s">
        <v>2770</v>
      </c>
      <c r="F2248" s="277">
        <v>1</v>
      </c>
      <c r="G2248" s="280" t="s">
        <v>3665</v>
      </c>
      <c r="H2248" s="280" t="s">
        <v>2742</v>
      </c>
      <c r="I2248" s="280" t="s">
        <v>2727</v>
      </c>
      <c r="J2248">
        <v>9</v>
      </c>
    </row>
    <row r="2249" spans="1:10" ht="21.75" hidden="1" thickBot="1">
      <c r="A2249" s="277">
        <v>49</v>
      </c>
      <c r="B2249" s="277">
        <v>1227491474</v>
      </c>
      <c r="C2249" s="278" t="s">
        <v>5365</v>
      </c>
      <c r="D2249" s="279">
        <v>880</v>
      </c>
      <c r="E2249" s="277" t="s">
        <v>3308</v>
      </c>
      <c r="F2249" s="277">
        <v>1</v>
      </c>
      <c r="G2249" s="280" t="s">
        <v>3792</v>
      </c>
      <c r="H2249" s="280" t="s">
        <v>2742</v>
      </c>
      <c r="I2249" s="280" t="s">
        <v>2727</v>
      </c>
      <c r="J2249">
        <v>9</v>
      </c>
    </row>
    <row r="2250" spans="1:10" ht="21.75" hidden="1" thickBot="1">
      <c r="A2250" s="277">
        <v>50</v>
      </c>
      <c r="B2250" s="277">
        <v>1226102954</v>
      </c>
      <c r="C2250" s="278" t="s">
        <v>5366</v>
      </c>
      <c r="D2250" s="279">
        <v>880</v>
      </c>
      <c r="E2250" s="277" t="s">
        <v>2770</v>
      </c>
      <c r="F2250" s="277">
        <v>1</v>
      </c>
      <c r="G2250" s="280" t="s">
        <v>3724</v>
      </c>
      <c r="H2250" s="280" t="s">
        <v>2742</v>
      </c>
      <c r="I2250" s="280" t="s">
        <v>2727</v>
      </c>
      <c r="J2250">
        <v>9</v>
      </c>
    </row>
    <row r="2251" spans="1:10" ht="21.75" hidden="1" thickBot="1">
      <c r="A2251" s="277">
        <v>51</v>
      </c>
      <c r="B2251" s="277">
        <v>1222698835</v>
      </c>
      <c r="C2251" s="278" t="s">
        <v>5367</v>
      </c>
      <c r="D2251" s="279">
        <v>880</v>
      </c>
      <c r="E2251" s="277" t="s">
        <v>2770</v>
      </c>
      <c r="F2251" s="277">
        <v>1</v>
      </c>
      <c r="G2251" s="280" t="s">
        <v>4193</v>
      </c>
      <c r="H2251" s="280" t="s">
        <v>2742</v>
      </c>
      <c r="I2251" s="280" t="s">
        <v>2727</v>
      </c>
      <c r="J2251">
        <v>9</v>
      </c>
    </row>
    <row r="2252" spans="1:10" ht="21.75" hidden="1" thickBot="1">
      <c r="A2252" s="277">
        <v>52</v>
      </c>
      <c r="B2252" s="277">
        <v>1228817294</v>
      </c>
      <c r="C2252" s="278" t="s">
        <v>5368</v>
      </c>
      <c r="D2252" s="279">
        <v>880</v>
      </c>
      <c r="E2252" s="277" t="s">
        <v>2770</v>
      </c>
      <c r="F2252" s="277">
        <v>1</v>
      </c>
      <c r="G2252" s="280" t="s">
        <v>3759</v>
      </c>
      <c r="H2252" s="280" t="s">
        <v>2774</v>
      </c>
      <c r="I2252" s="280" t="s">
        <v>2727</v>
      </c>
      <c r="J2252">
        <v>9</v>
      </c>
    </row>
    <row r="2253" spans="1:10" ht="21.75" hidden="1" thickBot="1">
      <c r="A2253" s="277">
        <v>53</v>
      </c>
      <c r="B2253" s="277">
        <v>1228202626</v>
      </c>
      <c r="C2253" s="278" t="s">
        <v>5369</v>
      </c>
      <c r="D2253" s="279">
        <v>870</v>
      </c>
      <c r="E2253" s="277" t="s">
        <v>2936</v>
      </c>
      <c r="F2253" s="277">
        <v>1</v>
      </c>
      <c r="G2253" s="280" t="s">
        <v>3665</v>
      </c>
      <c r="H2253" s="280" t="s">
        <v>2742</v>
      </c>
      <c r="I2253" s="280" t="s">
        <v>2727</v>
      </c>
      <c r="J2253">
        <v>9</v>
      </c>
    </row>
    <row r="2254" spans="1:10" ht="21.75" hidden="1" thickBot="1">
      <c r="A2254" s="277">
        <v>54</v>
      </c>
      <c r="B2254" s="277">
        <v>1228311333</v>
      </c>
      <c r="C2254" s="278" t="s">
        <v>5370</v>
      </c>
      <c r="D2254" s="279">
        <v>860</v>
      </c>
      <c r="E2254" s="277" t="s">
        <v>2770</v>
      </c>
      <c r="F2254" s="277">
        <v>1</v>
      </c>
      <c r="G2254" s="280" t="s">
        <v>3759</v>
      </c>
      <c r="H2254" s="280" t="s">
        <v>2774</v>
      </c>
      <c r="I2254" s="280" t="s">
        <v>2727</v>
      </c>
      <c r="J2254">
        <v>9</v>
      </c>
    </row>
    <row r="2255" spans="1:10" ht="21.75" hidden="1" thickBot="1">
      <c r="A2255" s="277">
        <v>55</v>
      </c>
      <c r="B2255" s="277">
        <v>1229391741</v>
      </c>
      <c r="C2255" s="278" t="s">
        <v>5371</v>
      </c>
      <c r="D2255" s="279">
        <v>850</v>
      </c>
      <c r="E2255" s="277" t="s">
        <v>4382</v>
      </c>
      <c r="F2255" s="277">
        <v>1</v>
      </c>
      <c r="G2255" s="280" t="s">
        <v>3792</v>
      </c>
      <c r="H2255" s="280" t="s">
        <v>2742</v>
      </c>
      <c r="I2255" s="280" t="s">
        <v>2727</v>
      </c>
      <c r="J2255">
        <v>9</v>
      </c>
    </row>
    <row r="2256" spans="1:10" ht="21.75" hidden="1" thickBot="1">
      <c r="A2256" s="277">
        <v>56</v>
      </c>
      <c r="B2256" s="277">
        <v>1216124539</v>
      </c>
      <c r="C2256" s="278" t="s">
        <v>4926</v>
      </c>
      <c r="D2256" s="279">
        <v>840</v>
      </c>
      <c r="E2256" s="277" t="s">
        <v>2830</v>
      </c>
      <c r="F2256" s="277">
        <v>1</v>
      </c>
      <c r="G2256" s="280" t="s">
        <v>3707</v>
      </c>
      <c r="H2256" s="280" t="s">
        <v>2742</v>
      </c>
      <c r="I2256" s="280" t="s">
        <v>2727</v>
      </c>
      <c r="J2256">
        <v>9</v>
      </c>
    </row>
    <row r="2257" spans="1:10" ht="13.5" hidden="1" thickBot="1">
      <c r="A2257" s="277">
        <v>57</v>
      </c>
      <c r="B2257" s="277">
        <v>1229220063</v>
      </c>
      <c r="C2257" s="278" t="s">
        <v>5372</v>
      </c>
      <c r="D2257" s="279">
        <v>840</v>
      </c>
      <c r="E2257" s="277" t="s">
        <v>2770</v>
      </c>
      <c r="F2257" s="277">
        <v>1</v>
      </c>
      <c r="G2257" s="280" t="s">
        <v>3665</v>
      </c>
      <c r="H2257" s="280" t="s">
        <v>2742</v>
      </c>
      <c r="I2257" s="280" t="s">
        <v>2727</v>
      </c>
      <c r="J2257">
        <v>9</v>
      </c>
    </row>
    <row r="2258" spans="1:10" ht="21.75" hidden="1" thickBot="1">
      <c r="A2258" s="277">
        <v>58</v>
      </c>
      <c r="B2258" s="277">
        <v>1227823771</v>
      </c>
      <c r="C2258" s="278" t="s">
        <v>5373</v>
      </c>
      <c r="D2258" s="279">
        <v>830</v>
      </c>
      <c r="E2258" s="277" t="s">
        <v>2770</v>
      </c>
      <c r="F2258" s="277">
        <v>1</v>
      </c>
      <c r="G2258" s="280" t="s">
        <v>3792</v>
      </c>
      <c r="H2258" s="280" t="s">
        <v>2742</v>
      </c>
      <c r="I2258" s="280" t="s">
        <v>2727</v>
      </c>
      <c r="J2258">
        <v>9</v>
      </c>
    </row>
    <row r="2259" spans="1:10" ht="21.75" hidden="1" thickBot="1">
      <c r="A2259" s="277">
        <v>59</v>
      </c>
      <c r="B2259" s="277">
        <v>1222944461</v>
      </c>
      <c r="C2259" s="278" t="s">
        <v>5374</v>
      </c>
      <c r="D2259" s="279">
        <v>820</v>
      </c>
      <c r="E2259" s="277" t="s">
        <v>2770</v>
      </c>
      <c r="F2259" s="277">
        <v>1</v>
      </c>
      <c r="G2259" s="280" t="s">
        <v>3707</v>
      </c>
      <c r="H2259" s="280" t="s">
        <v>2742</v>
      </c>
      <c r="I2259" s="280" t="s">
        <v>2727</v>
      </c>
      <c r="J2259">
        <v>9</v>
      </c>
    </row>
    <row r="2260" spans="1:10" ht="13.5" hidden="1" thickBot="1">
      <c r="A2260" s="277">
        <v>60</v>
      </c>
      <c r="B2260" s="277">
        <v>1222061965</v>
      </c>
      <c r="C2260" s="278" t="s">
        <v>5375</v>
      </c>
      <c r="D2260" s="279">
        <v>810</v>
      </c>
      <c r="E2260" s="277" t="s">
        <v>2770</v>
      </c>
      <c r="F2260" s="277">
        <v>1</v>
      </c>
      <c r="G2260" s="280" t="s">
        <v>4067</v>
      </c>
      <c r="H2260" s="280" t="s">
        <v>2774</v>
      </c>
      <c r="I2260" s="280" t="s">
        <v>2727</v>
      </c>
      <c r="J2260">
        <v>9</v>
      </c>
    </row>
    <row r="2261" spans="1:10" ht="21.75" hidden="1" thickBot="1">
      <c r="A2261" s="277">
        <v>61</v>
      </c>
      <c r="B2261" s="277">
        <v>1229566664</v>
      </c>
      <c r="C2261" s="278" t="s">
        <v>5376</v>
      </c>
      <c r="D2261" s="279">
        <v>800</v>
      </c>
      <c r="E2261" s="277" t="s">
        <v>2936</v>
      </c>
      <c r="F2261" s="277">
        <v>1</v>
      </c>
      <c r="G2261" s="280" t="s">
        <v>3665</v>
      </c>
      <c r="H2261" s="280" t="s">
        <v>2742</v>
      </c>
      <c r="I2261" s="280" t="s">
        <v>2727</v>
      </c>
      <c r="J2261">
        <v>9</v>
      </c>
    </row>
    <row r="2262" spans="1:10" ht="21.75" hidden="1" thickBot="1">
      <c r="A2262" s="277">
        <v>62</v>
      </c>
      <c r="B2262" s="277">
        <v>1222334427</v>
      </c>
      <c r="C2262" s="278" t="s">
        <v>5377</v>
      </c>
      <c r="D2262" s="279">
        <v>780</v>
      </c>
      <c r="E2262" s="277" t="s">
        <v>2936</v>
      </c>
      <c r="F2262" s="277">
        <v>1</v>
      </c>
      <c r="G2262" s="280" t="s">
        <v>4193</v>
      </c>
      <c r="H2262" s="280" t="s">
        <v>2742</v>
      </c>
      <c r="I2262" s="280" t="s">
        <v>2727</v>
      </c>
      <c r="J2262">
        <v>9</v>
      </c>
    </row>
    <row r="2263" spans="1:10" ht="21.75" hidden="1" thickBot="1">
      <c r="A2263" s="277">
        <v>63</v>
      </c>
      <c r="B2263" s="277">
        <v>1223979456</v>
      </c>
      <c r="C2263" s="278" t="s">
        <v>5378</v>
      </c>
      <c r="D2263" s="279">
        <v>780</v>
      </c>
      <c r="E2263" s="277" t="s">
        <v>2936</v>
      </c>
      <c r="F2263" s="277">
        <v>1</v>
      </c>
      <c r="G2263" s="280" t="s">
        <v>3839</v>
      </c>
      <c r="H2263" s="280" t="s">
        <v>2742</v>
      </c>
      <c r="I2263" s="280" t="s">
        <v>2727</v>
      </c>
      <c r="J2263">
        <v>9</v>
      </c>
    </row>
    <row r="2264" spans="1:10" ht="13.5" hidden="1" thickBot="1">
      <c r="A2264" s="277">
        <v>64</v>
      </c>
      <c r="B2264" s="277">
        <v>1230529737</v>
      </c>
      <c r="C2264" s="278" t="s">
        <v>5379</v>
      </c>
      <c r="D2264" s="279">
        <v>780</v>
      </c>
      <c r="E2264" s="277" t="s">
        <v>2770</v>
      </c>
      <c r="F2264" s="277">
        <v>1</v>
      </c>
      <c r="G2264" s="280" t="s">
        <v>3693</v>
      </c>
      <c r="H2264" s="280" t="s">
        <v>2774</v>
      </c>
      <c r="I2264" s="280" t="s">
        <v>2727</v>
      </c>
      <c r="J2264">
        <v>9</v>
      </c>
    </row>
    <row r="2265" spans="1:10" ht="21.75" hidden="1" thickBot="1">
      <c r="A2265" s="277">
        <v>65</v>
      </c>
      <c r="B2265" s="277">
        <v>1222550965</v>
      </c>
      <c r="C2265" s="278" t="s">
        <v>5380</v>
      </c>
      <c r="D2265" s="279">
        <v>770</v>
      </c>
      <c r="E2265" s="277" t="s">
        <v>3224</v>
      </c>
      <c r="F2265" s="277">
        <v>1</v>
      </c>
      <c r="G2265" s="280" t="s">
        <v>3707</v>
      </c>
      <c r="H2265" s="280" t="s">
        <v>2742</v>
      </c>
      <c r="I2265" s="280" t="s">
        <v>2727</v>
      </c>
      <c r="J2265">
        <v>9</v>
      </c>
    </row>
    <row r="2266" spans="1:10" ht="21.75" hidden="1" thickBot="1">
      <c r="A2266" s="277">
        <v>66</v>
      </c>
      <c r="B2266" s="277">
        <v>1228504280</v>
      </c>
      <c r="C2266" s="278" t="s">
        <v>5381</v>
      </c>
      <c r="D2266" s="279">
        <v>770</v>
      </c>
      <c r="E2266" s="277" t="s">
        <v>2936</v>
      </c>
      <c r="F2266" s="277">
        <v>1</v>
      </c>
      <c r="G2266" s="280" t="s">
        <v>3759</v>
      </c>
      <c r="H2266" s="280" t="s">
        <v>2774</v>
      </c>
      <c r="I2266" s="280" t="s">
        <v>2727</v>
      </c>
      <c r="J2266">
        <v>9</v>
      </c>
    </row>
    <row r="2267" spans="1:10" ht="21.75" hidden="1" thickBot="1">
      <c r="A2267" s="277">
        <v>67</v>
      </c>
      <c r="B2267" s="277">
        <v>1228039551</v>
      </c>
      <c r="C2267" s="278" t="s">
        <v>5382</v>
      </c>
      <c r="D2267" s="279">
        <v>770</v>
      </c>
      <c r="E2267" s="277" t="s">
        <v>2770</v>
      </c>
      <c r="F2267" s="277">
        <v>1</v>
      </c>
      <c r="G2267" s="280" t="s">
        <v>3724</v>
      </c>
      <c r="H2267" s="280" t="s">
        <v>2742</v>
      </c>
      <c r="I2267" s="280" t="s">
        <v>2727</v>
      </c>
      <c r="J2267">
        <v>9</v>
      </c>
    </row>
    <row r="2268" spans="1:10" ht="13.5" hidden="1" thickBot="1">
      <c r="A2268" s="277">
        <v>68</v>
      </c>
      <c r="B2268" s="277">
        <v>1229990832</v>
      </c>
      <c r="C2268" s="278" t="s">
        <v>5383</v>
      </c>
      <c r="D2268" s="279">
        <v>770</v>
      </c>
      <c r="E2268" s="277" t="s">
        <v>2770</v>
      </c>
      <c r="F2268" s="277">
        <v>1</v>
      </c>
      <c r="G2268" s="280" t="s">
        <v>3665</v>
      </c>
      <c r="H2268" s="280" t="s">
        <v>2742</v>
      </c>
      <c r="I2268" s="280" t="s">
        <v>2727</v>
      </c>
      <c r="J2268">
        <v>9</v>
      </c>
    </row>
    <row r="2269" spans="1:10" ht="13.5" hidden="1" thickBot="1">
      <c r="A2269" s="277">
        <v>69</v>
      </c>
      <c r="B2269" s="277">
        <v>1223629119</v>
      </c>
      <c r="C2269" s="278" t="s">
        <v>5384</v>
      </c>
      <c r="D2269" s="279">
        <v>770</v>
      </c>
      <c r="E2269" s="277" t="s">
        <v>2770</v>
      </c>
      <c r="F2269" s="277">
        <v>1</v>
      </c>
      <c r="G2269" s="280" t="s">
        <v>3665</v>
      </c>
      <c r="H2269" s="280" t="s">
        <v>2742</v>
      </c>
      <c r="I2269" s="280" t="s">
        <v>2727</v>
      </c>
      <c r="J2269">
        <v>9</v>
      </c>
    </row>
    <row r="2270" spans="1:10" ht="21.75" hidden="1" thickBot="1">
      <c r="A2270" s="277">
        <v>70</v>
      </c>
      <c r="B2270" s="277">
        <v>1225563515</v>
      </c>
      <c r="C2270" s="278" t="s">
        <v>5385</v>
      </c>
      <c r="D2270" s="279">
        <v>760</v>
      </c>
      <c r="E2270" s="277" t="s">
        <v>2936</v>
      </c>
      <c r="F2270" s="277">
        <v>1</v>
      </c>
      <c r="G2270" s="280" t="s">
        <v>3677</v>
      </c>
      <c r="H2270" s="280" t="s">
        <v>2742</v>
      </c>
      <c r="I2270" s="280" t="s">
        <v>2727</v>
      </c>
      <c r="J2270">
        <v>9</v>
      </c>
    </row>
    <row r="2271" spans="1:10" ht="13.5" hidden="1" thickBot="1">
      <c r="A2271" s="277">
        <v>71</v>
      </c>
      <c r="B2271" s="277">
        <v>1229100643</v>
      </c>
      <c r="C2271" s="278" t="s">
        <v>5386</v>
      </c>
      <c r="D2271" s="279">
        <v>760</v>
      </c>
      <c r="E2271" s="277" t="s">
        <v>2770</v>
      </c>
      <c r="F2271" s="277">
        <v>1</v>
      </c>
      <c r="G2271" s="280" t="s">
        <v>3736</v>
      </c>
      <c r="H2271" s="280" t="s">
        <v>2742</v>
      </c>
      <c r="I2271" s="280" t="s">
        <v>2727</v>
      </c>
      <c r="J2271">
        <v>9</v>
      </c>
    </row>
    <row r="2272" spans="1:10" ht="13.5" hidden="1" thickBot="1">
      <c r="A2272" s="277">
        <v>72</v>
      </c>
      <c r="B2272" s="277">
        <v>1221929878</v>
      </c>
      <c r="C2272" s="278" t="s">
        <v>5387</v>
      </c>
      <c r="D2272" s="279">
        <v>750</v>
      </c>
      <c r="E2272" s="277" t="s">
        <v>2770</v>
      </c>
      <c r="F2272" s="277">
        <v>1</v>
      </c>
      <c r="G2272" s="280" t="s">
        <v>3693</v>
      </c>
      <c r="H2272" s="280" t="s">
        <v>2774</v>
      </c>
      <c r="I2272" s="280" t="s">
        <v>2727</v>
      </c>
      <c r="J2272">
        <v>9</v>
      </c>
    </row>
    <row r="2273" spans="1:10" ht="21.75" hidden="1" thickBot="1">
      <c r="A2273" s="277">
        <v>73</v>
      </c>
      <c r="B2273" s="277">
        <v>1223434548</v>
      </c>
      <c r="C2273" s="278" t="s">
        <v>5388</v>
      </c>
      <c r="D2273" s="279">
        <v>740</v>
      </c>
      <c r="E2273" s="277" t="s">
        <v>2770</v>
      </c>
      <c r="F2273" s="277">
        <v>1</v>
      </c>
      <c r="G2273" s="280" t="s">
        <v>4193</v>
      </c>
      <c r="H2273" s="280" t="s">
        <v>2742</v>
      </c>
      <c r="I2273" s="280" t="s">
        <v>2727</v>
      </c>
      <c r="J2273">
        <v>9</v>
      </c>
    </row>
    <row r="2274" spans="1:10" ht="13.5" hidden="1" thickBot="1">
      <c r="A2274" s="277">
        <v>74</v>
      </c>
      <c r="B2274" s="277">
        <v>1227693562</v>
      </c>
      <c r="C2274" s="278" t="s">
        <v>5389</v>
      </c>
      <c r="D2274" s="279">
        <v>740</v>
      </c>
      <c r="E2274" s="277" t="s">
        <v>2770</v>
      </c>
      <c r="F2274" s="277">
        <v>1</v>
      </c>
      <c r="G2274" s="280" t="s">
        <v>3854</v>
      </c>
      <c r="H2274" s="280" t="s">
        <v>2774</v>
      </c>
      <c r="I2274" s="280" t="s">
        <v>2727</v>
      </c>
      <c r="J2274">
        <v>9</v>
      </c>
    </row>
    <row r="2275" spans="1:10" ht="21.75" hidden="1" thickBot="1">
      <c r="A2275" s="277">
        <v>75</v>
      </c>
      <c r="B2275" s="277">
        <v>1212764188</v>
      </c>
      <c r="C2275" s="278" t="s">
        <v>4065</v>
      </c>
      <c r="D2275" s="279">
        <v>720</v>
      </c>
      <c r="E2275" s="277" t="s">
        <v>2770</v>
      </c>
      <c r="F2275" s="277">
        <v>1</v>
      </c>
      <c r="G2275" s="280" t="s">
        <v>3665</v>
      </c>
      <c r="H2275" s="280" t="s">
        <v>2742</v>
      </c>
      <c r="I2275" s="280" t="s">
        <v>2727</v>
      </c>
      <c r="J2275">
        <v>9</v>
      </c>
    </row>
    <row r="2276" spans="1:10" ht="13.5" hidden="1" thickBot="1">
      <c r="A2276" s="277">
        <v>76</v>
      </c>
      <c r="B2276" s="277">
        <v>1229565648</v>
      </c>
      <c r="C2276" s="278" t="s">
        <v>5390</v>
      </c>
      <c r="D2276" s="279">
        <v>720</v>
      </c>
      <c r="E2276" s="277" t="s">
        <v>2770</v>
      </c>
      <c r="F2276" s="277">
        <v>1</v>
      </c>
      <c r="G2276" s="280" t="s">
        <v>3665</v>
      </c>
      <c r="H2276" s="280" t="s">
        <v>2742</v>
      </c>
      <c r="I2276" s="280" t="s">
        <v>2727</v>
      </c>
      <c r="J2276">
        <v>9</v>
      </c>
    </row>
    <row r="2277" spans="1:10" ht="21.75" hidden="1" thickBot="1">
      <c r="A2277" s="277">
        <v>77</v>
      </c>
      <c r="B2277" s="277">
        <v>1223664828</v>
      </c>
      <c r="C2277" s="278" t="s">
        <v>5391</v>
      </c>
      <c r="D2277" s="279">
        <v>710</v>
      </c>
      <c r="E2277" s="277" t="s">
        <v>2936</v>
      </c>
      <c r="F2277" s="277">
        <v>1</v>
      </c>
      <c r="G2277" s="280" t="s">
        <v>3665</v>
      </c>
      <c r="H2277" s="280" t="s">
        <v>2742</v>
      </c>
      <c r="I2277" s="280" t="s">
        <v>2727</v>
      </c>
      <c r="J2277">
        <v>9</v>
      </c>
    </row>
    <row r="2278" spans="1:10" ht="13.5" hidden="1" thickBot="1">
      <c r="A2278" s="277">
        <v>78</v>
      </c>
      <c r="B2278" s="277">
        <v>1226268090</v>
      </c>
      <c r="C2278" s="278" t="s">
        <v>5392</v>
      </c>
      <c r="D2278" s="279">
        <v>710</v>
      </c>
      <c r="E2278" s="277" t="s">
        <v>2770</v>
      </c>
      <c r="F2278" s="277">
        <v>1</v>
      </c>
      <c r="G2278" s="280" t="s">
        <v>5357</v>
      </c>
      <c r="H2278" s="280" t="s">
        <v>2774</v>
      </c>
      <c r="I2278" s="280" t="s">
        <v>2727</v>
      </c>
      <c r="J2278">
        <v>9</v>
      </c>
    </row>
    <row r="2279" spans="1:10" ht="13.5" hidden="1" thickBot="1">
      <c r="A2279" s="277">
        <v>79</v>
      </c>
      <c r="B2279" s="277">
        <v>1229402988</v>
      </c>
      <c r="C2279" s="278" t="s">
        <v>4232</v>
      </c>
      <c r="D2279" s="279">
        <v>710</v>
      </c>
      <c r="E2279" s="277" t="s">
        <v>2770</v>
      </c>
      <c r="F2279" s="277">
        <v>1</v>
      </c>
      <c r="G2279" s="280" t="s">
        <v>3665</v>
      </c>
      <c r="H2279" s="280" t="s">
        <v>2742</v>
      </c>
      <c r="I2279" s="280" t="s">
        <v>2727</v>
      </c>
      <c r="J2279">
        <v>9</v>
      </c>
    </row>
    <row r="2280" spans="1:10" ht="21.75" hidden="1" thickBot="1">
      <c r="A2280" s="277">
        <v>80</v>
      </c>
      <c r="B2280" s="277">
        <v>1224576311</v>
      </c>
      <c r="C2280" s="278" t="s">
        <v>5393</v>
      </c>
      <c r="D2280" s="279">
        <v>700</v>
      </c>
      <c r="E2280" s="277" t="s">
        <v>2770</v>
      </c>
      <c r="F2280" s="277">
        <v>1</v>
      </c>
      <c r="G2280" s="280" t="s">
        <v>3724</v>
      </c>
      <c r="H2280" s="280" t="s">
        <v>2742</v>
      </c>
      <c r="I2280" s="280" t="s">
        <v>2727</v>
      </c>
      <c r="J2280">
        <v>9</v>
      </c>
    </row>
    <row r="2281" spans="1:10" ht="13.5" hidden="1" thickBot="1">
      <c r="A2281" s="277">
        <v>81</v>
      </c>
      <c r="B2281" s="277">
        <v>1223587848</v>
      </c>
      <c r="C2281" s="278" t="s">
        <v>5394</v>
      </c>
      <c r="D2281" s="279">
        <v>700</v>
      </c>
      <c r="E2281" s="277" t="s">
        <v>2770</v>
      </c>
      <c r="F2281" s="277">
        <v>1</v>
      </c>
      <c r="G2281" s="280" t="s">
        <v>3693</v>
      </c>
      <c r="H2281" s="280" t="s">
        <v>2774</v>
      </c>
      <c r="I2281" s="280" t="s">
        <v>2727</v>
      </c>
      <c r="J2281">
        <v>9</v>
      </c>
    </row>
    <row r="2282" spans="1:10" ht="13.5" hidden="1" thickBot="1">
      <c r="A2282" s="277">
        <v>82</v>
      </c>
      <c r="B2282" s="277">
        <v>1222977668</v>
      </c>
      <c r="C2282" s="278" t="s">
        <v>5395</v>
      </c>
      <c r="D2282" s="279">
        <v>680</v>
      </c>
      <c r="E2282" s="277" t="s">
        <v>2770</v>
      </c>
      <c r="F2282" s="277">
        <v>1</v>
      </c>
      <c r="G2282" s="280" t="s">
        <v>3759</v>
      </c>
      <c r="H2282" s="280" t="s">
        <v>2774</v>
      </c>
      <c r="I2282" s="280" t="s">
        <v>2727</v>
      </c>
      <c r="J2282">
        <v>9</v>
      </c>
    </row>
    <row r="2283" spans="1:10" ht="13.5" hidden="1" thickBot="1">
      <c r="A2283" s="277">
        <v>83</v>
      </c>
      <c r="B2283" s="277">
        <v>1225374847</v>
      </c>
      <c r="C2283" s="278" t="s">
        <v>5396</v>
      </c>
      <c r="D2283" s="279">
        <v>680</v>
      </c>
      <c r="E2283" s="277" t="s">
        <v>2770</v>
      </c>
      <c r="F2283" s="277">
        <v>1</v>
      </c>
      <c r="G2283" s="280" t="s">
        <v>3665</v>
      </c>
      <c r="H2283" s="280" t="s">
        <v>2742</v>
      </c>
      <c r="I2283" s="280" t="s">
        <v>2727</v>
      </c>
      <c r="J2283">
        <v>9</v>
      </c>
    </row>
    <row r="2284" spans="1:10" ht="21.75" hidden="1" thickBot="1">
      <c r="A2284" s="277">
        <v>84</v>
      </c>
      <c r="B2284" s="277">
        <v>1230032387</v>
      </c>
      <c r="C2284" s="278" t="s">
        <v>4054</v>
      </c>
      <c r="D2284" s="279">
        <v>670</v>
      </c>
      <c r="E2284" s="277" t="s">
        <v>2770</v>
      </c>
      <c r="F2284" s="277">
        <v>1</v>
      </c>
      <c r="G2284" s="280" t="s">
        <v>3839</v>
      </c>
      <c r="H2284" s="280" t="s">
        <v>2742</v>
      </c>
      <c r="I2284" s="280" t="s">
        <v>2727</v>
      </c>
      <c r="J2284">
        <v>9</v>
      </c>
    </row>
    <row r="2285" spans="1:10" ht="21.75" hidden="1" thickBot="1">
      <c r="A2285" s="277">
        <v>85</v>
      </c>
      <c r="B2285" s="277">
        <v>1225158224</v>
      </c>
      <c r="C2285" s="278" t="s">
        <v>5397</v>
      </c>
      <c r="D2285" s="279">
        <v>650</v>
      </c>
      <c r="E2285" s="277" t="s">
        <v>3247</v>
      </c>
      <c r="F2285" s="277">
        <v>1</v>
      </c>
      <c r="G2285" s="280" t="s">
        <v>3807</v>
      </c>
      <c r="H2285" s="280" t="s">
        <v>2742</v>
      </c>
      <c r="I2285" s="280" t="s">
        <v>2727</v>
      </c>
      <c r="J2285">
        <v>9</v>
      </c>
    </row>
    <row r="2286" spans="1:10" ht="21.75" hidden="1" thickBot="1">
      <c r="A2286" s="277">
        <v>86</v>
      </c>
      <c r="B2286" s="277">
        <v>1228024210</v>
      </c>
      <c r="C2286" s="278" t="s">
        <v>5398</v>
      </c>
      <c r="D2286" s="279">
        <v>650</v>
      </c>
      <c r="E2286" s="277" t="s">
        <v>2936</v>
      </c>
      <c r="F2286" s="277">
        <v>1</v>
      </c>
      <c r="G2286" s="280" t="s">
        <v>3759</v>
      </c>
      <c r="H2286" s="280" t="s">
        <v>2774</v>
      </c>
      <c r="I2286" s="280" t="s">
        <v>2727</v>
      </c>
      <c r="J2286">
        <v>9</v>
      </c>
    </row>
    <row r="2287" spans="1:10" ht="13.5" hidden="1" thickBot="1">
      <c r="A2287" s="277">
        <v>87</v>
      </c>
      <c r="B2287" s="277">
        <v>1223232091</v>
      </c>
      <c r="C2287" s="278" t="s">
        <v>5399</v>
      </c>
      <c r="D2287" s="279">
        <v>650</v>
      </c>
      <c r="E2287" s="277" t="s">
        <v>2770</v>
      </c>
      <c r="F2287" s="277">
        <v>1</v>
      </c>
      <c r="G2287" s="280" t="s">
        <v>4001</v>
      </c>
      <c r="H2287" s="280" t="s">
        <v>2774</v>
      </c>
      <c r="I2287" s="280" t="s">
        <v>2727</v>
      </c>
      <c r="J2287">
        <v>9</v>
      </c>
    </row>
    <row r="2288" spans="1:10" ht="13.5" hidden="1" thickBot="1">
      <c r="A2288" s="277">
        <v>88</v>
      </c>
      <c r="B2288" s="277">
        <v>1222133429</v>
      </c>
      <c r="C2288" s="278" t="s">
        <v>5400</v>
      </c>
      <c r="D2288" s="279">
        <v>640</v>
      </c>
      <c r="E2288" s="277" t="s">
        <v>2770</v>
      </c>
      <c r="F2288" s="277">
        <v>1</v>
      </c>
      <c r="G2288" s="280" t="s">
        <v>3854</v>
      </c>
      <c r="H2288" s="280" t="s">
        <v>2774</v>
      </c>
      <c r="I2288" s="280" t="s">
        <v>2727</v>
      </c>
      <c r="J2288">
        <v>9</v>
      </c>
    </row>
    <row r="2289" spans="1:10" ht="21.75" hidden="1" thickBot="1">
      <c r="A2289" s="277">
        <v>89</v>
      </c>
      <c r="B2289" s="277">
        <v>1229728410</v>
      </c>
      <c r="C2289" s="278" t="s">
        <v>5401</v>
      </c>
      <c r="D2289" s="279">
        <v>630</v>
      </c>
      <c r="E2289" s="277" t="s">
        <v>2770</v>
      </c>
      <c r="F2289" s="277">
        <v>1</v>
      </c>
      <c r="G2289" s="280" t="s">
        <v>4193</v>
      </c>
      <c r="H2289" s="280" t="s">
        <v>2742</v>
      </c>
      <c r="I2289" s="280" t="s">
        <v>2727</v>
      </c>
      <c r="J2289">
        <v>9</v>
      </c>
    </row>
    <row r="2290" spans="1:10" ht="21.75" hidden="1" thickBot="1">
      <c r="A2290" s="277">
        <v>90</v>
      </c>
      <c r="B2290" s="277">
        <v>1226002022</v>
      </c>
      <c r="C2290" s="278" t="s">
        <v>5402</v>
      </c>
      <c r="D2290" s="279">
        <v>600</v>
      </c>
      <c r="E2290" s="277" t="s">
        <v>2770</v>
      </c>
      <c r="F2290" s="277">
        <v>1</v>
      </c>
      <c r="G2290" s="280" t="s">
        <v>3724</v>
      </c>
      <c r="H2290" s="280" t="s">
        <v>2742</v>
      </c>
      <c r="I2290" s="280" t="s">
        <v>2727</v>
      </c>
      <c r="J2290">
        <v>9</v>
      </c>
    </row>
    <row r="2291" spans="1:10" ht="21.75" hidden="1" thickBot="1">
      <c r="A2291" s="277">
        <v>91</v>
      </c>
      <c r="B2291" s="277">
        <v>1209694022</v>
      </c>
      <c r="C2291" s="278" t="s">
        <v>5403</v>
      </c>
      <c r="D2291" s="279">
        <v>580</v>
      </c>
      <c r="E2291" s="277" t="s">
        <v>2770</v>
      </c>
      <c r="F2291" s="277">
        <v>1</v>
      </c>
      <c r="G2291" s="280" t="s">
        <v>4193</v>
      </c>
      <c r="H2291" s="280" t="s">
        <v>2742</v>
      </c>
      <c r="I2291" s="280" t="s">
        <v>2727</v>
      </c>
      <c r="J2291">
        <v>9</v>
      </c>
    </row>
    <row r="2292" spans="1:10" ht="13.5" hidden="1" thickBot="1">
      <c r="A2292" s="277">
        <v>92</v>
      </c>
      <c r="B2292" s="277">
        <v>1223631818</v>
      </c>
      <c r="C2292" s="278" t="s">
        <v>5404</v>
      </c>
      <c r="D2292" s="279">
        <v>560</v>
      </c>
      <c r="E2292" s="277" t="s">
        <v>2770</v>
      </c>
      <c r="F2292" s="277">
        <v>1</v>
      </c>
      <c r="G2292" s="280" t="s">
        <v>3665</v>
      </c>
      <c r="H2292" s="280" t="s">
        <v>2742</v>
      </c>
      <c r="I2292" s="280" t="s">
        <v>2727</v>
      </c>
      <c r="J2292">
        <v>9</v>
      </c>
    </row>
    <row r="2293" spans="1:10" ht="21.75" hidden="1" thickBot="1">
      <c r="A2293" s="277">
        <v>93</v>
      </c>
      <c r="B2293" s="277">
        <v>1223070085</v>
      </c>
      <c r="C2293" s="278" t="s">
        <v>5405</v>
      </c>
      <c r="D2293" s="279">
        <v>550</v>
      </c>
      <c r="E2293" s="277" t="s">
        <v>2936</v>
      </c>
      <c r="F2293" s="277">
        <v>1</v>
      </c>
      <c r="G2293" s="280" t="s">
        <v>3854</v>
      </c>
      <c r="H2293" s="280" t="s">
        <v>2774</v>
      </c>
      <c r="I2293" s="280" t="s">
        <v>2727</v>
      </c>
      <c r="J2293">
        <v>9</v>
      </c>
    </row>
    <row r="2294" spans="1:10" ht="21.75" hidden="1" thickBot="1">
      <c r="A2294" s="277">
        <v>94</v>
      </c>
      <c r="B2294" s="277">
        <v>1229674266</v>
      </c>
      <c r="C2294" s="278" t="s">
        <v>5406</v>
      </c>
      <c r="D2294" s="279">
        <v>550</v>
      </c>
      <c r="E2294" s="277" t="s">
        <v>2936</v>
      </c>
      <c r="F2294" s="277">
        <v>1</v>
      </c>
      <c r="G2294" s="280" t="s">
        <v>3665</v>
      </c>
      <c r="H2294" s="280" t="s">
        <v>2742</v>
      </c>
      <c r="I2294" s="280" t="s">
        <v>2727</v>
      </c>
      <c r="J2294">
        <v>9</v>
      </c>
    </row>
    <row r="2295" spans="1:10" ht="21.75" hidden="1" thickBot="1">
      <c r="A2295" s="277">
        <v>95</v>
      </c>
      <c r="B2295" s="277">
        <v>1228770020</v>
      </c>
      <c r="C2295" s="278" t="s">
        <v>5407</v>
      </c>
      <c r="D2295" s="279">
        <v>550</v>
      </c>
      <c r="E2295" s="277" t="s">
        <v>2770</v>
      </c>
      <c r="F2295" s="277">
        <v>1</v>
      </c>
      <c r="G2295" s="280" t="s">
        <v>3724</v>
      </c>
      <c r="H2295" s="280" t="s">
        <v>2742</v>
      </c>
      <c r="I2295" s="280" t="s">
        <v>2727</v>
      </c>
      <c r="J2295">
        <v>9</v>
      </c>
    </row>
    <row r="2296" spans="1:10" ht="21.75" hidden="1" thickBot="1">
      <c r="A2296" s="277">
        <v>96</v>
      </c>
      <c r="B2296" s="277">
        <v>1229752631</v>
      </c>
      <c r="C2296" s="278" t="s">
        <v>5408</v>
      </c>
      <c r="D2296" s="279">
        <v>540</v>
      </c>
      <c r="E2296" s="277" t="s">
        <v>2770</v>
      </c>
      <c r="F2296" s="277">
        <v>1</v>
      </c>
      <c r="G2296" s="280" t="s">
        <v>3736</v>
      </c>
      <c r="H2296" s="280" t="s">
        <v>2742</v>
      </c>
      <c r="I2296" s="280" t="s">
        <v>2727</v>
      </c>
      <c r="J2296">
        <v>9</v>
      </c>
    </row>
    <row r="2297" spans="1:10" ht="21.75" hidden="1" thickBot="1">
      <c r="A2297" s="277">
        <v>97</v>
      </c>
      <c r="B2297" s="277">
        <v>1230569933</v>
      </c>
      <c r="C2297" s="278" t="s">
        <v>5409</v>
      </c>
      <c r="D2297" s="279">
        <v>530</v>
      </c>
      <c r="E2297" s="277" t="s">
        <v>2770</v>
      </c>
      <c r="F2297" s="277">
        <v>1</v>
      </c>
      <c r="G2297" s="280" t="s">
        <v>3839</v>
      </c>
      <c r="H2297" s="280" t="s">
        <v>2742</v>
      </c>
      <c r="I2297" s="280" t="s">
        <v>2727</v>
      </c>
      <c r="J2297">
        <v>9</v>
      </c>
    </row>
    <row r="2298" spans="1:10" ht="21.75" hidden="1" thickBot="1">
      <c r="A2298" s="277">
        <v>98</v>
      </c>
      <c r="B2298" s="277">
        <v>1223631920</v>
      </c>
      <c r="C2298" s="278" t="s">
        <v>5410</v>
      </c>
      <c r="D2298" s="279">
        <v>520</v>
      </c>
      <c r="E2298" s="277" t="s">
        <v>2936</v>
      </c>
      <c r="F2298" s="277">
        <v>1</v>
      </c>
      <c r="G2298" s="280" t="s">
        <v>3736</v>
      </c>
      <c r="H2298" s="280" t="s">
        <v>2742</v>
      </c>
      <c r="I2298" s="280" t="s">
        <v>2727</v>
      </c>
      <c r="J2298">
        <v>9</v>
      </c>
    </row>
    <row r="2299" spans="1:10" ht="13.5" hidden="1" thickBot="1">
      <c r="A2299" s="277">
        <v>99</v>
      </c>
      <c r="B2299" s="277">
        <v>1230511495</v>
      </c>
      <c r="C2299" s="278" t="s">
        <v>5411</v>
      </c>
      <c r="D2299" s="279">
        <v>510</v>
      </c>
      <c r="E2299" s="277" t="s">
        <v>2770</v>
      </c>
      <c r="F2299" s="277">
        <v>1</v>
      </c>
      <c r="G2299" s="280" t="s">
        <v>3736</v>
      </c>
      <c r="H2299" s="280" t="s">
        <v>2742</v>
      </c>
      <c r="I2299" s="280" t="s">
        <v>2727</v>
      </c>
      <c r="J2299">
        <v>9</v>
      </c>
    </row>
    <row r="2300" spans="1:10" ht="13.5" hidden="1" thickBot="1">
      <c r="A2300" s="277">
        <v>100</v>
      </c>
      <c r="B2300" s="277">
        <v>1223437405</v>
      </c>
      <c r="C2300" s="278" t="s">
        <v>5412</v>
      </c>
      <c r="D2300" s="279">
        <v>490</v>
      </c>
      <c r="E2300" s="277" t="s">
        <v>2770</v>
      </c>
      <c r="F2300" s="277">
        <v>1</v>
      </c>
      <c r="G2300" s="280" t="s">
        <v>3665</v>
      </c>
      <c r="H2300" s="280" t="s">
        <v>2742</v>
      </c>
      <c r="I2300" s="280" t="s">
        <v>2727</v>
      </c>
      <c r="J2300">
        <v>9</v>
      </c>
    </row>
    <row r="2301" spans="1:10" ht="21.75" hidden="1" thickBot="1">
      <c r="A2301" s="277">
        <v>101</v>
      </c>
      <c r="B2301" s="277">
        <v>1223517451</v>
      </c>
      <c r="C2301" s="278" t="s">
        <v>5413</v>
      </c>
      <c r="D2301" s="279">
        <v>460</v>
      </c>
      <c r="E2301" s="277" t="s">
        <v>2936</v>
      </c>
      <c r="F2301" s="277">
        <v>1</v>
      </c>
      <c r="G2301" s="280" t="s">
        <v>3736</v>
      </c>
      <c r="H2301" s="280" t="s">
        <v>2742</v>
      </c>
      <c r="I2301" s="280" t="s">
        <v>2727</v>
      </c>
      <c r="J2301">
        <v>9</v>
      </c>
    </row>
    <row r="2302" spans="1:10" ht="21.75" hidden="1" thickBot="1">
      <c r="A2302" s="277">
        <v>102</v>
      </c>
      <c r="B2302" s="277">
        <v>1230511379</v>
      </c>
      <c r="C2302" s="278" t="s">
        <v>5414</v>
      </c>
      <c r="D2302" s="279">
        <v>450</v>
      </c>
      <c r="E2302" s="277" t="s">
        <v>2936</v>
      </c>
      <c r="F2302" s="277">
        <v>1</v>
      </c>
      <c r="G2302" s="280" t="s">
        <v>3736</v>
      </c>
      <c r="H2302" s="280" t="s">
        <v>2742</v>
      </c>
      <c r="I2302" s="280" t="s">
        <v>2727</v>
      </c>
      <c r="J2302">
        <v>9</v>
      </c>
    </row>
    <row r="2303" spans="1:10" ht="13.5" hidden="1" thickBot="1">
      <c r="A2303" s="277">
        <v>103</v>
      </c>
      <c r="B2303" s="277">
        <v>1228542444</v>
      </c>
      <c r="C2303" s="278" t="s">
        <v>5415</v>
      </c>
      <c r="D2303" s="279">
        <v>440</v>
      </c>
      <c r="E2303" s="277" t="s">
        <v>2770</v>
      </c>
      <c r="F2303" s="277">
        <v>1</v>
      </c>
      <c r="G2303" s="280" t="s">
        <v>3736</v>
      </c>
      <c r="H2303" s="280" t="s">
        <v>2742</v>
      </c>
      <c r="I2303" s="280" t="s">
        <v>2727</v>
      </c>
      <c r="J2303">
        <v>9</v>
      </c>
    </row>
    <row r="2304" spans="1:10" ht="13.5" hidden="1" thickBot="1">
      <c r="A2304" s="277">
        <v>1</v>
      </c>
      <c r="B2304" s="277">
        <v>1221751830</v>
      </c>
      <c r="C2304" s="278" t="s">
        <v>3928</v>
      </c>
      <c r="D2304" s="279">
        <v>1610</v>
      </c>
      <c r="E2304" s="277" t="s">
        <v>2770</v>
      </c>
      <c r="F2304" s="277">
        <v>1</v>
      </c>
      <c r="G2304" s="280" t="s">
        <v>3693</v>
      </c>
      <c r="H2304" s="280" t="s">
        <v>2774</v>
      </c>
      <c r="I2304" s="280" t="s">
        <v>2727</v>
      </c>
      <c r="J2304">
        <v>8</v>
      </c>
    </row>
    <row r="2305" spans="1:10" ht="21.75" hidden="1" thickBot="1">
      <c r="A2305" s="277">
        <v>2</v>
      </c>
      <c r="B2305" s="277">
        <v>115547832</v>
      </c>
      <c r="C2305" s="278" t="s">
        <v>4286</v>
      </c>
      <c r="D2305" s="279">
        <v>1600</v>
      </c>
      <c r="E2305" s="277" t="s">
        <v>2770</v>
      </c>
      <c r="F2305" s="277">
        <v>1</v>
      </c>
      <c r="G2305" s="280" t="s">
        <v>3677</v>
      </c>
      <c r="H2305" s="280" t="s">
        <v>2742</v>
      </c>
      <c r="I2305" s="280" t="s">
        <v>2727</v>
      </c>
      <c r="J2305">
        <v>8</v>
      </c>
    </row>
    <row r="2306" spans="1:10" ht="13.5" hidden="1" thickBot="1">
      <c r="A2306" s="277">
        <v>3</v>
      </c>
      <c r="B2306" s="277">
        <v>1223093767</v>
      </c>
      <c r="C2306" s="278" t="s">
        <v>5154</v>
      </c>
      <c r="D2306" s="279">
        <v>1520</v>
      </c>
      <c r="E2306" s="277" t="s">
        <v>2770</v>
      </c>
      <c r="F2306" s="277">
        <v>1</v>
      </c>
      <c r="G2306" s="280" t="s">
        <v>3693</v>
      </c>
      <c r="H2306" s="280" t="s">
        <v>2774</v>
      </c>
      <c r="I2306" s="280" t="s">
        <v>2727</v>
      </c>
      <c r="J2306">
        <v>8</v>
      </c>
    </row>
    <row r="2307" spans="1:10" ht="21.75" hidden="1" thickBot="1">
      <c r="A2307" s="277">
        <v>4</v>
      </c>
      <c r="B2307" s="277">
        <v>1225781827</v>
      </c>
      <c r="C2307" s="278" t="s">
        <v>4156</v>
      </c>
      <c r="D2307" s="279">
        <v>1450</v>
      </c>
      <c r="E2307" s="277" t="s">
        <v>4115</v>
      </c>
      <c r="F2307" s="277">
        <v>1</v>
      </c>
      <c r="G2307" s="280" t="s">
        <v>3665</v>
      </c>
      <c r="H2307" s="280" t="s">
        <v>2742</v>
      </c>
      <c r="I2307" s="280" t="s">
        <v>2727</v>
      </c>
      <c r="J2307">
        <v>8</v>
      </c>
    </row>
    <row r="2308" spans="1:10" ht="13.5" hidden="1" thickBot="1">
      <c r="A2308" s="277">
        <v>5</v>
      </c>
      <c r="B2308" s="277">
        <v>1223740640</v>
      </c>
      <c r="C2308" s="278" t="s">
        <v>5176</v>
      </c>
      <c r="D2308" s="279">
        <v>1400</v>
      </c>
      <c r="E2308" s="277" t="s">
        <v>2770</v>
      </c>
      <c r="F2308" s="277">
        <v>1</v>
      </c>
      <c r="G2308" s="280" t="s">
        <v>3693</v>
      </c>
      <c r="H2308" s="280" t="s">
        <v>2774</v>
      </c>
      <c r="I2308" s="280" t="s">
        <v>2727</v>
      </c>
      <c r="J2308">
        <v>8</v>
      </c>
    </row>
    <row r="2309" spans="1:10" ht="21.75" hidden="1" thickBot="1">
      <c r="A2309" s="277">
        <v>6</v>
      </c>
      <c r="B2309" s="277">
        <v>1222506012</v>
      </c>
      <c r="C2309" s="278" t="s">
        <v>3932</v>
      </c>
      <c r="D2309" s="279">
        <v>1370</v>
      </c>
      <c r="E2309" s="277" t="s">
        <v>2962</v>
      </c>
      <c r="F2309" s="277">
        <v>1</v>
      </c>
      <c r="G2309" s="280" t="s">
        <v>3759</v>
      </c>
      <c r="H2309" s="280" t="s">
        <v>2774</v>
      </c>
      <c r="I2309" s="280" t="s">
        <v>2727</v>
      </c>
      <c r="J2309">
        <v>8</v>
      </c>
    </row>
    <row r="2310" spans="1:10" ht="21.75" hidden="1" thickBot="1">
      <c r="A2310" s="277">
        <v>7</v>
      </c>
      <c r="B2310" s="277">
        <v>1223543993</v>
      </c>
      <c r="C2310" s="278" t="s">
        <v>4289</v>
      </c>
      <c r="D2310" s="279">
        <v>1360</v>
      </c>
      <c r="E2310" s="277" t="s">
        <v>3812</v>
      </c>
      <c r="F2310" s="277">
        <v>1</v>
      </c>
      <c r="G2310" s="280" t="s">
        <v>3734</v>
      </c>
      <c r="H2310" s="280" t="s">
        <v>2742</v>
      </c>
      <c r="I2310" s="280" t="s">
        <v>2727</v>
      </c>
      <c r="J2310">
        <v>8</v>
      </c>
    </row>
    <row r="2311" spans="1:10" ht="21.75" hidden="1" thickBot="1">
      <c r="A2311" s="277">
        <v>8</v>
      </c>
      <c r="B2311" s="277">
        <v>1226219633</v>
      </c>
      <c r="C2311" s="278" t="s">
        <v>5169</v>
      </c>
      <c r="D2311" s="279">
        <v>1310</v>
      </c>
      <c r="E2311" s="277" t="s">
        <v>2770</v>
      </c>
      <c r="F2311" s="277">
        <v>1</v>
      </c>
      <c r="G2311" s="280" t="s">
        <v>3703</v>
      </c>
      <c r="H2311" s="280" t="s">
        <v>2731</v>
      </c>
      <c r="I2311" s="280" t="s">
        <v>2727</v>
      </c>
      <c r="J2311">
        <v>8</v>
      </c>
    </row>
    <row r="2312" spans="1:10" ht="21.75" hidden="1" thickBot="1">
      <c r="A2312" s="277">
        <v>9</v>
      </c>
      <c r="B2312" s="277">
        <v>1230259260</v>
      </c>
      <c r="C2312" s="278" t="s">
        <v>4295</v>
      </c>
      <c r="D2312" s="279">
        <v>1270</v>
      </c>
      <c r="E2312" s="277" t="s">
        <v>2770</v>
      </c>
      <c r="F2312" s="277">
        <v>1</v>
      </c>
      <c r="G2312" s="280" t="s">
        <v>3703</v>
      </c>
      <c r="H2312" s="280" t="s">
        <v>2731</v>
      </c>
      <c r="I2312" s="280" t="s">
        <v>2727</v>
      </c>
      <c r="J2312">
        <v>8</v>
      </c>
    </row>
    <row r="2313" spans="1:10" ht="21.75" hidden="1" thickBot="1">
      <c r="A2313" s="277">
        <v>10</v>
      </c>
      <c r="B2313" s="277">
        <v>1228908007</v>
      </c>
      <c r="C2313" s="278" t="s">
        <v>4293</v>
      </c>
      <c r="D2313" s="279">
        <v>1260</v>
      </c>
      <c r="E2313" s="277" t="s">
        <v>2941</v>
      </c>
      <c r="F2313" s="277">
        <v>1</v>
      </c>
      <c r="G2313" s="280" t="s">
        <v>3677</v>
      </c>
      <c r="H2313" s="280" t="s">
        <v>2742</v>
      </c>
      <c r="I2313" s="280" t="s">
        <v>2727</v>
      </c>
      <c r="J2313">
        <v>8</v>
      </c>
    </row>
    <row r="2314" spans="1:10" ht="13.5" hidden="1" thickBot="1">
      <c r="A2314" s="277">
        <v>11</v>
      </c>
      <c r="B2314" s="277">
        <v>1224058842</v>
      </c>
      <c r="C2314" s="278" t="s">
        <v>4294</v>
      </c>
      <c r="D2314" s="279">
        <v>1260</v>
      </c>
      <c r="E2314" s="277" t="s">
        <v>2770</v>
      </c>
      <c r="F2314" s="277">
        <v>1</v>
      </c>
      <c r="G2314" s="280" t="s">
        <v>1312</v>
      </c>
      <c r="H2314" s="280" t="s">
        <v>2742</v>
      </c>
      <c r="I2314" s="280" t="s">
        <v>2727</v>
      </c>
      <c r="J2314">
        <v>8</v>
      </c>
    </row>
    <row r="2315" spans="1:10" ht="21.75" hidden="1" thickBot="1">
      <c r="A2315" s="277">
        <v>12</v>
      </c>
      <c r="B2315" s="277">
        <v>1222242391</v>
      </c>
      <c r="C2315" s="278" t="s">
        <v>4287</v>
      </c>
      <c r="D2315" s="279">
        <v>1250</v>
      </c>
      <c r="E2315" s="277" t="s">
        <v>2936</v>
      </c>
      <c r="F2315" s="277">
        <v>1</v>
      </c>
      <c r="G2315" s="280" t="s">
        <v>3665</v>
      </c>
      <c r="H2315" s="280" t="s">
        <v>2742</v>
      </c>
      <c r="I2315" s="280" t="s">
        <v>2727</v>
      </c>
      <c r="J2315">
        <v>8</v>
      </c>
    </row>
    <row r="2316" spans="1:10" ht="13.5" hidden="1" thickBot="1">
      <c r="A2316" s="277">
        <v>13</v>
      </c>
      <c r="B2316" s="277">
        <v>1222042936</v>
      </c>
      <c r="C2316" s="278" t="s">
        <v>4303</v>
      </c>
      <c r="D2316" s="279">
        <v>1230</v>
      </c>
      <c r="E2316" s="277" t="s">
        <v>2770</v>
      </c>
      <c r="F2316" s="277">
        <v>1</v>
      </c>
      <c r="G2316" s="280" t="s">
        <v>3665</v>
      </c>
      <c r="H2316" s="280" t="s">
        <v>2742</v>
      </c>
      <c r="I2316" s="280" t="s">
        <v>2727</v>
      </c>
      <c r="J2316">
        <v>8</v>
      </c>
    </row>
    <row r="2317" spans="1:10" ht="13.5" hidden="1" thickBot="1">
      <c r="A2317" s="277">
        <v>14</v>
      </c>
      <c r="B2317" s="277">
        <v>1223110436</v>
      </c>
      <c r="C2317" s="278" t="s">
        <v>4291</v>
      </c>
      <c r="D2317" s="279">
        <v>1230</v>
      </c>
      <c r="E2317" s="277" t="s">
        <v>2770</v>
      </c>
      <c r="F2317" s="277">
        <v>1</v>
      </c>
      <c r="G2317" s="280" t="s">
        <v>3665</v>
      </c>
      <c r="H2317" s="280" t="s">
        <v>2742</v>
      </c>
      <c r="I2317" s="280" t="s">
        <v>2727</v>
      </c>
      <c r="J2317">
        <v>8</v>
      </c>
    </row>
    <row r="2318" spans="1:10" ht="21.75" hidden="1" thickBot="1">
      <c r="A2318" s="277">
        <v>15</v>
      </c>
      <c r="B2318" s="277">
        <v>1222831486</v>
      </c>
      <c r="C2318" s="278" t="s">
        <v>5416</v>
      </c>
      <c r="D2318" s="279">
        <v>1210</v>
      </c>
      <c r="E2318" s="277" t="s">
        <v>2770</v>
      </c>
      <c r="F2318" s="277">
        <v>1</v>
      </c>
      <c r="G2318" s="280" t="s">
        <v>3665</v>
      </c>
      <c r="H2318" s="280" t="s">
        <v>2742</v>
      </c>
      <c r="I2318" s="280" t="s">
        <v>2727</v>
      </c>
      <c r="J2318">
        <v>8</v>
      </c>
    </row>
    <row r="2319" spans="1:10" ht="21.75" hidden="1" thickBot="1">
      <c r="A2319" s="277">
        <v>16</v>
      </c>
      <c r="B2319" s="277">
        <v>1222407938</v>
      </c>
      <c r="C2319" s="278" t="s">
        <v>4292</v>
      </c>
      <c r="D2319" s="279">
        <v>1190</v>
      </c>
      <c r="E2319" s="277" t="s">
        <v>3368</v>
      </c>
      <c r="F2319" s="277">
        <v>1</v>
      </c>
      <c r="G2319" s="280" t="s">
        <v>3665</v>
      </c>
      <c r="H2319" s="280" t="s">
        <v>2742</v>
      </c>
      <c r="I2319" s="280" t="s">
        <v>2727</v>
      </c>
      <c r="J2319">
        <v>8</v>
      </c>
    </row>
    <row r="2320" spans="1:10" ht="21.75" hidden="1" thickBot="1">
      <c r="A2320" s="277">
        <v>17</v>
      </c>
      <c r="B2320" s="277">
        <v>1226423084</v>
      </c>
      <c r="C2320" s="278" t="s">
        <v>4299</v>
      </c>
      <c r="D2320" s="279">
        <v>1190</v>
      </c>
      <c r="E2320" s="277" t="s">
        <v>2936</v>
      </c>
      <c r="F2320" s="277">
        <v>1</v>
      </c>
      <c r="G2320" s="280" t="s">
        <v>3792</v>
      </c>
      <c r="H2320" s="280" t="s">
        <v>2742</v>
      </c>
      <c r="I2320" s="280" t="s">
        <v>2727</v>
      </c>
      <c r="J2320">
        <v>8</v>
      </c>
    </row>
    <row r="2321" spans="1:10" ht="13.5" hidden="1" thickBot="1">
      <c r="A2321" s="277">
        <v>18</v>
      </c>
      <c r="B2321" s="277">
        <v>1225527514</v>
      </c>
      <c r="C2321" s="278" t="s">
        <v>4307</v>
      </c>
      <c r="D2321" s="279">
        <v>1190</v>
      </c>
      <c r="E2321" s="277" t="s">
        <v>2770</v>
      </c>
      <c r="F2321" s="277">
        <v>1</v>
      </c>
      <c r="G2321" s="280" t="s">
        <v>3665</v>
      </c>
      <c r="H2321" s="280" t="s">
        <v>2742</v>
      </c>
      <c r="I2321" s="280" t="s">
        <v>2727</v>
      </c>
      <c r="J2321">
        <v>8</v>
      </c>
    </row>
    <row r="2322" spans="1:10" ht="21.75" hidden="1" thickBot="1">
      <c r="A2322" s="277">
        <v>19</v>
      </c>
      <c r="B2322" s="277">
        <v>1223560789</v>
      </c>
      <c r="C2322" s="278" t="s">
        <v>4305</v>
      </c>
      <c r="D2322" s="279">
        <v>1190</v>
      </c>
      <c r="E2322" s="277" t="s">
        <v>2770</v>
      </c>
      <c r="F2322" s="277">
        <v>1</v>
      </c>
      <c r="G2322" s="280" t="s">
        <v>3734</v>
      </c>
      <c r="H2322" s="280" t="s">
        <v>2742</v>
      </c>
      <c r="I2322" s="280" t="s">
        <v>2727</v>
      </c>
      <c r="J2322">
        <v>8</v>
      </c>
    </row>
    <row r="2323" spans="1:10" ht="21.75" hidden="1" thickBot="1">
      <c r="A2323" s="277">
        <v>20</v>
      </c>
      <c r="B2323" s="277">
        <v>1229077613</v>
      </c>
      <c r="C2323" s="278" t="s">
        <v>4290</v>
      </c>
      <c r="D2323" s="279">
        <v>1180</v>
      </c>
      <c r="E2323" s="277" t="s">
        <v>3897</v>
      </c>
      <c r="F2323" s="277">
        <v>1</v>
      </c>
      <c r="G2323" s="280" t="s">
        <v>3677</v>
      </c>
      <c r="H2323" s="280" t="s">
        <v>2742</v>
      </c>
      <c r="I2323" s="280" t="s">
        <v>2727</v>
      </c>
      <c r="J2323">
        <v>8</v>
      </c>
    </row>
    <row r="2324" spans="1:10" ht="21.75" hidden="1" thickBot="1">
      <c r="A2324" s="277">
        <v>21</v>
      </c>
      <c r="B2324" s="277">
        <v>1222941957</v>
      </c>
      <c r="C2324" s="278" t="s">
        <v>4297</v>
      </c>
      <c r="D2324" s="279">
        <v>1180</v>
      </c>
      <c r="E2324" s="277" t="s">
        <v>2936</v>
      </c>
      <c r="F2324" s="277">
        <v>1</v>
      </c>
      <c r="G2324" s="280" t="s">
        <v>3792</v>
      </c>
      <c r="H2324" s="280" t="s">
        <v>2742</v>
      </c>
      <c r="I2324" s="280" t="s">
        <v>2727</v>
      </c>
      <c r="J2324">
        <v>8</v>
      </c>
    </row>
    <row r="2325" spans="1:10" ht="13.5" hidden="1" thickBot="1">
      <c r="A2325" s="277">
        <v>22</v>
      </c>
      <c r="B2325" s="277">
        <v>1223291960</v>
      </c>
      <c r="C2325" s="278" t="s">
        <v>4304</v>
      </c>
      <c r="D2325" s="279">
        <v>1170</v>
      </c>
      <c r="E2325" s="277" t="s">
        <v>2770</v>
      </c>
      <c r="F2325" s="277">
        <v>1</v>
      </c>
      <c r="G2325" s="280" t="s">
        <v>3665</v>
      </c>
      <c r="H2325" s="280" t="s">
        <v>2742</v>
      </c>
      <c r="I2325" s="280" t="s">
        <v>2727</v>
      </c>
      <c r="J2325">
        <v>8</v>
      </c>
    </row>
    <row r="2326" spans="1:10" ht="13.5" hidden="1" thickBot="1">
      <c r="A2326" s="277">
        <v>23</v>
      </c>
      <c r="B2326" s="277">
        <v>1222280675</v>
      </c>
      <c r="C2326" s="278" t="s">
        <v>4306</v>
      </c>
      <c r="D2326" s="279">
        <v>1160</v>
      </c>
      <c r="E2326" s="277" t="s">
        <v>2770</v>
      </c>
      <c r="F2326" s="277">
        <v>1</v>
      </c>
      <c r="G2326" s="280" t="s">
        <v>3665</v>
      </c>
      <c r="H2326" s="280" t="s">
        <v>2742</v>
      </c>
      <c r="I2326" s="280" t="s">
        <v>2727</v>
      </c>
      <c r="J2326">
        <v>8</v>
      </c>
    </row>
    <row r="2327" spans="1:10" ht="13.5" hidden="1" thickBot="1">
      <c r="A2327" s="277">
        <v>24</v>
      </c>
      <c r="B2327" s="277">
        <v>1222107615</v>
      </c>
      <c r="C2327" s="278" t="s">
        <v>4288</v>
      </c>
      <c r="D2327" s="279">
        <v>1160</v>
      </c>
      <c r="E2327" s="277" t="s">
        <v>2770</v>
      </c>
      <c r="F2327" s="277">
        <v>1</v>
      </c>
      <c r="G2327" s="280" t="s">
        <v>3665</v>
      </c>
      <c r="H2327" s="280" t="s">
        <v>2742</v>
      </c>
      <c r="I2327" s="280" t="s">
        <v>2727</v>
      </c>
      <c r="J2327">
        <v>8</v>
      </c>
    </row>
    <row r="2328" spans="1:10" ht="13.5" hidden="1" thickBot="1">
      <c r="A2328" s="277">
        <v>25</v>
      </c>
      <c r="B2328" s="277">
        <v>1224243113</v>
      </c>
      <c r="C2328" s="278" t="s">
        <v>4300</v>
      </c>
      <c r="D2328" s="279">
        <v>1160</v>
      </c>
      <c r="E2328" s="277" t="s">
        <v>2770</v>
      </c>
      <c r="F2328" s="277">
        <v>1</v>
      </c>
      <c r="G2328" s="280" t="s">
        <v>3665</v>
      </c>
      <c r="H2328" s="280" t="s">
        <v>2742</v>
      </c>
      <c r="I2328" s="280" t="s">
        <v>2727</v>
      </c>
      <c r="J2328">
        <v>8</v>
      </c>
    </row>
    <row r="2329" spans="1:10" ht="21.75" hidden="1" thickBot="1">
      <c r="A2329" s="277">
        <v>26</v>
      </c>
      <c r="B2329" s="277">
        <v>1222542802</v>
      </c>
      <c r="C2329" s="278" t="s">
        <v>5183</v>
      </c>
      <c r="D2329" s="279">
        <v>1150</v>
      </c>
      <c r="E2329" s="277" t="s">
        <v>2936</v>
      </c>
      <c r="F2329" s="277">
        <v>1</v>
      </c>
      <c r="G2329" s="280" t="s">
        <v>3693</v>
      </c>
      <c r="H2329" s="280" t="s">
        <v>2774</v>
      </c>
      <c r="I2329" s="280" t="s">
        <v>2727</v>
      </c>
      <c r="J2329">
        <v>8</v>
      </c>
    </row>
    <row r="2330" spans="1:10" ht="21.75" hidden="1" thickBot="1">
      <c r="A2330" s="277">
        <v>27</v>
      </c>
      <c r="B2330" s="277">
        <v>1225517202</v>
      </c>
      <c r="C2330" s="278" t="s">
        <v>5191</v>
      </c>
      <c r="D2330" s="279">
        <v>1140</v>
      </c>
      <c r="E2330" s="277" t="s">
        <v>2936</v>
      </c>
      <c r="F2330" s="277">
        <v>1</v>
      </c>
      <c r="G2330" s="280" t="s">
        <v>3693</v>
      </c>
      <c r="H2330" s="280" t="s">
        <v>2774</v>
      </c>
      <c r="I2330" s="280" t="s">
        <v>2727</v>
      </c>
      <c r="J2330">
        <v>8</v>
      </c>
    </row>
    <row r="2331" spans="1:10" ht="21.75" hidden="1" thickBot="1">
      <c r="A2331" s="277">
        <v>28</v>
      </c>
      <c r="B2331" s="277">
        <v>1227442268</v>
      </c>
      <c r="C2331" s="278" t="s">
        <v>5180</v>
      </c>
      <c r="D2331" s="279">
        <v>1130</v>
      </c>
      <c r="E2331" s="277" t="s">
        <v>2936</v>
      </c>
      <c r="F2331" s="277">
        <v>1</v>
      </c>
      <c r="G2331" s="280" t="s">
        <v>3854</v>
      </c>
      <c r="H2331" s="280" t="s">
        <v>2774</v>
      </c>
      <c r="I2331" s="280" t="s">
        <v>2727</v>
      </c>
      <c r="J2331">
        <v>8</v>
      </c>
    </row>
    <row r="2332" spans="1:10" ht="13.5" hidden="1" thickBot="1">
      <c r="A2332" s="277">
        <v>29</v>
      </c>
      <c r="B2332" s="277">
        <v>1222623938</v>
      </c>
      <c r="C2332" s="278" t="s">
        <v>4322</v>
      </c>
      <c r="D2332" s="279">
        <v>1090</v>
      </c>
      <c r="E2332" s="277" t="s">
        <v>2770</v>
      </c>
      <c r="F2332" s="277">
        <v>1</v>
      </c>
      <c r="G2332" s="280" t="s">
        <v>3665</v>
      </c>
      <c r="H2332" s="280" t="s">
        <v>2742</v>
      </c>
      <c r="I2332" s="280" t="s">
        <v>2727</v>
      </c>
      <c r="J2332">
        <v>8</v>
      </c>
    </row>
    <row r="2333" spans="1:10" ht="13.5" hidden="1" thickBot="1">
      <c r="A2333" s="277">
        <v>30</v>
      </c>
      <c r="B2333" s="277">
        <v>1228367021</v>
      </c>
      <c r="C2333" s="278" t="s">
        <v>4310</v>
      </c>
      <c r="D2333" s="279">
        <v>1080</v>
      </c>
      <c r="E2333" s="277" t="s">
        <v>2770</v>
      </c>
      <c r="F2333" s="277">
        <v>1</v>
      </c>
      <c r="G2333" s="280" t="s">
        <v>3665</v>
      </c>
      <c r="H2333" s="280" t="s">
        <v>2742</v>
      </c>
      <c r="I2333" s="280" t="s">
        <v>2727</v>
      </c>
      <c r="J2333">
        <v>8</v>
      </c>
    </row>
    <row r="2334" spans="1:10" ht="21.75" hidden="1" thickBot="1">
      <c r="A2334" s="277">
        <v>31</v>
      </c>
      <c r="B2334" s="277">
        <v>1222094035</v>
      </c>
      <c r="C2334" s="278" t="s">
        <v>5221</v>
      </c>
      <c r="D2334" s="279">
        <v>1070</v>
      </c>
      <c r="E2334" s="277" t="s">
        <v>2936</v>
      </c>
      <c r="F2334" s="277">
        <v>1</v>
      </c>
      <c r="G2334" s="280" t="s">
        <v>3693</v>
      </c>
      <c r="H2334" s="280" t="s">
        <v>2774</v>
      </c>
      <c r="I2334" s="280" t="s">
        <v>2727</v>
      </c>
      <c r="J2334">
        <v>8</v>
      </c>
    </row>
    <row r="2335" spans="1:10" ht="21.75" hidden="1" thickBot="1">
      <c r="A2335" s="277">
        <v>32</v>
      </c>
      <c r="B2335" s="277">
        <v>1221168064</v>
      </c>
      <c r="C2335" s="278" t="s">
        <v>4302</v>
      </c>
      <c r="D2335" s="279">
        <v>1070</v>
      </c>
      <c r="E2335" s="277" t="s">
        <v>2770</v>
      </c>
      <c r="F2335" s="277">
        <v>1</v>
      </c>
      <c r="G2335" s="280" t="s">
        <v>3724</v>
      </c>
      <c r="H2335" s="280" t="s">
        <v>2742</v>
      </c>
      <c r="I2335" s="280" t="s">
        <v>2727</v>
      </c>
      <c r="J2335">
        <v>8</v>
      </c>
    </row>
    <row r="2336" spans="1:10" ht="21.75" hidden="1" thickBot="1">
      <c r="A2336" s="277">
        <v>33</v>
      </c>
      <c r="B2336" s="277">
        <v>1229093688</v>
      </c>
      <c r="C2336" s="278" t="s">
        <v>4313</v>
      </c>
      <c r="D2336" s="279">
        <v>1070</v>
      </c>
      <c r="E2336" s="277" t="s">
        <v>2770</v>
      </c>
      <c r="F2336" s="277">
        <v>1</v>
      </c>
      <c r="G2336" s="280" t="s">
        <v>3665</v>
      </c>
      <c r="H2336" s="280" t="s">
        <v>2742</v>
      </c>
      <c r="I2336" s="280" t="s">
        <v>2727</v>
      </c>
      <c r="J2336">
        <v>8</v>
      </c>
    </row>
    <row r="2337" spans="1:10" ht="21.75" hidden="1" thickBot="1">
      <c r="A2337" s="277">
        <v>34</v>
      </c>
      <c r="B2337" s="277">
        <v>1212968478</v>
      </c>
      <c r="C2337" s="278" t="s">
        <v>4301</v>
      </c>
      <c r="D2337" s="279">
        <v>1060</v>
      </c>
      <c r="E2337" s="277" t="s">
        <v>3697</v>
      </c>
      <c r="F2337" s="277">
        <v>1</v>
      </c>
      <c r="G2337" s="280" t="s">
        <v>3736</v>
      </c>
      <c r="H2337" s="280" t="s">
        <v>2742</v>
      </c>
      <c r="I2337" s="280" t="s">
        <v>2727</v>
      </c>
      <c r="J2337">
        <v>8</v>
      </c>
    </row>
    <row r="2338" spans="1:10" ht="21.75" hidden="1" thickBot="1">
      <c r="A2338" s="277">
        <v>35</v>
      </c>
      <c r="B2338" s="277">
        <v>1222039500</v>
      </c>
      <c r="C2338" s="278" t="s">
        <v>4298</v>
      </c>
      <c r="D2338" s="279">
        <v>1050</v>
      </c>
      <c r="E2338" s="277" t="s">
        <v>2842</v>
      </c>
      <c r="F2338" s="277">
        <v>1</v>
      </c>
      <c r="G2338" s="280" t="s">
        <v>3792</v>
      </c>
      <c r="H2338" s="280" t="s">
        <v>2742</v>
      </c>
      <c r="I2338" s="280" t="s">
        <v>2727</v>
      </c>
      <c r="J2338">
        <v>8</v>
      </c>
    </row>
    <row r="2339" spans="1:10" ht="21.75" hidden="1" thickBot="1">
      <c r="A2339" s="277">
        <v>36</v>
      </c>
      <c r="B2339" s="277">
        <v>1224694201</v>
      </c>
      <c r="C2339" s="278" t="s">
        <v>5213</v>
      </c>
      <c r="D2339" s="279">
        <v>1050</v>
      </c>
      <c r="E2339" s="277" t="s">
        <v>2962</v>
      </c>
      <c r="F2339" s="277">
        <v>1</v>
      </c>
      <c r="G2339" s="280" t="s">
        <v>3693</v>
      </c>
      <c r="H2339" s="280" t="s">
        <v>2774</v>
      </c>
      <c r="I2339" s="280" t="s">
        <v>2727</v>
      </c>
      <c r="J2339">
        <v>8</v>
      </c>
    </row>
    <row r="2340" spans="1:10" ht="21.75" hidden="1" thickBot="1">
      <c r="A2340" s="277">
        <v>37</v>
      </c>
      <c r="B2340" s="277">
        <v>1226615581</v>
      </c>
      <c r="C2340" s="278" t="s">
        <v>4317</v>
      </c>
      <c r="D2340" s="279">
        <v>1040</v>
      </c>
      <c r="E2340" s="277" t="s">
        <v>5417</v>
      </c>
      <c r="F2340" s="277">
        <v>1</v>
      </c>
      <c r="G2340" s="280" t="s">
        <v>3724</v>
      </c>
      <c r="H2340" s="280" t="s">
        <v>2742</v>
      </c>
      <c r="I2340" s="280" t="s">
        <v>2727</v>
      </c>
      <c r="J2340">
        <v>8</v>
      </c>
    </row>
    <row r="2341" spans="1:10" ht="13.5" hidden="1" thickBot="1">
      <c r="A2341" s="277">
        <v>38</v>
      </c>
      <c r="B2341" s="277">
        <v>1226051190</v>
      </c>
      <c r="C2341" s="278" t="s">
        <v>5216</v>
      </c>
      <c r="D2341" s="279">
        <v>1040</v>
      </c>
      <c r="E2341" s="277" t="s">
        <v>2770</v>
      </c>
      <c r="F2341" s="277">
        <v>1</v>
      </c>
      <c r="G2341" s="280" t="s">
        <v>3693</v>
      </c>
      <c r="H2341" s="280" t="s">
        <v>2774</v>
      </c>
      <c r="I2341" s="280" t="s">
        <v>2727</v>
      </c>
      <c r="J2341">
        <v>8</v>
      </c>
    </row>
    <row r="2342" spans="1:10" ht="21.75" hidden="1" thickBot="1">
      <c r="A2342" s="277">
        <v>39</v>
      </c>
      <c r="B2342" s="277">
        <v>1223644137</v>
      </c>
      <c r="C2342" s="278" t="s">
        <v>5228</v>
      </c>
      <c r="D2342" s="279">
        <v>1030</v>
      </c>
      <c r="E2342" s="277" t="s">
        <v>2936</v>
      </c>
      <c r="F2342" s="277">
        <v>1</v>
      </c>
      <c r="G2342" s="280" t="s">
        <v>3693</v>
      </c>
      <c r="H2342" s="280" t="s">
        <v>2774</v>
      </c>
      <c r="I2342" s="280" t="s">
        <v>2727</v>
      </c>
      <c r="J2342">
        <v>8</v>
      </c>
    </row>
    <row r="2343" spans="1:10" ht="13.5" hidden="1" thickBot="1">
      <c r="A2343" s="277">
        <v>40</v>
      </c>
      <c r="B2343" s="277">
        <v>1223303214</v>
      </c>
      <c r="C2343" s="278" t="s">
        <v>4296</v>
      </c>
      <c r="D2343" s="279">
        <v>1030</v>
      </c>
      <c r="E2343" s="277" t="s">
        <v>2770</v>
      </c>
      <c r="F2343" s="277">
        <v>1</v>
      </c>
      <c r="G2343" s="280" t="s">
        <v>3665</v>
      </c>
      <c r="H2343" s="280" t="s">
        <v>2742</v>
      </c>
      <c r="I2343" s="280" t="s">
        <v>2727</v>
      </c>
      <c r="J2343">
        <v>8</v>
      </c>
    </row>
    <row r="2344" spans="1:10" ht="21.75" hidden="1" thickBot="1">
      <c r="A2344" s="277">
        <v>41</v>
      </c>
      <c r="B2344" s="277">
        <v>1225689216</v>
      </c>
      <c r="C2344" s="278" t="s">
        <v>4315</v>
      </c>
      <c r="D2344" s="279">
        <v>1030</v>
      </c>
      <c r="E2344" s="277" t="s">
        <v>2770</v>
      </c>
      <c r="F2344" s="277">
        <v>1</v>
      </c>
      <c r="G2344" s="280" t="s">
        <v>3792</v>
      </c>
      <c r="H2344" s="280" t="s">
        <v>2742</v>
      </c>
      <c r="I2344" s="280" t="s">
        <v>2727</v>
      </c>
      <c r="J2344">
        <v>8</v>
      </c>
    </row>
    <row r="2345" spans="1:10" ht="21.75" hidden="1" thickBot="1">
      <c r="A2345" s="277">
        <v>42</v>
      </c>
      <c r="B2345" s="277">
        <v>1222377197</v>
      </c>
      <c r="C2345" s="278" t="s">
        <v>5204</v>
      </c>
      <c r="D2345" s="279">
        <v>1020</v>
      </c>
      <c r="E2345" s="277" t="s">
        <v>2936</v>
      </c>
      <c r="F2345" s="277">
        <v>1</v>
      </c>
      <c r="G2345" s="280" t="s">
        <v>3759</v>
      </c>
      <c r="H2345" s="280" t="s">
        <v>2774</v>
      </c>
      <c r="I2345" s="280" t="s">
        <v>2727</v>
      </c>
      <c r="J2345">
        <v>8</v>
      </c>
    </row>
    <row r="2346" spans="1:10" ht="13.5" hidden="1" thickBot="1">
      <c r="A2346" s="277">
        <v>43</v>
      </c>
      <c r="B2346" s="277">
        <v>1222229311</v>
      </c>
      <c r="C2346" s="278" t="s">
        <v>4319</v>
      </c>
      <c r="D2346" s="279">
        <v>1010</v>
      </c>
      <c r="E2346" s="277" t="s">
        <v>2770</v>
      </c>
      <c r="F2346" s="277">
        <v>1</v>
      </c>
      <c r="G2346" s="280" t="s">
        <v>3665</v>
      </c>
      <c r="H2346" s="280" t="s">
        <v>2742</v>
      </c>
      <c r="I2346" s="280" t="s">
        <v>2727</v>
      </c>
      <c r="J2346">
        <v>8</v>
      </c>
    </row>
    <row r="2347" spans="1:10" ht="13.5" hidden="1" thickBot="1">
      <c r="A2347" s="277">
        <v>44</v>
      </c>
      <c r="B2347" s="277">
        <v>1222542616</v>
      </c>
      <c r="C2347" s="278" t="s">
        <v>4308</v>
      </c>
      <c r="D2347" s="279">
        <v>1010</v>
      </c>
      <c r="E2347" s="277" t="s">
        <v>2770</v>
      </c>
      <c r="F2347" s="277">
        <v>1</v>
      </c>
      <c r="G2347" s="280" t="s">
        <v>3665</v>
      </c>
      <c r="H2347" s="280" t="s">
        <v>2742</v>
      </c>
      <c r="I2347" s="280" t="s">
        <v>2727</v>
      </c>
      <c r="J2347">
        <v>8</v>
      </c>
    </row>
    <row r="2348" spans="1:10" ht="13.5" hidden="1" thickBot="1">
      <c r="A2348" s="277">
        <v>45</v>
      </c>
      <c r="B2348" s="277">
        <v>1223956447</v>
      </c>
      <c r="C2348" s="278" t="s">
        <v>5215</v>
      </c>
      <c r="D2348" s="279">
        <v>1010</v>
      </c>
      <c r="E2348" s="277" t="s">
        <v>2770</v>
      </c>
      <c r="F2348" s="277">
        <v>1</v>
      </c>
      <c r="G2348" s="280" t="s">
        <v>3693</v>
      </c>
      <c r="H2348" s="280" t="s">
        <v>2774</v>
      </c>
      <c r="I2348" s="280" t="s">
        <v>2727</v>
      </c>
      <c r="J2348">
        <v>8</v>
      </c>
    </row>
    <row r="2349" spans="1:10" ht="21.75" hidden="1" thickBot="1">
      <c r="A2349" s="277">
        <v>46</v>
      </c>
      <c r="B2349" s="277">
        <v>1225436992</v>
      </c>
      <c r="C2349" s="278" t="s">
        <v>5220</v>
      </c>
      <c r="D2349" s="279">
        <v>1000</v>
      </c>
      <c r="E2349" s="277" t="s">
        <v>2770</v>
      </c>
      <c r="F2349" s="277">
        <v>1</v>
      </c>
      <c r="G2349" s="280" t="s">
        <v>3693</v>
      </c>
      <c r="H2349" s="280" t="s">
        <v>2774</v>
      </c>
      <c r="I2349" s="280" t="s">
        <v>2727</v>
      </c>
      <c r="J2349">
        <v>8</v>
      </c>
    </row>
    <row r="2350" spans="1:10" ht="21.75" hidden="1" thickBot="1">
      <c r="A2350" s="277">
        <v>47</v>
      </c>
      <c r="B2350" s="277">
        <v>1222016950</v>
      </c>
      <c r="C2350" s="278" t="s">
        <v>4323</v>
      </c>
      <c r="D2350" s="279">
        <v>1000</v>
      </c>
      <c r="E2350" s="277" t="s">
        <v>2770</v>
      </c>
      <c r="F2350" s="277">
        <v>1</v>
      </c>
      <c r="G2350" s="280" t="s">
        <v>3707</v>
      </c>
      <c r="H2350" s="280" t="s">
        <v>2742</v>
      </c>
      <c r="I2350" s="280" t="s">
        <v>2727</v>
      </c>
      <c r="J2350">
        <v>8</v>
      </c>
    </row>
    <row r="2351" spans="1:10" ht="21.75" hidden="1" thickBot="1">
      <c r="A2351" s="277">
        <v>48</v>
      </c>
      <c r="B2351" s="277">
        <v>1221896264</v>
      </c>
      <c r="C2351" s="278" t="s">
        <v>4314</v>
      </c>
      <c r="D2351" s="279">
        <v>1000</v>
      </c>
      <c r="E2351" s="277" t="s">
        <v>2770</v>
      </c>
      <c r="F2351" s="277">
        <v>1</v>
      </c>
      <c r="G2351" s="280" t="s">
        <v>3724</v>
      </c>
      <c r="H2351" s="280" t="s">
        <v>2742</v>
      </c>
      <c r="I2351" s="280" t="s">
        <v>2727</v>
      </c>
      <c r="J2351">
        <v>8</v>
      </c>
    </row>
    <row r="2352" spans="1:10" ht="21.75" hidden="1" thickBot="1">
      <c r="A2352" s="277">
        <v>49</v>
      </c>
      <c r="B2352" s="277">
        <v>1223743388</v>
      </c>
      <c r="C2352" s="278" t="s">
        <v>5418</v>
      </c>
      <c r="D2352" s="279">
        <v>990</v>
      </c>
      <c r="E2352" s="277" t="s">
        <v>3330</v>
      </c>
      <c r="F2352" s="277">
        <v>1</v>
      </c>
      <c r="G2352" s="280" t="s">
        <v>3688</v>
      </c>
      <c r="H2352" s="280" t="s">
        <v>2848</v>
      </c>
      <c r="I2352" s="280" t="s">
        <v>2727</v>
      </c>
      <c r="J2352">
        <v>8</v>
      </c>
    </row>
    <row r="2353" spans="1:10" ht="21.75" hidden="1" thickBot="1">
      <c r="A2353" s="277">
        <v>50</v>
      </c>
      <c r="B2353" s="277">
        <v>1223380317</v>
      </c>
      <c r="C2353" s="278" t="s">
        <v>5419</v>
      </c>
      <c r="D2353" s="279">
        <v>980</v>
      </c>
      <c r="E2353" s="277" t="s">
        <v>2770</v>
      </c>
      <c r="F2353" s="277">
        <v>1</v>
      </c>
      <c r="G2353" s="280" t="s">
        <v>3668</v>
      </c>
      <c r="H2353" s="280" t="s">
        <v>2731</v>
      </c>
      <c r="I2353" s="280" t="s">
        <v>2727</v>
      </c>
      <c r="J2353">
        <v>8</v>
      </c>
    </row>
    <row r="2354" spans="1:10" ht="21.75" hidden="1" thickBot="1">
      <c r="A2354" s="277">
        <v>51</v>
      </c>
      <c r="B2354" s="277">
        <v>1226023100</v>
      </c>
      <c r="C2354" s="278" t="s">
        <v>5420</v>
      </c>
      <c r="D2354" s="279">
        <v>970</v>
      </c>
      <c r="E2354" s="277" t="s">
        <v>2936</v>
      </c>
      <c r="F2354" s="277">
        <v>1</v>
      </c>
      <c r="G2354" s="280" t="s">
        <v>3759</v>
      </c>
      <c r="H2354" s="280" t="s">
        <v>2774</v>
      </c>
      <c r="I2354" s="280" t="s">
        <v>2727</v>
      </c>
      <c r="J2354">
        <v>8</v>
      </c>
    </row>
    <row r="2355" spans="1:10" ht="13.5" hidden="1" thickBot="1">
      <c r="A2355" s="277">
        <v>52</v>
      </c>
      <c r="B2355" s="277">
        <v>1222605099</v>
      </c>
      <c r="C2355" s="278" t="s">
        <v>5294</v>
      </c>
      <c r="D2355" s="279">
        <v>950</v>
      </c>
      <c r="E2355" s="277" t="s">
        <v>2770</v>
      </c>
      <c r="F2355" s="277">
        <v>1</v>
      </c>
      <c r="G2355" s="280" t="s">
        <v>4067</v>
      </c>
      <c r="H2355" s="280" t="s">
        <v>2774</v>
      </c>
      <c r="I2355" s="280" t="s">
        <v>2727</v>
      </c>
      <c r="J2355">
        <v>8</v>
      </c>
    </row>
    <row r="2356" spans="1:10" ht="21.75" hidden="1" thickBot="1">
      <c r="A2356" s="277">
        <v>53</v>
      </c>
      <c r="B2356" s="277">
        <v>1224968657</v>
      </c>
      <c r="C2356" s="278" t="s">
        <v>4318</v>
      </c>
      <c r="D2356" s="279">
        <v>940</v>
      </c>
      <c r="E2356" s="277" t="s">
        <v>2770</v>
      </c>
      <c r="F2356" s="277">
        <v>1</v>
      </c>
      <c r="G2356" s="280" t="s">
        <v>3807</v>
      </c>
      <c r="H2356" s="280" t="s">
        <v>2742</v>
      </c>
      <c r="I2356" s="280" t="s">
        <v>2727</v>
      </c>
      <c r="J2356">
        <v>8</v>
      </c>
    </row>
    <row r="2357" spans="1:10" ht="21.75" hidden="1" thickBot="1">
      <c r="A2357" s="277">
        <v>54</v>
      </c>
      <c r="B2357" s="277">
        <v>1227685902</v>
      </c>
      <c r="C2357" s="278" t="s">
        <v>4046</v>
      </c>
      <c r="D2357" s="279">
        <v>930</v>
      </c>
      <c r="E2357" s="277" t="s">
        <v>2770</v>
      </c>
      <c r="F2357" s="277">
        <v>1</v>
      </c>
      <c r="G2357" s="280" t="s">
        <v>3693</v>
      </c>
      <c r="H2357" s="280" t="s">
        <v>2774</v>
      </c>
      <c r="I2357" s="280" t="s">
        <v>2727</v>
      </c>
      <c r="J2357">
        <v>8</v>
      </c>
    </row>
    <row r="2358" spans="1:10" ht="21.75" hidden="1" thickBot="1">
      <c r="A2358" s="277">
        <v>55</v>
      </c>
      <c r="B2358" s="277">
        <v>1222598190</v>
      </c>
      <c r="C2358" s="278" t="s">
        <v>5421</v>
      </c>
      <c r="D2358" s="279">
        <v>920</v>
      </c>
      <c r="E2358" s="277" t="s">
        <v>2770</v>
      </c>
      <c r="F2358" s="277">
        <v>1</v>
      </c>
      <c r="G2358" s="280" t="s">
        <v>3703</v>
      </c>
      <c r="H2358" s="280" t="s">
        <v>2731</v>
      </c>
      <c r="I2358" s="280" t="s">
        <v>2727</v>
      </c>
      <c r="J2358">
        <v>8</v>
      </c>
    </row>
    <row r="2359" spans="1:10" ht="21.75" hidden="1" thickBot="1">
      <c r="A2359" s="277">
        <v>56</v>
      </c>
      <c r="B2359" s="277">
        <v>1223054087</v>
      </c>
      <c r="C2359" s="278" t="s">
        <v>4309</v>
      </c>
      <c r="D2359" s="279">
        <v>920</v>
      </c>
      <c r="E2359" s="277" t="s">
        <v>2770</v>
      </c>
      <c r="F2359" s="277">
        <v>1</v>
      </c>
      <c r="G2359" s="280" t="s">
        <v>3707</v>
      </c>
      <c r="H2359" s="280" t="s">
        <v>2742</v>
      </c>
      <c r="I2359" s="280" t="s">
        <v>2727</v>
      </c>
      <c r="J2359">
        <v>8</v>
      </c>
    </row>
    <row r="2360" spans="1:10" ht="13.5" hidden="1" thickBot="1">
      <c r="A2360" s="277">
        <v>57</v>
      </c>
      <c r="B2360" s="277">
        <v>1221932154</v>
      </c>
      <c r="C2360" s="278" t="s">
        <v>5422</v>
      </c>
      <c r="D2360" s="279">
        <v>910</v>
      </c>
      <c r="E2360" s="277" t="s">
        <v>2770</v>
      </c>
      <c r="F2360" s="277">
        <v>1</v>
      </c>
      <c r="G2360" s="280" t="s">
        <v>3693</v>
      </c>
      <c r="H2360" s="280" t="s">
        <v>2774</v>
      </c>
      <c r="I2360" s="280" t="s">
        <v>2727</v>
      </c>
      <c r="J2360">
        <v>8</v>
      </c>
    </row>
    <row r="2361" spans="1:10" ht="21.75" hidden="1" thickBot="1">
      <c r="A2361" s="277">
        <v>58</v>
      </c>
      <c r="B2361" s="277">
        <v>1222373724</v>
      </c>
      <c r="C2361" s="278" t="s">
        <v>5423</v>
      </c>
      <c r="D2361" s="279">
        <v>910</v>
      </c>
      <c r="E2361" s="277" t="s">
        <v>2770</v>
      </c>
      <c r="F2361" s="277">
        <v>1</v>
      </c>
      <c r="G2361" s="280" t="s">
        <v>3759</v>
      </c>
      <c r="H2361" s="280" t="s">
        <v>2774</v>
      </c>
      <c r="I2361" s="280" t="s">
        <v>2727</v>
      </c>
      <c r="J2361">
        <v>8</v>
      </c>
    </row>
    <row r="2362" spans="1:10" ht="13.5" hidden="1" thickBot="1">
      <c r="A2362" s="277">
        <v>59</v>
      </c>
      <c r="B2362" s="277">
        <v>1222428902</v>
      </c>
      <c r="C2362" s="278" t="s">
        <v>2846</v>
      </c>
      <c r="D2362" s="279">
        <v>900</v>
      </c>
      <c r="E2362" s="277" t="s">
        <v>2770</v>
      </c>
      <c r="F2362" s="277">
        <v>1</v>
      </c>
      <c r="G2362" s="280" t="s">
        <v>3665</v>
      </c>
      <c r="H2362" s="280" t="s">
        <v>2742</v>
      </c>
      <c r="I2362" s="280" t="s">
        <v>2727</v>
      </c>
      <c r="J2362">
        <v>8</v>
      </c>
    </row>
    <row r="2363" spans="1:10" ht="13.5" hidden="1" thickBot="1">
      <c r="A2363" s="277">
        <v>60</v>
      </c>
      <c r="B2363" s="277">
        <v>1223029428</v>
      </c>
      <c r="C2363" s="278" t="s">
        <v>4321</v>
      </c>
      <c r="D2363" s="279">
        <v>900</v>
      </c>
      <c r="E2363" s="277" t="s">
        <v>2770</v>
      </c>
      <c r="F2363" s="277">
        <v>1</v>
      </c>
      <c r="G2363" s="280" t="s">
        <v>3665</v>
      </c>
      <c r="H2363" s="280" t="s">
        <v>2742</v>
      </c>
      <c r="I2363" s="280" t="s">
        <v>2727</v>
      </c>
      <c r="J2363">
        <v>8</v>
      </c>
    </row>
    <row r="2364" spans="1:10" ht="21.75" hidden="1" thickBot="1">
      <c r="A2364" s="277">
        <v>61</v>
      </c>
      <c r="B2364" s="277">
        <v>1224773656</v>
      </c>
      <c r="C2364" s="278" t="s">
        <v>5424</v>
      </c>
      <c r="D2364" s="279">
        <v>900</v>
      </c>
      <c r="E2364" s="277" t="s">
        <v>2770</v>
      </c>
      <c r="F2364" s="277">
        <v>1</v>
      </c>
      <c r="G2364" s="280" t="s">
        <v>3703</v>
      </c>
      <c r="H2364" s="280" t="s">
        <v>2731</v>
      </c>
      <c r="I2364" s="280" t="s">
        <v>2727</v>
      </c>
      <c r="J2364">
        <v>8</v>
      </c>
    </row>
    <row r="2365" spans="1:10" ht="21.75" hidden="1" thickBot="1">
      <c r="A2365" s="277">
        <v>62</v>
      </c>
      <c r="B2365" s="277">
        <v>1219564436</v>
      </c>
      <c r="C2365" s="278" t="s">
        <v>4140</v>
      </c>
      <c r="D2365" s="279">
        <v>890</v>
      </c>
      <c r="E2365" s="277" t="s">
        <v>3376</v>
      </c>
      <c r="F2365" s="277">
        <v>1</v>
      </c>
      <c r="G2365" s="280" t="s">
        <v>3693</v>
      </c>
      <c r="H2365" s="280" t="s">
        <v>2774</v>
      </c>
      <c r="I2365" s="280" t="s">
        <v>2727</v>
      </c>
      <c r="J2365">
        <v>8</v>
      </c>
    </row>
    <row r="2366" spans="1:10" ht="21.75" hidden="1" thickBot="1">
      <c r="A2366" s="277">
        <v>63</v>
      </c>
      <c r="B2366" s="277">
        <v>1228025189</v>
      </c>
      <c r="C2366" s="278" t="s">
        <v>5425</v>
      </c>
      <c r="D2366" s="279">
        <v>890</v>
      </c>
      <c r="E2366" s="277" t="s">
        <v>2770</v>
      </c>
      <c r="F2366" s="277">
        <v>1</v>
      </c>
      <c r="G2366" s="280" t="s">
        <v>3693</v>
      </c>
      <c r="H2366" s="280" t="s">
        <v>2774</v>
      </c>
      <c r="I2366" s="280" t="s">
        <v>2727</v>
      </c>
      <c r="J2366">
        <v>8</v>
      </c>
    </row>
    <row r="2367" spans="1:10" ht="13.5" hidden="1" thickBot="1">
      <c r="A2367" s="277">
        <v>64</v>
      </c>
      <c r="B2367" s="277">
        <v>1228544337</v>
      </c>
      <c r="C2367" s="278" t="s">
        <v>4311</v>
      </c>
      <c r="D2367" s="279">
        <v>880</v>
      </c>
      <c r="E2367" s="277" t="s">
        <v>2770</v>
      </c>
      <c r="F2367" s="277">
        <v>1</v>
      </c>
      <c r="G2367" s="280" t="s">
        <v>3665</v>
      </c>
      <c r="H2367" s="280" t="s">
        <v>2742</v>
      </c>
      <c r="I2367" s="280" t="s">
        <v>2727</v>
      </c>
      <c r="J2367">
        <v>8</v>
      </c>
    </row>
    <row r="2368" spans="1:10" ht="21.75" hidden="1" thickBot="1">
      <c r="A2368" s="277">
        <v>65</v>
      </c>
      <c r="B2368" s="277">
        <v>1225701379</v>
      </c>
      <c r="C2368" s="278" t="s">
        <v>4325</v>
      </c>
      <c r="D2368" s="279">
        <v>880</v>
      </c>
      <c r="E2368" s="277" t="s">
        <v>2770</v>
      </c>
      <c r="F2368" s="277">
        <v>1</v>
      </c>
      <c r="G2368" s="280" t="s">
        <v>3724</v>
      </c>
      <c r="H2368" s="280" t="s">
        <v>2742</v>
      </c>
      <c r="I2368" s="280" t="s">
        <v>2727</v>
      </c>
      <c r="J2368">
        <v>8</v>
      </c>
    </row>
    <row r="2369" spans="1:10" ht="13.5" hidden="1" thickBot="1">
      <c r="A2369" s="277">
        <v>66</v>
      </c>
      <c r="B2369" s="277">
        <v>1222856133</v>
      </c>
      <c r="C2369" s="278" t="s">
        <v>4320</v>
      </c>
      <c r="D2369" s="279">
        <v>880</v>
      </c>
      <c r="E2369" s="277" t="s">
        <v>2770</v>
      </c>
      <c r="F2369" s="277">
        <v>1</v>
      </c>
      <c r="G2369" s="280" t="s">
        <v>3665</v>
      </c>
      <c r="H2369" s="280" t="s">
        <v>2742</v>
      </c>
      <c r="I2369" s="280" t="s">
        <v>2727</v>
      </c>
      <c r="J2369">
        <v>8</v>
      </c>
    </row>
    <row r="2370" spans="1:10" ht="21.75" hidden="1" thickBot="1">
      <c r="A2370" s="277">
        <v>67</v>
      </c>
      <c r="B2370" s="277">
        <v>1225320029</v>
      </c>
      <c r="C2370" s="278" t="s">
        <v>4312</v>
      </c>
      <c r="D2370" s="279">
        <v>870</v>
      </c>
      <c r="E2370" s="277" t="s">
        <v>2936</v>
      </c>
      <c r="F2370" s="277">
        <v>1</v>
      </c>
      <c r="G2370" s="280" t="s">
        <v>3707</v>
      </c>
      <c r="H2370" s="280" t="s">
        <v>2742</v>
      </c>
      <c r="I2370" s="280" t="s">
        <v>2727</v>
      </c>
      <c r="J2370">
        <v>8</v>
      </c>
    </row>
    <row r="2371" spans="1:10" ht="21.75" hidden="1" thickBot="1">
      <c r="A2371" s="277">
        <v>68</v>
      </c>
      <c r="B2371" s="277">
        <v>1224132554</v>
      </c>
      <c r="C2371" s="278" t="s">
        <v>5426</v>
      </c>
      <c r="D2371" s="279">
        <v>870</v>
      </c>
      <c r="E2371" s="277" t="s">
        <v>2936</v>
      </c>
      <c r="F2371" s="277">
        <v>1</v>
      </c>
      <c r="G2371" s="280" t="s">
        <v>3693</v>
      </c>
      <c r="H2371" s="280" t="s">
        <v>2774</v>
      </c>
      <c r="I2371" s="280" t="s">
        <v>2727</v>
      </c>
      <c r="J2371">
        <v>8</v>
      </c>
    </row>
    <row r="2372" spans="1:10" ht="13.5" hidden="1" thickBot="1">
      <c r="A2372" s="277">
        <v>69</v>
      </c>
      <c r="B2372" s="277">
        <v>1225746021</v>
      </c>
      <c r="C2372" s="278" t="s">
        <v>4329</v>
      </c>
      <c r="D2372" s="279">
        <v>870</v>
      </c>
      <c r="E2372" s="277" t="s">
        <v>2770</v>
      </c>
      <c r="F2372" s="277">
        <v>1</v>
      </c>
      <c r="G2372" s="280" t="s">
        <v>3665</v>
      </c>
      <c r="H2372" s="280" t="s">
        <v>2742</v>
      </c>
      <c r="I2372" s="280" t="s">
        <v>2727</v>
      </c>
      <c r="J2372">
        <v>8</v>
      </c>
    </row>
    <row r="2373" spans="1:10" ht="21.75" hidden="1" thickBot="1">
      <c r="A2373" s="277">
        <v>70</v>
      </c>
      <c r="B2373" s="277">
        <v>1227485388</v>
      </c>
      <c r="C2373" s="278" t="s">
        <v>4327</v>
      </c>
      <c r="D2373" s="279">
        <v>850</v>
      </c>
      <c r="E2373" s="277" t="s">
        <v>2770</v>
      </c>
      <c r="F2373" s="277">
        <v>1</v>
      </c>
      <c r="G2373" s="280" t="s">
        <v>3734</v>
      </c>
      <c r="H2373" s="280" t="s">
        <v>2742</v>
      </c>
      <c r="I2373" s="280" t="s">
        <v>2727</v>
      </c>
      <c r="J2373">
        <v>8</v>
      </c>
    </row>
    <row r="2374" spans="1:10" ht="21.75" hidden="1" thickBot="1">
      <c r="A2374" s="277">
        <v>71</v>
      </c>
      <c r="B2374" s="277">
        <v>1222541294</v>
      </c>
      <c r="C2374" s="278" t="s">
        <v>5427</v>
      </c>
      <c r="D2374" s="279">
        <v>850</v>
      </c>
      <c r="E2374" s="277" t="s">
        <v>2770</v>
      </c>
      <c r="F2374" s="277">
        <v>1</v>
      </c>
      <c r="G2374" s="280" t="s">
        <v>3759</v>
      </c>
      <c r="H2374" s="280" t="s">
        <v>2774</v>
      </c>
      <c r="I2374" s="280" t="s">
        <v>2727</v>
      </c>
      <c r="J2374">
        <v>8</v>
      </c>
    </row>
    <row r="2375" spans="1:10" ht="21.75" hidden="1" thickBot="1">
      <c r="A2375" s="277">
        <v>72</v>
      </c>
      <c r="B2375" s="277">
        <v>1222017306</v>
      </c>
      <c r="C2375" s="278" t="s">
        <v>4328</v>
      </c>
      <c r="D2375" s="279">
        <v>840</v>
      </c>
      <c r="E2375" s="277" t="s">
        <v>2936</v>
      </c>
      <c r="F2375" s="277">
        <v>1</v>
      </c>
      <c r="G2375" s="280" t="s">
        <v>3665</v>
      </c>
      <c r="H2375" s="280" t="s">
        <v>2742</v>
      </c>
      <c r="I2375" s="280" t="s">
        <v>2727</v>
      </c>
      <c r="J2375">
        <v>8</v>
      </c>
    </row>
    <row r="2376" spans="1:10" ht="21.75" hidden="1" thickBot="1">
      <c r="A2376" s="277">
        <v>73</v>
      </c>
      <c r="B2376" s="277">
        <v>1222152979</v>
      </c>
      <c r="C2376" s="278" t="s">
        <v>4316</v>
      </c>
      <c r="D2376" s="279">
        <v>830</v>
      </c>
      <c r="E2376" s="277" t="s">
        <v>3705</v>
      </c>
      <c r="F2376" s="277">
        <v>1</v>
      </c>
      <c r="G2376" s="280" t="s">
        <v>3707</v>
      </c>
      <c r="H2376" s="280" t="s">
        <v>2742</v>
      </c>
      <c r="I2376" s="280" t="s">
        <v>2727</v>
      </c>
      <c r="J2376">
        <v>8</v>
      </c>
    </row>
    <row r="2377" spans="1:10" ht="13.5" hidden="1" thickBot="1">
      <c r="A2377" s="277">
        <v>74</v>
      </c>
      <c r="B2377" s="277">
        <v>1222216805</v>
      </c>
      <c r="C2377" s="278" t="s">
        <v>4326</v>
      </c>
      <c r="D2377" s="279">
        <v>830</v>
      </c>
      <c r="E2377" s="277" t="s">
        <v>2770</v>
      </c>
      <c r="F2377" s="277">
        <v>1</v>
      </c>
      <c r="G2377" s="280" t="s">
        <v>3665</v>
      </c>
      <c r="H2377" s="280" t="s">
        <v>2742</v>
      </c>
      <c r="I2377" s="280" t="s">
        <v>2727</v>
      </c>
      <c r="J2377">
        <v>8</v>
      </c>
    </row>
    <row r="2378" spans="1:10" ht="13.5" hidden="1" thickBot="1">
      <c r="A2378" s="277">
        <v>75</v>
      </c>
      <c r="B2378" s="277">
        <v>1223188456</v>
      </c>
      <c r="C2378" s="278" t="s">
        <v>5428</v>
      </c>
      <c r="D2378" s="279">
        <v>830</v>
      </c>
      <c r="E2378" s="277" t="s">
        <v>2770</v>
      </c>
      <c r="F2378" s="277">
        <v>1</v>
      </c>
      <c r="G2378" s="280" t="s">
        <v>5429</v>
      </c>
      <c r="H2378" s="280" t="s">
        <v>2774</v>
      </c>
      <c r="I2378" s="280" t="s">
        <v>2727</v>
      </c>
      <c r="J2378">
        <v>8</v>
      </c>
    </row>
    <row r="2379" spans="1:10" ht="21.75" hidden="1" thickBot="1">
      <c r="A2379" s="277">
        <v>76</v>
      </c>
      <c r="B2379" s="277">
        <v>1229149092</v>
      </c>
      <c r="C2379" s="278" t="s">
        <v>5430</v>
      </c>
      <c r="D2379" s="279">
        <v>830</v>
      </c>
      <c r="E2379" s="277" t="s">
        <v>2770</v>
      </c>
      <c r="F2379" s="277">
        <v>1</v>
      </c>
      <c r="G2379" s="280" t="s">
        <v>3759</v>
      </c>
      <c r="H2379" s="280" t="s">
        <v>2774</v>
      </c>
      <c r="I2379" s="280" t="s">
        <v>2727</v>
      </c>
      <c r="J2379">
        <v>8</v>
      </c>
    </row>
    <row r="2380" spans="1:10" ht="21.75" hidden="1" thickBot="1">
      <c r="A2380" s="277">
        <v>77</v>
      </c>
      <c r="B2380" s="277">
        <v>1221472242</v>
      </c>
      <c r="C2380" s="278" t="s">
        <v>4324</v>
      </c>
      <c r="D2380" s="279">
        <v>820</v>
      </c>
      <c r="E2380" s="277" t="s">
        <v>2770</v>
      </c>
      <c r="F2380" s="277">
        <v>1</v>
      </c>
      <c r="G2380" s="280" t="s">
        <v>3707</v>
      </c>
      <c r="H2380" s="280" t="s">
        <v>2742</v>
      </c>
      <c r="I2380" s="280" t="s">
        <v>2727</v>
      </c>
      <c r="J2380">
        <v>8</v>
      </c>
    </row>
    <row r="2381" spans="1:10" ht="21.75" hidden="1" thickBot="1">
      <c r="A2381" s="277">
        <v>78</v>
      </c>
      <c r="B2381" s="277">
        <v>1222991292</v>
      </c>
      <c r="C2381" s="278" t="s">
        <v>5431</v>
      </c>
      <c r="D2381" s="279">
        <v>810</v>
      </c>
      <c r="E2381" s="277" t="s">
        <v>3705</v>
      </c>
      <c r="F2381" s="277">
        <v>1</v>
      </c>
      <c r="G2381" s="280" t="s">
        <v>3668</v>
      </c>
      <c r="H2381" s="280" t="s">
        <v>2731</v>
      </c>
      <c r="I2381" s="280" t="s">
        <v>2727</v>
      </c>
      <c r="J2381">
        <v>8</v>
      </c>
    </row>
    <row r="2382" spans="1:10" ht="21.75" hidden="1" thickBot="1">
      <c r="A2382" s="277">
        <v>79</v>
      </c>
      <c r="B2382" s="277">
        <v>1222953552</v>
      </c>
      <c r="C2382" s="278" t="s">
        <v>5432</v>
      </c>
      <c r="D2382" s="279">
        <v>810</v>
      </c>
      <c r="E2382" s="277" t="s">
        <v>2770</v>
      </c>
      <c r="F2382" s="277">
        <v>1</v>
      </c>
      <c r="G2382" s="280" t="s">
        <v>3703</v>
      </c>
      <c r="H2382" s="280" t="s">
        <v>2731</v>
      </c>
      <c r="I2382" s="280" t="s">
        <v>2727</v>
      </c>
      <c r="J2382">
        <v>8</v>
      </c>
    </row>
    <row r="2383" spans="1:10" ht="21.75" hidden="1" thickBot="1">
      <c r="A2383" s="277">
        <v>80</v>
      </c>
      <c r="B2383" s="277">
        <v>1222466242</v>
      </c>
      <c r="C2383" s="278" t="s">
        <v>5433</v>
      </c>
      <c r="D2383" s="279">
        <v>810</v>
      </c>
      <c r="E2383" s="277" t="s">
        <v>2770</v>
      </c>
      <c r="F2383" s="277">
        <v>1</v>
      </c>
      <c r="G2383" s="280" t="s">
        <v>3668</v>
      </c>
      <c r="H2383" s="280" t="s">
        <v>2731</v>
      </c>
      <c r="I2383" s="280" t="s">
        <v>2727</v>
      </c>
      <c r="J2383">
        <v>8</v>
      </c>
    </row>
    <row r="2384" spans="1:10" ht="21.75" hidden="1" thickBot="1">
      <c r="A2384" s="277">
        <v>81</v>
      </c>
      <c r="B2384" s="277">
        <v>1226623194</v>
      </c>
      <c r="C2384" s="278" t="s">
        <v>5434</v>
      </c>
      <c r="D2384" s="279">
        <v>810</v>
      </c>
      <c r="E2384" s="277" t="s">
        <v>2770</v>
      </c>
      <c r="F2384" s="277">
        <v>1</v>
      </c>
      <c r="G2384" s="280" t="s">
        <v>3688</v>
      </c>
      <c r="H2384" s="280" t="s">
        <v>2848</v>
      </c>
      <c r="I2384" s="280" t="s">
        <v>2727</v>
      </c>
      <c r="J2384">
        <v>8</v>
      </c>
    </row>
    <row r="2385" spans="1:10" ht="21.75" hidden="1" thickBot="1">
      <c r="A2385" s="277">
        <v>82</v>
      </c>
      <c r="B2385" s="277">
        <v>1222577864</v>
      </c>
      <c r="C2385" s="278" t="s">
        <v>5435</v>
      </c>
      <c r="D2385" s="279">
        <v>790</v>
      </c>
      <c r="E2385" s="277" t="s">
        <v>3361</v>
      </c>
      <c r="F2385" s="277">
        <v>1</v>
      </c>
      <c r="G2385" s="280" t="s">
        <v>3688</v>
      </c>
      <c r="H2385" s="280" t="s">
        <v>2848</v>
      </c>
      <c r="I2385" s="280" t="s">
        <v>2727</v>
      </c>
      <c r="J2385">
        <v>8</v>
      </c>
    </row>
    <row r="2386" spans="1:10" ht="21.75" hidden="1" thickBot="1">
      <c r="A2386" s="277">
        <v>83</v>
      </c>
      <c r="B2386" s="277">
        <v>1223735948</v>
      </c>
      <c r="C2386" s="278" t="s">
        <v>5436</v>
      </c>
      <c r="D2386" s="279">
        <v>790</v>
      </c>
      <c r="E2386" s="277" t="s">
        <v>2770</v>
      </c>
      <c r="F2386" s="277">
        <v>1</v>
      </c>
      <c r="G2386" s="280" t="s">
        <v>4067</v>
      </c>
      <c r="H2386" s="280" t="s">
        <v>2774</v>
      </c>
      <c r="I2386" s="280" t="s">
        <v>2727</v>
      </c>
      <c r="J2386">
        <v>8</v>
      </c>
    </row>
    <row r="2387" spans="1:10" ht="21.75" hidden="1" thickBot="1">
      <c r="A2387" s="277">
        <v>84</v>
      </c>
      <c r="B2387" s="277">
        <v>1225558178</v>
      </c>
      <c r="C2387" s="278" t="s">
        <v>5437</v>
      </c>
      <c r="D2387" s="279">
        <v>780</v>
      </c>
      <c r="E2387" s="277" t="s">
        <v>2770</v>
      </c>
      <c r="F2387" s="277">
        <v>1</v>
      </c>
      <c r="G2387" s="280" t="s">
        <v>4137</v>
      </c>
      <c r="H2387" s="280" t="s">
        <v>2731</v>
      </c>
      <c r="I2387" s="280" t="s">
        <v>2727</v>
      </c>
      <c r="J2387">
        <v>8</v>
      </c>
    </row>
    <row r="2388" spans="1:10" ht="21.75" hidden="1" thickBot="1">
      <c r="A2388" s="277">
        <v>85</v>
      </c>
      <c r="B2388" s="277">
        <v>1224737119</v>
      </c>
      <c r="C2388" s="278" t="s">
        <v>5438</v>
      </c>
      <c r="D2388" s="279">
        <v>770</v>
      </c>
      <c r="E2388" s="277" t="s">
        <v>2936</v>
      </c>
      <c r="F2388" s="277">
        <v>1</v>
      </c>
      <c r="G2388" s="280" t="s">
        <v>3736</v>
      </c>
      <c r="H2388" s="280" t="s">
        <v>2742</v>
      </c>
      <c r="I2388" s="280" t="s">
        <v>2727</v>
      </c>
      <c r="J2388">
        <v>8</v>
      </c>
    </row>
    <row r="2389" spans="1:10" ht="21.75" hidden="1" thickBot="1">
      <c r="A2389" s="277">
        <v>86</v>
      </c>
      <c r="B2389" s="277">
        <v>1228354525</v>
      </c>
      <c r="C2389" s="278" t="s">
        <v>5439</v>
      </c>
      <c r="D2389" s="279">
        <v>770</v>
      </c>
      <c r="E2389" s="277" t="s">
        <v>2936</v>
      </c>
      <c r="F2389" s="277">
        <v>1</v>
      </c>
      <c r="G2389" s="280" t="s">
        <v>3854</v>
      </c>
      <c r="H2389" s="280" t="s">
        <v>2774</v>
      </c>
      <c r="I2389" s="280" t="s">
        <v>2727</v>
      </c>
      <c r="J2389">
        <v>8</v>
      </c>
    </row>
    <row r="2390" spans="1:10" ht="13.5" hidden="1" thickBot="1">
      <c r="A2390" s="277">
        <v>87</v>
      </c>
      <c r="B2390" s="277">
        <v>1229764248</v>
      </c>
      <c r="C2390" s="278" t="s">
        <v>4085</v>
      </c>
      <c r="D2390" s="279">
        <v>770</v>
      </c>
      <c r="E2390" s="277" t="s">
        <v>2770</v>
      </c>
      <c r="F2390" s="277">
        <v>1</v>
      </c>
      <c r="G2390" s="280" t="s">
        <v>3693</v>
      </c>
      <c r="H2390" s="280" t="s">
        <v>2774</v>
      </c>
      <c r="I2390" s="280" t="s">
        <v>2727</v>
      </c>
      <c r="J2390">
        <v>8</v>
      </c>
    </row>
    <row r="2391" spans="1:10" ht="13.5" hidden="1" thickBot="1">
      <c r="A2391" s="277">
        <v>88</v>
      </c>
      <c r="B2391" s="277">
        <v>1227359598</v>
      </c>
      <c r="C2391" s="278" t="s">
        <v>3408</v>
      </c>
      <c r="D2391" s="279">
        <v>770</v>
      </c>
      <c r="E2391" s="277" t="s">
        <v>2770</v>
      </c>
      <c r="F2391" s="277">
        <v>1</v>
      </c>
      <c r="G2391" s="280" t="s">
        <v>3693</v>
      </c>
      <c r="H2391" s="280" t="s">
        <v>2774</v>
      </c>
      <c r="I2391" s="280" t="s">
        <v>2727</v>
      </c>
      <c r="J2391">
        <v>8</v>
      </c>
    </row>
    <row r="2392" spans="1:10" ht="13.5" hidden="1" thickBot="1">
      <c r="A2392" s="277">
        <v>89</v>
      </c>
      <c r="B2392" s="277">
        <v>1226531775</v>
      </c>
      <c r="C2392" s="278" t="s">
        <v>5440</v>
      </c>
      <c r="D2392" s="279">
        <v>770</v>
      </c>
      <c r="E2392" s="277" t="s">
        <v>2770</v>
      </c>
      <c r="F2392" s="277">
        <v>1</v>
      </c>
      <c r="G2392" s="280" t="s">
        <v>5357</v>
      </c>
      <c r="H2392" s="280" t="s">
        <v>2774</v>
      </c>
      <c r="I2392" s="280" t="s">
        <v>2727</v>
      </c>
      <c r="J2392">
        <v>8</v>
      </c>
    </row>
    <row r="2393" spans="1:10" ht="21.75" hidden="1" thickBot="1">
      <c r="A2393" s="277">
        <v>90</v>
      </c>
      <c r="B2393" s="277">
        <v>1222969861</v>
      </c>
      <c r="C2393" s="278" t="s">
        <v>5441</v>
      </c>
      <c r="D2393" s="279">
        <v>770</v>
      </c>
      <c r="E2393" s="277" t="s">
        <v>2770</v>
      </c>
      <c r="F2393" s="277">
        <v>1</v>
      </c>
      <c r="G2393" s="280" t="s">
        <v>3703</v>
      </c>
      <c r="H2393" s="280" t="s">
        <v>2731</v>
      </c>
      <c r="I2393" s="280" t="s">
        <v>2727</v>
      </c>
      <c r="J2393">
        <v>8</v>
      </c>
    </row>
    <row r="2394" spans="1:10" ht="21.75" hidden="1" thickBot="1">
      <c r="A2394" s="277">
        <v>91</v>
      </c>
      <c r="B2394" s="277">
        <v>1222544903</v>
      </c>
      <c r="C2394" s="278" t="s">
        <v>5442</v>
      </c>
      <c r="D2394" s="279">
        <v>770</v>
      </c>
      <c r="E2394" s="277" t="s">
        <v>2770</v>
      </c>
      <c r="F2394" s="277">
        <v>1</v>
      </c>
      <c r="G2394" s="280" t="s">
        <v>3703</v>
      </c>
      <c r="H2394" s="280" t="s">
        <v>2731</v>
      </c>
      <c r="I2394" s="280" t="s">
        <v>2727</v>
      </c>
      <c r="J2394">
        <v>8</v>
      </c>
    </row>
    <row r="2395" spans="1:10" ht="21.75" hidden="1" thickBot="1">
      <c r="A2395" s="277">
        <v>92</v>
      </c>
      <c r="B2395" s="277">
        <v>1225620813</v>
      </c>
      <c r="C2395" s="278" t="s">
        <v>5443</v>
      </c>
      <c r="D2395" s="279">
        <v>760</v>
      </c>
      <c r="E2395" s="277" t="s">
        <v>2936</v>
      </c>
      <c r="F2395" s="277">
        <v>1</v>
      </c>
      <c r="G2395" s="280" t="s">
        <v>3693</v>
      </c>
      <c r="H2395" s="280" t="s">
        <v>2774</v>
      </c>
      <c r="I2395" s="280" t="s">
        <v>2727</v>
      </c>
      <c r="J2395">
        <v>8</v>
      </c>
    </row>
    <row r="2396" spans="1:10" ht="13.5" hidden="1" thickBot="1">
      <c r="A2396" s="277">
        <v>93</v>
      </c>
      <c r="B2396" s="277">
        <v>1225748143</v>
      </c>
      <c r="C2396" s="278" t="s">
        <v>5444</v>
      </c>
      <c r="D2396" s="279">
        <v>750</v>
      </c>
      <c r="E2396" s="277" t="s">
        <v>2770</v>
      </c>
      <c r="F2396" s="277">
        <v>1</v>
      </c>
      <c r="G2396" s="280" t="s">
        <v>1312</v>
      </c>
      <c r="H2396" s="280" t="s">
        <v>2742</v>
      </c>
      <c r="I2396" s="280" t="s">
        <v>2727</v>
      </c>
      <c r="J2396">
        <v>8</v>
      </c>
    </row>
    <row r="2397" spans="1:10" ht="21.75" hidden="1" thickBot="1">
      <c r="A2397" s="277">
        <v>94</v>
      </c>
      <c r="B2397" s="277">
        <v>1230391100</v>
      </c>
      <c r="C2397" s="278" t="s">
        <v>5445</v>
      </c>
      <c r="D2397" s="279">
        <v>720</v>
      </c>
      <c r="E2397" s="277" t="s">
        <v>3330</v>
      </c>
      <c r="F2397" s="277">
        <v>1</v>
      </c>
      <c r="G2397" s="280" t="s">
        <v>3839</v>
      </c>
      <c r="H2397" s="280" t="s">
        <v>2742</v>
      </c>
      <c r="I2397" s="280" t="s">
        <v>2727</v>
      </c>
      <c r="J2397">
        <v>8</v>
      </c>
    </row>
    <row r="2398" spans="1:10" ht="21.75" hidden="1" thickBot="1">
      <c r="A2398" s="277">
        <v>95</v>
      </c>
      <c r="B2398" s="277">
        <v>1222086892</v>
      </c>
      <c r="C2398" s="278" t="s">
        <v>5446</v>
      </c>
      <c r="D2398" s="279">
        <v>720</v>
      </c>
      <c r="E2398" s="277" t="s">
        <v>2770</v>
      </c>
      <c r="F2398" s="277">
        <v>1</v>
      </c>
      <c r="G2398" s="280" t="s">
        <v>3707</v>
      </c>
      <c r="H2398" s="280" t="s">
        <v>2742</v>
      </c>
      <c r="I2398" s="280" t="s">
        <v>2727</v>
      </c>
      <c r="J2398">
        <v>8</v>
      </c>
    </row>
    <row r="2399" spans="1:10" ht="21.75" hidden="1" thickBot="1">
      <c r="A2399" s="277">
        <v>96</v>
      </c>
      <c r="B2399" s="277">
        <v>1222995632</v>
      </c>
      <c r="C2399" s="278" t="s">
        <v>3088</v>
      </c>
      <c r="D2399" s="279">
        <v>720</v>
      </c>
      <c r="E2399" s="277" t="s">
        <v>2770</v>
      </c>
      <c r="F2399" s="277">
        <v>1</v>
      </c>
      <c r="G2399" s="280" t="s">
        <v>4193</v>
      </c>
      <c r="H2399" s="280" t="s">
        <v>2742</v>
      </c>
      <c r="I2399" s="280" t="s">
        <v>2727</v>
      </c>
      <c r="J2399">
        <v>8</v>
      </c>
    </row>
    <row r="2400" spans="1:10" ht="21.75" hidden="1" thickBot="1">
      <c r="A2400" s="277">
        <v>97</v>
      </c>
      <c r="B2400" s="277">
        <v>1223613078</v>
      </c>
      <c r="C2400" s="278" t="s">
        <v>5447</v>
      </c>
      <c r="D2400" s="279">
        <v>720</v>
      </c>
      <c r="E2400" s="277" t="s">
        <v>2770</v>
      </c>
      <c r="F2400" s="277">
        <v>1</v>
      </c>
      <c r="G2400" s="280" t="s">
        <v>3839</v>
      </c>
      <c r="H2400" s="280" t="s">
        <v>2742</v>
      </c>
      <c r="I2400" s="280" t="s">
        <v>2727</v>
      </c>
      <c r="J2400">
        <v>8</v>
      </c>
    </row>
    <row r="2401" spans="1:10" ht="13.5" hidden="1" thickBot="1">
      <c r="A2401" s="277">
        <v>98</v>
      </c>
      <c r="B2401" s="277">
        <v>1226993243</v>
      </c>
      <c r="C2401" s="278" t="s">
        <v>5448</v>
      </c>
      <c r="D2401" s="279">
        <v>710</v>
      </c>
      <c r="E2401" s="277" t="s">
        <v>2770</v>
      </c>
      <c r="F2401" s="277">
        <v>1</v>
      </c>
      <c r="G2401" s="280" t="s">
        <v>3665</v>
      </c>
      <c r="H2401" s="280" t="s">
        <v>2742</v>
      </c>
      <c r="I2401" s="280" t="s">
        <v>2727</v>
      </c>
      <c r="J2401">
        <v>8</v>
      </c>
    </row>
    <row r="2402" spans="1:10" ht="21.75" hidden="1" thickBot="1">
      <c r="A2402" s="277">
        <v>99</v>
      </c>
      <c r="B2402" s="277">
        <v>1224514651</v>
      </c>
      <c r="C2402" s="278" t="s">
        <v>5449</v>
      </c>
      <c r="D2402" s="279">
        <v>700</v>
      </c>
      <c r="E2402" s="277" t="s">
        <v>3819</v>
      </c>
      <c r="F2402" s="277">
        <v>1</v>
      </c>
      <c r="G2402" s="280" t="s">
        <v>3839</v>
      </c>
      <c r="H2402" s="280" t="s">
        <v>2742</v>
      </c>
      <c r="I2402" s="280" t="s">
        <v>2727</v>
      </c>
      <c r="J2402">
        <v>8</v>
      </c>
    </row>
    <row r="2403" spans="1:10" ht="21.75" hidden="1" thickBot="1">
      <c r="A2403" s="277">
        <v>100</v>
      </c>
      <c r="B2403" s="277">
        <v>1224996864</v>
      </c>
      <c r="C2403" s="278" t="s">
        <v>5450</v>
      </c>
      <c r="D2403" s="279">
        <v>700</v>
      </c>
      <c r="E2403" s="277" t="s">
        <v>2770</v>
      </c>
      <c r="F2403" s="277">
        <v>1</v>
      </c>
      <c r="G2403" s="280" t="s">
        <v>3734</v>
      </c>
      <c r="H2403" s="280" t="s">
        <v>2742</v>
      </c>
      <c r="I2403" s="280" t="s">
        <v>2727</v>
      </c>
      <c r="J2403">
        <v>8</v>
      </c>
    </row>
    <row r="2404" spans="1:10" ht="13.5" hidden="1" thickBot="1">
      <c r="A2404" s="277">
        <v>101</v>
      </c>
      <c r="B2404" s="277">
        <v>1221573141</v>
      </c>
      <c r="C2404" s="278" t="s">
        <v>5451</v>
      </c>
      <c r="D2404" s="279">
        <v>700</v>
      </c>
      <c r="E2404" s="277" t="s">
        <v>2770</v>
      </c>
      <c r="F2404" s="277">
        <v>1</v>
      </c>
      <c r="G2404" s="280" t="s">
        <v>3693</v>
      </c>
      <c r="H2404" s="280" t="s">
        <v>2774</v>
      </c>
      <c r="I2404" s="280" t="s">
        <v>2727</v>
      </c>
      <c r="J2404">
        <v>8</v>
      </c>
    </row>
    <row r="2405" spans="1:10" ht="21.75" hidden="1" thickBot="1">
      <c r="A2405" s="277">
        <v>102</v>
      </c>
      <c r="B2405" s="277">
        <v>1222968993</v>
      </c>
      <c r="C2405" s="278" t="s">
        <v>5452</v>
      </c>
      <c r="D2405" s="279">
        <v>690</v>
      </c>
      <c r="E2405" s="277" t="s">
        <v>3124</v>
      </c>
      <c r="F2405" s="277">
        <v>1</v>
      </c>
      <c r="G2405" s="280" t="s">
        <v>3677</v>
      </c>
      <c r="H2405" s="280" t="s">
        <v>2742</v>
      </c>
      <c r="I2405" s="280" t="s">
        <v>2727</v>
      </c>
      <c r="J2405">
        <v>8</v>
      </c>
    </row>
    <row r="2406" spans="1:10" ht="21.75" hidden="1" thickBot="1">
      <c r="A2406" s="277">
        <v>103</v>
      </c>
      <c r="B2406" s="277">
        <v>1229324960</v>
      </c>
      <c r="C2406" s="278" t="s">
        <v>5453</v>
      </c>
      <c r="D2406" s="279">
        <v>680</v>
      </c>
      <c r="E2406" s="277" t="s">
        <v>2936</v>
      </c>
      <c r="F2406" s="277">
        <v>1</v>
      </c>
      <c r="G2406" s="280" t="s">
        <v>4001</v>
      </c>
      <c r="H2406" s="280" t="s">
        <v>2774</v>
      </c>
      <c r="I2406" s="280" t="s">
        <v>2727</v>
      </c>
      <c r="J2406">
        <v>8</v>
      </c>
    </row>
    <row r="2407" spans="1:10" ht="21.75" hidden="1" thickBot="1">
      <c r="A2407" s="277">
        <v>104</v>
      </c>
      <c r="B2407" s="277">
        <v>1223893637</v>
      </c>
      <c r="C2407" s="278" t="s">
        <v>3030</v>
      </c>
      <c r="D2407" s="279">
        <v>680</v>
      </c>
      <c r="E2407" s="277" t="s">
        <v>2770</v>
      </c>
      <c r="F2407" s="277">
        <v>1</v>
      </c>
      <c r="G2407" s="280" t="s">
        <v>3759</v>
      </c>
      <c r="H2407" s="280" t="s">
        <v>2774</v>
      </c>
      <c r="I2407" s="280" t="s">
        <v>2727</v>
      </c>
      <c r="J2407">
        <v>8</v>
      </c>
    </row>
    <row r="2408" spans="1:10" ht="21.75" hidden="1" thickBot="1">
      <c r="A2408" s="277">
        <v>105</v>
      </c>
      <c r="B2408" s="277">
        <v>1225733213</v>
      </c>
      <c r="C2408" s="278" t="s">
        <v>5454</v>
      </c>
      <c r="D2408" s="279">
        <v>680</v>
      </c>
      <c r="E2408" s="277" t="s">
        <v>2770</v>
      </c>
      <c r="F2408" s="277">
        <v>1</v>
      </c>
      <c r="G2408" s="280" t="s">
        <v>3839</v>
      </c>
      <c r="H2408" s="280" t="s">
        <v>2742</v>
      </c>
      <c r="I2408" s="280" t="s">
        <v>2727</v>
      </c>
      <c r="J2408">
        <v>8</v>
      </c>
    </row>
    <row r="2409" spans="1:10" ht="13.5" hidden="1" thickBot="1">
      <c r="A2409" s="277">
        <v>106</v>
      </c>
      <c r="B2409" s="277">
        <v>1222190775</v>
      </c>
      <c r="C2409" s="278" t="s">
        <v>5455</v>
      </c>
      <c r="D2409" s="279">
        <v>680</v>
      </c>
      <c r="E2409" s="277" t="s">
        <v>2770</v>
      </c>
      <c r="F2409" s="277">
        <v>1</v>
      </c>
      <c r="G2409" s="280" t="s">
        <v>3693</v>
      </c>
      <c r="H2409" s="280" t="s">
        <v>2774</v>
      </c>
      <c r="I2409" s="280" t="s">
        <v>2727</v>
      </c>
      <c r="J2409">
        <v>8</v>
      </c>
    </row>
    <row r="2410" spans="1:10" ht="21.75" hidden="1" thickBot="1">
      <c r="A2410" s="277">
        <v>107</v>
      </c>
      <c r="B2410" s="277">
        <v>1222046134</v>
      </c>
      <c r="C2410" s="278" t="s">
        <v>5456</v>
      </c>
      <c r="D2410" s="279">
        <v>670</v>
      </c>
      <c r="E2410" s="277" t="s">
        <v>2770</v>
      </c>
      <c r="F2410" s="277">
        <v>1</v>
      </c>
      <c r="G2410" s="280" t="s">
        <v>3665</v>
      </c>
      <c r="H2410" s="280" t="s">
        <v>2742</v>
      </c>
      <c r="I2410" s="280" t="s">
        <v>2727</v>
      </c>
      <c r="J2410">
        <v>8</v>
      </c>
    </row>
    <row r="2411" spans="1:10" ht="13.5" hidden="1" thickBot="1">
      <c r="A2411" s="277">
        <v>108</v>
      </c>
      <c r="B2411" s="277">
        <v>1223091287</v>
      </c>
      <c r="C2411" s="278" t="s">
        <v>5457</v>
      </c>
      <c r="D2411" s="279">
        <v>670</v>
      </c>
      <c r="E2411" s="277" t="s">
        <v>2770</v>
      </c>
      <c r="F2411" s="277">
        <v>1</v>
      </c>
      <c r="G2411" s="280" t="s">
        <v>3665</v>
      </c>
      <c r="H2411" s="280" t="s">
        <v>2742</v>
      </c>
      <c r="I2411" s="280" t="s">
        <v>2727</v>
      </c>
      <c r="J2411">
        <v>8</v>
      </c>
    </row>
    <row r="2412" spans="1:10" ht="21.75" hidden="1" thickBot="1">
      <c r="A2412" s="277">
        <v>109</v>
      </c>
      <c r="B2412" s="277">
        <v>1223295034</v>
      </c>
      <c r="C2412" s="278" t="s">
        <v>5458</v>
      </c>
      <c r="D2412" s="279">
        <v>670</v>
      </c>
      <c r="E2412" s="277" t="s">
        <v>2770</v>
      </c>
      <c r="F2412" s="277">
        <v>1</v>
      </c>
      <c r="G2412" s="280" t="s">
        <v>3854</v>
      </c>
      <c r="H2412" s="280" t="s">
        <v>2774</v>
      </c>
      <c r="I2412" s="280" t="s">
        <v>2727</v>
      </c>
      <c r="J2412">
        <v>8</v>
      </c>
    </row>
    <row r="2413" spans="1:10" ht="21.75" hidden="1" thickBot="1">
      <c r="A2413" s="277">
        <v>110</v>
      </c>
      <c r="B2413" s="277">
        <v>1224805088</v>
      </c>
      <c r="C2413" s="278" t="s">
        <v>5459</v>
      </c>
      <c r="D2413" s="279">
        <v>640</v>
      </c>
      <c r="E2413" s="277" t="s">
        <v>3186</v>
      </c>
      <c r="F2413" s="277">
        <v>1</v>
      </c>
      <c r="G2413" s="280" t="s">
        <v>3688</v>
      </c>
      <c r="H2413" s="280" t="s">
        <v>2848</v>
      </c>
      <c r="I2413" s="280" t="s">
        <v>2727</v>
      </c>
      <c r="J2413">
        <v>8</v>
      </c>
    </row>
    <row r="2414" spans="1:10" ht="21.75" hidden="1" thickBot="1">
      <c r="A2414" s="277">
        <v>111</v>
      </c>
      <c r="B2414" s="277">
        <v>1222617157</v>
      </c>
      <c r="C2414" s="278" t="s">
        <v>5460</v>
      </c>
      <c r="D2414" s="279">
        <v>640</v>
      </c>
      <c r="E2414" s="277" t="s">
        <v>2936</v>
      </c>
      <c r="F2414" s="277">
        <v>1</v>
      </c>
      <c r="G2414" s="280" t="s">
        <v>3665</v>
      </c>
      <c r="H2414" s="280" t="s">
        <v>2742</v>
      </c>
      <c r="I2414" s="280" t="s">
        <v>2727</v>
      </c>
      <c r="J2414">
        <v>8</v>
      </c>
    </row>
    <row r="2415" spans="1:10" ht="21.75" hidden="1" thickBot="1">
      <c r="A2415" s="277">
        <v>112</v>
      </c>
      <c r="B2415" s="277">
        <v>1221934113</v>
      </c>
      <c r="C2415" s="278" t="s">
        <v>5461</v>
      </c>
      <c r="D2415" s="279">
        <v>640</v>
      </c>
      <c r="E2415" s="277" t="s">
        <v>2770</v>
      </c>
      <c r="F2415" s="277">
        <v>1</v>
      </c>
      <c r="G2415" s="280" t="s">
        <v>3693</v>
      </c>
      <c r="H2415" s="280" t="s">
        <v>2774</v>
      </c>
      <c r="I2415" s="280" t="s">
        <v>2727</v>
      </c>
      <c r="J2415">
        <v>8</v>
      </c>
    </row>
    <row r="2416" spans="1:10" ht="13.5" hidden="1" thickBot="1">
      <c r="A2416" s="277">
        <v>113</v>
      </c>
      <c r="B2416" s="277">
        <v>1222086932</v>
      </c>
      <c r="C2416" s="278" t="s">
        <v>5462</v>
      </c>
      <c r="D2416" s="279">
        <v>630</v>
      </c>
      <c r="E2416" s="277" t="s">
        <v>2770</v>
      </c>
      <c r="F2416" s="277">
        <v>1</v>
      </c>
      <c r="G2416" s="280" t="s">
        <v>3736</v>
      </c>
      <c r="H2416" s="280" t="s">
        <v>2742</v>
      </c>
      <c r="I2416" s="280" t="s">
        <v>2727</v>
      </c>
      <c r="J2416">
        <v>8</v>
      </c>
    </row>
    <row r="2417" spans="1:10" ht="21.75" hidden="1" thickBot="1">
      <c r="A2417" s="277">
        <v>114</v>
      </c>
      <c r="B2417" s="277">
        <v>1223395532</v>
      </c>
      <c r="C2417" s="278" t="s">
        <v>5463</v>
      </c>
      <c r="D2417" s="279">
        <v>630</v>
      </c>
      <c r="E2417" s="277" t="s">
        <v>2770</v>
      </c>
      <c r="F2417" s="277">
        <v>1</v>
      </c>
      <c r="G2417" s="280" t="s">
        <v>4193</v>
      </c>
      <c r="H2417" s="280" t="s">
        <v>2742</v>
      </c>
      <c r="I2417" s="280" t="s">
        <v>2727</v>
      </c>
      <c r="J2417">
        <v>8</v>
      </c>
    </row>
    <row r="2418" spans="1:10" ht="13.5" hidden="1" thickBot="1">
      <c r="A2418" s="277">
        <v>115</v>
      </c>
      <c r="B2418" s="277">
        <v>1227365619</v>
      </c>
      <c r="C2418" s="278" t="s">
        <v>5464</v>
      </c>
      <c r="D2418" s="279">
        <v>630</v>
      </c>
      <c r="E2418" s="277" t="s">
        <v>2770</v>
      </c>
      <c r="F2418" s="277">
        <v>1</v>
      </c>
      <c r="G2418" s="280" t="s">
        <v>3759</v>
      </c>
      <c r="H2418" s="280" t="s">
        <v>2774</v>
      </c>
      <c r="I2418" s="280" t="s">
        <v>2727</v>
      </c>
      <c r="J2418">
        <v>8</v>
      </c>
    </row>
    <row r="2419" spans="1:10" ht="13.5" hidden="1" thickBot="1">
      <c r="A2419" s="277">
        <v>116</v>
      </c>
      <c r="B2419" s="277">
        <v>1223763337</v>
      </c>
      <c r="C2419" s="278" t="s">
        <v>5465</v>
      </c>
      <c r="D2419" s="279">
        <v>610</v>
      </c>
      <c r="E2419" s="277" t="s">
        <v>2770</v>
      </c>
      <c r="F2419" s="277">
        <v>1</v>
      </c>
      <c r="G2419" s="280" t="s">
        <v>3665</v>
      </c>
      <c r="H2419" s="280" t="s">
        <v>2742</v>
      </c>
      <c r="I2419" s="280" t="s">
        <v>2727</v>
      </c>
      <c r="J2419">
        <v>8</v>
      </c>
    </row>
    <row r="2420" spans="1:10" ht="21.75" hidden="1" thickBot="1">
      <c r="A2420" s="277">
        <v>117</v>
      </c>
      <c r="B2420" s="277">
        <v>1223350962</v>
      </c>
      <c r="C2420" s="278" t="s">
        <v>5466</v>
      </c>
      <c r="D2420" s="279">
        <v>610</v>
      </c>
      <c r="E2420" s="277" t="s">
        <v>2770</v>
      </c>
      <c r="F2420" s="277">
        <v>1</v>
      </c>
      <c r="G2420" s="280" t="s">
        <v>3677</v>
      </c>
      <c r="H2420" s="280" t="s">
        <v>2742</v>
      </c>
      <c r="I2420" s="280" t="s">
        <v>2727</v>
      </c>
      <c r="J2420">
        <v>8</v>
      </c>
    </row>
    <row r="2421" spans="1:10" ht="21.75" hidden="1" thickBot="1">
      <c r="A2421" s="277">
        <v>118</v>
      </c>
      <c r="B2421" s="277">
        <v>1222112644</v>
      </c>
      <c r="C2421" s="278" t="s">
        <v>5467</v>
      </c>
      <c r="D2421" s="279">
        <v>550</v>
      </c>
      <c r="E2421" s="277" t="s">
        <v>2770</v>
      </c>
      <c r="F2421" s="277">
        <v>1</v>
      </c>
      <c r="G2421" s="280" t="s">
        <v>3707</v>
      </c>
      <c r="H2421" s="280" t="s">
        <v>2742</v>
      </c>
      <c r="I2421" s="280" t="s">
        <v>2727</v>
      </c>
      <c r="J2421">
        <v>8</v>
      </c>
    </row>
    <row r="2422" spans="1:10" ht="21.75" hidden="1" thickBot="1">
      <c r="A2422" s="277">
        <v>119</v>
      </c>
      <c r="B2422" s="277">
        <v>1226131894</v>
      </c>
      <c r="C2422" s="278" t="s">
        <v>5468</v>
      </c>
      <c r="D2422" s="279">
        <v>520</v>
      </c>
      <c r="E2422" s="277" t="s">
        <v>2770</v>
      </c>
      <c r="F2422" s="277">
        <v>1</v>
      </c>
      <c r="G2422" s="280" t="s">
        <v>3736</v>
      </c>
      <c r="H2422" s="280" t="s">
        <v>2742</v>
      </c>
      <c r="I2422" s="280" t="s">
        <v>2727</v>
      </c>
      <c r="J2422">
        <v>8</v>
      </c>
    </row>
    <row r="2423" spans="1:10" ht="21.75" hidden="1" thickBot="1">
      <c r="A2423" s="277">
        <v>120</v>
      </c>
      <c r="B2423" s="277">
        <v>1223320634</v>
      </c>
      <c r="C2423" s="278" t="s">
        <v>5469</v>
      </c>
      <c r="D2423" s="279">
        <v>510</v>
      </c>
      <c r="E2423" s="277" t="s">
        <v>2842</v>
      </c>
      <c r="F2423" s="277">
        <v>1</v>
      </c>
      <c r="G2423" s="280" t="s">
        <v>5470</v>
      </c>
      <c r="H2423" s="280" t="s">
        <v>2731</v>
      </c>
      <c r="I2423" s="280" t="s">
        <v>2727</v>
      </c>
      <c r="J2423">
        <v>8</v>
      </c>
    </row>
    <row r="2424" spans="1:10" ht="21.75" hidden="1" thickBot="1">
      <c r="A2424" s="277">
        <v>121</v>
      </c>
      <c r="B2424" s="277">
        <v>1224423417</v>
      </c>
      <c r="C2424" s="278" t="s">
        <v>5471</v>
      </c>
      <c r="D2424" s="279">
        <v>480</v>
      </c>
      <c r="E2424" s="277" t="s">
        <v>4115</v>
      </c>
      <c r="F2424" s="277">
        <v>1</v>
      </c>
      <c r="G2424" s="280" t="s">
        <v>3839</v>
      </c>
      <c r="H2424" s="280" t="s">
        <v>2742</v>
      </c>
      <c r="I2424" s="280" t="s">
        <v>2727</v>
      </c>
      <c r="J2424">
        <v>8</v>
      </c>
    </row>
    <row r="2425" spans="1:10" ht="21.75" hidden="1" thickBot="1">
      <c r="A2425" s="277">
        <v>122</v>
      </c>
      <c r="B2425" s="277">
        <v>1222811786</v>
      </c>
      <c r="C2425" s="278" t="s">
        <v>5472</v>
      </c>
      <c r="D2425" s="279">
        <v>480</v>
      </c>
      <c r="E2425" s="277" t="s">
        <v>2941</v>
      </c>
      <c r="F2425" s="277">
        <v>1</v>
      </c>
      <c r="G2425" s="280" t="s">
        <v>5470</v>
      </c>
      <c r="H2425" s="280" t="s">
        <v>2731</v>
      </c>
      <c r="I2425" s="280" t="s">
        <v>2727</v>
      </c>
      <c r="J2425">
        <v>8</v>
      </c>
    </row>
    <row r="2426" spans="1:10" ht="21.75" hidden="1" thickBot="1">
      <c r="A2426" s="277">
        <v>123</v>
      </c>
      <c r="B2426" s="277">
        <v>1224773972</v>
      </c>
      <c r="C2426" s="278" t="s">
        <v>5473</v>
      </c>
      <c r="D2426" s="279">
        <v>470</v>
      </c>
      <c r="E2426" s="277" t="s">
        <v>2770</v>
      </c>
      <c r="F2426" s="277">
        <v>1</v>
      </c>
      <c r="G2426" s="280" t="s">
        <v>3724</v>
      </c>
      <c r="H2426" s="280" t="s">
        <v>2848</v>
      </c>
      <c r="I2426" s="280" t="s">
        <v>2727</v>
      </c>
      <c r="J2426">
        <v>8</v>
      </c>
    </row>
    <row r="2427" spans="1:10" ht="21.75" hidden="1" thickBot="1">
      <c r="A2427" s="277">
        <v>124</v>
      </c>
      <c r="B2427" s="277">
        <v>1222449348</v>
      </c>
      <c r="C2427" s="278" t="s">
        <v>5474</v>
      </c>
      <c r="D2427" s="279">
        <v>460</v>
      </c>
      <c r="E2427" s="277" t="s">
        <v>2830</v>
      </c>
      <c r="F2427" s="277">
        <v>1</v>
      </c>
      <c r="G2427" s="280" t="s">
        <v>3724</v>
      </c>
      <c r="H2427" s="280" t="s">
        <v>2848</v>
      </c>
      <c r="I2427" s="280" t="s">
        <v>2727</v>
      </c>
      <c r="J2427">
        <v>8</v>
      </c>
    </row>
    <row r="2428" spans="1:10" ht="21.75" hidden="1" thickBot="1">
      <c r="A2428" s="277">
        <v>125</v>
      </c>
      <c r="B2428" s="277">
        <v>1229554027</v>
      </c>
      <c r="C2428" s="278" t="s">
        <v>5475</v>
      </c>
      <c r="D2428" s="279">
        <v>360</v>
      </c>
      <c r="E2428" s="277" t="s">
        <v>2936</v>
      </c>
      <c r="F2428" s="277">
        <v>1</v>
      </c>
      <c r="G2428" s="280" t="s">
        <v>3854</v>
      </c>
      <c r="H2428" s="280" t="s">
        <v>2774</v>
      </c>
      <c r="I2428" s="280" t="s">
        <v>2727</v>
      </c>
      <c r="J2428">
        <v>8</v>
      </c>
    </row>
    <row r="2429" spans="1:10" ht="21.75" hidden="1" thickBot="1">
      <c r="A2429" s="277">
        <v>126</v>
      </c>
      <c r="B2429" s="277">
        <v>1224223985</v>
      </c>
      <c r="C2429" s="278" t="s">
        <v>5476</v>
      </c>
      <c r="D2429" s="279">
        <v>350</v>
      </c>
      <c r="E2429" s="277" t="s">
        <v>2936</v>
      </c>
      <c r="F2429" s="277">
        <v>1</v>
      </c>
      <c r="G2429" s="280" t="s">
        <v>3839</v>
      </c>
      <c r="H2429" s="280" t="s">
        <v>2742</v>
      </c>
      <c r="I2429" s="280" t="s">
        <v>2727</v>
      </c>
      <c r="J2429">
        <v>8</v>
      </c>
    </row>
    <row r="2430" spans="1:10" ht="21.75" hidden="1" thickBot="1">
      <c r="A2430" s="277">
        <v>1</v>
      </c>
      <c r="B2430" s="277">
        <v>1213234619</v>
      </c>
      <c r="C2430" s="278" t="s">
        <v>5335</v>
      </c>
      <c r="D2430" s="279">
        <v>1650</v>
      </c>
      <c r="E2430" s="277" t="s">
        <v>2936</v>
      </c>
      <c r="F2430" s="277">
        <v>1</v>
      </c>
      <c r="G2430" s="280" t="s">
        <v>3665</v>
      </c>
      <c r="H2430" s="280" t="s">
        <v>2742</v>
      </c>
      <c r="I2430" s="280" t="s">
        <v>2727</v>
      </c>
      <c r="J2430">
        <v>9</v>
      </c>
    </row>
    <row r="2431" spans="1:10" ht="21.75" hidden="1" thickBot="1">
      <c r="A2431" s="277">
        <v>2</v>
      </c>
      <c r="B2431" s="277">
        <v>1209252567</v>
      </c>
      <c r="C2431" s="278" t="s">
        <v>5338</v>
      </c>
      <c r="D2431" s="279">
        <v>1530</v>
      </c>
      <c r="E2431" s="277" t="s">
        <v>2936</v>
      </c>
      <c r="F2431" s="277">
        <v>1</v>
      </c>
      <c r="G2431" s="280" t="s">
        <v>3839</v>
      </c>
      <c r="H2431" s="280" t="s">
        <v>2742</v>
      </c>
      <c r="I2431" s="280" t="s">
        <v>2727</v>
      </c>
      <c r="J2431">
        <v>9</v>
      </c>
    </row>
    <row r="2432" spans="1:10" ht="13.5" hidden="1" thickBot="1">
      <c r="A2432" s="277">
        <v>3</v>
      </c>
      <c r="B2432" s="277">
        <v>1224186065</v>
      </c>
      <c r="C2432" s="278" t="s">
        <v>5336</v>
      </c>
      <c r="D2432" s="279">
        <v>1510</v>
      </c>
      <c r="E2432" s="277" t="s">
        <v>2770</v>
      </c>
      <c r="F2432" s="277">
        <v>1</v>
      </c>
      <c r="G2432" s="280" t="s">
        <v>3665</v>
      </c>
      <c r="H2432" s="280" t="s">
        <v>2742</v>
      </c>
      <c r="I2432" s="280" t="s">
        <v>2727</v>
      </c>
      <c r="J2432">
        <v>9</v>
      </c>
    </row>
    <row r="2433" spans="1:10" ht="21.75" hidden="1" thickBot="1">
      <c r="A2433" s="277">
        <v>4</v>
      </c>
      <c r="B2433" s="277">
        <v>1224571503</v>
      </c>
      <c r="C2433" s="278" t="s">
        <v>5341</v>
      </c>
      <c r="D2433" s="279">
        <v>1490</v>
      </c>
      <c r="E2433" s="277" t="s">
        <v>3376</v>
      </c>
      <c r="F2433" s="277">
        <v>1</v>
      </c>
      <c r="G2433" s="280" t="s">
        <v>3792</v>
      </c>
      <c r="H2433" s="280" t="s">
        <v>2742</v>
      </c>
      <c r="I2433" s="280" t="s">
        <v>2727</v>
      </c>
      <c r="J2433">
        <v>9</v>
      </c>
    </row>
    <row r="2434" spans="1:10" ht="13.5" hidden="1" thickBot="1">
      <c r="A2434" s="277">
        <v>5</v>
      </c>
      <c r="B2434" s="277">
        <v>1230653853</v>
      </c>
      <c r="C2434" s="278" t="s">
        <v>5337</v>
      </c>
      <c r="D2434" s="279">
        <v>1490</v>
      </c>
      <c r="E2434" s="277" t="s">
        <v>2770</v>
      </c>
      <c r="F2434" s="277">
        <v>1</v>
      </c>
      <c r="G2434" s="280" t="s">
        <v>3665</v>
      </c>
      <c r="H2434" s="280" t="s">
        <v>2742</v>
      </c>
      <c r="I2434" s="280" t="s">
        <v>2727</v>
      </c>
      <c r="J2434">
        <v>9</v>
      </c>
    </row>
    <row r="2435" spans="1:10" ht="21.75" hidden="1" thickBot="1">
      <c r="A2435" s="277">
        <v>6</v>
      </c>
      <c r="B2435" s="277">
        <v>105945515</v>
      </c>
      <c r="C2435" s="278" t="s">
        <v>5342</v>
      </c>
      <c r="D2435" s="279">
        <v>1430</v>
      </c>
      <c r="E2435" s="277" t="s">
        <v>2936</v>
      </c>
      <c r="F2435" s="277">
        <v>1</v>
      </c>
      <c r="G2435" s="280" t="s">
        <v>3839</v>
      </c>
      <c r="H2435" s="280" t="s">
        <v>2742</v>
      </c>
      <c r="I2435" s="280" t="s">
        <v>2727</v>
      </c>
      <c r="J2435">
        <v>9</v>
      </c>
    </row>
    <row r="2436" spans="1:10" ht="21.75" hidden="1" thickBot="1">
      <c r="A2436" s="277">
        <v>7</v>
      </c>
      <c r="B2436" s="277">
        <v>1229543285</v>
      </c>
      <c r="C2436" s="278" t="s">
        <v>5339</v>
      </c>
      <c r="D2436" s="279">
        <v>1420</v>
      </c>
      <c r="E2436" s="277" t="s">
        <v>2770</v>
      </c>
      <c r="F2436" s="277">
        <v>1</v>
      </c>
      <c r="G2436" s="280" t="s">
        <v>3707</v>
      </c>
      <c r="H2436" s="280" t="s">
        <v>2742</v>
      </c>
      <c r="I2436" s="280" t="s">
        <v>2727</v>
      </c>
      <c r="J2436">
        <v>9</v>
      </c>
    </row>
    <row r="2437" spans="1:10" ht="13.5" hidden="1" thickBot="1">
      <c r="A2437" s="277">
        <v>8</v>
      </c>
      <c r="B2437" s="277">
        <v>1223717767</v>
      </c>
      <c r="C2437" s="278" t="s">
        <v>5340</v>
      </c>
      <c r="D2437" s="279">
        <v>1340</v>
      </c>
      <c r="E2437" s="277" t="s">
        <v>2770</v>
      </c>
      <c r="F2437" s="277">
        <v>1</v>
      </c>
      <c r="G2437" s="280" t="s">
        <v>3665</v>
      </c>
      <c r="H2437" s="280" t="s">
        <v>2742</v>
      </c>
      <c r="I2437" s="280" t="s">
        <v>2727</v>
      </c>
      <c r="J2437">
        <v>9</v>
      </c>
    </row>
    <row r="2438" spans="1:10" ht="13.5" hidden="1" thickBot="1">
      <c r="A2438" s="277">
        <v>9</v>
      </c>
      <c r="B2438" s="277">
        <v>1223066901</v>
      </c>
      <c r="C2438" s="278" t="s">
        <v>5343</v>
      </c>
      <c r="D2438" s="279">
        <v>1320</v>
      </c>
      <c r="E2438" s="277" t="s">
        <v>2770</v>
      </c>
      <c r="F2438" s="277">
        <v>1</v>
      </c>
      <c r="G2438" s="280" t="s">
        <v>3665</v>
      </c>
      <c r="H2438" s="280" t="s">
        <v>2742</v>
      </c>
      <c r="I2438" s="280" t="s">
        <v>2727</v>
      </c>
      <c r="J2438">
        <v>9</v>
      </c>
    </row>
    <row r="2439" spans="1:10" ht="21.75" hidden="1" thickBot="1">
      <c r="A2439" s="277">
        <v>10</v>
      </c>
      <c r="B2439" s="277">
        <v>1222535671</v>
      </c>
      <c r="C2439" s="278" t="s">
        <v>4519</v>
      </c>
      <c r="D2439" s="279">
        <v>1290</v>
      </c>
      <c r="E2439" s="277" t="s">
        <v>2770</v>
      </c>
      <c r="F2439" s="277">
        <v>1</v>
      </c>
      <c r="G2439" s="280" t="s">
        <v>3707</v>
      </c>
      <c r="H2439" s="280" t="s">
        <v>2742</v>
      </c>
      <c r="I2439" s="280" t="s">
        <v>2727</v>
      </c>
      <c r="J2439">
        <v>9</v>
      </c>
    </row>
    <row r="2440" spans="1:10" ht="21.75" hidden="1" thickBot="1">
      <c r="A2440" s="277">
        <v>11</v>
      </c>
      <c r="B2440" s="277">
        <v>1225435919</v>
      </c>
      <c r="C2440" s="278" t="s">
        <v>5345</v>
      </c>
      <c r="D2440" s="279">
        <v>1240</v>
      </c>
      <c r="E2440" s="277" t="s">
        <v>2770</v>
      </c>
      <c r="F2440" s="277">
        <v>1</v>
      </c>
      <c r="G2440" s="280" t="s">
        <v>3839</v>
      </c>
      <c r="H2440" s="280" t="s">
        <v>2742</v>
      </c>
      <c r="I2440" s="280" t="s">
        <v>2727</v>
      </c>
      <c r="J2440">
        <v>9</v>
      </c>
    </row>
    <row r="2441" spans="1:10" ht="21.75" hidden="1" thickBot="1">
      <c r="A2441" s="277">
        <v>12</v>
      </c>
      <c r="B2441" s="277">
        <v>1224905983</v>
      </c>
      <c r="C2441" s="278" t="s">
        <v>5344</v>
      </c>
      <c r="D2441" s="279">
        <v>1220</v>
      </c>
      <c r="E2441" s="277" t="s">
        <v>2896</v>
      </c>
      <c r="F2441" s="277">
        <v>1</v>
      </c>
      <c r="G2441" s="280" t="s">
        <v>3792</v>
      </c>
      <c r="H2441" s="280" t="s">
        <v>2742</v>
      </c>
      <c r="I2441" s="280" t="s">
        <v>2727</v>
      </c>
      <c r="J2441">
        <v>9</v>
      </c>
    </row>
    <row r="2442" spans="1:10" ht="21.75" hidden="1" thickBot="1">
      <c r="A2442" s="277">
        <v>13</v>
      </c>
      <c r="B2442" s="277">
        <v>1223063186</v>
      </c>
      <c r="C2442" s="278" t="s">
        <v>5479</v>
      </c>
      <c r="D2442" s="279">
        <v>1220</v>
      </c>
      <c r="E2442" s="277" t="s">
        <v>2770</v>
      </c>
      <c r="F2442" s="277">
        <v>1</v>
      </c>
      <c r="G2442" s="280" t="s">
        <v>3879</v>
      </c>
      <c r="H2442" s="280" t="s">
        <v>2742</v>
      </c>
      <c r="I2442" s="280" t="s">
        <v>2727</v>
      </c>
      <c r="J2442">
        <v>9</v>
      </c>
    </row>
    <row r="2443" spans="1:10" ht="13.5" hidden="1" thickBot="1">
      <c r="A2443" s="277">
        <v>14</v>
      </c>
      <c r="B2443" s="277">
        <v>1224648446</v>
      </c>
      <c r="C2443" s="278" t="s">
        <v>5347</v>
      </c>
      <c r="D2443" s="279">
        <v>1160</v>
      </c>
      <c r="E2443" s="277" t="s">
        <v>2770</v>
      </c>
      <c r="F2443" s="277">
        <v>1</v>
      </c>
      <c r="G2443" s="280" t="s">
        <v>3665</v>
      </c>
      <c r="H2443" s="280" t="s">
        <v>2742</v>
      </c>
      <c r="I2443" s="280" t="s">
        <v>2727</v>
      </c>
      <c r="J2443">
        <v>9</v>
      </c>
    </row>
    <row r="2444" spans="1:10" ht="21.75" hidden="1" thickBot="1">
      <c r="A2444" s="277">
        <v>15</v>
      </c>
      <c r="B2444" s="277">
        <v>1223303349</v>
      </c>
      <c r="C2444" s="278" t="s">
        <v>5480</v>
      </c>
      <c r="D2444" s="279">
        <v>1140</v>
      </c>
      <c r="E2444" s="277" t="s">
        <v>2936</v>
      </c>
      <c r="F2444" s="277">
        <v>1</v>
      </c>
      <c r="G2444" s="280" t="s">
        <v>3879</v>
      </c>
      <c r="H2444" s="280" t="s">
        <v>2742</v>
      </c>
      <c r="I2444" s="280" t="s">
        <v>2727</v>
      </c>
      <c r="J2444">
        <v>9</v>
      </c>
    </row>
    <row r="2445" spans="1:10" ht="21.75" hidden="1" thickBot="1">
      <c r="A2445" s="277">
        <v>16</v>
      </c>
      <c r="B2445" s="277">
        <v>1228618065</v>
      </c>
      <c r="C2445" s="278" t="s">
        <v>5352</v>
      </c>
      <c r="D2445" s="279">
        <v>1100</v>
      </c>
      <c r="E2445" s="277" t="s">
        <v>4039</v>
      </c>
      <c r="F2445" s="277">
        <v>1</v>
      </c>
      <c r="G2445" s="280" t="s">
        <v>3839</v>
      </c>
      <c r="H2445" s="280" t="s">
        <v>2742</v>
      </c>
      <c r="I2445" s="280" t="s">
        <v>2727</v>
      </c>
      <c r="J2445">
        <v>9</v>
      </c>
    </row>
    <row r="2446" spans="1:10" ht="21.75" hidden="1" thickBot="1">
      <c r="A2446" s="277">
        <v>17</v>
      </c>
      <c r="B2446" s="277">
        <v>1230190634</v>
      </c>
      <c r="C2446" s="278" t="s">
        <v>5346</v>
      </c>
      <c r="D2446" s="279">
        <v>1100</v>
      </c>
      <c r="E2446" s="277" t="s">
        <v>2936</v>
      </c>
      <c r="F2446" s="277">
        <v>1</v>
      </c>
      <c r="G2446" s="280" t="s">
        <v>3665</v>
      </c>
      <c r="H2446" s="280" t="s">
        <v>2742</v>
      </c>
      <c r="I2446" s="280" t="s">
        <v>2727</v>
      </c>
      <c r="J2446">
        <v>9</v>
      </c>
    </row>
    <row r="2447" spans="1:10" ht="21.75" hidden="1" thickBot="1">
      <c r="A2447" s="277">
        <v>18</v>
      </c>
      <c r="B2447" s="277">
        <v>1225189324</v>
      </c>
      <c r="C2447" s="278" t="s">
        <v>5355</v>
      </c>
      <c r="D2447" s="279">
        <v>1090</v>
      </c>
      <c r="E2447" s="277" t="s">
        <v>2828</v>
      </c>
      <c r="F2447" s="277">
        <v>1</v>
      </c>
      <c r="G2447" s="280" t="s">
        <v>3677</v>
      </c>
      <c r="H2447" s="280" t="s">
        <v>2742</v>
      </c>
      <c r="I2447" s="280" t="s">
        <v>2727</v>
      </c>
      <c r="J2447">
        <v>9</v>
      </c>
    </row>
    <row r="2448" spans="1:10" ht="21.75" hidden="1" thickBot="1">
      <c r="A2448" s="277">
        <v>19</v>
      </c>
      <c r="B2448" s="277">
        <v>1225181451</v>
      </c>
      <c r="C2448" s="278" t="s">
        <v>5348</v>
      </c>
      <c r="D2448" s="279">
        <v>1060</v>
      </c>
      <c r="E2448" s="277" t="s">
        <v>2936</v>
      </c>
      <c r="F2448" s="277">
        <v>1</v>
      </c>
      <c r="G2448" s="280" t="s">
        <v>3677</v>
      </c>
      <c r="H2448" s="280" t="s">
        <v>2742</v>
      </c>
      <c r="I2448" s="280" t="s">
        <v>2727</v>
      </c>
      <c r="J2448">
        <v>9</v>
      </c>
    </row>
    <row r="2449" spans="1:10" ht="21.75" hidden="1" thickBot="1">
      <c r="A2449" s="277">
        <v>20</v>
      </c>
      <c r="B2449" s="277">
        <v>1223543053</v>
      </c>
      <c r="C2449" s="278" t="s">
        <v>5349</v>
      </c>
      <c r="D2449" s="279">
        <v>1050</v>
      </c>
      <c r="E2449" s="277" t="s">
        <v>2936</v>
      </c>
      <c r="F2449" s="277">
        <v>1</v>
      </c>
      <c r="G2449" s="280" t="s">
        <v>3792</v>
      </c>
      <c r="H2449" s="280" t="s">
        <v>2742</v>
      </c>
      <c r="I2449" s="280" t="s">
        <v>2727</v>
      </c>
      <c r="J2449">
        <v>9</v>
      </c>
    </row>
    <row r="2450" spans="1:10" ht="21.75" hidden="1" thickBot="1">
      <c r="A2450" s="277">
        <v>21</v>
      </c>
      <c r="B2450" s="277">
        <v>1228990121</v>
      </c>
      <c r="C2450" s="278" t="s">
        <v>5353</v>
      </c>
      <c r="D2450" s="279">
        <v>1020</v>
      </c>
      <c r="E2450" s="277" t="s">
        <v>2770</v>
      </c>
      <c r="F2450" s="277">
        <v>1</v>
      </c>
      <c r="G2450" s="280" t="s">
        <v>3665</v>
      </c>
      <c r="H2450" s="280" t="s">
        <v>2742</v>
      </c>
      <c r="I2450" s="280" t="s">
        <v>2727</v>
      </c>
      <c r="J2450">
        <v>9</v>
      </c>
    </row>
    <row r="2451" spans="1:10" ht="21.75" hidden="1" thickBot="1">
      <c r="A2451" s="277">
        <v>22</v>
      </c>
      <c r="B2451" s="277">
        <v>1224769659</v>
      </c>
      <c r="C2451" s="278" t="s">
        <v>5351</v>
      </c>
      <c r="D2451" s="279">
        <v>990</v>
      </c>
      <c r="E2451" s="277" t="s">
        <v>2936</v>
      </c>
      <c r="F2451" s="277">
        <v>1</v>
      </c>
      <c r="G2451" s="280" t="s">
        <v>3665</v>
      </c>
      <c r="H2451" s="280" t="s">
        <v>2742</v>
      </c>
      <c r="I2451" s="280" t="s">
        <v>2727</v>
      </c>
      <c r="J2451">
        <v>9</v>
      </c>
    </row>
    <row r="2452" spans="1:10" ht="21.75" hidden="1" thickBot="1">
      <c r="A2452" s="277">
        <v>23</v>
      </c>
      <c r="B2452" s="277">
        <v>1220059741</v>
      </c>
      <c r="C2452" s="278" t="s">
        <v>5362</v>
      </c>
      <c r="D2452" s="279">
        <v>980</v>
      </c>
      <c r="E2452" s="277" t="s">
        <v>3774</v>
      </c>
      <c r="F2452" s="277">
        <v>1</v>
      </c>
      <c r="G2452" s="280" t="s">
        <v>3665</v>
      </c>
      <c r="H2452" s="280" t="s">
        <v>2742</v>
      </c>
      <c r="I2452" s="280" t="s">
        <v>2727</v>
      </c>
      <c r="J2452">
        <v>9</v>
      </c>
    </row>
    <row r="2453" spans="1:10" ht="21.75" hidden="1" thickBot="1">
      <c r="A2453" s="277">
        <v>24</v>
      </c>
      <c r="B2453" s="277">
        <v>1223477920</v>
      </c>
      <c r="C2453" s="278" t="s">
        <v>5361</v>
      </c>
      <c r="D2453" s="279">
        <v>980</v>
      </c>
      <c r="E2453" s="277" t="s">
        <v>2770</v>
      </c>
      <c r="F2453" s="277">
        <v>1</v>
      </c>
      <c r="G2453" s="280" t="s">
        <v>3839</v>
      </c>
      <c r="H2453" s="280" t="s">
        <v>2742</v>
      </c>
      <c r="I2453" s="280" t="s">
        <v>2727</v>
      </c>
      <c r="J2453">
        <v>9</v>
      </c>
    </row>
    <row r="2454" spans="1:10" ht="13.5" hidden="1" thickBot="1">
      <c r="A2454" s="277">
        <v>25</v>
      </c>
      <c r="B2454" s="277">
        <v>1228202626</v>
      </c>
      <c r="C2454" s="278" t="s">
        <v>5369</v>
      </c>
      <c r="D2454" s="279">
        <v>950</v>
      </c>
      <c r="E2454" s="277" t="s">
        <v>2770</v>
      </c>
      <c r="F2454" s="277">
        <v>1</v>
      </c>
      <c r="G2454" s="280" t="s">
        <v>3665</v>
      </c>
      <c r="H2454" s="280" t="s">
        <v>2742</v>
      </c>
      <c r="I2454" s="280" t="s">
        <v>2727</v>
      </c>
      <c r="J2454">
        <v>9</v>
      </c>
    </row>
    <row r="2455" spans="1:10" ht="21.75" hidden="1" thickBot="1">
      <c r="A2455" s="277">
        <v>26</v>
      </c>
      <c r="B2455" s="277">
        <v>1229391741</v>
      </c>
      <c r="C2455" s="278" t="s">
        <v>5371</v>
      </c>
      <c r="D2455" s="279">
        <v>950</v>
      </c>
      <c r="E2455" s="277" t="s">
        <v>2770</v>
      </c>
      <c r="F2455" s="277">
        <v>1</v>
      </c>
      <c r="G2455" s="280" t="s">
        <v>3792</v>
      </c>
      <c r="H2455" s="280" t="s">
        <v>2742</v>
      </c>
      <c r="I2455" s="280" t="s">
        <v>2727</v>
      </c>
      <c r="J2455">
        <v>9</v>
      </c>
    </row>
    <row r="2456" spans="1:10" ht="13.5" hidden="1" thickBot="1">
      <c r="A2456" s="277">
        <v>27</v>
      </c>
      <c r="B2456" s="277">
        <v>1223658928</v>
      </c>
      <c r="C2456" s="278" t="s">
        <v>4322</v>
      </c>
      <c r="D2456" s="279">
        <v>940</v>
      </c>
      <c r="E2456" s="277" t="s">
        <v>2770</v>
      </c>
      <c r="F2456" s="277">
        <v>1</v>
      </c>
      <c r="G2456" s="280" t="s">
        <v>3665</v>
      </c>
      <c r="H2456" s="280" t="s">
        <v>2742</v>
      </c>
      <c r="I2456" s="280" t="s">
        <v>2727</v>
      </c>
      <c r="J2456">
        <v>9</v>
      </c>
    </row>
    <row r="2457" spans="1:10" ht="21.75" hidden="1" thickBot="1">
      <c r="A2457" s="277">
        <v>28</v>
      </c>
      <c r="B2457" s="277">
        <v>1227491474</v>
      </c>
      <c r="C2457" s="278" t="s">
        <v>5365</v>
      </c>
      <c r="D2457" s="279">
        <v>920</v>
      </c>
      <c r="E2457" s="277" t="s">
        <v>3519</v>
      </c>
      <c r="F2457" s="277">
        <v>1</v>
      </c>
      <c r="G2457" s="280" t="s">
        <v>3792</v>
      </c>
      <c r="H2457" s="280" t="s">
        <v>2742</v>
      </c>
      <c r="I2457" s="280" t="s">
        <v>2727</v>
      </c>
      <c r="J2457">
        <v>9</v>
      </c>
    </row>
    <row r="2458" spans="1:10" ht="13.5" hidden="1" thickBot="1">
      <c r="A2458" s="277">
        <v>29</v>
      </c>
      <c r="B2458" s="277">
        <v>1226925880</v>
      </c>
      <c r="C2458" s="278" t="s">
        <v>5354</v>
      </c>
      <c r="D2458" s="279">
        <v>920</v>
      </c>
      <c r="E2458" s="277" t="s">
        <v>2770</v>
      </c>
      <c r="F2458" s="277">
        <v>1</v>
      </c>
      <c r="G2458" s="280" t="s">
        <v>3665</v>
      </c>
      <c r="H2458" s="280" t="s">
        <v>2742</v>
      </c>
      <c r="I2458" s="280" t="s">
        <v>2727</v>
      </c>
      <c r="J2458">
        <v>9</v>
      </c>
    </row>
    <row r="2459" spans="1:10" ht="21.75" hidden="1" thickBot="1">
      <c r="A2459" s="277">
        <v>30</v>
      </c>
      <c r="B2459" s="277">
        <v>1223579143</v>
      </c>
      <c r="C2459" s="278" t="s">
        <v>3936</v>
      </c>
      <c r="D2459" s="279">
        <v>900</v>
      </c>
      <c r="E2459" s="277" t="s">
        <v>3061</v>
      </c>
      <c r="F2459" s="277">
        <v>1</v>
      </c>
      <c r="G2459" s="280" t="s">
        <v>3665</v>
      </c>
      <c r="H2459" s="280" t="s">
        <v>2742</v>
      </c>
      <c r="I2459" s="280" t="s">
        <v>2727</v>
      </c>
      <c r="J2459">
        <v>9</v>
      </c>
    </row>
    <row r="2460" spans="1:10" ht="21.75" hidden="1" thickBot="1">
      <c r="A2460" s="277">
        <v>31</v>
      </c>
      <c r="B2460" s="277">
        <v>1222944461</v>
      </c>
      <c r="C2460" s="278" t="s">
        <v>5374</v>
      </c>
      <c r="D2460" s="279">
        <v>900</v>
      </c>
      <c r="E2460" s="277" t="s">
        <v>2770</v>
      </c>
      <c r="F2460" s="277">
        <v>1</v>
      </c>
      <c r="G2460" s="280" t="s">
        <v>3707</v>
      </c>
      <c r="H2460" s="280" t="s">
        <v>2742</v>
      </c>
      <c r="I2460" s="280" t="s">
        <v>2727</v>
      </c>
      <c r="J2460">
        <v>9</v>
      </c>
    </row>
    <row r="2461" spans="1:10" ht="13.5" hidden="1" thickBot="1">
      <c r="A2461" s="277">
        <v>32</v>
      </c>
      <c r="B2461" s="277">
        <v>1230258238</v>
      </c>
      <c r="C2461" s="278" t="s">
        <v>5360</v>
      </c>
      <c r="D2461" s="279">
        <v>900</v>
      </c>
      <c r="E2461" s="277" t="s">
        <v>2770</v>
      </c>
      <c r="F2461" s="277">
        <v>1</v>
      </c>
      <c r="G2461" s="280" t="s">
        <v>3665</v>
      </c>
      <c r="H2461" s="280" t="s">
        <v>2742</v>
      </c>
      <c r="I2461" s="280" t="s">
        <v>2727</v>
      </c>
      <c r="J2461">
        <v>9</v>
      </c>
    </row>
    <row r="2462" spans="1:10" ht="21.75" hidden="1" thickBot="1">
      <c r="A2462" s="277">
        <v>33</v>
      </c>
      <c r="B2462" s="277">
        <v>1227515887</v>
      </c>
      <c r="C2462" s="278" t="s">
        <v>5364</v>
      </c>
      <c r="D2462" s="279">
        <v>890</v>
      </c>
      <c r="E2462" s="277" t="s">
        <v>2770</v>
      </c>
      <c r="F2462" s="277">
        <v>1</v>
      </c>
      <c r="G2462" s="280" t="s">
        <v>3665</v>
      </c>
      <c r="H2462" s="280" t="s">
        <v>2742</v>
      </c>
      <c r="I2462" s="280" t="s">
        <v>2727</v>
      </c>
      <c r="J2462">
        <v>9</v>
      </c>
    </row>
    <row r="2463" spans="1:10" ht="13.5" hidden="1" thickBot="1">
      <c r="A2463" s="277">
        <v>34</v>
      </c>
      <c r="B2463" s="277">
        <v>1229566664</v>
      </c>
      <c r="C2463" s="278" t="s">
        <v>5376</v>
      </c>
      <c r="D2463" s="279">
        <v>870</v>
      </c>
      <c r="E2463" s="277" t="s">
        <v>2770</v>
      </c>
      <c r="F2463" s="277">
        <v>1</v>
      </c>
      <c r="G2463" s="280" t="s">
        <v>3665</v>
      </c>
      <c r="H2463" s="280" t="s">
        <v>2742</v>
      </c>
      <c r="I2463" s="280" t="s">
        <v>2727</v>
      </c>
      <c r="J2463">
        <v>9</v>
      </c>
    </row>
    <row r="2464" spans="1:10" ht="13.5" hidden="1" thickBot="1">
      <c r="A2464" s="277">
        <v>35</v>
      </c>
      <c r="B2464" s="277">
        <v>1230258972</v>
      </c>
      <c r="C2464" s="278" t="s">
        <v>5359</v>
      </c>
      <c r="D2464" s="279">
        <v>860</v>
      </c>
      <c r="E2464" s="277" t="s">
        <v>2770</v>
      </c>
      <c r="F2464" s="277">
        <v>1</v>
      </c>
      <c r="G2464" s="280" t="s">
        <v>3665</v>
      </c>
      <c r="H2464" s="280" t="s">
        <v>2742</v>
      </c>
      <c r="I2464" s="280" t="s">
        <v>2727</v>
      </c>
      <c r="J2464">
        <v>9</v>
      </c>
    </row>
    <row r="2465" spans="1:10" ht="21.75" hidden="1" thickBot="1">
      <c r="A2465" s="277">
        <v>36</v>
      </c>
      <c r="B2465" s="277">
        <v>1224148902</v>
      </c>
      <c r="C2465" s="278" t="s">
        <v>5350</v>
      </c>
      <c r="D2465" s="279">
        <v>860</v>
      </c>
      <c r="E2465" s="277" t="s">
        <v>2770</v>
      </c>
      <c r="F2465" s="277">
        <v>1</v>
      </c>
      <c r="G2465" s="280" t="s">
        <v>3707</v>
      </c>
      <c r="H2465" s="280" t="s">
        <v>2742</v>
      </c>
      <c r="I2465" s="280" t="s">
        <v>2727</v>
      </c>
      <c r="J2465">
        <v>9</v>
      </c>
    </row>
    <row r="2466" spans="1:10" ht="21.75" hidden="1" thickBot="1">
      <c r="A2466" s="277">
        <v>37</v>
      </c>
      <c r="B2466" s="277">
        <v>1226102954</v>
      </c>
      <c r="C2466" s="278" t="s">
        <v>5366</v>
      </c>
      <c r="D2466" s="279">
        <v>800</v>
      </c>
      <c r="E2466" s="277" t="s">
        <v>3247</v>
      </c>
      <c r="F2466" s="277">
        <v>1</v>
      </c>
      <c r="G2466" s="280" t="s">
        <v>3724</v>
      </c>
      <c r="H2466" s="280" t="s">
        <v>2742</v>
      </c>
      <c r="I2466" s="280" t="s">
        <v>2727</v>
      </c>
      <c r="J2466">
        <v>9</v>
      </c>
    </row>
    <row r="2467" spans="1:10" ht="21.75" hidden="1" thickBot="1">
      <c r="A2467" s="277">
        <v>38</v>
      </c>
      <c r="B2467" s="277">
        <v>1227823771</v>
      </c>
      <c r="C2467" s="278" t="s">
        <v>5373</v>
      </c>
      <c r="D2467" s="279">
        <v>770</v>
      </c>
      <c r="E2467" s="277" t="s">
        <v>3026</v>
      </c>
      <c r="F2467" s="277">
        <v>1</v>
      </c>
      <c r="G2467" s="280" t="s">
        <v>3792</v>
      </c>
      <c r="H2467" s="280" t="s">
        <v>2742</v>
      </c>
      <c r="I2467" s="280" t="s">
        <v>2727</v>
      </c>
      <c r="J2467">
        <v>9</v>
      </c>
    </row>
    <row r="2468" spans="1:10" ht="21.75" hidden="1" thickBot="1">
      <c r="A2468" s="277">
        <v>39</v>
      </c>
      <c r="B2468" s="277">
        <v>1222698835</v>
      </c>
      <c r="C2468" s="278" t="s">
        <v>5367</v>
      </c>
      <c r="D2468" s="279">
        <v>760</v>
      </c>
      <c r="E2468" s="277" t="s">
        <v>2770</v>
      </c>
      <c r="F2468" s="277">
        <v>1</v>
      </c>
      <c r="G2468" s="280" t="s">
        <v>4193</v>
      </c>
      <c r="H2468" s="280" t="s">
        <v>2742</v>
      </c>
      <c r="I2468" s="280" t="s">
        <v>2727</v>
      </c>
      <c r="J2468">
        <v>9</v>
      </c>
    </row>
    <row r="2469" spans="1:10" ht="21.75" hidden="1" thickBot="1">
      <c r="A2469" s="277">
        <v>40</v>
      </c>
      <c r="B2469" s="277">
        <v>1229220063</v>
      </c>
      <c r="C2469" s="278" t="s">
        <v>5372</v>
      </c>
      <c r="D2469" s="279">
        <v>740</v>
      </c>
      <c r="E2469" s="277" t="s">
        <v>2936</v>
      </c>
      <c r="F2469" s="277">
        <v>1</v>
      </c>
      <c r="G2469" s="280" t="s">
        <v>3665</v>
      </c>
      <c r="H2469" s="280" t="s">
        <v>2742</v>
      </c>
      <c r="I2469" s="280" t="s">
        <v>2727</v>
      </c>
      <c r="J2469">
        <v>9</v>
      </c>
    </row>
    <row r="2470" spans="1:10" ht="21.75" hidden="1" thickBot="1">
      <c r="A2470" s="277">
        <v>41</v>
      </c>
      <c r="B2470" s="277">
        <v>1216124539</v>
      </c>
      <c r="C2470" s="278" t="s">
        <v>4926</v>
      </c>
      <c r="D2470" s="279">
        <v>670</v>
      </c>
      <c r="E2470" s="277" t="s">
        <v>2770</v>
      </c>
      <c r="F2470" s="277">
        <v>1</v>
      </c>
      <c r="G2470" s="280" t="s">
        <v>3707</v>
      </c>
      <c r="H2470" s="280" t="s">
        <v>2742</v>
      </c>
      <c r="I2470" s="280" t="s">
        <v>2727</v>
      </c>
      <c r="J2470">
        <v>9</v>
      </c>
    </row>
  </sheetData>
  <autoFilter ref="A2:J2470">
    <filterColumn colId="6">
      <filters>
        <filter val="THPT Trường Chinh"/>
      </filters>
    </filterColumn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workbookViewId="0">
      <selection activeCell="D13" sqref="D13"/>
    </sheetView>
  </sheetViews>
  <sheetFormatPr defaultRowHeight="12.75"/>
  <cols>
    <col min="1" max="1" width="5.5703125" customWidth="1"/>
    <col min="2" max="2" width="13.5703125" customWidth="1"/>
    <col min="3" max="3" width="12.42578125" customWidth="1"/>
    <col min="4" max="4" width="29.7109375" customWidth="1"/>
    <col min="6" max="6" width="22.5703125" customWidth="1"/>
    <col min="7" max="7" width="10.42578125" customWidth="1"/>
    <col min="11" max="11" width="12" customWidth="1"/>
  </cols>
  <sheetData>
    <row r="1" spans="1:15">
      <c r="A1" s="266" t="s">
        <v>5519</v>
      </c>
    </row>
    <row r="3" spans="1:15" s="285" customFormat="1" ht="42.75">
      <c r="A3" s="384" t="s">
        <v>0</v>
      </c>
      <c r="B3" s="385" t="s">
        <v>1</v>
      </c>
      <c r="C3" s="385" t="s">
        <v>5487</v>
      </c>
      <c r="D3" s="384" t="s">
        <v>2</v>
      </c>
      <c r="E3" s="384" t="s">
        <v>3</v>
      </c>
      <c r="F3" s="384" t="s">
        <v>4</v>
      </c>
      <c r="G3" s="384" t="s">
        <v>2496</v>
      </c>
      <c r="H3" s="384" t="s">
        <v>2495</v>
      </c>
      <c r="I3" s="386" t="s">
        <v>2660</v>
      </c>
      <c r="J3" s="386" t="s">
        <v>5489</v>
      </c>
      <c r="K3" s="301" t="s">
        <v>2487</v>
      </c>
      <c r="L3" s="386" t="s">
        <v>4672</v>
      </c>
      <c r="M3" s="386" t="s">
        <v>5486</v>
      </c>
      <c r="N3" s="386" t="s">
        <v>2679</v>
      </c>
      <c r="O3" s="386" t="s">
        <v>2680</v>
      </c>
    </row>
    <row r="4" spans="1:15" s="285" customFormat="1" ht="15">
      <c r="A4" s="315">
        <v>1</v>
      </c>
      <c r="B4" s="301">
        <v>1223298940</v>
      </c>
      <c r="C4" s="301" t="s">
        <v>56</v>
      </c>
      <c r="D4" s="301" t="s">
        <v>56</v>
      </c>
      <c r="E4" s="301" t="s">
        <v>425</v>
      </c>
      <c r="F4" s="301" t="s">
        <v>9</v>
      </c>
      <c r="G4" s="301"/>
      <c r="H4" s="301">
        <v>10</v>
      </c>
      <c r="I4" s="301"/>
      <c r="J4" s="301"/>
      <c r="K4" s="301" t="s">
        <v>2666</v>
      </c>
      <c r="L4" s="301" t="e">
        <v>#N/A</v>
      </c>
      <c r="M4" s="301">
        <v>1</v>
      </c>
      <c r="N4" s="301">
        <v>1</v>
      </c>
      <c r="O4" s="301" t="s">
        <v>5490</v>
      </c>
    </row>
    <row r="5" spans="1:15" s="285" customFormat="1" ht="15">
      <c r="A5" s="315">
        <v>2</v>
      </c>
      <c r="B5" s="301">
        <v>1222574692</v>
      </c>
      <c r="C5" s="301" t="e">
        <v>#N/A</v>
      </c>
      <c r="D5" s="301" t="s">
        <v>2667</v>
      </c>
      <c r="E5" s="301" t="s">
        <v>2661</v>
      </c>
      <c r="F5" s="301" t="s">
        <v>9</v>
      </c>
      <c r="G5" s="301"/>
      <c r="H5" s="301">
        <v>10</v>
      </c>
      <c r="I5" s="301">
        <v>650</v>
      </c>
      <c r="J5" s="301"/>
      <c r="K5" s="301" t="s">
        <v>5488</v>
      </c>
      <c r="L5" s="301">
        <v>650</v>
      </c>
      <c r="M5" s="301">
        <v>1</v>
      </c>
      <c r="N5" s="301">
        <v>1</v>
      </c>
      <c r="O5" s="301" t="s">
        <v>5491</v>
      </c>
    </row>
    <row r="6" spans="1:15" s="285" customFormat="1" ht="15">
      <c r="A6" s="315">
        <v>3</v>
      </c>
      <c r="B6" s="301">
        <v>1222346613</v>
      </c>
      <c r="C6" s="301" t="s">
        <v>73</v>
      </c>
      <c r="D6" s="301" t="s">
        <v>73</v>
      </c>
      <c r="E6" s="301" t="s">
        <v>133</v>
      </c>
      <c r="F6" s="301" t="s">
        <v>9</v>
      </c>
      <c r="G6" s="301"/>
      <c r="H6" s="301">
        <v>11</v>
      </c>
      <c r="I6" s="301"/>
      <c r="J6" s="301"/>
      <c r="K6" s="301" t="s">
        <v>2666</v>
      </c>
      <c r="L6" s="301" t="e">
        <v>#N/A</v>
      </c>
      <c r="M6" s="301">
        <v>1</v>
      </c>
      <c r="N6" s="301">
        <v>1</v>
      </c>
      <c r="O6" s="301" t="s">
        <v>5490</v>
      </c>
    </row>
    <row r="7" spans="1:15" s="285" customFormat="1" ht="15">
      <c r="A7" s="315">
        <v>4</v>
      </c>
      <c r="B7" s="302">
        <v>1222765905</v>
      </c>
      <c r="C7" s="301" t="s">
        <v>124</v>
      </c>
      <c r="D7" s="305" t="s">
        <v>124</v>
      </c>
      <c r="E7" s="302" t="s">
        <v>106</v>
      </c>
      <c r="F7" s="303" t="s">
        <v>90</v>
      </c>
      <c r="G7" s="303"/>
      <c r="H7" s="301">
        <v>10</v>
      </c>
      <c r="I7" s="301"/>
      <c r="J7" s="301"/>
      <c r="K7" s="301" t="s">
        <v>2666</v>
      </c>
      <c r="L7" s="301">
        <v>640</v>
      </c>
      <c r="M7" s="301">
        <v>1</v>
      </c>
      <c r="N7" s="301">
        <v>13</v>
      </c>
      <c r="O7" s="301" t="s">
        <v>5492</v>
      </c>
    </row>
    <row r="8" spans="1:15" s="285" customFormat="1" ht="15">
      <c r="A8" s="315">
        <v>5</v>
      </c>
      <c r="B8" s="302">
        <v>1222307423</v>
      </c>
      <c r="C8" s="301" t="s">
        <v>126</v>
      </c>
      <c r="D8" s="305" t="s">
        <v>126</v>
      </c>
      <c r="E8" s="302" t="s">
        <v>106</v>
      </c>
      <c r="F8" s="303" t="s">
        <v>90</v>
      </c>
      <c r="G8" s="303"/>
      <c r="H8" s="301">
        <v>10</v>
      </c>
      <c r="I8" s="301"/>
      <c r="J8" s="301"/>
      <c r="K8" s="301" t="s">
        <v>2666</v>
      </c>
      <c r="L8" s="301" t="e">
        <v>#N/A</v>
      </c>
      <c r="M8" s="301">
        <v>1</v>
      </c>
      <c r="N8" s="301">
        <v>13</v>
      </c>
      <c r="O8" s="301" t="s">
        <v>5492</v>
      </c>
    </row>
    <row r="9" spans="1:15" s="285" customFormat="1" ht="15">
      <c r="A9" s="315">
        <v>6</v>
      </c>
      <c r="B9" s="302">
        <v>1222127794</v>
      </c>
      <c r="C9" s="301" t="s">
        <v>127</v>
      </c>
      <c r="D9" s="305" t="s">
        <v>127</v>
      </c>
      <c r="E9" s="302" t="s">
        <v>106</v>
      </c>
      <c r="F9" s="303" t="s">
        <v>90</v>
      </c>
      <c r="G9" s="303"/>
      <c r="H9" s="301">
        <v>10</v>
      </c>
      <c r="I9" s="301"/>
      <c r="J9" s="301"/>
      <c r="K9" s="301" t="s">
        <v>2666</v>
      </c>
      <c r="L9" s="301" t="e">
        <v>#N/A</v>
      </c>
      <c r="M9" s="301">
        <v>1</v>
      </c>
      <c r="N9" s="301">
        <v>13</v>
      </c>
      <c r="O9" s="301" t="s">
        <v>5492</v>
      </c>
    </row>
    <row r="10" spans="1:15" s="285" customFormat="1" ht="15">
      <c r="A10" s="315">
        <v>7</v>
      </c>
      <c r="B10" s="302">
        <v>1210982174</v>
      </c>
      <c r="C10" s="301" t="s">
        <v>138</v>
      </c>
      <c r="D10" s="305" t="s">
        <v>138</v>
      </c>
      <c r="E10" s="302" t="s">
        <v>133</v>
      </c>
      <c r="F10" s="303" t="s">
        <v>90</v>
      </c>
      <c r="G10" s="303"/>
      <c r="H10" s="304">
        <v>11</v>
      </c>
      <c r="I10" s="304"/>
      <c r="J10" s="304"/>
      <c r="K10" s="301" t="s">
        <v>2666</v>
      </c>
      <c r="L10" s="301" t="e">
        <v>#N/A</v>
      </c>
      <c r="M10" s="301">
        <v>1</v>
      </c>
      <c r="N10" s="301">
        <v>13</v>
      </c>
      <c r="O10" s="301" t="s">
        <v>5492</v>
      </c>
    </row>
    <row r="11" spans="1:15" s="285" customFormat="1" ht="15">
      <c r="A11" s="315">
        <v>8</v>
      </c>
      <c r="B11" s="302">
        <v>1222203290</v>
      </c>
      <c r="C11" s="301" t="s">
        <v>148</v>
      </c>
      <c r="D11" s="305" t="s">
        <v>148</v>
      </c>
      <c r="E11" s="302" t="s">
        <v>133</v>
      </c>
      <c r="F11" s="303" t="s">
        <v>90</v>
      </c>
      <c r="G11" s="303"/>
      <c r="H11" s="304">
        <v>11</v>
      </c>
      <c r="I11" s="304"/>
      <c r="J11" s="304"/>
      <c r="K11" s="301" t="s">
        <v>2666</v>
      </c>
      <c r="L11" s="301" t="e">
        <v>#N/A</v>
      </c>
      <c r="M11" s="301">
        <v>1</v>
      </c>
      <c r="N11" s="301">
        <v>13</v>
      </c>
      <c r="O11" s="301" t="s">
        <v>5492</v>
      </c>
    </row>
    <row r="12" spans="1:15" s="285" customFormat="1" ht="15">
      <c r="A12" s="315">
        <v>9</v>
      </c>
      <c r="B12" s="302">
        <v>122212253</v>
      </c>
      <c r="C12" s="301" t="e">
        <v>#N/A</v>
      </c>
      <c r="D12" s="305" t="s">
        <v>2681</v>
      </c>
      <c r="E12" s="302" t="s">
        <v>154</v>
      </c>
      <c r="F12" s="303" t="s">
        <v>90</v>
      </c>
      <c r="G12" s="303"/>
      <c r="H12" s="304">
        <v>12</v>
      </c>
      <c r="I12" s="304">
        <v>880</v>
      </c>
      <c r="J12" s="304"/>
      <c r="K12" s="301" t="s">
        <v>5488</v>
      </c>
      <c r="L12" s="301" t="e">
        <v>#N/A</v>
      </c>
      <c r="M12" s="301">
        <v>1</v>
      </c>
      <c r="N12" s="301">
        <v>13</v>
      </c>
      <c r="O12" s="301" t="s">
        <v>5493</v>
      </c>
    </row>
    <row r="13" spans="1:15" s="285" customFormat="1" ht="15">
      <c r="A13" s="315">
        <v>10</v>
      </c>
      <c r="B13" s="302">
        <v>1222003753</v>
      </c>
      <c r="C13" s="301" t="e">
        <v>#N/A</v>
      </c>
      <c r="D13" s="305" t="s">
        <v>2682</v>
      </c>
      <c r="E13" s="302" t="s">
        <v>154</v>
      </c>
      <c r="F13" s="303" t="s">
        <v>90</v>
      </c>
      <c r="G13" s="303"/>
      <c r="H13" s="304">
        <v>12</v>
      </c>
      <c r="I13" s="301">
        <v>1230</v>
      </c>
      <c r="J13" s="301"/>
      <c r="K13" s="301" t="s">
        <v>5488</v>
      </c>
      <c r="L13" s="301">
        <v>1230</v>
      </c>
      <c r="M13" s="301">
        <v>1</v>
      </c>
      <c r="N13" s="301">
        <v>13</v>
      </c>
      <c r="O13" s="301" t="s">
        <v>5493</v>
      </c>
    </row>
    <row r="14" spans="1:15" s="285" customFormat="1" ht="15">
      <c r="A14" s="315">
        <v>11</v>
      </c>
      <c r="B14" s="308">
        <v>1222177303</v>
      </c>
      <c r="C14" s="301" t="s">
        <v>2544</v>
      </c>
      <c r="D14" s="309" t="s">
        <v>2544</v>
      </c>
      <c r="E14" s="309" t="s">
        <v>111</v>
      </c>
      <c r="F14" s="310" t="s">
        <v>563</v>
      </c>
      <c r="G14" s="310"/>
      <c r="H14" s="309" t="s">
        <v>111</v>
      </c>
      <c r="I14" s="388"/>
      <c r="J14" s="388"/>
      <c r="K14" s="301" t="s">
        <v>2666</v>
      </c>
      <c r="L14" s="301" t="e">
        <v>#N/A</v>
      </c>
      <c r="M14" s="301">
        <v>1</v>
      </c>
      <c r="N14" s="301">
        <v>21</v>
      </c>
      <c r="O14" s="301" t="s">
        <v>5494</v>
      </c>
    </row>
    <row r="15" spans="1:15" s="285" customFormat="1" ht="15">
      <c r="A15" s="315">
        <v>12</v>
      </c>
      <c r="B15" s="308">
        <v>1223336865</v>
      </c>
      <c r="C15" s="301" t="s">
        <v>2549</v>
      </c>
      <c r="D15" s="309" t="s">
        <v>2549</v>
      </c>
      <c r="E15" s="309" t="s">
        <v>111</v>
      </c>
      <c r="F15" s="310" t="s">
        <v>563</v>
      </c>
      <c r="G15" s="310"/>
      <c r="H15" s="309" t="s">
        <v>111</v>
      </c>
      <c r="I15" s="388"/>
      <c r="J15" s="388"/>
      <c r="K15" s="301" t="s">
        <v>2666</v>
      </c>
      <c r="L15" s="301" t="e">
        <v>#N/A</v>
      </c>
      <c r="M15" s="301">
        <v>1</v>
      </c>
      <c r="N15" s="301">
        <v>21</v>
      </c>
      <c r="O15" s="301" t="s">
        <v>5494</v>
      </c>
    </row>
    <row r="16" spans="1:15" s="285" customFormat="1" ht="15">
      <c r="A16" s="315">
        <v>13</v>
      </c>
      <c r="B16" s="308">
        <v>1227351763</v>
      </c>
      <c r="C16" s="301" t="s">
        <v>2550</v>
      </c>
      <c r="D16" s="309" t="s">
        <v>2550</v>
      </c>
      <c r="E16" s="309" t="s">
        <v>111</v>
      </c>
      <c r="F16" s="310" t="s">
        <v>563</v>
      </c>
      <c r="G16" s="310"/>
      <c r="H16" s="309" t="s">
        <v>111</v>
      </c>
      <c r="I16" s="388"/>
      <c r="J16" s="388"/>
      <c r="K16" s="301" t="s">
        <v>2666</v>
      </c>
      <c r="L16" s="301" t="e">
        <v>#N/A</v>
      </c>
      <c r="M16" s="301">
        <v>1</v>
      </c>
      <c r="N16" s="301">
        <v>21</v>
      </c>
      <c r="O16" s="301" t="s">
        <v>5494</v>
      </c>
    </row>
    <row r="17" spans="1:15" s="285" customFormat="1" ht="15">
      <c r="A17" s="315">
        <v>14</v>
      </c>
      <c r="B17" s="308">
        <v>1222967960</v>
      </c>
      <c r="C17" s="301" t="s">
        <v>113</v>
      </c>
      <c r="D17" s="309" t="s">
        <v>113</v>
      </c>
      <c r="E17" s="309" t="s">
        <v>111</v>
      </c>
      <c r="F17" s="310" t="s">
        <v>563</v>
      </c>
      <c r="G17" s="310"/>
      <c r="H17" s="309" t="s">
        <v>111</v>
      </c>
      <c r="I17" s="388"/>
      <c r="J17" s="388"/>
      <c r="K17" s="301" t="s">
        <v>2666</v>
      </c>
      <c r="L17" s="301" t="e">
        <v>#N/A</v>
      </c>
      <c r="M17" s="301">
        <v>1</v>
      </c>
      <c r="N17" s="301">
        <v>21</v>
      </c>
      <c r="O17" s="301" t="s">
        <v>5494</v>
      </c>
    </row>
    <row r="18" spans="1:15" s="285" customFormat="1" ht="15">
      <c r="A18" s="315">
        <v>15</v>
      </c>
      <c r="B18" s="308">
        <v>1226693746</v>
      </c>
      <c r="C18" s="301" t="s">
        <v>2551</v>
      </c>
      <c r="D18" s="309" t="s">
        <v>2551</v>
      </c>
      <c r="E18" s="309" t="s">
        <v>111</v>
      </c>
      <c r="F18" s="310" t="s">
        <v>563</v>
      </c>
      <c r="G18" s="310"/>
      <c r="H18" s="309" t="s">
        <v>111</v>
      </c>
      <c r="I18" s="388"/>
      <c r="J18" s="388"/>
      <c r="K18" s="301" t="s">
        <v>2666</v>
      </c>
      <c r="L18" s="301" t="e">
        <v>#N/A</v>
      </c>
      <c r="M18" s="301">
        <v>1</v>
      </c>
      <c r="N18" s="301">
        <v>21</v>
      </c>
      <c r="O18" s="301" t="s">
        <v>5494</v>
      </c>
    </row>
    <row r="19" spans="1:15" s="285" customFormat="1" ht="15">
      <c r="A19" s="315">
        <v>16</v>
      </c>
      <c r="B19" s="308">
        <v>1226078967</v>
      </c>
      <c r="C19" s="301" t="s">
        <v>2553</v>
      </c>
      <c r="D19" s="309" t="s">
        <v>2553</v>
      </c>
      <c r="E19" s="309" t="s">
        <v>111</v>
      </c>
      <c r="F19" s="310" t="s">
        <v>563</v>
      </c>
      <c r="G19" s="310"/>
      <c r="H19" s="309" t="s">
        <v>111</v>
      </c>
      <c r="I19" s="388"/>
      <c r="J19" s="388"/>
      <c r="K19" s="301" t="s">
        <v>2666</v>
      </c>
      <c r="L19" s="301" t="e">
        <v>#N/A</v>
      </c>
      <c r="M19" s="301">
        <v>1</v>
      </c>
      <c r="N19" s="301">
        <v>21</v>
      </c>
      <c r="O19" s="301" t="s">
        <v>5494</v>
      </c>
    </row>
    <row r="20" spans="1:15" s="285" customFormat="1" ht="15">
      <c r="A20" s="315">
        <v>17</v>
      </c>
      <c r="B20" s="308">
        <v>1231130116</v>
      </c>
      <c r="C20" s="301" t="s">
        <v>2555</v>
      </c>
      <c r="D20" s="309" t="s">
        <v>2555</v>
      </c>
      <c r="E20" s="309" t="s">
        <v>111</v>
      </c>
      <c r="F20" s="310" t="s">
        <v>563</v>
      </c>
      <c r="G20" s="310"/>
      <c r="H20" s="309" t="s">
        <v>111</v>
      </c>
      <c r="I20" s="388"/>
      <c r="J20" s="388"/>
      <c r="K20" s="301" t="s">
        <v>2666</v>
      </c>
      <c r="L20" s="301" t="e">
        <v>#N/A</v>
      </c>
      <c r="M20" s="301">
        <v>1</v>
      </c>
      <c r="N20" s="301">
        <v>21</v>
      </c>
      <c r="O20" s="301" t="s">
        <v>5494</v>
      </c>
    </row>
    <row r="21" spans="1:15" s="285" customFormat="1" ht="15">
      <c r="A21" s="315">
        <v>18</v>
      </c>
      <c r="B21" s="311">
        <v>1225284888</v>
      </c>
      <c r="C21" s="301" t="s">
        <v>1975</v>
      </c>
      <c r="D21" s="311" t="s">
        <v>1975</v>
      </c>
      <c r="E21" s="311" t="s">
        <v>414</v>
      </c>
      <c r="F21" s="310" t="s">
        <v>563</v>
      </c>
      <c r="G21" s="310"/>
      <c r="H21" s="311" t="s">
        <v>414</v>
      </c>
      <c r="I21" s="388"/>
      <c r="J21" s="388"/>
      <c r="K21" s="301" t="s">
        <v>2666</v>
      </c>
      <c r="L21" s="301" t="e">
        <v>#N/A</v>
      </c>
      <c r="M21" s="301">
        <v>1</v>
      </c>
      <c r="N21" s="301">
        <v>21</v>
      </c>
      <c r="O21" s="301" t="s">
        <v>5494</v>
      </c>
    </row>
    <row r="22" spans="1:15" s="285" customFormat="1" ht="15">
      <c r="A22" s="315">
        <v>19</v>
      </c>
      <c r="B22" s="311">
        <v>1226605686</v>
      </c>
      <c r="C22" s="301" t="s">
        <v>2557</v>
      </c>
      <c r="D22" s="311" t="s">
        <v>2557</v>
      </c>
      <c r="E22" s="311" t="s">
        <v>414</v>
      </c>
      <c r="F22" s="310" t="s">
        <v>563</v>
      </c>
      <c r="G22" s="310"/>
      <c r="H22" s="311" t="s">
        <v>414</v>
      </c>
      <c r="I22" s="388"/>
      <c r="J22" s="388"/>
      <c r="K22" s="301" t="s">
        <v>2666</v>
      </c>
      <c r="L22" s="301" t="e">
        <v>#N/A</v>
      </c>
      <c r="M22" s="301">
        <v>1</v>
      </c>
      <c r="N22" s="301">
        <v>21</v>
      </c>
      <c r="O22" s="301" t="s">
        <v>5494</v>
      </c>
    </row>
    <row r="23" spans="1:15" s="285" customFormat="1" ht="15">
      <c r="A23" s="315">
        <v>20</v>
      </c>
      <c r="B23" s="311">
        <v>1226943256</v>
      </c>
      <c r="C23" s="301" t="s">
        <v>2562</v>
      </c>
      <c r="D23" s="311" t="s">
        <v>2562</v>
      </c>
      <c r="E23" s="311" t="s">
        <v>414</v>
      </c>
      <c r="F23" s="310" t="s">
        <v>563</v>
      </c>
      <c r="G23" s="310"/>
      <c r="H23" s="311" t="s">
        <v>414</v>
      </c>
      <c r="I23" s="388"/>
      <c r="J23" s="388"/>
      <c r="K23" s="301" t="s">
        <v>2666</v>
      </c>
      <c r="L23" s="301" t="e">
        <v>#N/A</v>
      </c>
      <c r="M23" s="301">
        <v>1</v>
      </c>
      <c r="N23" s="301">
        <v>21</v>
      </c>
      <c r="O23" s="301" t="s">
        <v>5494</v>
      </c>
    </row>
    <row r="24" spans="1:15" s="285" customFormat="1" ht="15">
      <c r="A24" s="315">
        <v>21</v>
      </c>
      <c r="B24" s="311">
        <v>105245725</v>
      </c>
      <c r="C24" s="301" t="s">
        <v>2565</v>
      </c>
      <c r="D24" s="311" t="s">
        <v>2565</v>
      </c>
      <c r="E24" s="311" t="s">
        <v>414</v>
      </c>
      <c r="F24" s="310" t="s">
        <v>563</v>
      </c>
      <c r="G24" s="310"/>
      <c r="H24" s="311" t="s">
        <v>414</v>
      </c>
      <c r="I24" s="388"/>
      <c r="J24" s="388"/>
      <c r="K24" s="301" t="s">
        <v>2666</v>
      </c>
      <c r="L24" s="301" t="e">
        <v>#N/A</v>
      </c>
      <c r="M24" s="301">
        <v>1</v>
      </c>
      <c r="N24" s="301">
        <v>21</v>
      </c>
      <c r="O24" s="301" t="s">
        <v>5494</v>
      </c>
    </row>
    <row r="25" spans="1:15" s="285" customFormat="1" ht="15">
      <c r="A25" s="315">
        <v>22</v>
      </c>
      <c r="B25" s="311">
        <v>1212079013</v>
      </c>
      <c r="C25" s="301" t="s">
        <v>2569</v>
      </c>
      <c r="D25" s="311" t="s">
        <v>2569</v>
      </c>
      <c r="E25" s="311" t="s">
        <v>414</v>
      </c>
      <c r="F25" s="310" t="s">
        <v>563</v>
      </c>
      <c r="G25" s="310"/>
      <c r="H25" s="311" t="s">
        <v>414</v>
      </c>
      <c r="I25" s="388"/>
      <c r="J25" s="388"/>
      <c r="K25" s="301" t="s">
        <v>2666</v>
      </c>
      <c r="L25" s="301" t="e">
        <v>#N/A</v>
      </c>
      <c r="M25" s="301">
        <v>1</v>
      </c>
      <c r="N25" s="301">
        <v>21</v>
      </c>
      <c r="O25" s="301" t="s">
        <v>5494</v>
      </c>
    </row>
    <row r="26" spans="1:15" s="285" customFormat="1" ht="15">
      <c r="A26" s="315">
        <v>23</v>
      </c>
      <c r="B26" s="311">
        <v>1228876254</v>
      </c>
      <c r="C26" s="301" t="s">
        <v>2571</v>
      </c>
      <c r="D26" s="311" t="s">
        <v>2571</v>
      </c>
      <c r="E26" s="311" t="s">
        <v>414</v>
      </c>
      <c r="F26" s="310" t="s">
        <v>563</v>
      </c>
      <c r="G26" s="310"/>
      <c r="H26" s="311" t="s">
        <v>414</v>
      </c>
      <c r="I26" s="388"/>
      <c r="J26" s="388"/>
      <c r="K26" s="301" t="s">
        <v>2666</v>
      </c>
      <c r="L26" s="301" t="e">
        <v>#N/A</v>
      </c>
      <c r="M26" s="301">
        <v>1</v>
      </c>
      <c r="N26" s="301">
        <v>21</v>
      </c>
      <c r="O26" s="301" t="s">
        <v>5494</v>
      </c>
    </row>
    <row r="27" spans="1:15" s="285" customFormat="1" ht="15">
      <c r="A27" s="315">
        <v>24</v>
      </c>
      <c r="B27" s="311">
        <v>1226812038</v>
      </c>
      <c r="C27" s="301" t="s">
        <v>2573</v>
      </c>
      <c r="D27" s="311" t="s">
        <v>2573</v>
      </c>
      <c r="E27" s="311" t="s">
        <v>414</v>
      </c>
      <c r="F27" s="310" t="s">
        <v>563</v>
      </c>
      <c r="G27" s="310"/>
      <c r="H27" s="311" t="s">
        <v>414</v>
      </c>
      <c r="I27" s="388"/>
      <c r="J27" s="388"/>
      <c r="K27" s="301" t="s">
        <v>2666</v>
      </c>
      <c r="L27" s="301" t="e">
        <v>#N/A</v>
      </c>
      <c r="M27" s="301">
        <v>1</v>
      </c>
      <c r="N27" s="301">
        <v>21</v>
      </c>
      <c r="O27" s="301" t="s">
        <v>5494</v>
      </c>
    </row>
    <row r="28" spans="1:15" s="285" customFormat="1" ht="15">
      <c r="A28" s="315">
        <v>25</v>
      </c>
      <c r="B28" s="311">
        <v>1212392191</v>
      </c>
      <c r="C28" s="301" t="s">
        <v>2574</v>
      </c>
      <c r="D28" s="311" t="s">
        <v>2574</v>
      </c>
      <c r="E28" s="311" t="s">
        <v>414</v>
      </c>
      <c r="F28" s="310" t="s">
        <v>563</v>
      </c>
      <c r="G28" s="310"/>
      <c r="H28" s="311" t="s">
        <v>414</v>
      </c>
      <c r="I28" s="388"/>
      <c r="J28" s="388"/>
      <c r="K28" s="301" t="s">
        <v>2666</v>
      </c>
      <c r="L28" s="301" t="e">
        <v>#N/A</v>
      </c>
      <c r="M28" s="301">
        <v>1</v>
      </c>
      <c r="N28" s="301">
        <v>21</v>
      </c>
      <c r="O28" s="301" t="s">
        <v>5494</v>
      </c>
    </row>
    <row r="29" spans="1:15" s="285" customFormat="1" ht="15">
      <c r="A29" s="315">
        <v>26</v>
      </c>
      <c r="B29" s="311">
        <v>1223663041</v>
      </c>
      <c r="C29" s="301" t="e">
        <v>#N/A</v>
      </c>
      <c r="D29" s="311" t="s">
        <v>2074</v>
      </c>
      <c r="E29" s="311" t="s">
        <v>414</v>
      </c>
      <c r="F29" s="310" t="s">
        <v>563</v>
      </c>
      <c r="G29" s="310"/>
      <c r="H29" s="311" t="s">
        <v>414</v>
      </c>
      <c r="I29" s="388">
        <v>690</v>
      </c>
      <c r="J29" s="388"/>
      <c r="K29" s="301" t="s">
        <v>5488</v>
      </c>
      <c r="L29" s="301">
        <v>690</v>
      </c>
      <c r="M29" s="301">
        <v>1</v>
      </c>
      <c r="N29" s="301">
        <v>21</v>
      </c>
      <c r="O29" s="301" t="s">
        <v>5495</v>
      </c>
    </row>
    <row r="30" spans="1:15" s="285" customFormat="1" ht="15">
      <c r="A30" s="315">
        <v>27</v>
      </c>
      <c r="B30" s="311">
        <v>1222632834</v>
      </c>
      <c r="C30" s="301" t="s">
        <v>2576</v>
      </c>
      <c r="D30" s="311" t="s">
        <v>2576</v>
      </c>
      <c r="E30" s="311" t="s">
        <v>414</v>
      </c>
      <c r="F30" s="310" t="s">
        <v>563</v>
      </c>
      <c r="G30" s="310"/>
      <c r="H30" s="311" t="s">
        <v>414</v>
      </c>
      <c r="I30" s="388"/>
      <c r="J30" s="388"/>
      <c r="K30" s="301" t="s">
        <v>2666</v>
      </c>
      <c r="L30" s="301" t="e">
        <v>#N/A</v>
      </c>
      <c r="M30" s="301">
        <v>1</v>
      </c>
      <c r="N30" s="301">
        <v>21</v>
      </c>
      <c r="O30" s="301" t="s">
        <v>5494</v>
      </c>
    </row>
    <row r="31" spans="1:15" s="285" customFormat="1" ht="15">
      <c r="A31" s="315">
        <v>28</v>
      </c>
      <c r="B31" s="311">
        <v>1223427069</v>
      </c>
      <c r="C31" s="301" t="s">
        <v>2578</v>
      </c>
      <c r="D31" s="311" t="s">
        <v>2578</v>
      </c>
      <c r="E31" s="311" t="s">
        <v>414</v>
      </c>
      <c r="F31" s="310" t="s">
        <v>563</v>
      </c>
      <c r="G31" s="310"/>
      <c r="H31" s="311" t="s">
        <v>414</v>
      </c>
      <c r="I31" s="388"/>
      <c r="J31" s="388"/>
      <c r="K31" s="301" t="s">
        <v>2666</v>
      </c>
      <c r="L31" s="301" t="e">
        <v>#N/A</v>
      </c>
      <c r="M31" s="301">
        <v>1</v>
      </c>
      <c r="N31" s="301">
        <v>21</v>
      </c>
      <c r="O31" s="301" t="s">
        <v>5494</v>
      </c>
    </row>
    <row r="32" spans="1:15" s="285" customFormat="1" ht="15">
      <c r="A32" s="315">
        <v>29</v>
      </c>
      <c r="B32" s="311">
        <v>1226033051</v>
      </c>
      <c r="C32" s="301" t="e">
        <v>#N/A</v>
      </c>
      <c r="D32" s="311" t="s">
        <v>2579</v>
      </c>
      <c r="E32" s="311" t="s">
        <v>414</v>
      </c>
      <c r="F32" s="310" t="s">
        <v>563</v>
      </c>
      <c r="G32" s="310"/>
      <c r="H32" s="311" t="s">
        <v>414</v>
      </c>
      <c r="I32" s="388">
        <v>520</v>
      </c>
      <c r="J32" s="388"/>
      <c r="K32" s="301" t="s">
        <v>5488</v>
      </c>
      <c r="L32" s="301">
        <v>520</v>
      </c>
      <c r="M32" s="301">
        <v>1</v>
      </c>
      <c r="N32" s="301">
        <v>21</v>
      </c>
      <c r="O32" s="301" t="s">
        <v>5495</v>
      </c>
    </row>
    <row r="33" spans="1:15" s="285" customFormat="1" ht="15">
      <c r="A33" s="315">
        <v>30</v>
      </c>
      <c r="B33" s="311">
        <v>1228766830</v>
      </c>
      <c r="C33" s="301" t="s">
        <v>2582</v>
      </c>
      <c r="D33" s="311" t="s">
        <v>2582</v>
      </c>
      <c r="E33" s="311" t="s">
        <v>414</v>
      </c>
      <c r="F33" s="310" t="s">
        <v>563</v>
      </c>
      <c r="G33" s="310"/>
      <c r="H33" s="311" t="s">
        <v>414</v>
      </c>
      <c r="I33" s="388"/>
      <c r="J33" s="388"/>
      <c r="K33" s="301" t="s">
        <v>2666</v>
      </c>
      <c r="L33" s="301" t="e">
        <v>#N/A</v>
      </c>
      <c r="M33" s="301">
        <v>1</v>
      </c>
      <c r="N33" s="301">
        <v>21</v>
      </c>
      <c r="O33" s="301" t="s">
        <v>5494</v>
      </c>
    </row>
    <row r="34" spans="1:15" s="285" customFormat="1" ht="15">
      <c r="A34" s="315">
        <v>31</v>
      </c>
      <c r="B34" s="311">
        <v>1224577493</v>
      </c>
      <c r="C34" s="301" t="s">
        <v>2583</v>
      </c>
      <c r="D34" s="311" t="s">
        <v>2583</v>
      </c>
      <c r="E34" s="311" t="s">
        <v>414</v>
      </c>
      <c r="F34" s="310" t="s">
        <v>563</v>
      </c>
      <c r="G34" s="310"/>
      <c r="H34" s="311" t="s">
        <v>414</v>
      </c>
      <c r="I34" s="388">
        <v>680</v>
      </c>
      <c r="J34" s="388"/>
      <c r="K34" s="388"/>
      <c r="L34" s="301" t="e">
        <v>#N/A</v>
      </c>
      <c r="M34" s="301" t="e">
        <v>#N/A</v>
      </c>
      <c r="N34" s="301">
        <v>21</v>
      </c>
      <c r="O34" s="301" t="s">
        <v>5495</v>
      </c>
    </row>
    <row r="35" spans="1:15" s="285" customFormat="1" ht="15">
      <c r="A35" s="315">
        <v>32</v>
      </c>
      <c r="B35" s="311">
        <v>1210480873</v>
      </c>
      <c r="C35" s="301" t="s">
        <v>18</v>
      </c>
      <c r="D35" s="311" t="s">
        <v>18</v>
      </c>
      <c r="E35" s="311" t="s">
        <v>414</v>
      </c>
      <c r="F35" s="310" t="s">
        <v>563</v>
      </c>
      <c r="G35" s="310"/>
      <c r="H35" s="311" t="s">
        <v>414</v>
      </c>
      <c r="I35" s="388"/>
      <c r="J35" s="388"/>
      <c r="K35" s="301" t="s">
        <v>2666</v>
      </c>
      <c r="L35" s="301" t="e">
        <v>#N/A</v>
      </c>
      <c r="M35" s="301">
        <v>1</v>
      </c>
      <c r="N35" s="301">
        <v>21</v>
      </c>
      <c r="O35" s="301" t="s">
        <v>5494</v>
      </c>
    </row>
    <row r="36" spans="1:15" s="285" customFormat="1" ht="15">
      <c r="A36" s="315">
        <v>33</v>
      </c>
      <c r="B36" s="311">
        <v>1208607199</v>
      </c>
      <c r="C36" s="301" t="s">
        <v>2587</v>
      </c>
      <c r="D36" s="311" t="s">
        <v>2587</v>
      </c>
      <c r="E36" s="311" t="s">
        <v>414</v>
      </c>
      <c r="F36" s="310" t="s">
        <v>563</v>
      </c>
      <c r="G36" s="310"/>
      <c r="H36" s="311" t="s">
        <v>414</v>
      </c>
      <c r="I36" s="388"/>
      <c r="J36" s="388"/>
      <c r="K36" s="301" t="s">
        <v>2666</v>
      </c>
      <c r="L36" s="301" t="e">
        <v>#N/A</v>
      </c>
      <c r="M36" s="301">
        <v>1</v>
      </c>
      <c r="N36" s="301">
        <v>21</v>
      </c>
      <c r="O36" s="301" t="s">
        <v>5494</v>
      </c>
    </row>
    <row r="37" spans="1:15" s="285" customFormat="1" ht="15">
      <c r="A37" s="315">
        <v>34</v>
      </c>
      <c r="B37" s="311">
        <v>1228266079</v>
      </c>
      <c r="C37" s="301" t="s">
        <v>2589</v>
      </c>
      <c r="D37" s="311" t="s">
        <v>2589</v>
      </c>
      <c r="E37" s="311" t="s">
        <v>414</v>
      </c>
      <c r="F37" s="310" t="s">
        <v>563</v>
      </c>
      <c r="G37" s="310"/>
      <c r="H37" s="311" t="s">
        <v>414</v>
      </c>
      <c r="I37" s="388"/>
      <c r="J37" s="388"/>
      <c r="K37" s="301" t="s">
        <v>2666</v>
      </c>
      <c r="L37" s="301" t="e">
        <v>#N/A</v>
      </c>
      <c r="M37" s="301">
        <v>1</v>
      </c>
      <c r="N37" s="301">
        <v>21</v>
      </c>
      <c r="O37" s="301" t="s">
        <v>5494</v>
      </c>
    </row>
    <row r="38" spans="1:15" s="285" customFormat="1" ht="15">
      <c r="A38" s="315">
        <v>35</v>
      </c>
      <c r="B38" s="311">
        <v>1223456385</v>
      </c>
      <c r="C38" s="301" t="s">
        <v>2590</v>
      </c>
      <c r="D38" s="311" t="s">
        <v>2590</v>
      </c>
      <c r="E38" s="311" t="s">
        <v>414</v>
      </c>
      <c r="F38" s="310" t="s">
        <v>563</v>
      </c>
      <c r="G38" s="310"/>
      <c r="H38" s="311" t="s">
        <v>414</v>
      </c>
      <c r="I38" s="388">
        <v>610</v>
      </c>
      <c r="J38" s="388"/>
      <c r="K38" s="388"/>
      <c r="L38" s="301" t="e">
        <v>#N/A</v>
      </c>
      <c r="M38" s="301" t="e">
        <v>#N/A</v>
      </c>
      <c r="N38" s="301">
        <v>21</v>
      </c>
      <c r="O38" s="301" t="s">
        <v>5495</v>
      </c>
    </row>
    <row r="39" spans="1:15" s="285" customFormat="1" ht="15">
      <c r="A39" s="315">
        <v>36</v>
      </c>
      <c r="B39" s="311">
        <v>1229440410</v>
      </c>
      <c r="C39" s="301" t="s">
        <v>2591</v>
      </c>
      <c r="D39" s="311" t="s">
        <v>2591</v>
      </c>
      <c r="E39" s="311" t="s">
        <v>414</v>
      </c>
      <c r="F39" s="310" t="s">
        <v>563</v>
      </c>
      <c r="G39" s="310"/>
      <c r="H39" s="311" t="s">
        <v>414</v>
      </c>
      <c r="I39" s="388"/>
      <c r="J39" s="388"/>
      <c r="K39" s="301" t="s">
        <v>2666</v>
      </c>
      <c r="L39" s="301" t="e">
        <v>#N/A</v>
      </c>
      <c r="M39" s="301">
        <v>1</v>
      </c>
      <c r="N39" s="301">
        <v>21</v>
      </c>
      <c r="O39" s="301" t="s">
        <v>5494</v>
      </c>
    </row>
    <row r="40" spans="1:15" s="285" customFormat="1" ht="15">
      <c r="A40" s="315">
        <v>37</v>
      </c>
      <c r="B40" s="311">
        <v>1225077449</v>
      </c>
      <c r="C40" s="301" t="s">
        <v>2573</v>
      </c>
      <c r="D40" s="311" t="s">
        <v>2573</v>
      </c>
      <c r="E40" s="311" t="s">
        <v>414</v>
      </c>
      <c r="F40" s="310" t="s">
        <v>563</v>
      </c>
      <c r="G40" s="310"/>
      <c r="H40" s="311" t="s">
        <v>414</v>
      </c>
      <c r="I40" s="388"/>
      <c r="J40" s="388"/>
      <c r="K40" s="301" t="s">
        <v>2666</v>
      </c>
      <c r="L40" s="301" t="e">
        <v>#N/A</v>
      </c>
      <c r="M40" s="301">
        <v>1</v>
      </c>
      <c r="N40" s="301">
        <v>21</v>
      </c>
      <c r="O40" s="301" t="s">
        <v>5494</v>
      </c>
    </row>
    <row r="41" spans="1:15" s="285" customFormat="1" ht="15">
      <c r="A41" s="315">
        <v>38</v>
      </c>
      <c r="B41" s="311">
        <v>1227188559</v>
      </c>
      <c r="C41" s="301" t="s">
        <v>2593</v>
      </c>
      <c r="D41" s="311" t="s">
        <v>2593</v>
      </c>
      <c r="E41" s="311" t="s">
        <v>414</v>
      </c>
      <c r="F41" s="310" t="s">
        <v>563</v>
      </c>
      <c r="G41" s="310"/>
      <c r="H41" s="311" t="s">
        <v>414</v>
      </c>
      <c r="I41" s="388"/>
      <c r="J41" s="388"/>
      <c r="K41" s="301" t="s">
        <v>2666</v>
      </c>
      <c r="L41" s="301" t="e">
        <v>#N/A</v>
      </c>
      <c r="M41" s="301">
        <v>1</v>
      </c>
      <c r="N41" s="301">
        <v>21</v>
      </c>
      <c r="O41" s="301" t="s">
        <v>5494</v>
      </c>
    </row>
    <row r="42" spans="1:15" s="285" customFormat="1" ht="15">
      <c r="A42" s="315">
        <v>39</v>
      </c>
      <c r="B42" s="311">
        <v>1526182464</v>
      </c>
      <c r="C42" s="301" t="s">
        <v>2595</v>
      </c>
      <c r="D42" s="311" t="s">
        <v>2595</v>
      </c>
      <c r="E42" s="311" t="s">
        <v>414</v>
      </c>
      <c r="F42" s="310" t="s">
        <v>563</v>
      </c>
      <c r="G42" s="310"/>
      <c r="H42" s="311" t="s">
        <v>414</v>
      </c>
      <c r="I42" s="388"/>
      <c r="J42" s="388"/>
      <c r="K42" s="301" t="s">
        <v>2666</v>
      </c>
      <c r="L42" s="301" t="e">
        <v>#N/A</v>
      </c>
      <c r="M42" s="301">
        <v>1</v>
      </c>
      <c r="N42" s="301">
        <v>21</v>
      </c>
      <c r="O42" s="301" t="s">
        <v>5494</v>
      </c>
    </row>
    <row r="43" spans="1:15" s="285" customFormat="1" ht="15">
      <c r="A43" s="315">
        <v>40</v>
      </c>
      <c r="B43" s="311">
        <v>1214820577</v>
      </c>
      <c r="C43" s="301" t="s">
        <v>2598</v>
      </c>
      <c r="D43" s="311" t="s">
        <v>2598</v>
      </c>
      <c r="E43" s="311" t="s">
        <v>96</v>
      </c>
      <c r="F43" s="310" t="s">
        <v>563</v>
      </c>
      <c r="G43" s="310"/>
      <c r="H43" s="311" t="s">
        <v>96</v>
      </c>
      <c r="I43" s="388"/>
      <c r="J43" s="388"/>
      <c r="K43" s="301" t="s">
        <v>2666</v>
      </c>
      <c r="L43" s="301" t="e">
        <v>#N/A</v>
      </c>
      <c r="M43" s="301">
        <v>1</v>
      </c>
      <c r="N43" s="301">
        <v>21</v>
      </c>
      <c r="O43" s="301" t="s">
        <v>5494</v>
      </c>
    </row>
    <row r="44" spans="1:15" s="285" customFormat="1" ht="15">
      <c r="A44" s="315">
        <v>41</v>
      </c>
      <c r="B44" s="311">
        <v>1226454038</v>
      </c>
      <c r="C44" s="301" t="s">
        <v>2607</v>
      </c>
      <c r="D44" s="311" t="s">
        <v>2607</v>
      </c>
      <c r="E44" s="311" t="s">
        <v>96</v>
      </c>
      <c r="F44" s="310" t="s">
        <v>563</v>
      </c>
      <c r="G44" s="310"/>
      <c r="H44" s="311" t="s">
        <v>96</v>
      </c>
      <c r="I44" s="388">
        <v>880</v>
      </c>
      <c r="J44" s="388"/>
      <c r="K44" s="388"/>
      <c r="L44" s="301" t="e">
        <v>#N/A</v>
      </c>
      <c r="M44" s="301" t="e">
        <v>#N/A</v>
      </c>
      <c r="N44" s="301">
        <v>21</v>
      </c>
      <c r="O44" s="301" t="s">
        <v>5496</v>
      </c>
    </row>
    <row r="45" spans="1:15" s="285" customFormat="1" ht="15">
      <c r="A45" s="315">
        <v>42</v>
      </c>
      <c r="B45" s="307">
        <v>1223299116</v>
      </c>
      <c r="C45" s="301" t="s">
        <v>274</v>
      </c>
      <c r="D45" s="307" t="s">
        <v>274</v>
      </c>
      <c r="E45" s="315" t="s">
        <v>275</v>
      </c>
      <c r="F45" s="301" t="s">
        <v>210</v>
      </c>
      <c r="G45" s="301"/>
      <c r="H45" s="301">
        <v>10</v>
      </c>
      <c r="I45" s="390"/>
      <c r="J45" s="390"/>
      <c r="K45" s="301" t="s">
        <v>2666</v>
      </c>
      <c r="L45" s="301" t="e">
        <v>#N/A</v>
      </c>
      <c r="M45" s="301">
        <v>1</v>
      </c>
      <c r="N45" s="301">
        <v>3</v>
      </c>
      <c r="O45" s="301" t="s">
        <v>5497</v>
      </c>
    </row>
    <row r="46" spans="1:15" s="285" customFormat="1" ht="15">
      <c r="A46" s="315">
        <v>43</v>
      </c>
      <c r="B46" s="307">
        <v>1224236051</v>
      </c>
      <c r="C46" s="301" t="s">
        <v>286</v>
      </c>
      <c r="D46" s="307" t="s">
        <v>286</v>
      </c>
      <c r="E46" s="315" t="s">
        <v>260</v>
      </c>
      <c r="F46" s="301" t="s">
        <v>210</v>
      </c>
      <c r="G46" s="301"/>
      <c r="H46" s="301">
        <v>10</v>
      </c>
      <c r="I46" s="390"/>
      <c r="J46" s="390"/>
      <c r="K46" s="301" t="s">
        <v>2666</v>
      </c>
      <c r="L46" s="301" t="e">
        <v>#N/A</v>
      </c>
      <c r="M46" s="301">
        <v>1</v>
      </c>
      <c r="N46" s="301">
        <v>3</v>
      </c>
      <c r="O46" s="301" t="s">
        <v>5497</v>
      </c>
    </row>
    <row r="47" spans="1:15" s="285" customFormat="1" ht="15">
      <c r="A47" s="315">
        <v>44</v>
      </c>
      <c r="B47" s="307">
        <v>1231197772</v>
      </c>
      <c r="C47" s="301" t="s">
        <v>290</v>
      </c>
      <c r="D47" s="307" t="s">
        <v>290</v>
      </c>
      <c r="E47" s="315" t="s">
        <v>256</v>
      </c>
      <c r="F47" s="301" t="s">
        <v>210</v>
      </c>
      <c r="G47" s="301"/>
      <c r="H47" s="301">
        <v>10</v>
      </c>
      <c r="I47" s="390"/>
      <c r="J47" s="390"/>
      <c r="K47" s="301" t="s">
        <v>2666</v>
      </c>
      <c r="L47" s="301" t="e">
        <v>#N/A</v>
      </c>
      <c r="M47" s="301">
        <v>1</v>
      </c>
      <c r="N47" s="301">
        <v>3</v>
      </c>
      <c r="O47" s="301" t="s">
        <v>5497</v>
      </c>
    </row>
    <row r="48" spans="1:15" s="285" customFormat="1" ht="15">
      <c r="A48" s="315">
        <v>45</v>
      </c>
      <c r="B48" s="307">
        <v>1223471179</v>
      </c>
      <c r="C48" s="301" t="s">
        <v>295</v>
      </c>
      <c r="D48" s="307" t="s">
        <v>295</v>
      </c>
      <c r="E48" s="315" t="s">
        <v>296</v>
      </c>
      <c r="F48" s="301" t="s">
        <v>210</v>
      </c>
      <c r="G48" s="301"/>
      <c r="H48" s="301">
        <v>10</v>
      </c>
      <c r="I48" s="390"/>
      <c r="J48" s="390"/>
      <c r="K48" s="301" t="s">
        <v>2666</v>
      </c>
      <c r="L48" s="301" t="e">
        <v>#N/A</v>
      </c>
      <c r="M48" s="301">
        <v>1</v>
      </c>
      <c r="N48" s="301">
        <v>3</v>
      </c>
      <c r="O48" s="301" t="s">
        <v>5497</v>
      </c>
    </row>
    <row r="49" spans="1:15" s="285" customFormat="1" ht="15">
      <c r="A49" s="315">
        <v>46</v>
      </c>
      <c r="B49" s="307">
        <v>1226654069</v>
      </c>
      <c r="C49" s="301" t="s">
        <v>298</v>
      </c>
      <c r="D49" s="307" t="s">
        <v>298</v>
      </c>
      <c r="E49" s="315" t="s">
        <v>256</v>
      </c>
      <c r="F49" s="301" t="s">
        <v>210</v>
      </c>
      <c r="G49" s="301"/>
      <c r="H49" s="301">
        <v>10</v>
      </c>
      <c r="I49" s="390"/>
      <c r="J49" s="390"/>
      <c r="K49" s="301" t="s">
        <v>2666</v>
      </c>
      <c r="L49" s="301" t="e">
        <v>#N/A</v>
      </c>
      <c r="M49" s="301">
        <v>1</v>
      </c>
      <c r="N49" s="301">
        <v>3</v>
      </c>
      <c r="O49" s="301" t="s">
        <v>5497</v>
      </c>
    </row>
    <row r="50" spans="1:15" s="285" customFormat="1" ht="15">
      <c r="A50" s="315">
        <v>47</v>
      </c>
      <c r="B50" s="307">
        <v>1200533057</v>
      </c>
      <c r="C50" s="301" t="s">
        <v>246</v>
      </c>
      <c r="D50" s="307" t="s">
        <v>246</v>
      </c>
      <c r="E50" s="315" t="s">
        <v>243</v>
      </c>
      <c r="F50" s="301" t="s">
        <v>210</v>
      </c>
      <c r="G50" s="301"/>
      <c r="H50" s="301">
        <v>11</v>
      </c>
      <c r="I50" s="391"/>
      <c r="J50" s="391"/>
      <c r="K50" s="301" t="s">
        <v>2666</v>
      </c>
      <c r="L50" s="301" t="e">
        <v>#N/A</v>
      </c>
      <c r="M50" s="301">
        <v>1</v>
      </c>
      <c r="N50" s="301">
        <v>3</v>
      </c>
      <c r="O50" s="301" t="s">
        <v>5497</v>
      </c>
    </row>
    <row r="51" spans="1:15" s="285" customFormat="1" ht="15">
      <c r="A51" s="315">
        <v>48</v>
      </c>
      <c r="B51" s="307">
        <v>1214393674</v>
      </c>
      <c r="C51" s="301" t="s">
        <v>249</v>
      </c>
      <c r="D51" s="307" t="s">
        <v>249</v>
      </c>
      <c r="E51" s="315" t="s">
        <v>243</v>
      </c>
      <c r="F51" s="301" t="s">
        <v>210</v>
      </c>
      <c r="G51" s="301"/>
      <c r="H51" s="301">
        <v>11</v>
      </c>
      <c r="I51" s="391"/>
      <c r="J51" s="391"/>
      <c r="K51" s="301" t="s">
        <v>2666</v>
      </c>
      <c r="L51" s="301" t="e">
        <v>#N/A</v>
      </c>
      <c r="M51" s="301">
        <v>1</v>
      </c>
      <c r="N51" s="301">
        <v>3</v>
      </c>
      <c r="O51" s="301" t="s">
        <v>5497</v>
      </c>
    </row>
    <row r="52" spans="1:15" s="285" customFormat="1" ht="15">
      <c r="A52" s="315">
        <v>49</v>
      </c>
      <c r="B52" s="307">
        <v>106587006</v>
      </c>
      <c r="C52" s="301" t="s">
        <v>227</v>
      </c>
      <c r="D52" s="307" t="s">
        <v>227</v>
      </c>
      <c r="E52" s="315" t="s">
        <v>213</v>
      </c>
      <c r="F52" s="301" t="s">
        <v>210</v>
      </c>
      <c r="G52" s="301"/>
      <c r="H52" s="301">
        <v>12</v>
      </c>
      <c r="I52" s="391"/>
      <c r="J52" s="391"/>
      <c r="K52" s="301" t="s">
        <v>2666</v>
      </c>
      <c r="L52" s="301" t="e">
        <v>#N/A</v>
      </c>
      <c r="M52" s="301">
        <v>1</v>
      </c>
      <c r="N52" s="301">
        <v>3</v>
      </c>
      <c r="O52" s="301" t="s">
        <v>5497</v>
      </c>
    </row>
    <row r="53" spans="1:15" s="285" customFormat="1" ht="15">
      <c r="A53" s="315">
        <v>50</v>
      </c>
      <c r="B53" s="307">
        <v>1215829133</v>
      </c>
      <c r="C53" s="301" t="s">
        <v>228</v>
      </c>
      <c r="D53" s="307" t="s">
        <v>228</v>
      </c>
      <c r="E53" s="315" t="s">
        <v>209</v>
      </c>
      <c r="F53" s="301" t="s">
        <v>210</v>
      </c>
      <c r="G53" s="301"/>
      <c r="H53" s="301">
        <v>12</v>
      </c>
      <c r="I53" s="391"/>
      <c r="J53" s="391"/>
      <c r="K53" s="301" t="s">
        <v>2666</v>
      </c>
      <c r="L53" s="301" t="e">
        <v>#N/A</v>
      </c>
      <c r="M53" s="301">
        <v>1</v>
      </c>
      <c r="N53" s="301">
        <v>3</v>
      </c>
      <c r="O53" s="301" t="s">
        <v>5497</v>
      </c>
    </row>
    <row r="54" spans="1:15" s="285" customFormat="1" ht="15">
      <c r="A54" s="315">
        <v>51</v>
      </c>
      <c r="B54" s="307">
        <v>1225978574</v>
      </c>
      <c r="C54" s="301" t="s">
        <v>231</v>
      </c>
      <c r="D54" s="307" t="s">
        <v>231</v>
      </c>
      <c r="E54" s="315" t="s">
        <v>213</v>
      </c>
      <c r="F54" s="301" t="s">
        <v>210</v>
      </c>
      <c r="G54" s="301"/>
      <c r="H54" s="301">
        <v>12</v>
      </c>
      <c r="I54" s="391"/>
      <c r="J54" s="391"/>
      <c r="K54" s="301" t="s">
        <v>2666</v>
      </c>
      <c r="L54" s="301" t="e">
        <v>#N/A</v>
      </c>
      <c r="M54" s="301">
        <v>1</v>
      </c>
      <c r="N54" s="301">
        <v>3</v>
      </c>
      <c r="O54" s="301" t="s">
        <v>5497</v>
      </c>
    </row>
    <row r="55" spans="1:15" s="285" customFormat="1" ht="15">
      <c r="A55" s="315">
        <v>52</v>
      </c>
      <c r="B55" s="307">
        <v>0</v>
      </c>
      <c r="C55" s="301" t="e">
        <v>#N/A</v>
      </c>
      <c r="D55" s="307" t="s">
        <v>2688</v>
      </c>
      <c r="E55" s="315" t="s">
        <v>209</v>
      </c>
      <c r="F55" s="301" t="s">
        <v>210</v>
      </c>
      <c r="G55" s="301"/>
      <c r="H55" s="301">
        <v>12</v>
      </c>
      <c r="I55" s="389">
        <v>1050</v>
      </c>
      <c r="J55" s="389"/>
      <c r="K55" s="301" t="s">
        <v>5488</v>
      </c>
      <c r="L55" s="301" t="e">
        <v>#N/A</v>
      </c>
      <c r="M55" s="301">
        <v>1</v>
      </c>
      <c r="N55" s="301">
        <v>3</v>
      </c>
      <c r="O55" s="301" t="s">
        <v>5498</v>
      </c>
    </row>
    <row r="56" spans="1:15" s="285" customFormat="1" ht="15">
      <c r="A56" s="315">
        <v>53</v>
      </c>
      <c r="B56" s="316">
        <v>1222455971</v>
      </c>
      <c r="C56" s="301" t="s">
        <v>311</v>
      </c>
      <c r="D56" s="316" t="s">
        <v>311</v>
      </c>
      <c r="E56" s="316" t="s">
        <v>111</v>
      </c>
      <c r="F56" s="316" t="s">
        <v>301</v>
      </c>
      <c r="G56" s="315"/>
      <c r="H56" s="365">
        <v>10</v>
      </c>
      <c r="I56" s="386">
        <v>890</v>
      </c>
      <c r="J56" s="386"/>
      <c r="K56" s="386"/>
      <c r="L56" s="301" t="e">
        <v>#N/A</v>
      </c>
      <c r="M56" s="301" t="e">
        <v>#N/A</v>
      </c>
      <c r="N56" s="301">
        <v>4</v>
      </c>
      <c r="O56" s="301" t="s">
        <v>5499</v>
      </c>
    </row>
    <row r="57" spans="1:15" s="285" customFormat="1" ht="15">
      <c r="A57" s="315">
        <v>54</v>
      </c>
      <c r="B57" s="316">
        <v>1222683731</v>
      </c>
      <c r="C57" s="301" t="s">
        <v>316</v>
      </c>
      <c r="D57" s="316" t="s">
        <v>316</v>
      </c>
      <c r="E57" s="316" t="s">
        <v>111</v>
      </c>
      <c r="F57" s="316" t="s">
        <v>301</v>
      </c>
      <c r="G57" s="315"/>
      <c r="H57" s="365">
        <v>10</v>
      </c>
      <c r="I57" s="386"/>
      <c r="J57" s="386"/>
      <c r="K57" s="301" t="s">
        <v>2666</v>
      </c>
      <c r="L57" s="301" t="e">
        <v>#N/A</v>
      </c>
      <c r="M57" s="301">
        <v>1</v>
      </c>
      <c r="N57" s="301">
        <v>4</v>
      </c>
      <c r="O57" s="301" t="s">
        <v>5500</v>
      </c>
    </row>
    <row r="58" spans="1:15" s="285" customFormat="1" ht="15">
      <c r="A58" s="315">
        <v>55</v>
      </c>
      <c r="B58" s="316">
        <v>1226031763</v>
      </c>
      <c r="C58" s="301" t="s">
        <v>318</v>
      </c>
      <c r="D58" s="316" t="s">
        <v>318</v>
      </c>
      <c r="E58" s="316" t="s">
        <v>111</v>
      </c>
      <c r="F58" s="316" t="s">
        <v>301</v>
      </c>
      <c r="G58" s="315"/>
      <c r="H58" s="365">
        <v>10</v>
      </c>
      <c r="I58" s="386"/>
      <c r="J58" s="386"/>
      <c r="K58" s="301" t="s">
        <v>2666</v>
      </c>
      <c r="L58" s="301" t="e">
        <v>#N/A</v>
      </c>
      <c r="M58" s="301">
        <v>1</v>
      </c>
      <c r="N58" s="301">
        <v>4</v>
      </c>
      <c r="O58" s="301" t="s">
        <v>5500</v>
      </c>
    </row>
    <row r="59" spans="1:15" s="285" customFormat="1" ht="15">
      <c r="A59" s="315">
        <v>56</v>
      </c>
      <c r="B59" s="316">
        <v>1225422206</v>
      </c>
      <c r="C59" s="301" t="s">
        <v>325</v>
      </c>
      <c r="D59" s="316" t="s">
        <v>325</v>
      </c>
      <c r="E59" s="316" t="s">
        <v>111</v>
      </c>
      <c r="F59" s="316" t="s">
        <v>301</v>
      </c>
      <c r="G59" s="315"/>
      <c r="H59" s="365">
        <v>10</v>
      </c>
      <c r="I59" s="386"/>
      <c r="J59" s="386"/>
      <c r="K59" s="301" t="s">
        <v>2666</v>
      </c>
      <c r="L59" s="301" t="e">
        <v>#N/A</v>
      </c>
      <c r="M59" s="301">
        <v>1</v>
      </c>
      <c r="N59" s="301">
        <v>4</v>
      </c>
      <c r="O59" s="301" t="s">
        <v>5500</v>
      </c>
    </row>
    <row r="60" spans="1:15" s="285" customFormat="1" ht="15">
      <c r="A60" s="315">
        <v>57</v>
      </c>
      <c r="B60" s="316">
        <v>1224999384</v>
      </c>
      <c r="C60" s="301" t="s">
        <v>326</v>
      </c>
      <c r="D60" s="316" t="s">
        <v>326</v>
      </c>
      <c r="E60" s="316" t="s">
        <v>111</v>
      </c>
      <c r="F60" s="316" t="s">
        <v>301</v>
      </c>
      <c r="G60" s="315"/>
      <c r="H60" s="365">
        <v>10</v>
      </c>
      <c r="I60" s="386"/>
      <c r="J60" s="386"/>
      <c r="K60" s="301" t="s">
        <v>2666</v>
      </c>
      <c r="L60" s="301" t="e">
        <v>#N/A</v>
      </c>
      <c r="M60" s="301">
        <v>1</v>
      </c>
      <c r="N60" s="301">
        <v>4</v>
      </c>
      <c r="O60" s="301" t="s">
        <v>5500</v>
      </c>
    </row>
    <row r="61" spans="1:15" s="285" customFormat="1" ht="15">
      <c r="A61" s="315">
        <v>58</v>
      </c>
      <c r="B61" s="316">
        <v>1227063241</v>
      </c>
      <c r="C61" s="301" t="s">
        <v>328</v>
      </c>
      <c r="D61" s="316" t="s">
        <v>328</v>
      </c>
      <c r="E61" s="316" t="s">
        <v>111</v>
      </c>
      <c r="F61" s="316" t="s">
        <v>301</v>
      </c>
      <c r="G61" s="315"/>
      <c r="H61" s="365">
        <v>10</v>
      </c>
      <c r="I61" s="386"/>
      <c r="J61" s="386"/>
      <c r="K61" s="301" t="s">
        <v>2666</v>
      </c>
      <c r="L61" s="301" t="e">
        <v>#N/A</v>
      </c>
      <c r="M61" s="301">
        <v>1</v>
      </c>
      <c r="N61" s="301">
        <v>4</v>
      </c>
      <c r="O61" s="301" t="s">
        <v>5500</v>
      </c>
    </row>
    <row r="62" spans="1:15" s="285" customFormat="1" ht="15">
      <c r="A62" s="315">
        <v>59</v>
      </c>
      <c r="B62" s="316">
        <v>1223427420</v>
      </c>
      <c r="C62" s="301" t="s">
        <v>346</v>
      </c>
      <c r="D62" s="316" t="s">
        <v>346</v>
      </c>
      <c r="E62" s="316" t="s">
        <v>414</v>
      </c>
      <c r="F62" s="316" t="s">
        <v>301</v>
      </c>
      <c r="G62" s="315"/>
      <c r="H62" s="365">
        <v>11</v>
      </c>
      <c r="I62" s="386"/>
      <c r="J62" s="386"/>
      <c r="K62" s="301" t="s">
        <v>2666</v>
      </c>
      <c r="L62" s="301" t="e">
        <v>#N/A</v>
      </c>
      <c r="M62" s="301">
        <v>1</v>
      </c>
      <c r="N62" s="301">
        <v>4</v>
      </c>
      <c r="O62" s="301" t="s">
        <v>5500</v>
      </c>
    </row>
    <row r="63" spans="1:15" s="285" customFormat="1" ht="15">
      <c r="A63" s="315">
        <v>60</v>
      </c>
      <c r="B63" s="316">
        <v>1232806441</v>
      </c>
      <c r="C63" s="301" t="s">
        <v>347</v>
      </c>
      <c r="D63" s="316" t="s">
        <v>347</v>
      </c>
      <c r="E63" s="316" t="s">
        <v>414</v>
      </c>
      <c r="F63" s="316" t="s">
        <v>301</v>
      </c>
      <c r="G63" s="315"/>
      <c r="H63" s="365">
        <v>11</v>
      </c>
      <c r="I63" s="386"/>
      <c r="J63" s="386"/>
      <c r="K63" s="301" t="s">
        <v>2666</v>
      </c>
      <c r="L63" s="301" t="e">
        <v>#N/A</v>
      </c>
      <c r="M63" s="301">
        <v>1</v>
      </c>
      <c r="N63" s="301">
        <v>4</v>
      </c>
      <c r="O63" s="301" t="s">
        <v>5500</v>
      </c>
    </row>
    <row r="64" spans="1:15" s="285" customFormat="1" ht="15">
      <c r="A64" s="315">
        <v>61</v>
      </c>
      <c r="B64" s="316">
        <v>1225440963</v>
      </c>
      <c r="C64" s="301" t="s">
        <v>353</v>
      </c>
      <c r="D64" s="316" t="s">
        <v>353</v>
      </c>
      <c r="E64" s="316" t="s">
        <v>414</v>
      </c>
      <c r="F64" s="316" t="s">
        <v>301</v>
      </c>
      <c r="G64" s="315"/>
      <c r="H64" s="365">
        <v>11</v>
      </c>
      <c r="I64" s="386"/>
      <c r="J64" s="386"/>
      <c r="K64" s="301" t="s">
        <v>2666</v>
      </c>
      <c r="L64" s="301" t="e">
        <v>#N/A</v>
      </c>
      <c r="M64" s="301">
        <v>1</v>
      </c>
      <c r="N64" s="301">
        <v>4</v>
      </c>
      <c r="O64" s="301" t="s">
        <v>5500</v>
      </c>
    </row>
    <row r="65" spans="1:15" s="285" customFormat="1" ht="15">
      <c r="A65" s="315">
        <v>62</v>
      </c>
      <c r="B65" s="316">
        <v>1230884733</v>
      </c>
      <c r="C65" s="301" t="s">
        <v>354</v>
      </c>
      <c r="D65" s="316" t="s">
        <v>354</v>
      </c>
      <c r="E65" s="316" t="s">
        <v>414</v>
      </c>
      <c r="F65" s="316" t="s">
        <v>301</v>
      </c>
      <c r="G65" s="315"/>
      <c r="H65" s="365">
        <v>11</v>
      </c>
      <c r="I65" s="386"/>
      <c r="J65" s="386"/>
      <c r="K65" s="301" t="s">
        <v>2666</v>
      </c>
      <c r="L65" s="301" t="e">
        <v>#N/A</v>
      </c>
      <c r="M65" s="301">
        <v>1</v>
      </c>
      <c r="N65" s="301">
        <v>4</v>
      </c>
      <c r="O65" s="301" t="s">
        <v>5500</v>
      </c>
    </row>
    <row r="66" spans="1:15" s="285" customFormat="1" ht="15">
      <c r="A66" s="315">
        <v>63</v>
      </c>
      <c r="B66" s="316">
        <v>1226007917</v>
      </c>
      <c r="C66" s="301" t="s">
        <v>368</v>
      </c>
      <c r="D66" s="316" t="s">
        <v>368</v>
      </c>
      <c r="E66" s="316" t="s">
        <v>414</v>
      </c>
      <c r="F66" s="316" t="s">
        <v>301</v>
      </c>
      <c r="G66" s="315"/>
      <c r="H66" s="365">
        <v>11</v>
      </c>
      <c r="I66" s="386"/>
      <c r="J66" s="386"/>
      <c r="K66" s="301" t="s">
        <v>2666</v>
      </c>
      <c r="L66" s="301" t="e">
        <v>#N/A</v>
      </c>
      <c r="M66" s="301">
        <v>1</v>
      </c>
      <c r="N66" s="301">
        <v>4</v>
      </c>
      <c r="O66" s="301" t="s">
        <v>5500</v>
      </c>
    </row>
    <row r="67" spans="1:15" s="285" customFormat="1" ht="15">
      <c r="A67" s="315">
        <v>64</v>
      </c>
      <c r="B67" s="316">
        <v>1227242302</v>
      </c>
      <c r="C67" s="301" t="s">
        <v>370</v>
      </c>
      <c r="D67" s="316" t="s">
        <v>370</v>
      </c>
      <c r="E67" s="316" t="s">
        <v>414</v>
      </c>
      <c r="F67" s="316" t="s">
        <v>301</v>
      </c>
      <c r="G67" s="315"/>
      <c r="H67" s="365">
        <v>11</v>
      </c>
      <c r="I67" s="386"/>
      <c r="J67" s="386"/>
      <c r="K67" s="301" t="s">
        <v>2666</v>
      </c>
      <c r="L67" s="301" t="e">
        <v>#N/A</v>
      </c>
      <c r="M67" s="301">
        <v>1</v>
      </c>
      <c r="N67" s="301">
        <v>4</v>
      </c>
      <c r="O67" s="301" t="s">
        <v>5500</v>
      </c>
    </row>
    <row r="68" spans="1:15" s="285" customFormat="1" ht="15">
      <c r="A68" s="315">
        <v>65</v>
      </c>
      <c r="B68" s="316">
        <v>1210558030</v>
      </c>
      <c r="C68" s="301" t="s">
        <v>378</v>
      </c>
      <c r="D68" s="316" t="s">
        <v>378</v>
      </c>
      <c r="E68" s="316" t="s">
        <v>96</v>
      </c>
      <c r="F68" s="316" t="s">
        <v>301</v>
      </c>
      <c r="G68" s="315"/>
      <c r="H68" s="365">
        <v>12</v>
      </c>
      <c r="I68" s="387"/>
      <c r="J68" s="387"/>
      <c r="K68" s="301" t="s">
        <v>2666</v>
      </c>
      <c r="L68" s="301" t="e">
        <v>#N/A</v>
      </c>
      <c r="M68" s="301">
        <v>1</v>
      </c>
      <c r="N68" s="301">
        <v>4</v>
      </c>
      <c r="O68" s="301" t="s">
        <v>5500</v>
      </c>
    </row>
    <row r="69" spans="1:15" s="285" customFormat="1" ht="15">
      <c r="A69" s="315">
        <v>66</v>
      </c>
      <c r="B69" s="316">
        <v>1224522329</v>
      </c>
      <c r="C69" s="301" t="s">
        <v>384</v>
      </c>
      <c r="D69" s="316" t="s">
        <v>384</v>
      </c>
      <c r="E69" s="316" t="s">
        <v>96</v>
      </c>
      <c r="F69" s="316" t="s">
        <v>301</v>
      </c>
      <c r="G69" s="315"/>
      <c r="H69" s="365">
        <v>12</v>
      </c>
      <c r="I69" s="387"/>
      <c r="J69" s="387"/>
      <c r="K69" s="301" t="s">
        <v>2666</v>
      </c>
      <c r="L69" s="301" t="e">
        <v>#N/A</v>
      </c>
      <c r="M69" s="301">
        <v>1</v>
      </c>
      <c r="N69" s="301">
        <v>4</v>
      </c>
      <c r="O69" s="301" t="s">
        <v>5500</v>
      </c>
    </row>
    <row r="70" spans="1:15" s="285" customFormat="1" ht="15">
      <c r="A70" s="315">
        <v>67</v>
      </c>
      <c r="B70" s="396">
        <v>1232721357</v>
      </c>
      <c r="C70" s="301" t="s">
        <v>2643</v>
      </c>
      <c r="D70" s="271" t="s">
        <v>2643</v>
      </c>
      <c r="E70" s="271">
        <v>10</v>
      </c>
      <c r="F70" s="315" t="s">
        <v>561</v>
      </c>
      <c r="G70" s="315"/>
      <c r="H70" s="315">
        <v>10</v>
      </c>
      <c r="I70" s="397"/>
      <c r="J70" s="397"/>
      <c r="K70" s="386"/>
      <c r="L70" s="301" t="e">
        <v>#N/A</v>
      </c>
      <c r="M70" s="301" t="e">
        <v>#N/A</v>
      </c>
      <c r="N70" s="301">
        <v>18</v>
      </c>
      <c r="O70" s="301" t="s">
        <v>5501</v>
      </c>
    </row>
    <row r="71" spans="1:15" s="285" customFormat="1" ht="15">
      <c r="A71" s="315">
        <v>68</v>
      </c>
      <c r="B71" s="301">
        <v>1222661039</v>
      </c>
      <c r="C71" s="301" t="s">
        <v>97</v>
      </c>
      <c r="D71" s="319" t="s">
        <v>97</v>
      </c>
      <c r="E71" s="315" t="s">
        <v>503</v>
      </c>
      <c r="F71" s="301" t="s">
        <v>560</v>
      </c>
      <c r="G71" s="398"/>
      <c r="H71" s="315">
        <v>12</v>
      </c>
      <c r="I71" s="386"/>
      <c r="J71" s="386"/>
      <c r="K71" s="301" t="s">
        <v>2666</v>
      </c>
      <c r="L71" s="301" t="e">
        <v>#N/A</v>
      </c>
      <c r="M71" s="301">
        <v>1</v>
      </c>
      <c r="N71" s="301">
        <v>17</v>
      </c>
      <c r="O71" s="301" t="s">
        <v>5502</v>
      </c>
    </row>
    <row r="72" spans="1:15" s="285" customFormat="1" ht="15">
      <c r="A72" s="315">
        <v>69</v>
      </c>
      <c r="B72" s="301">
        <v>1211274332</v>
      </c>
      <c r="C72" s="301" t="s">
        <v>1077</v>
      </c>
      <c r="D72" s="319" t="s">
        <v>1077</v>
      </c>
      <c r="E72" s="315" t="s">
        <v>503</v>
      </c>
      <c r="F72" s="301" t="s">
        <v>560</v>
      </c>
      <c r="G72" s="398"/>
      <c r="H72" s="303">
        <v>12</v>
      </c>
      <c r="I72" s="386"/>
      <c r="J72" s="386"/>
      <c r="K72" s="301" t="s">
        <v>2666</v>
      </c>
      <c r="L72" s="301" t="e">
        <v>#N/A</v>
      </c>
      <c r="M72" s="301">
        <v>1</v>
      </c>
      <c r="N72" s="301">
        <v>17</v>
      </c>
      <c r="O72" s="301" t="s">
        <v>5502</v>
      </c>
    </row>
    <row r="73" spans="1:15" s="285" customFormat="1" ht="15">
      <c r="A73" s="315">
        <v>70</v>
      </c>
      <c r="B73" s="303">
        <v>1231816747</v>
      </c>
      <c r="C73" s="301" t="s">
        <v>399</v>
      </c>
      <c r="D73" s="303" t="s">
        <v>2689</v>
      </c>
      <c r="E73" s="303" t="s">
        <v>94</v>
      </c>
      <c r="F73" s="303" t="s">
        <v>388</v>
      </c>
      <c r="G73" s="303"/>
      <c r="H73" s="304">
        <v>10</v>
      </c>
      <c r="I73" s="315">
        <v>470</v>
      </c>
      <c r="J73" s="315"/>
      <c r="K73" s="301"/>
      <c r="L73" s="301" t="e">
        <v>#N/A</v>
      </c>
      <c r="M73" s="301" t="e">
        <v>#N/A</v>
      </c>
      <c r="N73" s="301">
        <v>15</v>
      </c>
      <c r="O73" s="301" t="s">
        <v>5503</v>
      </c>
    </row>
    <row r="74" spans="1:15" s="285" customFormat="1" ht="15">
      <c r="A74" s="315">
        <v>71</v>
      </c>
      <c r="B74" s="399">
        <v>106607715</v>
      </c>
      <c r="C74" s="301" t="s">
        <v>423</v>
      </c>
      <c r="D74" s="320" t="s">
        <v>423</v>
      </c>
      <c r="E74" s="400" t="s">
        <v>425</v>
      </c>
      <c r="F74" s="401" t="s">
        <v>417</v>
      </c>
      <c r="G74" s="401"/>
      <c r="H74" s="315">
        <v>10</v>
      </c>
      <c r="I74" s="301"/>
      <c r="J74" s="301"/>
      <c r="K74" s="301" t="s">
        <v>2666</v>
      </c>
      <c r="L74" s="301" t="e">
        <v>#N/A</v>
      </c>
      <c r="M74" s="301">
        <v>1</v>
      </c>
      <c r="N74" s="301">
        <v>14</v>
      </c>
      <c r="O74" s="301" t="s">
        <v>5504</v>
      </c>
    </row>
    <row r="75" spans="1:15" s="285" customFormat="1" ht="15">
      <c r="A75" s="315">
        <v>72</v>
      </c>
      <c r="B75" s="399">
        <v>1226570701</v>
      </c>
      <c r="C75" s="301" t="s">
        <v>443</v>
      </c>
      <c r="D75" s="320" t="s">
        <v>443</v>
      </c>
      <c r="E75" s="400" t="s">
        <v>421</v>
      </c>
      <c r="F75" s="401" t="s">
        <v>417</v>
      </c>
      <c r="G75" s="401"/>
      <c r="H75" s="315">
        <v>10</v>
      </c>
      <c r="I75" s="301"/>
      <c r="J75" s="301"/>
      <c r="K75" s="301" t="s">
        <v>2666</v>
      </c>
      <c r="L75" s="301" t="e">
        <v>#N/A</v>
      </c>
      <c r="M75" s="301">
        <v>1</v>
      </c>
      <c r="N75" s="301">
        <v>14</v>
      </c>
      <c r="O75" s="301" t="s">
        <v>5504</v>
      </c>
    </row>
    <row r="76" spans="1:15" s="285" customFormat="1" ht="15">
      <c r="A76" s="315">
        <v>73</v>
      </c>
      <c r="B76" s="399">
        <v>1223093142</v>
      </c>
      <c r="C76" s="301" t="s">
        <v>482</v>
      </c>
      <c r="D76" s="320" t="s">
        <v>482</v>
      </c>
      <c r="E76" s="400" t="s">
        <v>466</v>
      </c>
      <c r="F76" s="401" t="s">
        <v>417</v>
      </c>
      <c r="G76" s="401"/>
      <c r="H76" s="271">
        <v>11</v>
      </c>
      <c r="I76" s="301"/>
      <c r="J76" s="301"/>
      <c r="K76" s="301" t="s">
        <v>2666</v>
      </c>
      <c r="L76" s="301" t="e">
        <v>#N/A</v>
      </c>
      <c r="M76" s="301">
        <v>1</v>
      </c>
      <c r="N76" s="301">
        <v>14</v>
      </c>
      <c r="O76" s="301" t="s">
        <v>5504</v>
      </c>
    </row>
    <row r="77" spans="1:15" s="285" customFormat="1" ht="15">
      <c r="A77" s="315">
        <v>74</v>
      </c>
      <c r="B77" s="399">
        <v>1232646453</v>
      </c>
      <c r="C77" s="301" t="s">
        <v>484</v>
      </c>
      <c r="D77" s="320" t="s">
        <v>484</v>
      </c>
      <c r="E77" s="400" t="s">
        <v>458</v>
      </c>
      <c r="F77" s="401" t="s">
        <v>417</v>
      </c>
      <c r="G77" s="401"/>
      <c r="H77" s="271">
        <v>11</v>
      </c>
      <c r="I77" s="301"/>
      <c r="J77" s="301"/>
      <c r="K77" s="301" t="s">
        <v>2666</v>
      </c>
      <c r="L77" s="301" t="e">
        <v>#N/A</v>
      </c>
      <c r="M77" s="301">
        <v>1</v>
      </c>
      <c r="N77" s="301">
        <v>14</v>
      </c>
      <c r="O77" s="301" t="s">
        <v>5504</v>
      </c>
    </row>
    <row r="78" spans="1:15" s="285" customFormat="1" ht="15">
      <c r="A78" s="315">
        <v>75</v>
      </c>
      <c r="B78" s="399">
        <v>1224868011</v>
      </c>
      <c r="C78" s="301" t="s">
        <v>487</v>
      </c>
      <c r="D78" s="320" t="s">
        <v>487</v>
      </c>
      <c r="E78" s="400" t="s">
        <v>466</v>
      </c>
      <c r="F78" s="401" t="s">
        <v>417</v>
      </c>
      <c r="G78" s="401"/>
      <c r="H78" s="271">
        <v>11</v>
      </c>
      <c r="I78" s="301"/>
      <c r="J78" s="301"/>
      <c r="K78" s="301" t="s">
        <v>2666</v>
      </c>
      <c r="L78" s="301" t="e">
        <v>#N/A</v>
      </c>
      <c r="M78" s="301">
        <v>1</v>
      </c>
      <c r="N78" s="301">
        <v>14</v>
      </c>
      <c r="O78" s="301" t="s">
        <v>5504</v>
      </c>
    </row>
    <row r="79" spans="1:15" s="285" customFormat="1" ht="15">
      <c r="A79" s="315">
        <v>76</v>
      </c>
      <c r="B79" s="399">
        <v>1210732952</v>
      </c>
      <c r="C79" s="301" t="s">
        <v>496</v>
      </c>
      <c r="D79" s="320" t="s">
        <v>496</v>
      </c>
      <c r="E79" s="400" t="s">
        <v>464</v>
      </c>
      <c r="F79" s="401" t="s">
        <v>417</v>
      </c>
      <c r="G79" s="401"/>
      <c r="H79" s="271">
        <v>11</v>
      </c>
      <c r="I79" s="301"/>
      <c r="J79" s="301"/>
      <c r="K79" s="301" t="s">
        <v>2666</v>
      </c>
      <c r="L79" s="301" t="e">
        <v>#N/A</v>
      </c>
      <c r="M79" s="301">
        <v>1</v>
      </c>
      <c r="N79" s="301">
        <v>14</v>
      </c>
      <c r="O79" s="301" t="s">
        <v>5504</v>
      </c>
    </row>
    <row r="80" spans="1:15" s="285" customFormat="1" ht="15">
      <c r="A80" s="315">
        <v>77</v>
      </c>
      <c r="B80" s="399">
        <v>1223386584</v>
      </c>
      <c r="C80" s="301" t="s">
        <v>508</v>
      </c>
      <c r="D80" s="320" t="s">
        <v>508</v>
      </c>
      <c r="E80" s="400" t="s">
        <v>154</v>
      </c>
      <c r="F80" s="401" t="s">
        <v>417</v>
      </c>
      <c r="G80" s="401"/>
      <c r="H80" s="271">
        <v>12</v>
      </c>
      <c r="I80" s="301"/>
      <c r="J80" s="301"/>
      <c r="K80" s="301" t="s">
        <v>2666</v>
      </c>
      <c r="L80" s="301" t="e">
        <v>#N/A</v>
      </c>
      <c r="M80" s="301">
        <v>1</v>
      </c>
      <c r="N80" s="301">
        <v>14</v>
      </c>
      <c r="O80" s="301" t="s">
        <v>5504</v>
      </c>
    </row>
    <row r="81" spans="1:15" s="285" customFormat="1" ht="15">
      <c r="A81" s="315">
        <v>78</v>
      </c>
      <c r="B81" s="399">
        <v>1201519989</v>
      </c>
      <c r="C81" s="301" t="s">
        <v>528</v>
      </c>
      <c r="D81" s="320" t="s">
        <v>528</v>
      </c>
      <c r="E81" s="400" t="s">
        <v>178</v>
      </c>
      <c r="F81" s="401" t="s">
        <v>417</v>
      </c>
      <c r="G81" s="401"/>
      <c r="H81" s="271">
        <v>12</v>
      </c>
      <c r="I81" s="301"/>
      <c r="J81" s="301"/>
      <c r="K81" s="301" t="s">
        <v>2666</v>
      </c>
      <c r="L81" s="301" t="e">
        <v>#N/A</v>
      </c>
      <c r="M81" s="301">
        <v>1</v>
      </c>
      <c r="N81" s="301">
        <v>14</v>
      </c>
      <c r="O81" s="301" t="s">
        <v>5504</v>
      </c>
    </row>
    <row r="82" spans="1:15" s="285" customFormat="1" ht="15">
      <c r="A82" s="315">
        <v>79</v>
      </c>
      <c r="B82" s="399">
        <v>1224694728</v>
      </c>
      <c r="C82" s="301" t="s">
        <v>533</v>
      </c>
      <c r="D82" s="320" t="s">
        <v>533</v>
      </c>
      <c r="E82" s="400" t="s">
        <v>154</v>
      </c>
      <c r="F82" s="401" t="s">
        <v>417</v>
      </c>
      <c r="G82" s="401"/>
      <c r="H82" s="271">
        <v>12</v>
      </c>
      <c r="I82" s="301"/>
      <c r="J82" s="301"/>
      <c r="K82" s="301" t="s">
        <v>2666</v>
      </c>
      <c r="L82" s="301" t="e">
        <v>#N/A</v>
      </c>
      <c r="M82" s="301">
        <v>1</v>
      </c>
      <c r="N82" s="301">
        <v>14</v>
      </c>
      <c r="O82" s="301" t="s">
        <v>5504</v>
      </c>
    </row>
    <row r="83" spans="1:15" s="285" customFormat="1" ht="15">
      <c r="A83" s="315">
        <v>80</v>
      </c>
      <c r="B83" s="399">
        <v>1225671012</v>
      </c>
      <c r="C83" s="301" t="s">
        <v>535</v>
      </c>
      <c r="D83" s="320" t="s">
        <v>535</v>
      </c>
      <c r="E83" s="400" t="s">
        <v>503</v>
      </c>
      <c r="F83" s="401" t="s">
        <v>417</v>
      </c>
      <c r="G83" s="401"/>
      <c r="H83" s="271">
        <v>12</v>
      </c>
      <c r="I83" s="301"/>
      <c r="J83" s="301"/>
      <c r="K83" s="301" t="s">
        <v>2666</v>
      </c>
      <c r="L83" s="301" t="e">
        <v>#N/A</v>
      </c>
      <c r="M83" s="301">
        <v>1</v>
      </c>
      <c r="N83" s="301">
        <v>14</v>
      </c>
      <c r="O83" s="301" t="s">
        <v>5504</v>
      </c>
    </row>
    <row r="84" spans="1:15" s="285" customFormat="1" ht="15">
      <c r="A84" s="315">
        <v>81</v>
      </c>
      <c r="B84" s="321">
        <v>1225291671</v>
      </c>
      <c r="C84" s="301" t="s">
        <v>2248</v>
      </c>
      <c r="D84" s="322" t="s">
        <v>2248</v>
      </c>
      <c r="E84" s="323" t="s">
        <v>2246</v>
      </c>
      <c r="F84" s="323" t="s">
        <v>564</v>
      </c>
      <c r="G84" s="301"/>
      <c r="H84" s="301">
        <v>11</v>
      </c>
      <c r="I84" s="390"/>
      <c r="J84" s="390"/>
      <c r="K84" s="301" t="s">
        <v>2666</v>
      </c>
      <c r="L84" s="301" t="e">
        <v>#N/A</v>
      </c>
      <c r="M84" s="301">
        <v>1</v>
      </c>
      <c r="N84" s="301">
        <v>22</v>
      </c>
      <c r="O84" s="301" t="s">
        <v>5505</v>
      </c>
    </row>
    <row r="85" spans="1:15" s="285" customFormat="1" ht="15">
      <c r="A85" s="315">
        <v>82</v>
      </c>
      <c r="B85" s="321">
        <v>1210922330</v>
      </c>
      <c r="C85" s="301" t="s">
        <v>1182</v>
      </c>
      <c r="D85" s="322" t="s">
        <v>1182</v>
      </c>
      <c r="E85" s="323" t="s">
        <v>154</v>
      </c>
      <c r="F85" s="323" t="s">
        <v>564</v>
      </c>
      <c r="G85" s="301"/>
      <c r="H85" s="301">
        <v>12</v>
      </c>
      <c r="I85" s="390"/>
      <c r="J85" s="390"/>
      <c r="K85" s="301" t="s">
        <v>2666</v>
      </c>
      <c r="L85" s="301" t="e">
        <v>#N/A</v>
      </c>
      <c r="M85" s="301">
        <v>1</v>
      </c>
      <c r="N85" s="301">
        <v>22</v>
      </c>
      <c r="O85" s="301" t="s">
        <v>5505</v>
      </c>
    </row>
    <row r="86" spans="1:15" s="285" customFormat="1" ht="15">
      <c r="A86" s="315">
        <v>83</v>
      </c>
      <c r="B86" s="321">
        <v>1230932413</v>
      </c>
      <c r="C86" s="301" t="s">
        <v>2253</v>
      </c>
      <c r="D86" s="322" t="s">
        <v>2253</v>
      </c>
      <c r="E86" s="323" t="s">
        <v>154</v>
      </c>
      <c r="F86" s="323" t="s">
        <v>564</v>
      </c>
      <c r="G86" s="301"/>
      <c r="H86" s="301">
        <v>12</v>
      </c>
      <c r="I86" s="390"/>
      <c r="J86" s="390"/>
      <c r="K86" s="301" t="s">
        <v>2666</v>
      </c>
      <c r="L86" s="301" t="e">
        <v>#N/A</v>
      </c>
      <c r="M86" s="301">
        <v>1</v>
      </c>
      <c r="N86" s="301">
        <v>22</v>
      </c>
      <c r="O86" s="301" t="s">
        <v>5505</v>
      </c>
    </row>
    <row r="87" spans="1:15" s="285" customFormat="1" ht="15">
      <c r="A87" s="315">
        <v>84</v>
      </c>
      <c r="B87" s="301">
        <v>1221737602</v>
      </c>
      <c r="C87" s="301" t="s">
        <v>799</v>
      </c>
      <c r="D87" s="301" t="s">
        <v>799</v>
      </c>
      <c r="E87" s="303">
        <v>9</v>
      </c>
      <c r="F87" s="303" t="s">
        <v>2694</v>
      </c>
      <c r="G87" s="303" t="s">
        <v>188</v>
      </c>
      <c r="H87" s="303">
        <v>9</v>
      </c>
      <c r="I87" s="301"/>
      <c r="J87" s="301"/>
      <c r="K87" s="301" t="s">
        <v>2666</v>
      </c>
      <c r="L87" s="301" t="e">
        <v>#N/A</v>
      </c>
      <c r="M87" s="301">
        <v>1</v>
      </c>
      <c r="N87" s="301">
        <v>34</v>
      </c>
      <c r="O87" s="301" t="s">
        <v>5506</v>
      </c>
    </row>
    <row r="88" spans="1:15" s="285" customFormat="1" ht="15">
      <c r="A88" s="315">
        <v>85</v>
      </c>
      <c r="B88" s="415">
        <v>1230488166</v>
      </c>
      <c r="C88" s="301" t="s">
        <v>2193</v>
      </c>
      <c r="D88" s="331" t="s">
        <v>2193</v>
      </c>
      <c r="E88" s="412" t="s">
        <v>1188</v>
      </c>
      <c r="F88" s="330" t="s">
        <v>1189</v>
      </c>
      <c r="G88" s="332" t="s">
        <v>2167</v>
      </c>
      <c r="H88" s="412">
        <v>7</v>
      </c>
      <c r="I88" s="413">
        <v>660</v>
      </c>
      <c r="J88" s="442"/>
      <c r="K88" s="301"/>
      <c r="L88" s="301" t="e">
        <v>#N/A</v>
      </c>
      <c r="M88" s="301" t="e">
        <v>#N/A</v>
      </c>
      <c r="N88" s="301">
        <v>33</v>
      </c>
      <c r="O88" s="301" t="s">
        <v>5507</v>
      </c>
    </row>
    <row r="89" spans="1:15" s="285" customFormat="1" ht="15">
      <c r="A89" s="315">
        <v>86</v>
      </c>
      <c r="B89" s="416">
        <v>1236253900</v>
      </c>
      <c r="C89" s="301" t="s">
        <v>2197</v>
      </c>
      <c r="D89" s="331" t="s">
        <v>2197</v>
      </c>
      <c r="E89" s="412" t="s">
        <v>1384</v>
      </c>
      <c r="F89" s="330" t="s">
        <v>1189</v>
      </c>
      <c r="G89" s="332" t="s">
        <v>2167</v>
      </c>
      <c r="H89" s="412">
        <v>7</v>
      </c>
      <c r="I89" s="413">
        <v>650</v>
      </c>
      <c r="J89" s="442"/>
      <c r="K89" s="301"/>
      <c r="L89" s="301" t="e">
        <v>#N/A</v>
      </c>
      <c r="M89" s="301" t="e">
        <v>#N/A</v>
      </c>
      <c r="N89" s="301">
        <v>33</v>
      </c>
      <c r="O89" s="301" t="s">
        <v>5507</v>
      </c>
    </row>
    <row r="90" spans="1:15" s="285" customFormat="1" ht="15">
      <c r="A90" s="315">
        <v>87</v>
      </c>
      <c r="B90" s="336">
        <v>1226737151</v>
      </c>
      <c r="C90" s="301" t="s">
        <v>1187</v>
      </c>
      <c r="D90" s="337" t="s">
        <v>1187</v>
      </c>
      <c r="E90" s="337" t="s">
        <v>1188</v>
      </c>
      <c r="F90" s="337" t="s">
        <v>1189</v>
      </c>
      <c r="G90" s="338" t="s">
        <v>1108</v>
      </c>
      <c r="H90" s="422">
        <v>7</v>
      </c>
      <c r="I90" s="423"/>
      <c r="J90" s="444"/>
      <c r="K90" s="301"/>
      <c r="L90" s="301" t="e">
        <v>#N/A</v>
      </c>
      <c r="M90" s="301" t="e">
        <v>#N/A</v>
      </c>
      <c r="N90" s="301">
        <v>39</v>
      </c>
      <c r="O90" s="301" t="s">
        <v>5508</v>
      </c>
    </row>
    <row r="91" spans="1:15" s="285" customFormat="1" ht="15">
      <c r="A91" s="315">
        <v>88</v>
      </c>
      <c r="B91" s="326">
        <v>1225287110</v>
      </c>
      <c r="C91" s="301" t="s">
        <v>953</v>
      </c>
      <c r="D91" s="303" t="s">
        <v>953</v>
      </c>
      <c r="E91" s="303" t="s">
        <v>954</v>
      </c>
      <c r="F91" s="303" t="s">
        <v>955</v>
      </c>
      <c r="G91" s="315" t="s">
        <v>91</v>
      </c>
      <c r="H91" s="327">
        <v>6</v>
      </c>
      <c r="I91" s="344"/>
      <c r="J91" s="344"/>
      <c r="K91" s="301"/>
      <c r="L91" s="301" t="e">
        <v>#N/A</v>
      </c>
      <c r="M91" s="301" t="e">
        <v>#N/A</v>
      </c>
      <c r="N91" s="301">
        <v>35</v>
      </c>
      <c r="O91" s="301" t="s">
        <v>5509</v>
      </c>
    </row>
    <row r="92" spans="1:15" s="285" customFormat="1" ht="15">
      <c r="A92" s="315">
        <v>89</v>
      </c>
      <c r="B92" s="318">
        <v>1225534806</v>
      </c>
      <c r="C92" s="301" t="s">
        <v>1483</v>
      </c>
      <c r="D92" s="318" t="s">
        <v>1483</v>
      </c>
      <c r="E92" s="315">
        <v>3</v>
      </c>
      <c r="F92" s="315" t="s">
        <v>1347</v>
      </c>
      <c r="G92" s="325" t="s">
        <v>1342</v>
      </c>
      <c r="H92" s="325">
        <v>3</v>
      </c>
      <c r="I92" s="344"/>
      <c r="J92" s="344"/>
      <c r="K92" s="301" t="s">
        <v>2666</v>
      </c>
      <c r="L92" s="301" t="e">
        <v>#N/A</v>
      </c>
      <c r="M92" s="301">
        <v>1</v>
      </c>
      <c r="N92" s="301">
        <v>38</v>
      </c>
      <c r="O92" s="301" t="s">
        <v>5510</v>
      </c>
    </row>
    <row r="93" spans="1:15" s="285" customFormat="1" ht="15">
      <c r="A93" s="315">
        <v>90</v>
      </c>
      <c r="B93" s="318">
        <v>1229353631</v>
      </c>
      <c r="C93" s="301" t="s">
        <v>1431</v>
      </c>
      <c r="D93" s="318" t="s">
        <v>1431</v>
      </c>
      <c r="E93" s="315" t="s">
        <v>849</v>
      </c>
      <c r="F93" s="315" t="s">
        <v>1345</v>
      </c>
      <c r="G93" s="325" t="s">
        <v>1342</v>
      </c>
      <c r="H93" s="325">
        <v>3</v>
      </c>
      <c r="I93" s="344"/>
      <c r="J93" s="344"/>
      <c r="K93" s="301" t="s">
        <v>2666</v>
      </c>
      <c r="L93" s="301" t="e">
        <v>#N/A</v>
      </c>
      <c r="M93" s="301">
        <v>1</v>
      </c>
      <c r="N93" s="301">
        <v>38</v>
      </c>
      <c r="O93" s="301" t="s">
        <v>5510</v>
      </c>
    </row>
    <row r="94" spans="1:15" s="285" customFormat="1" ht="15">
      <c r="A94" s="315">
        <v>91</v>
      </c>
      <c r="B94" s="318">
        <v>1224538224</v>
      </c>
      <c r="C94" s="301" t="s">
        <v>698</v>
      </c>
      <c r="D94" s="318" t="s">
        <v>698</v>
      </c>
      <c r="E94" s="315" t="s">
        <v>1367</v>
      </c>
      <c r="F94" s="315" t="s">
        <v>1189</v>
      </c>
      <c r="G94" s="325" t="s">
        <v>1342</v>
      </c>
      <c r="H94" s="325">
        <v>6</v>
      </c>
      <c r="I94" s="344"/>
      <c r="J94" s="344"/>
      <c r="K94" s="301" t="s">
        <v>2666</v>
      </c>
      <c r="L94" s="301" t="e">
        <v>#N/A</v>
      </c>
      <c r="M94" s="301">
        <v>1</v>
      </c>
      <c r="N94" s="301">
        <v>38</v>
      </c>
      <c r="O94" s="301" t="s">
        <v>5510</v>
      </c>
    </row>
    <row r="95" spans="1:15" s="285" customFormat="1" ht="15">
      <c r="A95" s="315">
        <v>92</v>
      </c>
      <c r="B95" s="318">
        <v>1230653868</v>
      </c>
      <c r="C95" s="301" t="s">
        <v>1653</v>
      </c>
      <c r="D95" s="318" t="s">
        <v>1653</v>
      </c>
      <c r="E95" s="315" t="s">
        <v>1368</v>
      </c>
      <c r="F95" s="315" t="s">
        <v>1189</v>
      </c>
      <c r="G95" s="325" t="s">
        <v>1342</v>
      </c>
      <c r="H95" s="325">
        <v>6</v>
      </c>
      <c r="I95" s="344"/>
      <c r="J95" s="344"/>
      <c r="K95" s="301" t="s">
        <v>2666</v>
      </c>
      <c r="L95" s="301" t="e">
        <v>#N/A</v>
      </c>
      <c r="M95" s="301">
        <v>1</v>
      </c>
      <c r="N95" s="301">
        <v>38</v>
      </c>
      <c r="O95" s="301" t="s">
        <v>5510</v>
      </c>
    </row>
    <row r="96" spans="1:15" s="285" customFormat="1" ht="30">
      <c r="A96" s="315">
        <v>93</v>
      </c>
      <c r="B96" s="318">
        <v>1212633344</v>
      </c>
      <c r="C96" s="301" t="s">
        <v>1657</v>
      </c>
      <c r="D96" s="318" t="s">
        <v>1657</v>
      </c>
      <c r="E96" s="315" t="s">
        <v>1382</v>
      </c>
      <c r="F96" s="315" t="s">
        <v>1383</v>
      </c>
      <c r="G96" s="325" t="s">
        <v>1342</v>
      </c>
      <c r="H96" s="325">
        <v>6</v>
      </c>
      <c r="I96" s="344"/>
      <c r="J96" s="344"/>
      <c r="K96" s="301" t="s">
        <v>2666</v>
      </c>
      <c r="L96" s="301" t="e">
        <v>#N/A</v>
      </c>
      <c r="M96" s="301">
        <v>1</v>
      </c>
      <c r="N96" s="301">
        <v>38</v>
      </c>
      <c r="O96" s="301" t="s">
        <v>5510</v>
      </c>
    </row>
    <row r="97" spans="1:15" s="285" customFormat="1" ht="15">
      <c r="A97" s="315">
        <v>94</v>
      </c>
      <c r="B97" s="318">
        <v>1226102896</v>
      </c>
      <c r="C97" s="301" t="s">
        <v>1718</v>
      </c>
      <c r="D97" s="318" t="s">
        <v>1718</v>
      </c>
      <c r="E97" s="315" t="s">
        <v>957</v>
      </c>
      <c r="F97" s="315" t="s">
        <v>1375</v>
      </c>
      <c r="G97" s="325" t="s">
        <v>1342</v>
      </c>
      <c r="H97" s="325">
        <v>7</v>
      </c>
      <c r="I97" s="344">
        <v>690</v>
      </c>
      <c r="J97" s="446"/>
      <c r="K97" s="424"/>
      <c r="L97" s="301" t="e">
        <v>#N/A</v>
      </c>
      <c r="M97" s="301" t="e">
        <v>#N/A</v>
      </c>
      <c r="N97" s="301">
        <v>38</v>
      </c>
      <c r="O97" s="301" t="s">
        <v>5511</v>
      </c>
    </row>
    <row r="98" spans="1:15" s="285" customFormat="1" ht="15">
      <c r="A98" s="315">
        <v>95</v>
      </c>
      <c r="B98" s="318">
        <v>12288619067</v>
      </c>
      <c r="C98" s="301" t="s">
        <v>1701</v>
      </c>
      <c r="D98" s="318" t="s">
        <v>1701</v>
      </c>
      <c r="E98" s="315" t="s">
        <v>957</v>
      </c>
      <c r="F98" s="315" t="s">
        <v>1374</v>
      </c>
      <c r="G98" s="325" t="s">
        <v>1342</v>
      </c>
      <c r="H98" s="325">
        <v>7</v>
      </c>
      <c r="I98" s="344">
        <v>980</v>
      </c>
      <c r="J98" s="446"/>
      <c r="K98" s="424"/>
      <c r="L98" s="301" t="e">
        <v>#N/A</v>
      </c>
      <c r="M98" s="301" t="e">
        <v>#N/A</v>
      </c>
      <c r="N98" s="301">
        <v>38</v>
      </c>
      <c r="O98" s="301" t="s">
        <v>5511</v>
      </c>
    </row>
    <row r="99" spans="1:15" s="285" customFormat="1" ht="15">
      <c r="A99" s="315">
        <v>96</v>
      </c>
      <c r="B99" s="318">
        <v>1362969424</v>
      </c>
      <c r="C99" s="301" t="s">
        <v>1714</v>
      </c>
      <c r="D99" s="318" t="s">
        <v>1714</v>
      </c>
      <c r="E99" s="315" t="s">
        <v>1391</v>
      </c>
      <c r="F99" s="315" t="s">
        <v>1374</v>
      </c>
      <c r="G99" s="325" t="s">
        <v>1342</v>
      </c>
      <c r="H99" s="325">
        <v>7</v>
      </c>
      <c r="I99" s="344">
        <v>870</v>
      </c>
      <c r="J99" s="446"/>
      <c r="K99" s="424"/>
      <c r="L99" s="301" t="e">
        <v>#N/A</v>
      </c>
      <c r="M99" s="301" t="e">
        <v>#N/A</v>
      </c>
      <c r="N99" s="301">
        <v>38</v>
      </c>
      <c r="O99" s="301" t="s">
        <v>5511</v>
      </c>
    </row>
    <row r="100" spans="1:15" s="285" customFormat="1" ht="15">
      <c r="A100" s="315">
        <v>97</v>
      </c>
      <c r="B100" s="318">
        <v>1222831486</v>
      </c>
      <c r="C100" s="301" t="s">
        <v>1749</v>
      </c>
      <c r="D100" s="318" t="s">
        <v>1749</v>
      </c>
      <c r="E100" s="315" t="s">
        <v>1191</v>
      </c>
      <c r="F100" s="315" t="s">
        <v>1189</v>
      </c>
      <c r="G100" s="325" t="s">
        <v>1342</v>
      </c>
      <c r="H100" s="325">
        <v>8</v>
      </c>
      <c r="I100" s="344"/>
      <c r="J100" s="344"/>
      <c r="K100" s="301" t="s">
        <v>2666</v>
      </c>
      <c r="L100" s="301">
        <v>1210</v>
      </c>
      <c r="M100" s="301">
        <v>1</v>
      </c>
      <c r="N100" s="301">
        <v>38</v>
      </c>
      <c r="O100" s="301" t="s">
        <v>5510</v>
      </c>
    </row>
    <row r="101" spans="1:15" s="285" customFormat="1" ht="15">
      <c r="A101" s="315">
        <v>98</v>
      </c>
      <c r="B101" s="303">
        <v>1226948233</v>
      </c>
      <c r="C101" s="301" t="s">
        <v>2307</v>
      </c>
      <c r="D101" s="303" t="s">
        <v>2307</v>
      </c>
      <c r="E101" s="303" t="s">
        <v>1188</v>
      </c>
      <c r="F101" s="303" t="s">
        <v>1951</v>
      </c>
      <c r="G101" s="425" t="s">
        <v>2262</v>
      </c>
      <c r="H101" s="387">
        <v>7</v>
      </c>
      <c r="I101" s="301"/>
      <c r="J101" s="301"/>
      <c r="K101" s="301" t="s">
        <v>4257</v>
      </c>
      <c r="L101" s="301" t="e">
        <v>#N/A</v>
      </c>
      <c r="M101" s="301">
        <v>1</v>
      </c>
      <c r="N101" s="301">
        <v>37</v>
      </c>
      <c r="O101" s="301" t="s">
        <v>5512</v>
      </c>
    </row>
    <row r="102" spans="1:15" s="285" customFormat="1" ht="15">
      <c r="A102" s="315">
        <v>99</v>
      </c>
      <c r="B102" s="326">
        <v>1225795192</v>
      </c>
      <c r="C102" s="301" t="s">
        <v>2320</v>
      </c>
      <c r="D102" s="303" t="s">
        <v>2320</v>
      </c>
      <c r="E102" s="303" t="s">
        <v>1387</v>
      </c>
      <c r="F102" s="303" t="s">
        <v>2317</v>
      </c>
      <c r="G102" s="425" t="s">
        <v>2262</v>
      </c>
      <c r="H102" s="387">
        <v>7</v>
      </c>
      <c r="I102" s="301"/>
      <c r="J102" s="301"/>
      <c r="K102" s="301" t="s">
        <v>2666</v>
      </c>
      <c r="L102" s="301" t="e">
        <v>#N/A</v>
      </c>
      <c r="M102" s="301">
        <v>1</v>
      </c>
      <c r="N102" s="301">
        <v>37</v>
      </c>
      <c r="O102" s="301" t="s">
        <v>5512</v>
      </c>
    </row>
    <row r="103" spans="1:15" s="285" customFormat="1" ht="30">
      <c r="A103" s="315">
        <v>100</v>
      </c>
      <c r="B103" s="303">
        <v>1224163753</v>
      </c>
      <c r="C103" s="301" t="s">
        <v>2327</v>
      </c>
      <c r="D103" s="303" t="s">
        <v>2327</v>
      </c>
      <c r="E103" s="303" t="s">
        <v>1399</v>
      </c>
      <c r="F103" s="303" t="s">
        <v>705</v>
      </c>
      <c r="G103" s="425" t="s">
        <v>2262</v>
      </c>
      <c r="H103" s="303">
        <v>9</v>
      </c>
      <c r="I103" s="301"/>
      <c r="J103" s="301"/>
      <c r="K103" s="301" t="s">
        <v>4257</v>
      </c>
      <c r="L103" s="301" t="e">
        <v>#N/A</v>
      </c>
      <c r="M103" s="301">
        <v>1</v>
      </c>
      <c r="N103" s="301">
        <v>37</v>
      </c>
      <c r="O103" s="301" t="s">
        <v>5512</v>
      </c>
    </row>
    <row r="104" spans="1:15" s="285" customFormat="1" ht="15">
      <c r="A104" s="315">
        <v>101</v>
      </c>
      <c r="B104" s="317">
        <v>1226659284</v>
      </c>
      <c r="C104" s="301" t="s">
        <v>1213</v>
      </c>
      <c r="D104" s="301" t="s">
        <v>1213</v>
      </c>
      <c r="E104" s="317" t="s">
        <v>849</v>
      </c>
      <c r="F104" s="303" t="s">
        <v>1214</v>
      </c>
      <c r="G104" s="303" t="s">
        <v>180</v>
      </c>
      <c r="H104" s="301">
        <v>3</v>
      </c>
      <c r="I104" s="301">
        <v>730</v>
      </c>
      <c r="J104" s="301"/>
      <c r="K104" s="301"/>
      <c r="L104" s="301" t="e">
        <v>#N/A</v>
      </c>
      <c r="M104" s="301" t="e">
        <v>#N/A</v>
      </c>
      <c r="N104" s="301">
        <v>36</v>
      </c>
      <c r="O104" s="301" t="s">
        <v>5513</v>
      </c>
    </row>
    <row r="105" spans="1:15" s="285" customFormat="1" ht="15">
      <c r="A105" s="315">
        <v>102</v>
      </c>
      <c r="B105" s="326">
        <v>1222300048</v>
      </c>
      <c r="C105" s="301" t="s">
        <v>1299</v>
      </c>
      <c r="D105" s="303" t="s">
        <v>1299</v>
      </c>
      <c r="E105" s="303" t="s">
        <v>1298</v>
      </c>
      <c r="F105" s="303" t="s">
        <v>1268</v>
      </c>
      <c r="G105" s="303" t="s">
        <v>180</v>
      </c>
      <c r="H105" s="301">
        <v>7</v>
      </c>
      <c r="I105" s="301"/>
      <c r="J105" s="301"/>
      <c r="K105" s="301" t="s">
        <v>2666</v>
      </c>
      <c r="L105" s="301" t="e">
        <v>#N/A</v>
      </c>
      <c r="M105" s="301">
        <v>1</v>
      </c>
      <c r="N105" s="301">
        <v>36</v>
      </c>
      <c r="O105" s="301" t="s">
        <v>5514</v>
      </c>
    </row>
    <row r="106" spans="1:15" s="285" customFormat="1" ht="30">
      <c r="A106" s="315">
        <v>103</v>
      </c>
      <c r="B106" s="326">
        <v>1232582395</v>
      </c>
      <c r="C106" s="301" t="e">
        <v>#N/A</v>
      </c>
      <c r="D106" s="303" t="s">
        <v>5478</v>
      </c>
      <c r="E106" s="303" t="s">
        <v>133</v>
      </c>
      <c r="F106" s="303" t="s">
        <v>187</v>
      </c>
      <c r="G106" s="303"/>
      <c r="H106" s="315">
        <v>11</v>
      </c>
      <c r="I106" s="386">
        <v>690</v>
      </c>
      <c r="J106" s="386"/>
      <c r="K106" s="301" t="s">
        <v>5488</v>
      </c>
      <c r="L106" s="301">
        <v>690</v>
      </c>
      <c r="M106" s="301">
        <v>1</v>
      </c>
      <c r="N106" s="301">
        <v>19</v>
      </c>
      <c r="O106" s="301" t="s">
        <v>5515</v>
      </c>
    </row>
    <row r="107" spans="1:15" s="285" customFormat="1" ht="30">
      <c r="A107" s="315">
        <v>104</v>
      </c>
      <c r="B107" s="366">
        <v>1223242366</v>
      </c>
      <c r="C107" s="301" t="s">
        <v>1275</v>
      </c>
      <c r="D107" s="366" t="s">
        <v>1275</v>
      </c>
      <c r="E107" s="366" t="s">
        <v>2336</v>
      </c>
      <c r="F107" s="325" t="s">
        <v>551</v>
      </c>
      <c r="G107" s="365"/>
      <c r="H107" s="365">
        <v>10</v>
      </c>
      <c r="I107" s="365">
        <v>850</v>
      </c>
      <c r="J107" s="449"/>
      <c r="K107" s="424"/>
      <c r="L107" s="301" t="e">
        <v>#N/A</v>
      </c>
      <c r="M107" s="301" t="e">
        <v>#N/A</v>
      </c>
      <c r="N107" s="301">
        <v>5</v>
      </c>
      <c r="O107" s="301" t="s">
        <v>5516</v>
      </c>
    </row>
    <row r="108" spans="1:15" s="285" customFormat="1" ht="30">
      <c r="A108" s="315">
        <v>105</v>
      </c>
      <c r="B108" s="366">
        <v>1223144669</v>
      </c>
      <c r="C108" s="301" t="s">
        <v>2337</v>
      </c>
      <c r="D108" s="366" t="s">
        <v>2337</v>
      </c>
      <c r="E108" s="366" t="s">
        <v>2336</v>
      </c>
      <c r="F108" s="325" t="s">
        <v>551</v>
      </c>
      <c r="G108" s="365"/>
      <c r="H108" s="365">
        <v>10</v>
      </c>
      <c r="I108" s="365"/>
      <c r="J108" s="365"/>
      <c r="K108" s="301" t="s">
        <v>2666</v>
      </c>
      <c r="L108" s="301" t="e">
        <v>#N/A</v>
      </c>
      <c r="M108" s="301">
        <v>1</v>
      </c>
      <c r="N108" s="301">
        <v>5</v>
      </c>
      <c r="O108" s="301" t="s">
        <v>5517</v>
      </c>
    </row>
    <row r="109" spans="1:15" s="285" customFormat="1" ht="30">
      <c r="A109" s="315">
        <v>106</v>
      </c>
      <c r="B109" s="366">
        <v>1223147775</v>
      </c>
      <c r="C109" s="301" t="s">
        <v>2348</v>
      </c>
      <c r="D109" s="366" t="s">
        <v>2348</v>
      </c>
      <c r="E109" s="366" t="s">
        <v>2336</v>
      </c>
      <c r="F109" s="325" t="s">
        <v>551</v>
      </c>
      <c r="G109" s="365"/>
      <c r="H109" s="365">
        <v>10</v>
      </c>
      <c r="I109" s="365"/>
      <c r="J109" s="365"/>
      <c r="K109" s="301" t="s">
        <v>2666</v>
      </c>
      <c r="L109" s="301">
        <v>590</v>
      </c>
      <c r="M109" s="301">
        <v>1</v>
      </c>
      <c r="N109" s="301">
        <v>5</v>
      </c>
      <c r="O109" s="301" t="s">
        <v>5517</v>
      </c>
    </row>
    <row r="110" spans="1:15" s="285" customFormat="1" ht="30">
      <c r="A110" s="315">
        <v>107</v>
      </c>
      <c r="B110" s="366">
        <v>1223587965</v>
      </c>
      <c r="C110" s="301" t="s">
        <v>2349</v>
      </c>
      <c r="D110" s="366" t="s">
        <v>2349</v>
      </c>
      <c r="E110" s="366" t="s">
        <v>2336</v>
      </c>
      <c r="F110" s="325" t="s">
        <v>551</v>
      </c>
      <c r="G110" s="365"/>
      <c r="H110" s="365">
        <v>10</v>
      </c>
      <c r="I110" s="365">
        <v>510</v>
      </c>
      <c r="J110" s="449"/>
      <c r="K110" s="424"/>
      <c r="L110" s="301" t="e">
        <v>#N/A</v>
      </c>
      <c r="M110" s="301" t="e">
        <v>#N/A</v>
      </c>
      <c r="N110" s="301">
        <v>5</v>
      </c>
      <c r="O110" s="301" t="s">
        <v>5516</v>
      </c>
    </row>
    <row r="111" spans="1:15" s="285" customFormat="1" ht="30">
      <c r="A111" s="315">
        <v>108</v>
      </c>
      <c r="B111" s="366">
        <v>1225248621</v>
      </c>
      <c r="C111" s="301" t="s">
        <v>2352</v>
      </c>
      <c r="D111" s="366" t="s">
        <v>2352</v>
      </c>
      <c r="E111" s="366" t="s">
        <v>2353</v>
      </c>
      <c r="F111" s="325" t="s">
        <v>551</v>
      </c>
      <c r="G111" s="365"/>
      <c r="H111" s="365">
        <v>10</v>
      </c>
      <c r="I111" s="365"/>
      <c r="J111" s="365"/>
      <c r="K111" s="301" t="s">
        <v>2666</v>
      </c>
      <c r="L111" s="301">
        <v>590</v>
      </c>
      <c r="M111" s="301">
        <v>1</v>
      </c>
      <c r="N111" s="301">
        <v>5</v>
      </c>
      <c r="O111" s="301" t="s">
        <v>5517</v>
      </c>
    </row>
    <row r="112" spans="1:15" s="285" customFormat="1" ht="30">
      <c r="A112" s="315">
        <v>109</v>
      </c>
      <c r="B112" s="366">
        <v>1223082884</v>
      </c>
      <c r="C112" s="301" t="s">
        <v>2357</v>
      </c>
      <c r="D112" s="366" t="s">
        <v>2357</v>
      </c>
      <c r="E112" s="366" t="s">
        <v>106</v>
      </c>
      <c r="F112" s="325" t="s">
        <v>551</v>
      </c>
      <c r="G112" s="365"/>
      <c r="H112" s="365">
        <v>10</v>
      </c>
      <c r="I112" s="365">
        <v>390</v>
      </c>
      <c r="J112" s="449"/>
      <c r="K112" s="424"/>
      <c r="L112" s="301" t="e">
        <v>#N/A</v>
      </c>
      <c r="M112" s="301" t="e">
        <v>#N/A</v>
      </c>
      <c r="N112" s="301">
        <v>5</v>
      </c>
      <c r="O112" s="301" t="s">
        <v>5516</v>
      </c>
    </row>
    <row r="113" spans="1:15" s="285" customFormat="1" ht="30">
      <c r="A113" s="315">
        <v>110</v>
      </c>
      <c r="B113" s="366">
        <v>1222946060</v>
      </c>
      <c r="C113" s="301" t="s">
        <v>2370</v>
      </c>
      <c r="D113" s="366" t="s">
        <v>2370</v>
      </c>
      <c r="E113" s="366" t="s">
        <v>2360</v>
      </c>
      <c r="F113" s="325" t="s">
        <v>551</v>
      </c>
      <c r="G113" s="365"/>
      <c r="H113" s="365">
        <v>11</v>
      </c>
      <c r="I113" s="325"/>
      <c r="J113" s="325"/>
      <c r="K113" s="301" t="s">
        <v>2666</v>
      </c>
      <c r="L113" s="301">
        <v>220</v>
      </c>
      <c r="M113" s="301">
        <v>1</v>
      </c>
      <c r="N113" s="301">
        <v>5</v>
      </c>
      <c r="O113" s="301" t="s">
        <v>5517</v>
      </c>
    </row>
    <row r="114" spans="1:15" s="285" customFormat="1" ht="30.75" thickBot="1">
      <c r="A114" s="315">
        <v>111</v>
      </c>
      <c r="B114" s="367">
        <v>1225532420</v>
      </c>
      <c r="C114" s="301" t="s">
        <v>2411</v>
      </c>
      <c r="D114" s="367" t="s">
        <v>2411</v>
      </c>
      <c r="E114" s="367" t="s">
        <v>2410</v>
      </c>
      <c r="F114" s="325" t="s">
        <v>551</v>
      </c>
      <c r="G114" s="365"/>
      <c r="H114" s="368">
        <v>12</v>
      </c>
      <c r="I114" s="368"/>
      <c r="J114" s="450"/>
      <c r="K114" s="301" t="s">
        <v>2666</v>
      </c>
      <c r="L114" s="301" t="e">
        <v>#N/A</v>
      </c>
      <c r="M114" s="301">
        <v>1</v>
      </c>
      <c r="N114" s="301">
        <v>5</v>
      </c>
      <c r="O114" s="301" t="s">
        <v>5517</v>
      </c>
    </row>
    <row r="115" spans="1:15" s="285" customFormat="1" ht="30">
      <c r="A115" s="315">
        <v>112</v>
      </c>
      <c r="B115" s="433">
        <v>1223199777</v>
      </c>
      <c r="C115" s="301" t="s">
        <v>2002</v>
      </c>
      <c r="D115" s="371" t="s">
        <v>2002</v>
      </c>
      <c r="E115" s="370">
        <v>7</v>
      </c>
      <c r="F115" s="370" t="s">
        <v>1383</v>
      </c>
      <c r="G115" s="429" t="s">
        <v>10</v>
      </c>
      <c r="H115" s="370">
        <v>7</v>
      </c>
      <c r="I115" s="429"/>
      <c r="J115" s="429"/>
      <c r="K115" s="301" t="s">
        <v>2666</v>
      </c>
      <c r="L115" s="301" t="e">
        <v>#N/A</v>
      </c>
      <c r="M115" s="301">
        <v>1</v>
      </c>
      <c r="N115" s="301">
        <v>32</v>
      </c>
      <c r="O115" s="301" t="s">
        <v>5518</v>
      </c>
    </row>
    <row r="116" spans="1:15" s="285" customFormat="1" ht="15">
      <c r="A116" s="315"/>
      <c r="B116" s="318"/>
      <c r="C116" s="301"/>
      <c r="D116" s="318"/>
      <c r="E116" s="315"/>
      <c r="F116" s="315"/>
      <c r="G116" s="325"/>
      <c r="H116" s="325"/>
      <c r="I116" s="344"/>
      <c r="J116" s="446"/>
      <c r="K116" s="424"/>
      <c r="L116" s="301"/>
      <c r="M116" s="301"/>
      <c r="N116" s="301"/>
      <c r="O116" s="301"/>
    </row>
    <row r="117" spans="1:15" s="285" customFormat="1" ht="15">
      <c r="A117" s="315"/>
      <c r="B117" s="318"/>
      <c r="C117" s="301"/>
      <c r="D117" s="318"/>
      <c r="E117" s="315"/>
      <c r="F117" s="315"/>
      <c r="G117" s="325"/>
      <c r="H117" s="325"/>
      <c r="I117" s="344"/>
      <c r="J117" s="446"/>
      <c r="K117" s="424"/>
      <c r="L117" s="301"/>
      <c r="M117" s="301"/>
      <c r="N117" s="301"/>
      <c r="O117" s="301"/>
    </row>
    <row r="118" spans="1:15" s="285" customFormat="1" ht="15">
      <c r="A118" s="315"/>
      <c r="B118" s="318"/>
      <c r="C118" s="301"/>
      <c r="D118" s="318"/>
      <c r="E118" s="315"/>
      <c r="F118" s="315"/>
      <c r="G118" s="325"/>
      <c r="H118" s="325"/>
      <c r="I118" s="344"/>
      <c r="J118" s="446"/>
      <c r="K118" s="424"/>
      <c r="L118" s="301"/>
      <c r="M118" s="301"/>
      <c r="N118" s="301"/>
      <c r="O118" s="301"/>
    </row>
    <row r="119" spans="1:15" s="285" customFormat="1" ht="15">
      <c r="A119" s="315"/>
      <c r="B119" s="318"/>
      <c r="C119" s="301"/>
      <c r="D119" s="318"/>
      <c r="E119" s="315"/>
      <c r="F119" s="315"/>
      <c r="G119" s="325"/>
      <c r="H119" s="325"/>
      <c r="I119" s="344"/>
      <c r="J119" s="446"/>
      <c r="K119" s="424"/>
      <c r="L119" s="301"/>
      <c r="M119" s="301"/>
      <c r="N119" s="301"/>
      <c r="O119" s="301"/>
    </row>
    <row r="120" spans="1:15" s="285" customFormat="1" ht="15">
      <c r="A120" s="315"/>
      <c r="B120" s="318"/>
      <c r="C120" s="301"/>
      <c r="D120" s="318"/>
      <c r="E120" s="315"/>
      <c r="F120" s="315"/>
      <c r="G120" s="325"/>
      <c r="H120" s="325"/>
      <c r="I120" s="344"/>
      <c r="J120" s="446"/>
      <c r="K120" s="424"/>
      <c r="L120" s="301"/>
      <c r="M120" s="301"/>
      <c r="N120" s="301"/>
      <c r="O120" s="301"/>
    </row>
    <row r="121" spans="1:15" s="285" customFormat="1" ht="15">
      <c r="A121" s="315"/>
      <c r="B121" s="318"/>
      <c r="C121" s="301"/>
      <c r="D121" s="318"/>
      <c r="E121" s="315"/>
      <c r="F121" s="315"/>
      <c r="G121" s="325"/>
      <c r="H121" s="325"/>
      <c r="I121" s="344"/>
      <c r="J121" s="446"/>
      <c r="K121" s="424"/>
      <c r="L121" s="301"/>
      <c r="M121" s="301"/>
      <c r="N121" s="301"/>
      <c r="O121" s="301"/>
    </row>
    <row r="122" spans="1:15" s="285" customFormat="1" ht="15">
      <c r="A122" s="315"/>
      <c r="B122" s="318"/>
      <c r="C122" s="301"/>
      <c r="D122" s="318"/>
      <c r="E122" s="315"/>
      <c r="F122" s="315"/>
      <c r="G122" s="325"/>
      <c r="H122" s="325"/>
      <c r="I122" s="344"/>
      <c r="J122" s="446"/>
      <c r="K122" s="424"/>
      <c r="L122" s="301"/>
      <c r="M122" s="301"/>
      <c r="N122" s="301"/>
      <c r="O122" s="301"/>
    </row>
    <row r="123" spans="1:15" s="285" customFormat="1" ht="15">
      <c r="A123" s="315"/>
      <c r="B123" s="318"/>
      <c r="C123" s="301"/>
      <c r="D123" s="318"/>
      <c r="E123" s="315"/>
      <c r="F123" s="315"/>
      <c r="G123" s="325"/>
      <c r="H123" s="325"/>
      <c r="I123" s="344"/>
      <c r="J123" s="446"/>
      <c r="K123" s="424"/>
      <c r="L123" s="301"/>
      <c r="M123" s="301"/>
      <c r="N123" s="301"/>
      <c r="O123" s="301"/>
    </row>
    <row r="124" spans="1:15" s="285" customFormat="1" ht="15">
      <c r="A124" s="315"/>
      <c r="B124" s="318"/>
      <c r="C124" s="301"/>
      <c r="D124" s="318"/>
      <c r="E124" s="315"/>
      <c r="F124" s="315"/>
      <c r="G124" s="325"/>
      <c r="H124" s="325"/>
      <c r="I124" s="344"/>
      <c r="J124" s="446"/>
      <c r="K124" s="424"/>
      <c r="L124" s="301"/>
      <c r="M124" s="301"/>
      <c r="N124" s="301"/>
      <c r="O124" s="301"/>
    </row>
    <row r="125" spans="1:15" s="285" customFormat="1" ht="15">
      <c r="A125" s="315"/>
      <c r="B125" s="318"/>
      <c r="C125" s="301"/>
      <c r="D125" s="318"/>
      <c r="E125" s="315"/>
      <c r="F125" s="315"/>
      <c r="G125" s="325"/>
      <c r="H125" s="325"/>
      <c r="I125" s="344"/>
      <c r="J125" s="446"/>
      <c r="K125" s="424"/>
      <c r="L125" s="301"/>
      <c r="M125" s="301"/>
      <c r="N125" s="301"/>
      <c r="O125" s="301"/>
    </row>
    <row r="126" spans="1:15" s="285" customFormat="1" ht="15">
      <c r="A126" s="315"/>
      <c r="B126" s="318"/>
      <c r="C126" s="301"/>
      <c r="D126" s="318"/>
      <c r="E126" s="315"/>
      <c r="F126" s="315"/>
      <c r="G126" s="325"/>
      <c r="H126" s="325"/>
      <c r="I126" s="344"/>
      <c r="J126" s="446"/>
      <c r="K126" s="424"/>
      <c r="L126" s="301"/>
      <c r="M126" s="301"/>
      <c r="N126" s="301"/>
      <c r="O126" s="301"/>
    </row>
    <row r="127" spans="1:15" s="285" customFormat="1" ht="15">
      <c r="A127" s="315"/>
      <c r="B127" s="318"/>
      <c r="C127" s="301"/>
      <c r="D127" s="318"/>
      <c r="E127" s="315"/>
      <c r="F127" s="315"/>
      <c r="G127" s="325"/>
      <c r="H127" s="325"/>
      <c r="I127" s="344"/>
      <c r="J127" s="446"/>
      <c r="K127" s="424"/>
      <c r="L127" s="301"/>
      <c r="M127" s="301"/>
      <c r="N127" s="301"/>
      <c r="O127" s="301"/>
    </row>
    <row r="128" spans="1:15" s="285" customFormat="1" ht="15">
      <c r="A128" s="315"/>
      <c r="B128" s="318"/>
      <c r="C128" s="301"/>
      <c r="D128" s="318"/>
      <c r="E128" s="315"/>
      <c r="F128" s="315"/>
      <c r="G128" s="325"/>
      <c r="H128" s="325"/>
      <c r="I128" s="344"/>
      <c r="J128" s="446"/>
      <c r="K128" s="424"/>
      <c r="L128" s="301"/>
      <c r="M128" s="301"/>
      <c r="N128" s="301"/>
      <c r="O128" s="301"/>
    </row>
    <row r="129" spans="1:15" s="285" customFormat="1" ht="15">
      <c r="A129" s="315"/>
      <c r="B129" s="318"/>
      <c r="C129" s="301"/>
      <c r="D129" s="318"/>
      <c r="E129" s="315"/>
      <c r="F129" s="315"/>
      <c r="G129" s="325"/>
      <c r="H129" s="325"/>
      <c r="I129" s="344"/>
      <c r="J129" s="446"/>
      <c r="K129" s="424"/>
      <c r="L129" s="301"/>
      <c r="M129" s="301"/>
      <c r="N129" s="301"/>
      <c r="O129" s="301"/>
    </row>
    <row r="130" spans="1:15" s="285" customFormat="1" ht="15">
      <c r="A130" s="315"/>
      <c r="B130" s="318"/>
      <c r="C130" s="301"/>
      <c r="D130" s="318"/>
      <c r="E130" s="315"/>
      <c r="F130" s="315"/>
      <c r="G130" s="325"/>
      <c r="H130" s="325"/>
      <c r="I130" s="344"/>
      <c r="J130" s="446"/>
      <c r="K130" s="424"/>
      <c r="L130" s="301"/>
      <c r="M130" s="301"/>
      <c r="N130" s="301"/>
      <c r="O130" s="301"/>
    </row>
    <row r="131" spans="1:15" s="285" customFormat="1" ht="15">
      <c r="A131" s="315"/>
      <c r="B131" s="318"/>
      <c r="C131" s="301"/>
      <c r="D131" s="318"/>
      <c r="E131" s="315"/>
      <c r="F131" s="315"/>
      <c r="G131" s="325"/>
      <c r="H131" s="325"/>
      <c r="I131" s="344"/>
      <c r="J131" s="446"/>
      <c r="K131" s="424"/>
      <c r="L131" s="301"/>
      <c r="M131" s="301"/>
      <c r="N131" s="301"/>
      <c r="O131" s="301"/>
    </row>
    <row r="132" spans="1:15" s="285" customFormat="1" ht="15">
      <c r="A132" s="315"/>
      <c r="B132" s="318"/>
      <c r="C132" s="301"/>
      <c r="D132" s="318"/>
      <c r="E132" s="315"/>
      <c r="F132" s="315"/>
      <c r="G132" s="325"/>
      <c r="H132" s="325"/>
      <c r="I132" s="344"/>
      <c r="J132" s="446"/>
      <c r="K132" s="424"/>
      <c r="L132" s="301"/>
      <c r="M132" s="301"/>
      <c r="N132" s="301"/>
      <c r="O132" s="301"/>
    </row>
    <row r="133" spans="1:15" s="285" customFormat="1" ht="15">
      <c r="A133" s="315"/>
      <c r="B133" s="318"/>
      <c r="C133" s="301"/>
      <c r="D133" s="318"/>
      <c r="E133" s="315"/>
      <c r="F133" s="315"/>
      <c r="G133" s="325"/>
      <c r="H133" s="325"/>
      <c r="I133" s="344"/>
      <c r="J133" s="446"/>
      <c r="K133" s="424"/>
      <c r="L133" s="301"/>
      <c r="M133" s="301"/>
      <c r="N133" s="301"/>
      <c r="O133" s="301"/>
    </row>
    <row r="134" spans="1:15" s="285" customFormat="1" ht="15">
      <c r="A134" s="315"/>
      <c r="B134" s="318"/>
      <c r="C134" s="301"/>
      <c r="D134" s="318"/>
      <c r="E134" s="315"/>
      <c r="F134" s="315"/>
      <c r="G134" s="325"/>
      <c r="H134" s="325"/>
      <c r="I134" s="344"/>
      <c r="J134" s="446"/>
      <c r="K134" s="424"/>
      <c r="L134" s="301"/>
      <c r="M134" s="301"/>
      <c r="N134" s="301"/>
      <c r="O134" s="301"/>
    </row>
    <row r="135" spans="1:15" s="285" customFormat="1" ht="15">
      <c r="A135" s="315"/>
      <c r="B135" s="318"/>
      <c r="C135" s="301"/>
      <c r="D135" s="318"/>
      <c r="E135" s="315"/>
      <c r="F135" s="315"/>
      <c r="G135" s="325"/>
      <c r="H135" s="325"/>
      <c r="I135" s="344"/>
      <c r="J135" s="446"/>
      <c r="K135" s="424"/>
      <c r="L135" s="301"/>
      <c r="M135" s="301"/>
      <c r="N135" s="301"/>
      <c r="O135" s="301"/>
    </row>
    <row r="136" spans="1:15" s="285" customFormat="1" ht="15">
      <c r="A136" s="315"/>
      <c r="B136" s="318"/>
      <c r="C136" s="301"/>
      <c r="D136" s="318"/>
      <c r="E136" s="315"/>
      <c r="F136" s="315"/>
      <c r="G136" s="325"/>
      <c r="H136" s="325"/>
      <c r="I136" s="344"/>
      <c r="J136" s="446"/>
      <c r="K136" s="424"/>
      <c r="L136" s="301"/>
      <c r="M136" s="301"/>
      <c r="N136" s="301"/>
      <c r="O136" s="301"/>
    </row>
    <row r="137" spans="1:15" s="285" customFormat="1" ht="15">
      <c r="A137" s="315"/>
      <c r="B137" s="318"/>
      <c r="C137" s="301"/>
      <c r="D137" s="318"/>
      <c r="E137" s="315"/>
      <c r="F137" s="315"/>
      <c r="G137" s="325"/>
      <c r="H137" s="325"/>
      <c r="I137" s="344"/>
      <c r="J137" s="446"/>
      <c r="K137" s="424"/>
      <c r="L137" s="301"/>
      <c r="M137" s="301"/>
      <c r="N137" s="301"/>
      <c r="O137" s="301"/>
    </row>
    <row r="138" spans="1:15" s="285" customFormat="1" ht="15">
      <c r="A138" s="315"/>
      <c r="B138" s="318"/>
      <c r="C138" s="301"/>
      <c r="D138" s="318"/>
      <c r="E138" s="315"/>
      <c r="F138" s="315"/>
      <c r="G138" s="325"/>
      <c r="H138" s="325"/>
      <c r="I138" s="344"/>
      <c r="J138" s="446"/>
      <c r="K138" s="424"/>
      <c r="L138" s="301"/>
      <c r="M138" s="301"/>
      <c r="N138" s="301"/>
      <c r="O138" s="301"/>
    </row>
    <row r="139" spans="1:15" s="285" customFormat="1" ht="15">
      <c r="A139" s="315"/>
      <c r="B139" s="318"/>
      <c r="C139" s="301"/>
      <c r="D139" s="318"/>
      <c r="E139" s="315"/>
      <c r="F139" s="315"/>
      <c r="G139" s="325"/>
      <c r="H139" s="325"/>
      <c r="I139" s="344"/>
      <c r="J139" s="446"/>
      <c r="K139" s="424"/>
      <c r="L139" s="301"/>
      <c r="M139" s="301"/>
      <c r="N139" s="301"/>
      <c r="O139" s="301"/>
    </row>
    <row r="140" spans="1:15" s="285" customFormat="1" ht="15">
      <c r="A140" s="315"/>
      <c r="B140" s="318"/>
      <c r="C140" s="301"/>
      <c r="D140" s="318"/>
      <c r="E140" s="315"/>
      <c r="F140" s="315"/>
      <c r="G140" s="325"/>
      <c r="H140" s="325"/>
      <c r="I140" s="344"/>
      <c r="J140" s="446"/>
      <c r="K140" s="424"/>
      <c r="L140" s="301"/>
      <c r="M140" s="301"/>
      <c r="N140" s="301"/>
      <c r="O140" s="301"/>
    </row>
    <row r="141" spans="1:15" s="285" customFormat="1" ht="15">
      <c r="A141" s="315"/>
      <c r="B141" s="318"/>
      <c r="C141" s="301"/>
      <c r="D141" s="318"/>
      <c r="E141" s="315"/>
      <c r="F141" s="315"/>
      <c r="G141" s="325"/>
      <c r="H141" s="325"/>
      <c r="I141" s="344"/>
      <c r="J141" s="446"/>
      <c r="K141" s="424"/>
      <c r="L141" s="301"/>
      <c r="M141" s="301"/>
      <c r="N141" s="301"/>
      <c r="O141" s="301"/>
    </row>
    <row r="142" spans="1:15" s="285" customFormat="1" ht="15">
      <c r="A142" s="315"/>
      <c r="B142" s="318"/>
      <c r="C142" s="301"/>
      <c r="D142" s="318"/>
      <c r="E142" s="315"/>
      <c r="F142" s="315"/>
      <c r="G142" s="325"/>
      <c r="H142" s="325"/>
      <c r="I142" s="344"/>
      <c r="J142" s="446"/>
      <c r="K142" s="424"/>
      <c r="L142" s="301"/>
      <c r="M142" s="301"/>
      <c r="N142" s="301"/>
      <c r="O142" s="301"/>
    </row>
    <row r="143" spans="1:15" s="285" customFormat="1" ht="15">
      <c r="A143" s="315"/>
      <c r="B143" s="303"/>
      <c r="C143" s="301"/>
      <c r="D143" s="303"/>
      <c r="E143" s="303"/>
      <c r="F143" s="303"/>
      <c r="G143" s="425"/>
      <c r="H143" s="387"/>
      <c r="I143" s="301"/>
      <c r="J143" s="301"/>
      <c r="K143" s="301"/>
      <c r="L143" s="301"/>
      <c r="M143" s="301"/>
      <c r="N143" s="301"/>
      <c r="O143" s="301"/>
    </row>
    <row r="144" spans="1:15" s="285" customFormat="1" ht="15">
      <c r="A144" s="315"/>
      <c r="B144" s="326"/>
      <c r="C144" s="301"/>
      <c r="D144" s="303"/>
      <c r="E144" s="303"/>
      <c r="F144" s="303"/>
      <c r="G144" s="425"/>
      <c r="H144" s="387"/>
      <c r="I144" s="301"/>
      <c r="J144" s="301"/>
      <c r="K144" s="301"/>
      <c r="L144" s="301"/>
      <c r="M144" s="301"/>
      <c r="N144" s="301"/>
      <c r="O144" s="301"/>
    </row>
    <row r="145" spans="1:15" s="285" customFormat="1" ht="15">
      <c r="A145" s="315"/>
      <c r="B145" s="303"/>
      <c r="C145" s="301"/>
      <c r="D145" s="303"/>
      <c r="E145" s="303"/>
      <c r="F145" s="303"/>
      <c r="G145" s="425"/>
      <c r="H145" s="303"/>
      <c r="I145" s="301"/>
      <c r="J145" s="301"/>
      <c r="K145" s="301"/>
      <c r="L145" s="301"/>
      <c r="M145" s="301"/>
      <c r="N145" s="301"/>
      <c r="O145" s="301"/>
    </row>
    <row r="146" spans="1:15" s="285" customFormat="1" ht="15">
      <c r="A146" s="315"/>
      <c r="B146" s="317"/>
      <c r="C146" s="301"/>
      <c r="D146" s="301"/>
      <c r="E146" s="317"/>
      <c r="F146" s="303"/>
      <c r="G146" s="303"/>
      <c r="H146" s="301"/>
      <c r="I146" s="301"/>
      <c r="J146" s="301"/>
      <c r="K146" s="301"/>
      <c r="L146" s="301"/>
      <c r="M146" s="301"/>
      <c r="N146" s="301"/>
      <c r="O146" s="301"/>
    </row>
    <row r="147" spans="1:15" s="285" customFormat="1" ht="15">
      <c r="A147" s="315"/>
      <c r="B147" s="326"/>
      <c r="C147" s="301"/>
      <c r="D147" s="303"/>
      <c r="E147" s="303"/>
      <c r="F147" s="303"/>
      <c r="G147" s="303"/>
      <c r="H147" s="301"/>
      <c r="I147" s="301"/>
      <c r="J147" s="301"/>
      <c r="K147" s="301"/>
      <c r="L147" s="301"/>
      <c r="M147" s="301"/>
      <c r="N147" s="301"/>
      <c r="O147" s="301"/>
    </row>
    <row r="148" spans="1:15" s="285" customFormat="1" ht="15">
      <c r="A148" s="315"/>
      <c r="B148" s="326"/>
      <c r="C148" s="301"/>
      <c r="D148" s="303"/>
      <c r="E148" s="303"/>
      <c r="F148" s="303"/>
      <c r="G148" s="303"/>
      <c r="H148" s="315"/>
      <c r="I148" s="386"/>
      <c r="J148" s="386"/>
      <c r="K148" s="301"/>
      <c r="L148" s="301"/>
      <c r="M148" s="301"/>
      <c r="N148" s="301"/>
      <c r="O148" s="301"/>
    </row>
    <row r="149" spans="1:15" s="285" customFormat="1" ht="15">
      <c r="A149" s="315"/>
      <c r="B149" s="366"/>
      <c r="C149" s="301"/>
      <c r="D149" s="366"/>
      <c r="E149" s="366"/>
      <c r="F149" s="325"/>
      <c r="G149" s="365"/>
      <c r="H149" s="365"/>
      <c r="I149" s="365"/>
      <c r="J149" s="449"/>
      <c r="K149" s="424"/>
      <c r="L149" s="301"/>
      <c r="M149" s="301"/>
      <c r="N149" s="301"/>
      <c r="O149" s="301"/>
    </row>
    <row r="150" spans="1:15" s="285" customFormat="1" ht="15">
      <c r="A150" s="315"/>
      <c r="B150" s="366"/>
      <c r="C150" s="301"/>
      <c r="D150" s="366"/>
      <c r="E150" s="366"/>
      <c r="F150" s="325"/>
      <c r="G150" s="365"/>
      <c r="H150" s="365"/>
      <c r="I150" s="365"/>
      <c r="J150" s="449"/>
      <c r="K150" s="424"/>
      <c r="L150" s="301"/>
      <c r="M150" s="301"/>
      <c r="N150" s="301"/>
      <c r="O150" s="301"/>
    </row>
    <row r="151" spans="1:15" s="285" customFormat="1" ht="15">
      <c r="A151" s="315"/>
      <c r="B151" s="366"/>
      <c r="C151" s="301"/>
      <c r="D151" s="366"/>
      <c r="E151" s="366"/>
      <c r="F151" s="325"/>
      <c r="G151" s="365"/>
      <c r="H151" s="365"/>
      <c r="I151" s="365"/>
      <c r="J151" s="365"/>
      <c r="K151" s="301"/>
      <c r="L151" s="301"/>
      <c r="M151" s="301"/>
      <c r="N151" s="301"/>
      <c r="O151" s="301"/>
    </row>
    <row r="152" spans="1:15" s="285" customFormat="1" ht="15">
      <c r="A152" s="315"/>
      <c r="B152" s="366"/>
      <c r="C152" s="301"/>
      <c r="D152" s="366"/>
      <c r="E152" s="366"/>
      <c r="F152" s="325"/>
      <c r="G152" s="365"/>
      <c r="H152" s="365"/>
      <c r="I152" s="365"/>
      <c r="J152" s="449"/>
      <c r="K152" s="424"/>
      <c r="L152" s="301"/>
      <c r="M152" s="301"/>
      <c r="N152" s="301"/>
      <c r="O152" s="301"/>
    </row>
    <row r="153" spans="1:15" s="285" customFormat="1" ht="15">
      <c r="A153" s="315"/>
      <c r="B153" s="366"/>
      <c r="C153" s="301"/>
      <c r="D153" s="366"/>
      <c r="E153" s="366"/>
      <c r="F153" s="325"/>
      <c r="G153" s="365"/>
      <c r="H153" s="365"/>
      <c r="I153" s="365"/>
      <c r="J153" s="365"/>
      <c r="K153" s="301"/>
      <c r="L153" s="301"/>
      <c r="M153" s="301"/>
      <c r="N153" s="301"/>
      <c r="O153" s="301"/>
    </row>
    <row r="154" spans="1:15" s="285" customFormat="1" ht="15">
      <c r="A154" s="315"/>
      <c r="B154" s="366"/>
      <c r="C154" s="301"/>
      <c r="D154" s="366"/>
      <c r="E154" s="366"/>
      <c r="F154" s="325"/>
      <c r="G154" s="365"/>
      <c r="H154" s="365"/>
      <c r="I154" s="365"/>
      <c r="J154" s="449"/>
      <c r="K154" s="424"/>
      <c r="L154" s="301"/>
      <c r="M154" s="301"/>
      <c r="N154" s="301"/>
      <c r="O154" s="301"/>
    </row>
    <row r="155" spans="1:15" s="285" customFormat="1" ht="15">
      <c r="A155" s="315"/>
      <c r="B155" s="366"/>
      <c r="C155" s="301"/>
      <c r="D155" s="366"/>
      <c r="E155" s="366"/>
      <c r="F155" s="325"/>
      <c r="G155" s="365"/>
      <c r="H155" s="365"/>
      <c r="I155" s="365"/>
      <c r="J155" s="365"/>
      <c r="K155" s="301"/>
      <c r="L155" s="301"/>
      <c r="M155" s="301"/>
      <c r="N155" s="301"/>
      <c r="O155" s="301"/>
    </row>
    <row r="156" spans="1:15" s="285" customFormat="1" ht="15">
      <c r="A156" s="315"/>
      <c r="B156" s="366"/>
      <c r="C156" s="301"/>
      <c r="D156" s="366"/>
      <c r="E156" s="366"/>
      <c r="F156" s="325"/>
      <c r="G156" s="365"/>
      <c r="H156" s="365"/>
      <c r="I156" s="365"/>
      <c r="J156" s="449"/>
      <c r="K156" s="424"/>
      <c r="L156" s="301"/>
      <c r="M156" s="301"/>
      <c r="N156" s="301"/>
      <c r="O156" s="301"/>
    </row>
    <row r="157" spans="1:15" s="285" customFormat="1" ht="15">
      <c r="A157" s="315"/>
      <c r="B157" s="366"/>
      <c r="C157" s="301"/>
      <c r="D157" s="366"/>
      <c r="E157" s="366"/>
      <c r="F157" s="325"/>
      <c r="G157" s="365"/>
      <c r="H157" s="365"/>
      <c r="I157" s="325"/>
      <c r="J157" s="325"/>
      <c r="K157" s="301"/>
      <c r="L157" s="301"/>
      <c r="M157" s="301"/>
      <c r="N157" s="301"/>
      <c r="O157" s="301"/>
    </row>
    <row r="158" spans="1:15" s="285" customFormat="1" ht="15">
      <c r="A158" s="315"/>
      <c r="B158" s="366"/>
      <c r="C158" s="301"/>
      <c r="D158" s="366"/>
      <c r="E158" s="366"/>
      <c r="F158" s="325"/>
      <c r="G158" s="365"/>
      <c r="H158" s="365"/>
      <c r="I158" s="365"/>
      <c r="J158" s="449"/>
      <c r="K158" s="424"/>
      <c r="L158" s="301"/>
      <c r="M158" s="301"/>
      <c r="N158" s="301"/>
      <c r="O158" s="301"/>
    </row>
    <row r="159" spans="1:15" s="285" customFormat="1" ht="15.75" thickBot="1">
      <c r="A159" s="315"/>
      <c r="B159" s="367"/>
      <c r="C159" s="301"/>
      <c r="D159" s="367"/>
      <c r="E159" s="367"/>
      <c r="F159" s="325"/>
      <c r="G159" s="365"/>
      <c r="H159" s="368"/>
      <c r="I159" s="368"/>
      <c r="J159" s="450"/>
      <c r="K159" s="301"/>
      <c r="L159" s="301"/>
      <c r="M159" s="301"/>
      <c r="N159" s="301"/>
      <c r="O159" s="301"/>
    </row>
    <row r="160" spans="1:15" s="285" customFormat="1" ht="15">
      <c r="A160" s="315"/>
      <c r="B160" s="433"/>
      <c r="C160" s="301"/>
      <c r="D160" s="371"/>
      <c r="E160" s="370"/>
      <c r="F160" s="370"/>
      <c r="G160" s="429"/>
      <c r="H160" s="370"/>
      <c r="I160" s="429"/>
      <c r="J160" s="429"/>
      <c r="K160" s="301"/>
      <c r="L160" s="301"/>
      <c r="M160" s="301"/>
      <c r="N160" s="301"/>
      <c r="O160" s="30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ds thisinh</vt:lpstr>
      <vt:lpstr>Thongkeduthi</vt:lpstr>
      <vt:lpstr>ThongkeKQ</vt:lpstr>
      <vt:lpstr>CN giai</vt:lpstr>
      <vt:lpstr>Thkedatgiai</vt:lpstr>
      <vt:lpstr>KQtrangIOE</vt:lpstr>
      <vt:lpstr>K xet KQ</vt:lpstr>
      <vt:lpstr>'CN giai'!Print_Titles</vt:lpstr>
      <vt:lpstr>Thongkeduthi!Print_Titles</vt:lpstr>
    </vt:vector>
  </TitlesOfParts>
  <Company>SGD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DinhTin</dc:creator>
  <cp:lastModifiedBy>Windows User</cp:lastModifiedBy>
  <cp:lastPrinted>2016-03-03T07:50:41Z</cp:lastPrinted>
  <dcterms:created xsi:type="dcterms:W3CDTF">2012-01-21T01:57:08Z</dcterms:created>
  <dcterms:modified xsi:type="dcterms:W3CDTF">2016-03-03T14:06:37Z</dcterms:modified>
</cp:coreProperties>
</file>